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050" yWindow="2655" windowWidth="8460" windowHeight="6285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<sst xmlns="http://schemas.openxmlformats.org/spreadsheetml/2006/main" count="2028" uniqueCount="157">
  <si>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</si>
  <si>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</si>
  <si>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</si>
  <si>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</si>
  <si>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</si>
  <si>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</si>
  <si>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</si>
  <si>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</si>
  <si>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</si>
  <si>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</si>
  <si>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</si>
  <si>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</si>
  <si>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</si>
  <si>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</si>
  <si>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</si>
  <si>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</si>
  <si>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</si>
  <si>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</si>
  <si>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</si>
  <si>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</si>
  <si>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</si>
  <si>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</si>
  <si>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</si>
  <si>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</si>
  <si>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</si>
  <si>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</si>
  <si>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</si>
  <si>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</si>
  <si>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</si>
  <si>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</si>
  <si>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</si>
  <si>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</si>
  <si>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</si>
  <si>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</si>
  <si>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</si>
  <si>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</si>
  <si>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</si>
  <si>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</si>
  <si>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</si>
  <si>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</si>
  <si>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</si>
  <si>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</si>
  <si>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</si>
  <si>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</si>
  <si>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</si>
  <si>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</si>
  <si>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</si>
  <si>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</si>
  <si>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</si>
  <si>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</si>
  <si>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</si>
  <si>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</si>
  <si>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</si>
  <si>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</si>
  <si>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</si>
  <si>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</si>
  <si>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</si>
  <si>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</si>
  <si>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</si>
  <si>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</si>
  <si>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</si>
  <si>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</si>
  <si>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</si>
  <si>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</si>
  <si>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</si>
  <si>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</si>
  <si>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</si>
  <si>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</si>
  <si>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</si>
  <si>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</si>
  <si>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</si>
  <si>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</si>
  <si>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</si>
  <si>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</si>
  <si>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</si>
  <si>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</si>
  <si>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</si>
  <si>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</si>
  <si>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</si>
  <si>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</si>
  <si>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</si>
  <si>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</si>
  <si>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</si>
  <si>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</si>
  <si>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</si>
  <si>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</si>
  <si>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</si>
  <si>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</si>
  <si>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</si>
  <si>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</si>
  <si>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</si>
  <si>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</si>
  <si>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</si>
  <si>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</si>
  <si>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</si>
  <si>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</si>
  <si>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</si>
  <si>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</si>
  <si>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</si>
  <si>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</si>
  <si>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</si>
  <si>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</si>
  <si>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</si>
  <si>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</si>
  <si>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</si>
  <si>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</si>
  <si>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</si>
  <si>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</si>
  <si>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</si>
  <si>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</si>
  <si>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</si>
  <si>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</si>
  <si>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</si>
  <si>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</si>
  <si>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</si>
  <si>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</si>
  <si>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</si>
  <si>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</si>
  <si>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</si>
  <si>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</si>
  <si>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</si>
  <si>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</si>
  <si>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</si>
  <si>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</si>
  <si>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</si>
  <si>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</si>
  <si>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</si>
  <si>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</si>
  <si>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Pittsburgh AGO</t>
  </si>
  <si>
    <t>Philadelphia AGO</t>
  </si>
  <si>
    <t>Ft Indiantown Gap</t>
  </si>
  <si>
    <t>FT Indiantown Gap</t>
  </si>
  <si>
    <t>Pittsburg AGO</t>
  </si>
  <si>
    <t>Pittsburgh Ago</t>
  </si>
  <si>
    <t>PSSH</t>
  </si>
  <si>
    <t>HVH</t>
  </si>
  <si>
    <t>SWVC</t>
  </si>
  <si>
    <t>GMVC</t>
  </si>
  <si>
    <t>SEVC</t>
  </si>
  <si>
    <t>DVH</t>
  </si>
  <si>
    <t>Schuylkill</t>
  </si>
  <si>
    <t>Office of the Deputy Adjutant General for VA - MONTHLY CLAIMS AWARD REPORT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</si>
  <si>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</si>
  <si>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</si>
  <si>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</si>
  <si>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</si>
  <si>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</si>
  <si>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</si>
  <si>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</si>
  <si>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</si>
  <si>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</si>
  <si>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</si>
  <si>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</si>
  <si>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</si>
  <si>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Total 2011</t>
  </si>
  <si>
    <t>Total 2012</t>
  </si>
  <si>
    <t>Total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</si>
</sst>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m/d/yyyy"/>
    <numFmt numFmtId="166" formatCode="[$-F800]dddd\,\ mmmm\ dd\,\ yyyy"/>
  </numFmts>
  <fonts count="47">
    <font>
      <sz val="10"/>
      <name val="Arial"/>
      <family val="0"/>
    </font>
    <font>
      <b/>
      <sz val="14"/>
      <name val="Verdana"/>
      <family val="2"/>
    </font>
    <font>
      <b/>
      <sz val="10"/>
      <name val="Arial"/>
      <family val="0"/>
    </font>
    <font>
      <b/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Fill="1" applyBorder="1" applyAlignment="1" applyProtection="1">
      <alignment horizontal="right"/>
      <protection/>
    </xf>
    <xf numFmtId="3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3" fontId="44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3" fontId="44" fillId="0" borderId="0" xfId="0" applyNumberFormat="1" applyFont="1" applyAlignment="1" applyProtection="1">
      <alignment/>
      <protection/>
    </xf>
    <xf numFmtId="3" fontId="44" fillId="0" borderId="0" xfId="0" applyNumberFormat="1" applyFont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44" fillId="0" borderId="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0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J86" sqref="J86"/>
    </sheetView>
  </sheetViews>
  <sheetFormatPr defaultColWidth="9.140625" defaultRowHeight="12.75"/>
  <cols>
    <col min="1" max="1" width="20.28125" style="1" customWidth="1"/>
    <col min="2" max="2" width="9.28125" style="1" customWidth="1"/>
    <col min="3" max="3" width="15.7109375" style="1" customWidth="1"/>
    <col min="4" max="4" width="15.7109375" style="31" customWidth="1"/>
    <col min="5" max="5" width="15.7109375" style="1" customWidth="1"/>
    <col min="6" max="6" width="15.7109375" style="31" customWidth="1"/>
    <col min="7" max="7" width="15.7109375" style="1" customWidth="1"/>
    <col min="8" max="10" width="15.7109375" style="31" customWidth="1"/>
    <col min="11" max="16384" width="9.140625" style="1" customWidth="1"/>
  </cols>
  <sheetData>
    <row r="1" spans="1:10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ht="12.75">
      <c r="A2" s="1" t="s">
        <v>142</v>
      </c>
    </row>
    <row r="3" spans="1:10" s="3" customFormat="1" ht="12.75">
      <c r="A3" s="13"/>
      <c r="B3" s="13"/>
      <c r="C3" s="13"/>
      <c r="D3" s="32"/>
      <c r="E3" s="13"/>
      <c r="F3" s="32"/>
      <c r="G3" s="13"/>
      <c r="H3" s="32"/>
      <c r="I3" s="32"/>
      <c r="J3" s="32"/>
    </row>
    <row r="4" spans="1:10" s="4" customFormat="1" ht="20.25" customHeight="1">
      <c r="A4" s="4" t="s">
        <v>0</v>
      </c>
      <c r="B4" s="14" t="s">
        <v>1</v>
      </c>
      <c r="C4" s="4" t="s">
        <v>2</v>
      </c>
      <c r="D4" s="33" t="s">
        <v>11</v>
      </c>
      <c r="E4" s="14" t="s">
        <v>12</v>
      </c>
      <c r="F4" s="33" t="s">
        <v>14</v>
      </c>
      <c r="G4" s="14" t="s">
        <v>127</v>
      </c>
      <c r="H4" s="33" t="s">
        <v>90</v>
      </c>
      <c r="I4" s="33" t="s">
        <v>16</v>
      </c>
      <c r="J4" s="33" t="s">
        <v>111</v>
      </c>
    </row>
    <row r="5" spans="1:10" s="23" customFormat="1" ht="20.25" customHeight="1">
      <c r="A5" s="21" t="s">
        <v>128</v>
      </c>
      <c r="B5" s="14" t="s">
        <v>22</v>
      </c>
      <c r="C5" s="24">
        <v>3045</v>
      </c>
      <c r="D5" s="34">
        <f aca="true" t="shared" si="0" ref="D5:D75">SUM(C5*12)</f>
        <v>36540</v>
      </c>
      <c r="E5" s="24">
        <v>1996</v>
      </c>
      <c r="F5" s="34">
        <f aca="true" t="shared" si="1" ref="F5:F75">SUM(E5*12)</f>
        <v>23952</v>
      </c>
      <c r="G5" s="24">
        <v>16122</v>
      </c>
      <c r="H5" s="34">
        <f>SUM(G5*1)</f>
        <v>16122</v>
      </c>
      <c r="I5" s="34">
        <f aca="true" t="shared" si="2" ref="I5:I68">SUM(C5,E5,G5)</f>
        <v>21163</v>
      </c>
      <c r="J5" s="34">
        <f>SUM(D5+F5+H5)</f>
        <v>76614</v>
      </c>
    </row>
    <row r="6" spans="1:10" s="11" customFormat="1" ht="15.75" customHeight="1">
      <c r="A6" s="9" t="s">
        <v>21</v>
      </c>
      <c r="B6" s="16" t="s">
        <v>22</v>
      </c>
      <c r="C6" s="24">
        <v>0</v>
      </c>
      <c r="D6" s="35">
        <f t="shared" si="0"/>
        <v>0</v>
      </c>
      <c r="E6" s="24">
        <v>1361</v>
      </c>
      <c r="F6" s="34">
        <f t="shared" si="1"/>
        <v>16332</v>
      </c>
      <c r="G6" s="24">
        <v>27035</v>
      </c>
      <c r="H6" s="34">
        <f aca="true" t="shared" si="3" ref="H6:H69">SUM(G6*1)</f>
        <v>27035</v>
      </c>
      <c r="I6" s="34">
        <f t="shared" si="2"/>
        <v>28396</v>
      </c>
      <c r="J6" s="34">
        <f aca="true" t="shared" si="4" ref="J6:J69">SUM(D6+F6+H6)</f>
        <v>43367</v>
      </c>
    </row>
    <row r="7" spans="1:10" s="11" customFormat="1" ht="15.75" customHeight="1">
      <c r="A7" s="9" t="s">
        <v>23</v>
      </c>
      <c r="B7" s="16" t="s">
        <v>22</v>
      </c>
      <c r="C7" s="24">
        <v>2116</v>
      </c>
      <c r="D7" s="35">
        <f t="shared" si="0"/>
        <v>25392</v>
      </c>
      <c r="E7" s="24">
        <v>6009</v>
      </c>
      <c r="F7" s="34">
        <f t="shared" si="1"/>
        <v>72108</v>
      </c>
      <c r="G7" s="24">
        <v>57656</v>
      </c>
      <c r="H7" s="34">
        <f t="shared" si="3"/>
        <v>57656</v>
      </c>
      <c r="I7" s="34">
        <f t="shared" si="2"/>
        <v>65781</v>
      </c>
      <c r="J7" s="34">
        <f t="shared" si="4"/>
        <v>155156</v>
      </c>
    </row>
    <row r="8" spans="1:10" ht="15.75" customHeight="1">
      <c r="A8" s="5" t="s">
        <v>24</v>
      </c>
      <c r="B8" s="18" t="s">
        <v>22</v>
      </c>
      <c r="C8" s="24">
        <v>13050</v>
      </c>
      <c r="D8" s="35">
        <f t="shared" si="0"/>
        <v>156600</v>
      </c>
      <c r="E8" s="24">
        <v>8506</v>
      </c>
      <c r="F8" s="34">
        <f t="shared" si="1"/>
        <v>102072</v>
      </c>
      <c r="G8" s="24">
        <v>153027</v>
      </c>
      <c r="H8" s="34">
        <f t="shared" si="3"/>
        <v>153027</v>
      </c>
      <c r="I8" s="34">
        <f t="shared" si="2"/>
        <v>174583</v>
      </c>
      <c r="J8" s="34">
        <f t="shared" si="4"/>
        <v>411699</v>
      </c>
    </row>
    <row r="9" spans="1:10" s="11" customFormat="1" ht="15.75" customHeight="1">
      <c r="A9" s="9" t="s">
        <v>25</v>
      </c>
      <c r="B9" s="16" t="s">
        <v>22</v>
      </c>
      <c r="C9" s="24">
        <v>12066</v>
      </c>
      <c r="D9" s="35">
        <f t="shared" si="0"/>
        <v>144792</v>
      </c>
      <c r="E9" s="24">
        <v>4065</v>
      </c>
      <c r="F9" s="34">
        <f t="shared" si="1"/>
        <v>48780</v>
      </c>
      <c r="G9" s="24">
        <v>64622</v>
      </c>
      <c r="H9" s="34">
        <f t="shared" si="3"/>
        <v>64622</v>
      </c>
      <c r="I9" s="34">
        <f t="shared" si="2"/>
        <v>80753</v>
      </c>
      <c r="J9" s="34">
        <f t="shared" si="4"/>
        <v>258194</v>
      </c>
    </row>
    <row r="10" spans="1:10" ht="15.75" customHeight="1">
      <c r="A10" s="5" t="s">
        <v>27</v>
      </c>
      <c r="B10" s="18" t="s">
        <v>22</v>
      </c>
      <c r="C10" s="24">
        <v>2517</v>
      </c>
      <c r="D10" s="35">
        <f t="shared" si="0"/>
        <v>30204</v>
      </c>
      <c r="E10" s="24">
        <v>90</v>
      </c>
      <c r="F10" s="34">
        <f t="shared" si="1"/>
        <v>1080</v>
      </c>
      <c r="G10" s="24">
        <v>13620</v>
      </c>
      <c r="H10" s="34">
        <f t="shared" si="3"/>
        <v>13620</v>
      </c>
      <c r="I10" s="34">
        <f t="shared" si="2"/>
        <v>16227</v>
      </c>
      <c r="J10" s="34">
        <f t="shared" si="4"/>
        <v>44904</v>
      </c>
    </row>
    <row r="11" spans="1:10" ht="15.75" customHeight="1">
      <c r="A11" s="5" t="s">
        <v>30</v>
      </c>
      <c r="B11" s="18" t="s">
        <v>22</v>
      </c>
      <c r="C11" s="24">
        <v>7200</v>
      </c>
      <c r="D11" s="35">
        <f t="shared" si="0"/>
        <v>86400</v>
      </c>
      <c r="E11" s="24">
        <v>1732</v>
      </c>
      <c r="F11" s="34">
        <f t="shared" si="1"/>
        <v>20784</v>
      </c>
      <c r="G11" s="24">
        <v>96719</v>
      </c>
      <c r="H11" s="34">
        <f t="shared" si="3"/>
        <v>96719</v>
      </c>
      <c r="I11" s="34">
        <f t="shared" si="2"/>
        <v>105651</v>
      </c>
      <c r="J11" s="34">
        <f t="shared" si="4"/>
        <v>203903</v>
      </c>
    </row>
    <row r="12" spans="1:10" ht="15.75" customHeight="1">
      <c r="A12" s="5" t="s">
        <v>31</v>
      </c>
      <c r="B12" s="18" t="s">
        <v>22</v>
      </c>
      <c r="C12" s="24">
        <v>255</v>
      </c>
      <c r="D12" s="35">
        <f t="shared" si="0"/>
        <v>3060</v>
      </c>
      <c r="E12" s="24">
        <v>4452</v>
      </c>
      <c r="F12" s="34">
        <f t="shared" si="1"/>
        <v>53424</v>
      </c>
      <c r="G12" s="24">
        <v>35777</v>
      </c>
      <c r="H12" s="34">
        <f t="shared" si="3"/>
        <v>35777</v>
      </c>
      <c r="I12" s="34">
        <f t="shared" si="2"/>
        <v>40484</v>
      </c>
      <c r="J12" s="34">
        <f t="shared" si="4"/>
        <v>92261</v>
      </c>
    </row>
    <row r="13" spans="1:10" s="11" customFormat="1" ht="15.75" customHeight="1">
      <c r="A13" s="9" t="s">
        <v>36</v>
      </c>
      <c r="B13" s="16" t="s">
        <v>22</v>
      </c>
      <c r="C13" s="24">
        <v>2916</v>
      </c>
      <c r="D13" s="35">
        <f t="shared" si="0"/>
        <v>34992</v>
      </c>
      <c r="E13" s="24">
        <v>37997</v>
      </c>
      <c r="F13" s="34">
        <f t="shared" si="1"/>
        <v>455964</v>
      </c>
      <c r="G13" s="24">
        <v>0</v>
      </c>
      <c r="H13" s="34">
        <f t="shared" si="3"/>
        <v>0</v>
      </c>
      <c r="I13" s="34">
        <f t="shared" si="2"/>
        <v>40913</v>
      </c>
      <c r="J13" s="34">
        <f t="shared" si="4"/>
        <v>490956</v>
      </c>
    </row>
    <row r="14" spans="1:10" ht="15.75" customHeight="1">
      <c r="A14" s="5" t="s">
        <v>37</v>
      </c>
      <c r="B14" s="18" t="s">
        <v>22</v>
      </c>
      <c r="C14" s="24">
        <v>3039</v>
      </c>
      <c r="D14" s="35">
        <f t="shared" si="0"/>
        <v>36468</v>
      </c>
      <c r="E14" s="24">
        <v>0</v>
      </c>
      <c r="F14" s="34">
        <f t="shared" si="1"/>
        <v>0</v>
      </c>
      <c r="G14" s="24">
        <v>36337</v>
      </c>
      <c r="H14" s="34">
        <f t="shared" si="3"/>
        <v>36337</v>
      </c>
      <c r="I14" s="34">
        <f t="shared" si="2"/>
        <v>39376</v>
      </c>
      <c r="J14" s="34">
        <f t="shared" si="4"/>
        <v>72805</v>
      </c>
    </row>
    <row r="15" spans="1:10" ht="15.75" customHeight="1">
      <c r="A15" s="5" t="s">
        <v>40</v>
      </c>
      <c r="B15" s="18" t="s">
        <v>22</v>
      </c>
      <c r="C15" s="24">
        <v>15457</v>
      </c>
      <c r="D15" s="35">
        <f t="shared" si="0"/>
        <v>185484</v>
      </c>
      <c r="E15" s="24">
        <v>1038</v>
      </c>
      <c r="F15" s="34">
        <f t="shared" si="1"/>
        <v>12456</v>
      </c>
      <c r="G15" s="24">
        <v>88860</v>
      </c>
      <c r="H15" s="34">
        <f t="shared" si="3"/>
        <v>88860</v>
      </c>
      <c r="I15" s="34">
        <f t="shared" si="2"/>
        <v>105355</v>
      </c>
      <c r="J15" s="34">
        <f t="shared" si="4"/>
        <v>286800</v>
      </c>
    </row>
    <row r="16" spans="1:10" ht="15.75" customHeight="1">
      <c r="A16" s="5" t="s">
        <v>44</v>
      </c>
      <c r="B16" s="18" t="s">
        <v>22</v>
      </c>
      <c r="C16" s="24">
        <v>2876</v>
      </c>
      <c r="D16" s="35">
        <f t="shared" si="0"/>
        <v>34512</v>
      </c>
      <c r="E16" s="24">
        <v>0</v>
      </c>
      <c r="F16" s="34">
        <f t="shared" si="1"/>
        <v>0</v>
      </c>
      <c r="G16" s="24">
        <v>20176</v>
      </c>
      <c r="H16" s="34">
        <f t="shared" si="3"/>
        <v>20176</v>
      </c>
      <c r="I16" s="34">
        <f t="shared" si="2"/>
        <v>23052</v>
      </c>
      <c r="J16" s="34">
        <f t="shared" si="4"/>
        <v>54688</v>
      </c>
    </row>
    <row r="17" spans="1:10" ht="15.75" customHeight="1">
      <c r="A17" s="5" t="s">
        <v>45</v>
      </c>
      <c r="B17" s="18" t="s">
        <v>22</v>
      </c>
      <c r="C17" s="24">
        <v>3073</v>
      </c>
      <c r="D17" s="35">
        <f t="shared" si="0"/>
        <v>36876</v>
      </c>
      <c r="E17" s="24">
        <v>2035</v>
      </c>
      <c r="F17" s="34">
        <f t="shared" si="1"/>
        <v>24420</v>
      </c>
      <c r="G17" s="24">
        <v>40932</v>
      </c>
      <c r="H17" s="34">
        <f t="shared" si="3"/>
        <v>40932</v>
      </c>
      <c r="I17" s="34">
        <f t="shared" si="2"/>
        <v>46040</v>
      </c>
      <c r="J17" s="34">
        <f t="shared" si="4"/>
        <v>102228</v>
      </c>
    </row>
    <row r="18" spans="1:10" ht="15.75" customHeight="1">
      <c r="A18" s="5" t="s">
        <v>46</v>
      </c>
      <c r="B18" s="18" t="s">
        <v>22</v>
      </c>
      <c r="C18" s="24">
        <v>12371</v>
      </c>
      <c r="D18" s="35">
        <f t="shared" si="0"/>
        <v>148452</v>
      </c>
      <c r="E18" s="24">
        <v>6473</v>
      </c>
      <c r="F18" s="34">
        <f t="shared" si="1"/>
        <v>77676</v>
      </c>
      <c r="G18" s="24">
        <v>155655</v>
      </c>
      <c r="H18" s="34">
        <f t="shared" si="3"/>
        <v>155655</v>
      </c>
      <c r="I18" s="34">
        <f t="shared" si="2"/>
        <v>174499</v>
      </c>
      <c r="J18" s="34">
        <f t="shared" si="4"/>
        <v>381783</v>
      </c>
    </row>
    <row r="19" spans="1:10" s="11" customFormat="1" ht="15.75" customHeight="1">
      <c r="A19" s="9" t="s">
        <v>47</v>
      </c>
      <c r="B19" s="16" t="s">
        <v>22</v>
      </c>
      <c r="C19" s="24">
        <v>0</v>
      </c>
      <c r="D19" s="35">
        <f t="shared" si="0"/>
        <v>0</v>
      </c>
      <c r="E19" s="24">
        <v>0</v>
      </c>
      <c r="F19" s="34">
        <f t="shared" si="1"/>
        <v>0</v>
      </c>
      <c r="G19" s="24">
        <v>0</v>
      </c>
      <c r="H19" s="34">
        <f t="shared" si="3"/>
        <v>0</v>
      </c>
      <c r="I19" s="34">
        <f t="shared" si="2"/>
        <v>0</v>
      </c>
      <c r="J19" s="34">
        <f t="shared" si="4"/>
        <v>0</v>
      </c>
    </row>
    <row r="20" spans="1:10" s="11" customFormat="1" ht="15.75" customHeight="1">
      <c r="A20" s="9" t="s">
        <v>49</v>
      </c>
      <c r="B20" s="16" t="s">
        <v>22</v>
      </c>
      <c r="C20" s="24">
        <v>0</v>
      </c>
      <c r="D20" s="35">
        <f t="shared" si="0"/>
        <v>0</v>
      </c>
      <c r="E20" s="24">
        <v>0</v>
      </c>
      <c r="F20" s="34">
        <f t="shared" si="1"/>
        <v>0</v>
      </c>
      <c r="G20" s="24">
        <v>0</v>
      </c>
      <c r="H20" s="34">
        <f t="shared" si="3"/>
        <v>0</v>
      </c>
      <c r="I20" s="34">
        <f t="shared" si="2"/>
        <v>0</v>
      </c>
      <c r="J20" s="34">
        <f t="shared" si="4"/>
        <v>0</v>
      </c>
    </row>
    <row r="21" spans="1:10" ht="15.75" customHeight="1">
      <c r="A21" s="5" t="s">
        <v>50</v>
      </c>
      <c r="B21" s="18" t="s">
        <v>22</v>
      </c>
      <c r="C21" s="24">
        <v>4230</v>
      </c>
      <c r="D21" s="35">
        <f t="shared" si="0"/>
        <v>50760</v>
      </c>
      <c r="E21" s="24">
        <v>0</v>
      </c>
      <c r="F21" s="34">
        <f t="shared" si="1"/>
        <v>0</v>
      </c>
      <c r="G21" s="24">
        <v>115501</v>
      </c>
      <c r="H21" s="34">
        <f t="shared" si="3"/>
        <v>115501</v>
      </c>
      <c r="I21" s="34">
        <f t="shared" si="2"/>
        <v>119731</v>
      </c>
      <c r="J21" s="34">
        <f t="shared" si="4"/>
        <v>166261</v>
      </c>
    </row>
    <row r="22" spans="1:10" ht="15.75" customHeight="1">
      <c r="A22" s="5" t="s">
        <v>51</v>
      </c>
      <c r="B22" s="18" t="s">
        <v>22</v>
      </c>
      <c r="C22" s="24">
        <v>255</v>
      </c>
      <c r="D22" s="35">
        <f t="shared" si="0"/>
        <v>3060</v>
      </c>
      <c r="E22" s="24">
        <v>0</v>
      </c>
      <c r="F22" s="34">
        <f t="shared" si="1"/>
        <v>0</v>
      </c>
      <c r="G22" s="24">
        <v>2036</v>
      </c>
      <c r="H22" s="34">
        <f t="shared" si="3"/>
        <v>2036</v>
      </c>
      <c r="I22" s="34">
        <f t="shared" si="2"/>
        <v>2291</v>
      </c>
      <c r="J22" s="34">
        <f t="shared" si="4"/>
        <v>5096</v>
      </c>
    </row>
    <row r="23" spans="1:10" ht="15.75" customHeight="1">
      <c r="A23" s="5" t="s">
        <v>52</v>
      </c>
      <c r="B23" s="18" t="s">
        <v>22</v>
      </c>
      <c r="C23" s="24">
        <v>14645</v>
      </c>
      <c r="D23" s="35">
        <f t="shared" si="0"/>
        <v>175740</v>
      </c>
      <c r="E23" s="24">
        <v>5161</v>
      </c>
      <c r="F23" s="34">
        <f t="shared" si="1"/>
        <v>61932</v>
      </c>
      <c r="G23" s="24">
        <v>170683</v>
      </c>
      <c r="H23" s="34">
        <f t="shared" si="3"/>
        <v>170683</v>
      </c>
      <c r="I23" s="34">
        <f t="shared" si="2"/>
        <v>190489</v>
      </c>
      <c r="J23" s="34">
        <f t="shared" si="4"/>
        <v>408355</v>
      </c>
    </row>
    <row r="24" spans="1:10" ht="15.75" customHeight="1">
      <c r="A24" s="5" t="s">
        <v>53</v>
      </c>
      <c r="B24" s="18" t="s">
        <v>22</v>
      </c>
      <c r="C24" s="24">
        <v>0</v>
      </c>
      <c r="D24" s="35">
        <f t="shared" si="0"/>
        <v>0</v>
      </c>
      <c r="E24" s="24">
        <v>0</v>
      </c>
      <c r="F24" s="34">
        <f t="shared" si="1"/>
        <v>0</v>
      </c>
      <c r="G24" s="24">
        <v>0</v>
      </c>
      <c r="H24" s="34">
        <f t="shared" si="3"/>
        <v>0</v>
      </c>
      <c r="I24" s="34">
        <f t="shared" si="2"/>
        <v>0</v>
      </c>
      <c r="J24" s="34">
        <f t="shared" si="4"/>
        <v>0</v>
      </c>
    </row>
    <row r="25" spans="1:10" s="11" customFormat="1" ht="15.75" customHeight="1">
      <c r="A25" s="9" t="s">
        <v>57</v>
      </c>
      <c r="B25" s="16" t="s">
        <v>22</v>
      </c>
      <c r="C25" s="24">
        <v>384</v>
      </c>
      <c r="D25" s="35">
        <f t="shared" si="0"/>
        <v>4608</v>
      </c>
      <c r="E25" s="24">
        <v>5410</v>
      </c>
      <c r="F25" s="34">
        <f t="shared" si="1"/>
        <v>64920</v>
      </c>
      <c r="G25" s="24">
        <v>61315</v>
      </c>
      <c r="H25" s="34">
        <f t="shared" si="3"/>
        <v>61315</v>
      </c>
      <c r="I25" s="34">
        <f t="shared" si="2"/>
        <v>67109</v>
      </c>
      <c r="J25" s="34">
        <f t="shared" si="4"/>
        <v>130843</v>
      </c>
    </row>
    <row r="26" spans="1:10" ht="15.75" customHeight="1">
      <c r="A26" s="5" t="s">
        <v>63</v>
      </c>
      <c r="B26" s="18" t="s">
        <v>22</v>
      </c>
      <c r="C26" s="24">
        <v>6500</v>
      </c>
      <c r="D26" s="35">
        <f t="shared" si="0"/>
        <v>78000</v>
      </c>
      <c r="E26" s="24">
        <v>1732</v>
      </c>
      <c r="F26" s="34">
        <f t="shared" si="1"/>
        <v>20784</v>
      </c>
      <c r="G26" s="24">
        <v>97728</v>
      </c>
      <c r="H26" s="34">
        <f t="shared" si="3"/>
        <v>97728</v>
      </c>
      <c r="I26" s="34">
        <f t="shared" si="2"/>
        <v>105960</v>
      </c>
      <c r="J26" s="34">
        <f t="shared" si="4"/>
        <v>196512</v>
      </c>
    </row>
    <row r="27" spans="1:10" ht="15.75" customHeight="1">
      <c r="A27" s="5" t="s">
        <v>64</v>
      </c>
      <c r="B27" s="18" t="s">
        <v>22</v>
      </c>
      <c r="C27" s="24">
        <v>10927</v>
      </c>
      <c r="D27" s="35">
        <f t="shared" si="0"/>
        <v>131124</v>
      </c>
      <c r="E27" s="24">
        <v>5727</v>
      </c>
      <c r="F27" s="34">
        <f t="shared" si="1"/>
        <v>68724</v>
      </c>
      <c r="G27" s="24">
        <v>207577</v>
      </c>
      <c r="H27" s="34">
        <f t="shared" si="3"/>
        <v>207577</v>
      </c>
      <c r="I27" s="34">
        <f t="shared" si="2"/>
        <v>224231</v>
      </c>
      <c r="J27" s="34">
        <f t="shared" si="4"/>
        <v>407425</v>
      </c>
    </row>
    <row r="28" spans="1:10" ht="15.75" customHeight="1">
      <c r="A28" s="5" t="s">
        <v>77</v>
      </c>
      <c r="B28" s="18" t="s">
        <v>22</v>
      </c>
      <c r="C28" s="24">
        <v>4301</v>
      </c>
      <c r="D28" s="35">
        <f t="shared" si="0"/>
        <v>51612</v>
      </c>
      <c r="E28" s="24">
        <v>929</v>
      </c>
      <c r="F28" s="34">
        <f t="shared" si="1"/>
        <v>11148</v>
      </c>
      <c r="G28" s="24">
        <v>42359</v>
      </c>
      <c r="H28" s="34">
        <f t="shared" si="3"/>
        <v>42359</v>
      </c>
      <c r="I28" s="34">
        <f t="shared" si="2"/>
        <v>47589</v>
      </c>
      <c r="J28" s="34">
        <f t="shared" si="4"/>
        <v>105119</v>
      </c>
    </row>
    <row r="29" spans="1:10" ht="15.75" customHeight="1">
      <c r="A29" s="5" t="s">
        <v>82</v>
      </c>
      <c r="B29" s="18" t="s">
        <v>22</v>
      </c>
      <c r="C29" s="24">
        <v>11683</v>
      </c>
      <c r="D29" s="35">
        <f t="shared" si="0"/>
        <v>140196</v>
      </c>
      <c r="E29" s="24">
        <v>0</v>
      </c>
      <c r="F29" s="34">
        <f t="shared" si="1"/>
        <v>0</v>
      </c>
      <c r="G29" s="24">
        <v>109424</v>
      </c>
      <c r="H29" s="34">
        <f t="shared" si="3"/>
        <v>109424</v>
      </c>
      <c r="I29" s="34">
        <f t="shared" si="2"/>
        <v>121107</v>
      </c>
      <c r="J29" s="34">
        <f t="shared" si="4"/>
        <v>249620</v>
      </c>
    </row>
    <row r="30" spans="1:10" ht="15.75" customHeight="1">
      <c r="A30" s="5" t="s">
        <v>83</v>
      </c>
      <c r="B30" s="18" t="s">
        <v>22</v>
      </c>
      <c r="C30" s="24">
        <v>14972</v>
      </c>
      <c r="D30" s="35">
        <f t="shared" si="0"/>
        <v>179664</v>
      </c>
      <c r="E30" s="24">
        <v>724</v>
      </c>
      <c r="F30" s="34">
        <f t="shared" si="1"/>
        <v>8688</v>
      </c>
      <c r="G30" s="24">
        <v>162185</v>
      </c>
      <c r="H30" s="34">
        <f t="shared" si="3"/>
        <v>162185</v>
      </c>
      <c r="I30" s="34">
        <f t="shared" si="2"/>
        <v>177881</v>
      </c>
      <c r="J30" s="34">
        <f t="shared" si="4"/>
        <v>350537</v>
      </c>
    </row>
    <row r="31" spans="1:10" ht="15.75" customHeight="1">
      <c r="A31" s="5" t="s">
        <v>84</v>
      </c>
      <c r="B31" s="18" t="s">
        <v>22</v>
      </c>
      <c r="C31" s="24">
        <v>7196</v>
      </c>
      <c r="D31" s="35">
        <f t="shared" si="0"/>
        <v>86352</v>
      </c>
      <c r="E31" s="24">
        <v>1662</v>
      </c>
      <c r="F31" s="34">
        <f t="shared" si="1"/>
        <v>19944</v>
      </c>
      <c r="G31" s="24">
        <v>139429</v>
      </c>
      <c r="H31" s="34">
        <f t="shared" si="3"/>
        <v>139429</v>
      </c>
      <c r="I31" s="34">
        <f t="shared" si="2"/>
        <v>148287</v>
      </c>
      <c r="J31" s="34">
        <f t="shared" si="4"/>
        <v>245725</v>
      </c>
    </row>
    <row r="32" spans="1:10" s="11" customFormat="1" ht="15.75" customHeight="1">
      <c r="A32" s="9" t="s">
        <v>86</v>
      </c>
      <c r="B32" s="16" t="s">
        <v>22</v>
      </c>
      <c r="C32" s="24">
        <v>3446</v>
      </c>
      <c r="D32" s="35">
        <f t="shared" si="0"/>
        <v>41352</v>
      </c>
      <c r="E32" s="24">
        <v>1305</v>
      </c>
      <c r="F32" s="34">
        <f t="shared" si="1"/>
        <v>15660</v>
      </c>
      <c r="G32" s="24">
        <v>30479</v>
      </c>
      <c r="H32" s="34">
        <f t="shared" si="3"/>
        <v>30479</v>
      </c>
      <c r="I32" s="34">
        <f t="shared" si="2"/>
        <v>35230</v>
      </c>
      <c r="J32" s="34">
        <f t="shared" si="4"/>
        <v>87491</v>
      </c>
    </row>
    <row r="33" spans="1:10" s="11" customFormat="1" ht="15.75" customHeight="1">
      <c r="A33" s="9" t="s">
        <v>134</v>
      </c>
      <c r="B33" s="16" t="s">
        <v>22</v>
      </c>
      <c r="C33" s="24">
        <v>0</v>
      </c>
      <c r="D33" s="35">
        <f t="shared" si="0"/>
        <v>0</v>
      </c>
      <c r="E33" s="24">
        <v>0</v>
      </c>
      <c r="F33" s="34">
        <f t="shared" si="1"/>
        <v>0</v>
      </c>
      <c r="G33" s="24">
        <v>0</v>
      </c>
      <c r="H33" s="34">
        <f t="shared" si="3"/>
        <v>0</v>
      </c>
      <c r="I33" s="34">
        <f t="shared" si="2"/>
        <v>0</v>
      </c>
      <c r="J33" s="34">
        <f t="shared" si="4"/>
        <v>0</v>
      </c>
    </row>
    <row r="34" spans="1:10" s="11" customFormat="1" ht="15.75" customHeight="1">
      <c r="A34" s="9" t="s">
        <v>135</v>
      </c>
      <c r="B34" s="16" t="s">
        <v>22</v>
      </c>
      <c r="C34" s="24">
        <v>3504</v>
      </c>
      <c r="D34" s="35">
        <f t="shared" si="0"/>
        <v>42048</v>
      </c>
      <c r="E34" s="24">
        <v>6650</v>
      </c>
      <c r="F34" s="34">
        <f t="shared" si="1"/>
        <v>79800</v>
      </c>
      <c r="G34" s="24">
        <v>82185</v>
      </c>
      <c r="H34" s="34">
        <f t="shared" si="3"/>
        <v>82185</v>
      </c>
      <c r="I34" s="34">
        <f t="shared" si="2"/>
        <v>92339</v>
      </c>
      <c r="J34" s="34">
        <f t="shared" si="4"/>
        <v>204033</v>
      </c>
    </row>
    <row r="35" spans="1:10" s="11" customFormat="1" ht="15.75" customHeight="1">
      <c r="A35" s="9" t="s">
        <v>136</v>
      </c>
      <c r="B35" s="16" t="s">
        <v>22</v>
      </c>
      <c r="C35" s="24">
        <v>2816</v>
      </c>
      <c r="D35" s="35">
        <f t="shared" si="0"/>
        <v>33792</v>
      </c>
      <c r="E35" s="24">
        <v>1774</v>
      </c>
      <c r="F35" s="34">
        <f t="shared" si="1"/>
        <v>21288</v>
      </c>
      <c r="G35" s="24">
        <v>60453</v>
      </c>
      <c r="H35" s="34">
        <f t="shared" si="3"/>
        <v>60453</v>
      </c>
      <c r="I35" s="34">
        <f t="shared" si="2"/>
        <v>65043</v>
      </c>
      <c r="J35" s="34">
        <f t="shared" si="4"/>
        <v>115533</v>
      </c>
    </row>
    <row r="36" spans="1:10" s="11" customFormat="1" ht="15.75" customHeight="1">
      <c r="A36" s="9" t="s">
        <v>129</v>
      </c>
      <c r="B36" s="16" t="s">
        <v>20</v>
      </c>
      <c r="C36" s="24">
        <v>3796</v>
      </c>
      <c r="D36" s="35">
        <f t="shared" si="0"/>
        <v>45552</v>
      </c>
      <c r="E36" s="24">
        <v>0</v>
      </c>
      <c r="F36" s="34">
        <f t="shared" si="1"/>
        <v>0</v>
      </c>
      <c r="G36" s="24">
        <v>0</v>
      </c>
      <c r="H36" s="34">
        <f t="shared" si="3"/>
        <v>0</v>
      </c>
      <c r="I36" s="34">
        <f t="shared" si="2"/>
        <v>3796</v>
      </c>
      <c r="J36" s="34">
        <f t="shared" si="4"/>
        <v>45552</v>
      </c>
    </row>
    <row r="37" spans="1:10" ht="15.75" customHeight="1">
      <c r="A37" s="5" t="s">
        <v>19</v>
      </c>
      <c r="B37" s="18" t="s">
        <v>20</v>
      </c>
      <c r="C37" s="24">
        <v>16475</v>
      </c>
      <c r="D37" s="35">
        <f t="shared" si="0"/>
        <v>197700</v>
      </c>
      <c r="E37" s="24">
        <v>0</v>
      </c>
      <c r="F37" s="34">
        <f t="shared" si="1"/>
        <v>0</v>
      </c>
      <c r="G37" s="24">
        <v>29451</v>
      </c>
      <c r="H37" s="34">
        <f t="shared" si="3"/>
        <v>29451</v>
      </c>
      <c r="I37" s="34">
        <f t="shared" si="2"/>
        <v>45926</v>
      </c>
      <c r="J37" s="34">
        <f t="shared" si="4"/>
        <v>227151</v>
      </c>
    </row>
    <row r="38" spans="1:10" ht="15.75" customHeight="1">
      <c r="A38" s="5" t="s">
        <v>26</v>
      </c>
      <c r="B38" s="18" t="s">
        <v>20</v>
      </c>
      <c r="C38" s="24">
        <v>15750</v>
      </c>
      <c r="D38" s="35">
        <f t="shared" si="0"/>
        <v>189000</v>
      </c>
      <c r="E38" s="24">
        <v>5888</v>
      </c>
      <c r="F38" s="34">
        <f t="shared" si="1"/>
        <v>70656</v>
      </c>
      <c r="G38" s="24">
        <v>143686</v>
      </c>
      <c r="H38" s="34">
        <f t="shared" si="3"/>
        <v>143686</v>
      </c>
      <c r="I38" s="34">
        <f t="shared" si="2"/>
        <v>165324</v>
      </c>
      <c r="J38" s="34">
        <f t="shared" si="4"/>
        <v>403342</v>
      </c>
    </row>
    <row r="39" spans="1:10" ht="15.75" customHeight="1">
      <c r="A39" s="5" t="s">
        <v>28</v>
      </c>
      <c r="B39" s="18" t="s">
        <v>20</v>
      </c>
      <c r="C39" s="24">
        <v>1720</v>
      </c>
      <c r="D39" s="35">
        <f t="shared" si="0"/>
        <v>20640</v>
      </c>
      <c r="E39" s="24">
        <v>400</v>
      </c>
      <c r="F39" s="34">
        <f t="shared" si="1"/>
        <v>4800</v>
      </c>
      <c r="G39" s="24">
        <v>154753</v>
      </c>
      <c r="H39" s="34">
        <f t="shared" si="3"/>
        <v>154753</v>
      </c>
      <c r="I39" s="34">
        <f t="shared" si="2"/>
        <v>156873</v>
      </c>
      <c r="J39" s="34">
        <f t="shared" si="4"/>
        <v>180193</v>
      </c>
    </row>
    <row r="40" spans="1:10" ht="15.75" customHeight="1">
      <c r="A40" s="5" t="s">
        <v>29</v>
      </c>
      <c r="B40" s="18" t="s">
        <v>20</v>
      </c>
      <c r="C40" s="24">
        <v>0</v>
      </c>
      <c r="D40" s="35">
        <f t="shared" si="0"/>
        <v>0</v>
      </c>
      <c r="E40" s="24">
        <v>1402</v>
      </c>
      <c r="F40" s="34">
        <f t="shared" si="1"/>
        <v>16824</v>
      </c>
      <c r="G40" s="24">
        <v>17661</v>
      </c>
      <c r="H40" s="34">
        <f t="shared" si="3"/>
        <v>17661</v>
      </c>
      <c r="I40" s="34">
        <f t="shared" si="2"/>
        <v>19063</v>
      </c>
      <c r="J40" s="34">
        <f t="shared" si="4"/>
        <v>34485</v>
      </c>
    </row>
    <row r="41" spans="1:10" s="11" customFormat="1" ht="15.75" customHeight="1">
      <c r="A41" s="9" t="s">
        <v>32</v>
      </c>
      <c r="B41" s="16" t="s">
        <v>20</v>
      </c>
      <c r="C41" s="24">
        <v>3562</v>
      </c>
      <c r="D41" s="35">
        <f t="shared" si="0"/>
        <v>42744</v>
      </c>
      <c r="E41" s="24">
        <v>0</v>
      </c>
      <c r="F41" s="34">
        <f t="shared" si="1"/>
        <v>0</v>
      </c>
      <c r="G41" s="24">
        <v>0</v>
      </c>
      <c r="H41" s="34">
        <f t="shared" si="3"/>
        <v>0</v>
      </c>
      <c r="I41" s="34">
        <f t="shared" si="2"/>
        <v>3562</v>
      </c>
      <c r="J41" s="34">
        <f t="shared" si="4"/>
        <v>42744</v>
      </c>
    </row>
    <row r="42" spans="1:10" ht="15.75" customHeight="1">
      <c r="A42" s="5" t="s">
        <v>33</v>
      </c>
      <c r="B42" s="18" t="s">
        <v>20</v>
      </c>
      <c r="C42" s="24">
        <v>10858</v>
      </c>
      <c r="D42" s="35">
        <f t="shared" si="0"/>
        <v>130296</v>
      </c>
      <c r="E42" s="24">
        <v>3917</v>
      </c>
      <c r="F42" s="34">
        <f t="shared" si="1"/>
        <v>47004</v>
      </c>
      <c r="G42" s="24">
        <v>68663</v>
      </c>
      <c r="H42" s="34">
        <f t="shared" si="3"/>
        <v>68663</v>
      </c>
      <c r="I42" s="34">
        <f t="shared" si="2"/>
        <v>83438</v>
      </c>
      <c r="J42" s="34">
        <f t="shared" si="4"/>
        <v>245963</v>
      </c>
    </row>
    <row r="43" spans="1:10" ht="15.75" customHeight="1">
      <c r="A43" s="5" t="s">
        <v>34</v>
      </c>
      <c r="B43" s="18" t="s">
        <v>20</v>
      </c>
      <c r="C43" s="24">
        <v>0</v>
      </c>
      <c r="D43" s="35">
        <f t="shared" si="0"/>
        <v>0</v>
      </c>
      <c r="E43" s="24">
        <v>1113</v>
      </c>
      <c r="F43" s="34">
        <f t="shared" si="1"/>
        <v>13356</v>
      </c>
      <c r="G43" s="24">
        <v>62033</v>
      </c>
      <c r="H43" s="34">
        <f t="shared" si="3"/>
        <v>62033</v>
      </c>
      <c r="I43" s="34">
        <f t="shared" si="2"/>
        <v>63146</v>
      </c>
      <c r="J43" s="34">
        <f t="shared" si="4"/>
        <v>75389</v>
      </c>
    </row>
    <row r="44" spans="1:10" s="11" customFormat="1" ht="15.75" customHeight="1">
      <c r="A44" s="9" t="s">
        <v>35</v>
      </c>
      <c r="B44" s="16" t="s">
        <v>20</v>
      </c>
      <c r="C44" s="24">
        <v>17549</v>
      </c>
      <c r="D44" s="35">
        <f t="shared" si="0"/>
        <v>210588</v>
      </c>
      <c r="E44" s="24">
        <v>0</v>
      </c>
      <c r="F44" s="34">
        <f t="shared" si="1"/>
        <v>0</v>
      </c>
      <c r="G44" s="24">
        <v>0</v>
      </c>
      <c r="H44" s="34">
        <f t="shared" si="3"/>
        <v>0</v>
      </c>
      <c r="I44" s="34">
        <f t="shared" si="2"/>
        <v>17549</v>
      </c>
      <c r="J44" s="34">
        <f t="shared" si="4"/>
        <v>210588</v>
      </c>
    </row>
    <row r="45" spans="1:10" ht="15.75" customHeight="1">
      <c r="A45" s="5" t="s">
        <v>38</v>
      </c>
      <c r="B45" s="18" t="s">
        <v>20</v>
      </c>
      <c r="C45" s="24">
        <v>2816</v>
      </c>
      <c r="D45" s="35">
        <f t="shared" si="0"/>
        <v>33792</v>
      </c>
      <c r="E45" s="24">
        <v>1822</v>
      </c>
      <c r="F45" s="34">
        <f t="shared" si="1"/>
        <v>21864</v>
      </c>
      <c r="G45" s="24">
        <v>152526</v>
      </c>
      <c r="H45" s="34">
        <f t="shared" si="3"/>
        <v>152526</v>
      </c>
      <c r="I45" s="34">
        <f t="shared" si="2"/>
        <v>157164</v>
      </c>
      <c r="J45" s="34">
        <f t="shared" si="4"/>
        <v>208182</v>
      </c>
    </row>
    <row r="46" spans="1:10" s="11" customFormat="1" ht="15.75" customHeight="1">
      <c r="A46" s="9" t="s">
        <v>39</v>
      </c>
      <c r="B46" s="16" t="s">
        <v>20</v>
      </c>
      <c r="C46" s="24">
        <v>25199</v>
      </c>
      <c r="D46" s="35">
        <f t="shared" si="0"/>
        <v>302388</v>
      </c>
      <c r="E46" s="24">
        <v>705</v>
      </c>
      <c r="F46" s="34">
        <f t="shared" si="1"/>
        <v>8460</v>
      </c>
      <c r="G46" s="24">
        <v>61441</v>
      </c>
      <c r="H46" s="34">
        <f t="shared" si="3"/>
        <v>61441</v>
      </c>
      <c r="I46" s="34">
        <f t="shared" si="2"/>
        <v>87345</v>
      </c>
      <c r="J46" s="34">
        <f t="shared" si="4"/>
        <v>372289</v>
      </c>
    </row>
    <row r="47" spans="1:10" ht="15.75" customHeight="1">
      <c r="A47" s="5" t="s">
        <v>41</v>
      </c>
      <c r="B47" s="18" t="s">
        <v>20</v>
      </c>
      <c r="C47" s="24">
        <v>4214</v>
      </c>
      <c r="D47" s="35">
        <f t="shared" si="0"/>
        <v>50568</v>
      </c>
      <c r="E47" s="24">
        <v>8876</v>
      </c>
      <c r="F47" s="34">
        <f t="shared" si="1"/>
        <v>106512</v>
      </c>
      <c r="G47" s="24">
        <v>192705</v>
      </c>
      <c r="H47" s="34">
        <f t="shared" si="3"/>
        <v>192705</v>
      </c>
      <c r="I47" s="34">
        <f t="shared" si="2"/>
        <v>205795</v>
      </c>
      <c r="J47" s="34">
        <f t="shared" si="4"/>
        <v>349785</v>
      </c>
    </row>
    <row r="48" spans="1:10" ht="15.75" customHeight="1">
      <c r="A48" s="5" t="s">
        <v>42</v>
      </c>
      <c r="B48" s="18" t="s">
        <v>20</v>
      </c>
      <c r="C48" s="24">
        <v>3073</v>
      </c>
      <c r="D48" s="35">
        <f t="shared" si="0"/>
        <v>36876</v>
      </c>
      <c r="E48" s="24">
        <v>1038</v>
      </c>
      <c r="F48" s="34">
        <f t="shared" si="1"/>
        <v>12456</v>
      </c>
      <c r="G48" s="24">
        <v>43510</v>
      </c>
      <c r="H48" s="34">
        <f t="shared" si="3"/>
        <v>43510</v>
      </c>
      <c r="I48" s="34">
        <f t="shared" si="2"/>
        <v>47621</v>
      </c>
      <c r="J48" s="34">
        <f t="shared" si="4"/>
        <v>92842</v>
      </c>
    </row>
    <row r="49" spans="1:10" s="11" customFormat="1" ht="15.75" customHeight="1">
      <c r="A49" s="9" t="s">
        <v>43</v>
      </c>
      <c r="B49" s="16" t="s">
        <v>20</v>
      </c>
      <c r="C49" s="24">
        <v>14757</v>
      </c>
      <c r="D49" s="35">
        <f t="shared" si="0"/>
        <v>177084</v>
      </c>
      <c r="E49" s="24">
        <v>90</v>
      </c>
      <c r="F49" s="34">
        <f t="shared" si="1"/>
        <v>1080</v>
      </c>
      <c r="G49" s="24">
        <v>43946</v>
      </c>
      <c r="H49" s="34">
        <f t="shared" si="3"/>
        <v>43946</v>
      </c>
      <c r="I49" s="34">
        <f t="shared" si="2"/>
        <v>58793</v>
      </c>
      <c r="J49" s="34">
        <f t="shared" si="4"/>
        <v>222110</v>
      </c>
    </row>
    <row r="50" spans="1:10" s="11" customFormat="1" ht="15.75" customHeight="1">
      <c r="A50" s="9" t="s">
        <v>130</v>
      </c>
      <c r="B50" s="16" t="s">
        <v>20</v>
      </c>
      <c r="C50" s="24">
        <v>5970</v>
      </c>
      <c r="D50" s="35">
        <f t="shared" si="0"/>
        <v>71640</v>
      </c>
      <c r="E50" s="24">
        <v>0</v>
      </c>
      <c r="F50" s="34">
        <f t="shared" si="1"/>
        <v>0</v>
      </c>
      <c r="G50" s="24">
        <v>86326</v>
      </c>
      <c r="H50" s="34">
        <f t="shared" si="3"/>
        <v>86326</v>
      </c>
      <c r="I50" s="34">
        <f t="shared" si="2"/>
        <v>92296</v>
      </c>
      <c r="J50" s="34">
        <f t="shared" si="4"/>
        <v>157966</v>
      </c>
    </row>
    <row r="51" spans="1:10" ht="15.75" customHeight="1">
      <c r="A51" s="5" t="s">
        <v>48</v>
      </c>
      <c r="B51" s="18" t="s">
        <v>20</v>
      </c>
      <c r="C51" s="24">
        <v>0</v>
      </c>
      <c r="D51" s="35">
        <f t="shared" si="0"/>
        <v>0</v>
      </c>
      <c r="E51" s="24">
        <v>1732</v>
      </c>
      <c r="F51" s="34">
        <f t="shared" si="1"/>
        <v>20784</v>
      </c>
      <c r="G51" s="24">
        <v>79883</v>
      </c>
      <c r="H51" s="34">
        <f t="shared" si="3"/>
        <v>79883</v>
      </c>
      <c r="I51" s="34">
        <f t="shared" si="2"/>
        <v>81615</v>
      </c>
      <c r="J51" s="34">
        <f t="shared" si="4"/>
        <v>100667</v>
      </c>
    </row>
    <row r="52" spans="1:10" s="11" customFormat="1" ht="15.75" customHeight="1">
      <c r="A52" s="9" t="s">
        <v>54</v>
      </c>
      <c r="B52" s="16" t="s">
        <v>20</v>
      </c>
      <c r="C52" s="24">
        <v>2640</v>
      </c>
      <c r="D52" s="35">
        <f t="shared" si="0"/>
        <v>31680</v>
      </c>
      <c r="E52" s="24">
        <v>0</v>
      </c>
      <c r="F52" s="34">
        <f t="shared" si="1"/>
        <v>0</v>
      </c>
      <c r="G52" s="24">
        <v>0</v>
      </c>
      <c r="H52" s="34">
        <f t="shared" si="3"/>
        <v>0</v>
      </c>
      <c r="I52" s="34">
        <f t="shared" si="2"/>
        <v>2640</v>
      </c>
      <c r="J52" s="34">
        <f t="shared" si="4"/>
        <v>31680</v>
      </c>
    </row>
    <row r="53" spans="1:10" s="11" customFormat="1" ht="15.75" customHeight="1">
      <c r="A53" s="9" t="s">
        <v>55</v>
      </c>
      <c r="B53" s="16" t="s">
        <v>20</v>
      </c>
      <c r="C53" s="24">
        <v>34603</v>
      </c>
      <c r="D53" s="35">
        <f t="shared" si="0"/>
        <v>415236</v>
      </c>
      <c r="E53" s="24">
        <v>2308</v>
      </c>
      <c r="F53" s="34">
        <f t="shared" si="1"/>
        <v>27696</v>
      </c>
      <c r="G53" s="24">
        <v>16469</v>
      </c>
      <c r="H53" s="34">
        <f t="shared" si="3"/>
        <v>16469</v>
      </c>
      <c r="I53" s="34">
        <f t="shared" si="2"/>
        <v>53380</v>
      </c>
      <c r="J53" s="34">
        <f t="shared" si="4"/>
        <v>459401</v>
      </c>
    </row>
    <row r="54" spans="1:10" s="11" customFormat="1" ht="15.75" customHeight="1">
      <c r="A54" s="9" t="s">
        <v>56</v>
      </c>
      <c r="B54" s="16" t="s">
        <v>20</v>
      </c>
      <c r="C54" s="24">
        <v>0</v>
      </c>
      <c r="D54" s="35">
        <f t="shared" si="0"/>
        <v>0</v>
      </c>
      <c r="E54" s="24">
        <v>5163</v>
      </c>
      <c r="F54" s="34">
        <f t="shared" si="1"/>
        <v>61956</v>
      </c>
      <c r="G54" s="24">
        <v>395150</v>
      </c>
      <c r="H54" s="34">
        <f t="shared" si="3"/>
        <v>395150</v>
      </c>
      <c r="I54" s="34">
        <f t="shared" si="2"/>
        <v>400313</v>
      </c>
      <c r="J54" s="34">
        <f t="shared" si="4"/>
        <v>457106</v>
      </c>
    </row>
    <row r="55" spans="1:10" ht="15.75" customHeight="1">
      <c r="A55" s="5" t="s">
        <v>58</v>
      </c>
      <c r="B55" s="18" t="s">
        <v>20</v>
      </c>
      <c r="C55" s="24">
        <v>6802</v>
      </c>
      <c r="D55" s="35">
        <f t="shared" si="0"/>
        <v>81624</v>
      </c>
      <c r="E55" s="24">
        <v>0</v>
      </c>
      <c r="F55" s="34">
        <f t="shared" si="1"/>
        <v>0</v>
      </c>
      <c r="G55" s="24">
        <v>28219</v>
      </c>
      <c r="H55" s="34">
        <f t="shared" si="3"/>
        <v>28219</v>
      </c>
      <c r="I55" s="34">
        <f t="shared" si="2"/>
        <v>35021</v>
      </c>
      <c r="J55" s="34">
        <f t="shared" si="4"/>
        <v>109843</v>
      </c>
    </row>
    <row r="56" spans="1:10" ht="15.75" customHeight="1">
      <c r="A56" s="5" t="s">
        <v>59</v>
      </c>
      <c r="B56" s="18" t="s">
        <v>20</v>
      </c>
      <c r="C56" s="24">
        <v>17699</v>
      </c>
      <c r="D56" s="35">
        <f t="shared" si="0"/>
        <v>212388</v>
      </c>
      <c r="E56" s="24">
        <v>9195</v>
      </c>
      <c r="F56" s="34">
        <f t="shared" si="1"/>
        <v>110340</v>
      </c>
      <c r="G56" s="24">
        <v>127680</v>
      </c>
      <c r="H56" s="34">
        <f t="shared" si="3"/>
        <v>127680</v>
      </c>
      <c r="I56" s="34">
        <f t="shared" si="2"/>
        <v>154574</v>
      </c>
      <c r="J56" s="34">
        <f t="shared" si="4"/>
        <v>450408</v>
      </c>
    </row>
    <row r="57" spans="1:10" ht="15.75" customHeight="1">
      <c r="A57" s="5" t="s">
        <v>60</v>
      </c>
      <c r="B57" s="18" t="s">
        <v>20</v>
      </c>
      <c r="C57" s="24">
        <v>19855</v>
      </c>
      <c r="D57" s="35">
        <f t="shared" si="0"/>
        <v>238260</v>
      </c>
      <c r="E57" s="24">
        <v>4058</v>
      </c>
      <c r="F57" s="34">
        <f t="shared" si="1"/>
        <v>48696</v>
      </c>
      <c r="G57" s="24">
        <v>141629</v>
      </c>
      <c r="H57" s="34">
        <f t="shared" si="3"/>
        <v>141629</v>
      </c>
      <c r="I57" s="34">
        <f t="shared" si="2"/>
        <v>165542</v>
      </c>
      <c r="J57" s="34">
        <f t="shared" si="4"/>
        <v>428585</v>
      </c>
    </row>
    <row r="58" spans="1:10" ht="15.75" customHeight="1">
      <c r="A58" s="5" t="s">
        <v>61</v>
      </c>
      <c r="B58" s="18" t="s">
        <v>20</v>
      </c>
      <c r="C58" s="24">
        <v>5383</v>
      </c>
      <c r="D58" s="35">
        <f t="shared" si="0"/>
        <v>64596</v>
      </c>
      <c r="E58" s="24">
        <v>13047</v>
      </c>
      <c r="F58" s="34">
        <f t="shared" si="1"/>
        <v>156564</v>
      </c>
      <c r="G58" s="24">
        <v>93513</v>
      </c>
      <c r="H58" s="34">
        <f t="shared" si="3"/>
        <v>93513</v>
      </c>
      <c r="I58" s="34">
        <f t="shared" si="2"/>
        <v>111943</v>
      </c>
      <c r="J58" s="34">
        <f t="shared" si="4"/>
        <v>314673</v>
      </c>
    </row>
    <row r="59" spans="1:10" ht="15.75" customHeight="1">
      <c r="A59" s="5" t="s">
        <v>65</v>
      </c>
      <c r="B59" s="18" t="s">
        <v>20</v>
      </c>
      <c r="C59" s="24">
        <v>7709</v>
      </c>
      <c r="D59" s="35">
        <f t="shared" si="0"/>
        <v>92508</v>
      </c>
      <c r="E59" s="24">
        <v>0</v>
      </c>
      <c r="F59" s="34">
        <f t="shared" si="1"/>
        <v>0</v>
      </c>
      <c r="G59" s="24">
        <v>59471</v>
      </c>
      <c r="H59" s="34">
        <f t="shared" si="3"/>
        <v>59471</v>
      </c>
      <c r="I59" s="34">
        <f t="shared" si="2"/>
        <v>67180</v>
      </c>
      <c r="J59" s="34">
        <f t="shared" si="4"/>
        <v>151979</v>
      </c>
    </row>
    <row r="60" spans="1:10" ht="15.75" customHeight="1">
      <c r="A60" s="5" t="s">
        <v>66</v>
      </c>
      <c r="B60" s="18" t="s">
        <v>20</v>
      </c>
      <c r="C60" s="24">
        <v>0</v>
      </c>
      <c r="D60" s="35">
        <f t="shared" si="0"/>
        <v>0</v>
      </c>
      <c r="E60" s="24">
        <v>0</v>
      </c>
      <c r="F60" s="34">
        <f t="shared" si="1"/>
        <v>0</v>
      </c>
      <c r="G60" s="24">
        <v>19141</v>
      </c>
      <c r="H60" s="34">
        <f t="shared" si="3"/>
        <v>19141</v>
      </c>
      <c r="I60" s="34">
        <f t="shared" si="2"/>
        <v>19141</v>
      </c>
      <c r="J60" s="34">
        <f t="shared" si="4"/>
        <v>19141</v>
      </c>
    </row>
    <row r="61" spans="1:10" ht="15.75" customHeight="1">
      <c r="A61" s="5" t="s">
        <v>67</v>
      </c>
      <c r="B61" s="18" t="s">
        <v>20</v>
      </c>
      <c r="C61" s="24">
        <v>5288</v>
      </c>
      <c r="D61" s="35">
        <f t="shared" si="0"/>
        <v>63456</v>
      </c>
      <c r="E61" s="24">
        <v>1732</v>
      </c>
      <c r="F61" s="34">
        <f t="shared" si="1"/>
        <v>20784</v>
      </c>
      <c r="G61" s="24">
        <v>8660</v>
      </c>
      <c r="H61" s="34">
        <f t="shared" si="3"/>
        <v>8660</v>
      </c>
      <c r="I61" s="34">
        <f t="shared" si="2"/>
        <v>15680</v>
      </c>
      <c r="J61" s="34">
        <f t="shared" si="4"/>
        <v>92900</v>
      </c>
    </row>
    <row r="62" spans="1:10" s="11" customFormat="1" ht="15.75" customHeight="1">
      <c r="A62" s="9" t="s">
        <v>68</v>
      </c>
      <c r="B62" s="16" t="s">
        <v>20</v>
      </c>
      <c r="C62" s="24">
        <v>9733</v>
      </c>
      <c r="D62" s="35">
        <f t="shared" si="0"/>
        <v>116796</v>
      </c>
      <c r="E62" s="24">
        <v>0</v>
      </c>
      <c r="F62" s="34">
        <f t="shared" si="1"/>
        <v>0</v>
      </c>
      <c r="G62" s="24">
        <v>43632</v>
      </c>
      <c r="H62" s="34">
        <f t="shared" si="3"/>
        <v>43632</v>
      </c>
      <c r="I62" s="34">
        <f t="shared" si="2"/>
        <v>53365</v>
      </c>
      <c r="J62" s="34">
        <f t="shared" si="4"/>
        <v>160428</v>
      </c>
    </row>
    <row r="63" spans="1:10" ht="15.75" customHeight="1">
      <c r="A63" s="5" t="s">
        <v>69</v>
      </c>
      <c r="B63" s="18" t="s">
        <v>20</v>
      </c>
      <c r="C63" s="24">
        <v>129</v>
      </c>
      <c r="D63" s="35">
        <f t="shared" si="0"/>
        <v>1548</v>
      </c>
      <c r="E63" s="24">
        <v>1113</v>
      </c>
      <c r="F63" s="34">
        <f t="shared" si="1"/>
        <v>13356</v>
      </c>
      <c r="G63" s="24">
        <v>47136</v>
      </c>
      <c r="H63" s="34">
        <f t="shared" si="3"/>
        <v>47136</v>
      </c>
      <c r="I63" s="34">
        <f t="shared" si="2"/>
        <v>48378</v>
      </c>
      <c r="J63" s="34">
        <f t="shared" si="4"/>
        <v>62040</v>
      </c>
    </row>
    <row r="64" spans="1:10" s="11" customFormat="1" ht="15.75" customHeight="1">
      <c r="A64" s="9" t="s">
        <v>70</v>
      </c>
      <c r="B64" s="16" t="s">
        <v>20</v>
      </c>
      <c r="C64" s="24">
        <v>3560</v>
      </c>
      <c r="D64" s="35">
        <f t="shared" si="0"/>
        <v>42720</v>
      </c>
      <c r="E64" s="24">
        <v>5937</v>
      </c>
      <c r="F64" s="34">
        <f t="shared" si="1"/>
        <v>71244</v>
      </c>
      <c r="G64" s="24">
        <v>40829</v>
      </c>
      <c r="H64" s="34">
        <f t="shared" si="3"/>
        <v>40829</v>
      </c>
      <c r="I64" s="34">
        <f t="shared" si="2"/>
        <v>50326</v>
      </c>
      <c r="J64" s="34">
        <f t="shared" si="4"/>
        <v>154793</v>
      </c>
    </row>
    <row r="65" spans="1:10" ht="15.75" customHeight="1">
      <c r="A65" s="5" t="s">
        <v>71</v>
      </c>
      <c r="B65" s="18" t="s">
        <v>20</v>
      </c>
      <c r="C65" s="24">
        <v>0</v>
      </c>
      <c r="D65" s="35">
        <f t="shared" si="0"/>
        <v>0</v>
      </c>
      <c r="E65" s="24">
        <v>311</v>
      </c>
      <c r="F65" s="34">
        <f t="shared" si="1"/>
        <v>3732</v>
      </c>
      <c r="G65" s="24">
        <v>4087</v>
      </c>
      <c r="H65" s="34">
        <f t="shared" si="3"/>
        <v>4087</v>
      </c>
      <c r="I65" s="34">
        <f t="shared" si="2"/>
        <v>4398</v>
      </c>
      <c r="J65" s="34">
        <f t="shared" si="4"/>
        <v>7819</v>
      </c>
    </row>
    <row r="66" spans="1:10" s="11" customFormat="1" ht="15.75" customHeight="1">
      <c r="A66" s="9" t="s">
        <v>72</v>
      </c>
      <c r="B66" s="16" t="s">
        <v>20</v>
      </c>
      <c r="C66" s="24">
        <v>2753</v>
      </c>
      <c r="D66" s="35">
        <f t="shared" si="0"/>
        <v>33036</v>
      </c>
      <c r="E66" s="24">
        <v>0</v>
      </c>
      <c r="F66" s="34">
        <f t="shared" si="1"/>
        <v>0</v>
      </c>
      <c r="G66" s="24">
        <v>0</v>
      </c>
      <c r="H66" s="34">
        <f t="shared" si="3"/>
        <v>0</v>
      </c>
      <c r="I66" s="34">
        <f t="shared" si="2"/>
        <v>2753</v>
      </c>
      <c r="J66" s="34">
        <f t="shared" si="4"/>
        <v>33036</v>
      </c>
    </row>
    <row r="67" spans="1:10" ht="15.75" customHeight="1">
      <c r="A67" s="5" t="s">
        <v>73</v>
      </c>
      <c r="B67" s="18" t="s">
        <v>20</v>
      </c>
      <c r="C67" s="24">
        <v>2816</v>
      </c>
      <c r="D67" s="35">
        <f t="shared" si="0"/>
        <v>33792</v>
      </c>
      <c r="E67" s="24">
        <v>0</v>
      </c>
      <c r="F67" s="34">
        <f t="shared" si="1"/>
        <v>0</v>
      </c>
      <c r="G67" s="24">
        <v>18459</v>
      </c>
      <c r="H67" s="34">
        <f t="shared" si="3"/>
        <v>18459</v>
      </c>
      <c r="I67" s="34">
        <f t="shared" si="2"/>
        <v>21275</v>
      </c>
      <c r="J67" s="34">
        <f t="shared" si="4"/>
        <v>52251</v>
      </c>
    </row>
    <row r="68" spans="1:10" s="11" customFormat="1" ht="15.75" customHeight="1">
      <c r="A68" s="9" t="s">
        <v>74</v>
      </c>
      <c r="B68" s="16" t="s">
        <v>20</v>
      </c>
      <c r="C68" s="24">
        <v>5141</v>
      </c>
      <c r="D68" s="35">
        <f t="shared" si="0"/>
        <v>61692</v>
      </c>
      <c r="E68" s="24">
        <v>0</v>
      </c>
      <c r="F68" s="34">
        <f t="shared" si="1"/>
        <v>0</v>
      </c>
      <c r="G68" s="24">
        <v>156749</v>
      </c>
      <c r="H68" s="34">
        <f t="shared" si="3"/>
        <v>156749</v>
      </c>
      <c r="I68" s="34">
        <f t="shared" si="2"/>
        <v>161890</v>
      </c>
      <c r="J68" s="34">
        <f t="shared" si="4"/>
        <v>218441</v>
      </c>
    </row>
    <row r="69" spans="1:10" ht="15.75" customHeight="1">
      <c r="A69" s="5" t="s">
        <v>75</v>
      </c>
      <c r="B69" s="18" t="s">
        <v>20</v>
      </c>
      <c r="C69" s="24">
        <v>1876</v>
      </c>
      <c r="D69" s="35">
        <f t="shared" si="0"/>
        <v>22512</v>
      </c>
      <c r="E69" s="24">
        <v>2226</v>
      </c>
      <c r="F69" s="34">
        <f t="shared" si="1"/>
        <v>26712</v>
      </c>
      <c r="G69" s="24">
        <v>27657</v>
      </c>
      <c r="H69" s="34">
        <f t="shared" si="3"/>
        <v>27657</v>
      </c>
      <c r="I69" s="34">
        <f aca="true" t="shared" si="5" ref="I69:I80">SUM(C69,E69,G69)</f>
        <v>31759</v>
      </c>
      <c r="J69" s="34">
        <f t="shared" si="4"/>
        <v>76881</v>
      </c>
    </row>
    <row r="70" spans="1:10" ht="15.75" customHeight="1">
      <c r="A70" s="5" t="s">
        <v>76</v>
      </c>
      <c r="B70" s="18" t="s">
        <v>20</v>
      </c>
      <c r="C70" s="24">
        <v>0</v>
      </c>
      <c r="D70" s="35">
        <f t="shared" si="0"/>
        <v>0</v>
      </c>
      <c r="E70" s="24">
        <v>0</v>
      </c>
      <c r="F70" s="34">
        <f t="shared" si="1"/>
        <v>0</v>
      </c>
      <c r="G70" s="24">
        <v>20322</v>
      </c>
      <c r="H70" s="34">
        <f aca="true" t="shared" si="6" ref="H70:H80">SUM(G70*1)</f>
        <v>20322</v>
      </c>
      <c r="I70" s="34">
        <f t="shared" si="5"/>
        <v>20322</v>
      </c>
      <c r="J70" s="34">
        <f aca="true" t="shared" si="7" ref="J70:J80">SUM(D70+F70+H70)</f>
        <v>20322</v>
      </c>
    </row>
    <row r="71" spans="1:10" s="11" customFormat="1" ht="15.75" customHeight="1">
      <c r="A71" s="9" t="s">
        <v>78</v>
      </c>
      <c r="B71" s="16" t="s">
        <v>20</v>
      </c>
      <c r="C71" s="24">
        <v>2390</v>
      </c>
      <c r="D71" s="35">
        <f t="shared" si="0"/>
        <v>28680</v>
      </c>
      <c r="E71" s="24">
        <v>0</v>
      </c>
      <c r="F71" s="34">
        <f t="shared" si="1"/>
        <v>0</v>
      </c>
      <c r="G71" s="24">
        <v>0</v>
      </c>
      <c r="H71" s="34">
        <f t="shared" si="6"/>
        <v>0</v>
      </c>
      <c r="I71" s="34">
        <f t="shared" si="5"/>
        <v>2390</v>
      </c>
      <c r="J71" s="34">
        <f t="shared" si="7"/>
        <v>28680</v>
      </c>
    </row>
    <row r="72" spans="1:10" s="11" customFormat="1" ht="15.75" customHeight="1">
      <c r="A72" s="9" t="s">
        <v>79</v>
      </c>
      <c r="B72" s="16" t="s">
        <v>20</v>
      </c>
      <c r="C72" s="24">
        <v>19144</v>
      </c>
      <c r="D72" s="35">
        <f t="shared" si="0"/>
        <v>229728</v>
      </c>
      <c r="E72" s="24">
        <v>2054</v>
      </c>
      <c r="F72" s="34">
        <f t="shared" si="1"/>
        <v>24648</v>
      </c>
      <c r="G72" s="24">
        <v>38974</v>
      </c>
      <c r="H72" s="34">
        <f t="shared" si="6"/>
        <v>38974</v>
      </c>
      <c r="I72" s="34">
        <f t="shared" si="5"/>
        <v>60172</v>
      </c>
      <c r="J72" s="34">
        <f t="shared" si="7"/>
        <v>293350</v>
      </c>
    </row>
    <row r="73" spans="1:10" s="11" customFormat="1" ht="15.75" customHeight="1">
      <c r="A73" s="9" t="s">
        <v>80</v>
      </c>
      <c r="B73" s="16" t="s">
        <v>20</v>
      </c>
      <c r="C73" s="24">
        <v>229</v>
      </c>
      <c r="D73" s="35">
        <f t="shared" si="0"/>
        <v>2748</v>
      </c>
      <c r="E73" s="24">
        <v>0</v>
      </c>
      <c r="F73" s="34">
        <f t="shared" si="1"/>
        <v>0</v>
      </c>
      <c r="G73" s="24">
        <v>138279</v>
      </c>
      <c r="H73" s="34">
        <f t="shared" si="6"/>
        <v>138279</v>
      </c>
      <c r="I73" s="34">
        <f t="shared" si="5"/>
        <v>138508</v>
      </c>
      <c r="J73" s="34">
        <f t="shared" si="7"/>
        <v>141027</v>
      </c>
    </row>
    <row r="74" spans="1:10" ht="15.75" customHeight="1">
      <c r="A74" s="5" t="s">
        <v>81</v>
      </c>
      <c r="B74" s="18" t="s">
        <v>20</v>
      </c>
      <c r="C74" s="24">
        <v>0</v>
      </c>
      <c r="D74" s="35">
        <f t="shared" si="0"/>
        <v>0</v>
      </c>
      <c r="E74" s="24">
        <v>442</v>
      </c>
      <c r="F74" s="34">
        <f t="shared" si="1"/>
        <v>5304</v>
      </c>
      <c r="G74" s="24">
        <v>12589</v>
      </c>
      <c r="H74" s="34">
        <f t="shared" si="6"/>
        <v>12589</v>
      </c>
      <c r="I74" s="34">
        <f t="shared" si="5"/>
        <v>13031</v>
      </c>
      <c r="J74" s="34">
        <f t="shared" si="7"/>
        <v>17893</v>
      </c>
    </row>
    <row r="75" spans="1:10" s="11" customFormat="1" ht="15.75" customHeight="1">
      <c r="A75" s="9" t="s">
        <v>85</v>
      </c>
      <c r="B75" s="16" t="s">
        <v>20</v>
      </c>
      <c r="C75" s="24">
        <v>0</v>
      </c>
      <c r="D75" s="35">
        <f t="shared" si="0"/>
        <v>0</v>
      </c>
      <c r="E75" s="24">
        <v>0</v>
      </c>
      <c r="F75" s="34">
        <f t="shared" si="1"/>
        <v>0</v>
      </c>
      <c r="G75" s="24">
        <v>0</v>
      </c>
      <c r="H75" s="34">
        <f t="shared" si="6"/>
        <v>0</v>
      </c>
      <c r="I75" s="34">
        <f t="shared" si="5"/>
        <v>0</v>
      </c>
      <c r="J75" s="34">
        <f t="shared" si="7"/>
        <v>0</v>
      </c>
    </row>
    <row r="76" spans="1:10" s="11" customFormat="1" ht="15.75" customHeight="1">
      <c r="A76" s="9" t="s">
        <v>87</v>
      </c>
      <c r="B76" s="16" t="s">
        <v>20</v>
      </c>
      <c r="C76" s="24">
        <v>13940</v>
      </c>
      <c r="D76" s="35">
        <f>SUM(C76*12)</f>
        <v>167280</v>
      </c>
      <c r="E76" s="24">
        <v>0</v>
      </c>
      <c r="F76" s="34">
        <f>SUM(E76*12)</f>
        <v>0</v>
      </c>
      <c r="G76" s="24">
        <v>0</v>
      </c>
      <c r="H76" s="34">
        <f t="shared" si="6"/>
        <v>0</v>
      </c>
      <c r="I76" s="34">
        <f t="shared" si="5"/>
        <v>13940</v>
      </c>
      <c r="J76" s="34">
        <f t="shared" si="7"/>
        <v>167280</v>
      </c>
    </row>
    <row r="77" spans="1:10" ht="15.75" customHeight="1">
      <c r="A77" s="5" t="s">
        <v>88</v>
      </c>
      <c r="B77" s="18" t="s">
        <v>20</v>
      </c>
      <c r="C77" s="24">
        <v>0</v>
      </c>
      <c r="D77" s="35">
        <f>SUM(C77*12)</f>
        <v>0</v>
      </c>
      <c r="E77" s="24">
        <v>5782</v>
      </c>
      <c r="F77" s="34">
        <f>SUM(E77*12)</f>
        <v>69384</v>
      </c>
      <c r="G77" s="24">
        <v>214041</v>
      </c>
      <c r="H77" s="34">
        <f t="shared" si="6"/>
        <v>214041</v>
      </c>
      <c r="I77" s="34">
        <f t="shared" si="5"/>
        <v>219823</v>
      </c>
      <c r="J77" s="34">
        <f t="shared" si="7"/>
        <v>283425</v>
      </c>
    </row>
    <row r="78" spans="1:10" ht="15.75" customHeight="1">
      <c r="A78" s="5" t="s">
        <v>139</v>
      </c>
      <c r="B78" s="18" t="s">
        <v>20</v>
      </c>
      <c r="C78" s="24">
        <v>0</v>
      </c>
      <c r="D78" s="35">
        <f>SUM(C78*12)</f>
        <v>0</v>
      </c>
      <c r="E78" s="24">
        <v>1732</v>
      </c>
      <c r="F78" s="34">
        <f>SUM(E78*12)</f>
        <v>20784</v>
      </c>
      <c r="G78" s="24">
        <v>29576</v>
      </c>
      <c r="H78" s="34">
        <f t="shared" si="6"/>
        <v>29576</v>
      </c>
      <c r="I78" s="34">
        <f t="shared" si="5"/>
        <v>31308</v>
      </c>
      <c r="J78" s="34">
        <f t="shared" si="7"/>
        <v>50360</v>
      </c>
    </row>
    <row r="79" spans="1:10" ht="15.75" customHeight="1">
      <c r="A79" s="5" t="s">
        <v>137</v>
      </c>
      <c r="B79" s="18" t="s">
        <v>20</v>
      </c>
      <c r="C79" s="24">
        <v>0</v>
      </c>
      <c r="D79" s="35">
        <f>SUM(C79*12)</f>
        <v>0</v>
      </c>
      <c r="E79" s="24">
        <v>6773</v>
      </c>
      <c r="F79" s="34">
        <f>SUM(E79*12)</f>
        <v>81276</v>
      </c>
      <c r="G79" s="24">
        <v>64236</v>
      </c>
      <c r="H79" s="34">
        <f t="shared" si="6"/>
        <v>64236</v>
      </c>
      <c r="I79" s="34">
        <f t="shared" si="5"/>
        <v>71009</v>
      </c>
      <c r="J79" s="34">
        <f t="shared" si="7"/>
        <v>145512</v>
      </c>
    </row>
    <row r="80" spans="1:10" ht="15.75" customHeight="1">
      <c r="A80" s="5" t="s">
        <v>138</v>
      </c>
      <c r="B80" s="18" t="s">
        <v>20</v>
      </c>
      <c r="C80" s="24">
        <v>0</v>
      </c>
      <c r="D80" s="35">
        <f>SUM(C80*12)</f>
        <v>0</v>
      </c>
      <c r="E80" s="24">
        <v>0</v>
      </c>
      <c r="F80" s="34">
        <f>SUM(E80*12)</f>
        <v>0</v>
      </c>
      <c r="G80" s="24">
        <v>0</v>
      </c>
      <c r="H80" s="34">
        <f t="shared" si="6"/>
        <v>0</v>
      </c>
      <c r="I80" s="34">
        <f t="shared" si="5"/>
        <v>0</v>
      </c>
      <c r="J80" s="34">
        <f t="shared" si="7"/>
        <v>0</v>
      </c>
    </row>
    <row r="81" spans="1:10" s="3" customFormat="1" ht="21.75">
      <c r="A81" s="22" t="s">
        <v>125</v>
      </c>
      <c r="B81" s="13"/>
      <c r="C81" s="36">
        <f>SUM(C5:C35)</f>
        <v>164840</v>
      </c>
      <c r="D81" s="36">
        <f aca="true" t="shared" si="8" ref="D81:J81">SUM(D5:D35)</f>
        <v>1978080</v>
      </c>
      <c r="E81" s="36">
        <f t="shared" si="8"/>
        <v>106828</v>
      </c>
      <c r="F81" s="36">
        <f>SUM(F5:F35)</f>
        <v>1281936</v>
      </c>
      <c r="G81" s="36">
        <f t="shared" si="8"/>
        <v>2087892</v>
      </c>
      <c r="H81" s="36">
        <f t="shared" si="8"/>
        <v>2087892</v>
      </c>
      <c r="I81" s="36">
        <f t="shared" si="8"/>
        <v>2359560</v>
      </c>
      <c r="J81" s="36">
        <f t="shared" si="8"/>
        <v>5347908</v>
      </c>
    </row>
    <row r="82" spans="1:10" s="3" customFormat="1" ht="21.75">
      <c r="A82" s="22" t="s">
        <v>126</v>
      </c>
      <c r="B82" s="13"/>
      <c r="C82" s="36">
        <f>SUM(C36:C80)</f>
        <v>287429</v>
      </c>
      <c r="D82" s="36">
        <f aca="true" t="shared" si="9" ref="D82:J82">SUM(D36:D80)</f>
        <v>3449148</v>
      </c>
      <c r="E82" s="36">
        <f t="shared" si="9"/>
        <v>88856</v>
      </c>
      <c r="F82" s="36">
        <f t="shared" si="9"/>
        <v>1066272</v>
      </c>
      <c r="G82" s="36">
        <f t="shared" si="9"/>
        <v>2883082</v>
      </c>
      <c r="H82" s="36">
        <f t="shared" si="9"/>
        <v>2883082</v>
      </c>
      <c r="I82" s="36">
        <f t="shared" si="9"/>
        <v>3259367</v>
      </c>
      <c r="J82" s="36">
        <f t="shared" si="9"/>
        <v>7398502</v>
      </c>
    </row>
    <row r="83" spans="1:10" s="3" customFormat="1" ht="15.75" customHeight="1">
      <c r="A83" s="5" t="s">
        <v>89</v>
      </c>
      <c r="B83" s="13"/>
      <c r="C83" s="36">
        <f>SUM(C81:C82)</f>
        <v>452269</v>
      </c>
      <c r="D83" s="36">
        <f aca="true" t="shared" si="10" ref="D83:J83">SUM(D81:D82)</f>
        <v>5427228</v>
      </c>
      <c r="E83" s="40">
        <f t="shared" si="10"/>
        <v>195684</v>
      </c>
      <c r="F83" s="36">
        <f t="shared" si="10"/>
        <v>2348208</v>
      </c>
      <c r="G83" s="40">
        <f t="shared" si="10"/>
        <v>4970974</v>
      </c>
      <c r="H83" s="36">
        <f t="shared" si="10"/>
        <v>4970974</v>
      </c>
      <c r="I83" s="36">
        <f t="shared" si="10"/>
        <v>5618927</v>
      </c>
      <c r="J83" s="36">
        <f t="shared" si="10"/>
        <v>12746410</v>
      </c>
    </row>
    <row r="84" spans="2:10" ht="12.75">
      <c r="B84" s="13"/>
      <c r="C84" s="2"/>
      <c r="D84" s="32"/>
      <c r="E84" s="13"/>
      <c r="F84" s="32"/>
      <c r="G84" s="13"/>
      <c r="H84" s="32"/>
      <c r="I84" s="36" t="s">
        <v>155</v>
      </c>
      <c r="J84" s="36">
        <v>16927431</v>
      </c>
    </row>
    <row r="85" spans="2:10" ht="12.75">
      <c r="B85" s="13"/>
      <c r="C85" s="2"/>
      <c r="D85" s="32"/>
      <c r="E85" s="13"/>
      <c r="F85" s="32"/>
      <c r="G85" s="13"/>
      <c r="H85" s="32"/>
      <c r="I85" s="31" t="s">
        <v>154</v>
      </c>
      <c r="J85" s="36">
        <v>13325070</v>
      </c>
    </row>
    <row r="86" spans="2:10" ht="12.75">
      <c r="B86" s="13"/>
      <c r="C86" s="2"/>
      <c r="D86" s="32"/>
      <c r="E86" s="13"/>
      <c r="F86" s="32"/>
      <c r="G86" s="13"/>
      <c r="H86" s="32"/>
      <c r="J86" s="36"/>
    </row>
  </sheetData>
  <sheetProtection sheet="1"/>
  <mergeCells count="1">
    <mergeCell ref="A1:J1"/>
  </mergeCells>
  <conditionalFormatting sqref="A2:A65536 A1:J1 B3:B65536 K1:IV65536 J86:J65536 C2:I65536 J2:J83">
    <cfRule type="expression" priority="77" dxfId="0" stopIfTrue="1">
      <formula>CellHasFormula</formula>
    </cfRule>
  </conditionalFormatting>
  <conditionalFormatting sqref="C5:C80">
    <cfRule type="expression" priority="76" dxfId="0" stopIfTrue="1">
      <formula>CellHasFormula</formula>
    </cfRule>
  </conditionalFormatting>
  <conditionalFormatting sqref="E5:E80">
    <cfRule type="expression" priority="75" dxfId="0" stopIfTrue="1">
      <formula>CellHasFormula</formula>
    </cfRule>
  </conditionalFormatting>
  <conditionalFormatting sqref="G5:G80">
    <cfRule type="expression" priority="74" dxfId="0" stopIfTrue="1">
      <formula>CellHasFormula</formula>
    </cfRule>
  </conditionalFormatting>
  <conditionalFormatting sqref="C36:C80">
    <cfRule type="expression" priority="73" dxfId="0" stopIfTrue="1">
      <formula>CellHasFormula</formula>
    </cfRule>
  </conditionalFormatting>
  <conditionalFormatting sqref="E36:E80">
    <cfRule type="expression" priority="72" dxfId="0" stopIfTrue="1">
      <formula>CellHasFormula</formula>
    </cfRule>
  </conditionalFormatting>
  <conditionalFormatting sqref="G36:G80">
    <cfRule type="expression" priority="71" dxfId="0" stopIfTrue="1">
      <formula>CellHasFormula</formula>
    </cfRule>
  </conditionalFormatting>
  <conditionalFormatting sqref="J86">
    <cfRule type="expression" priority="70" dxfId="0" stopIfTrue="1">
      <formula>CellHasFormula</formula>
    </cfRule>
  </conditionalFormatting>
  <conditionalFormatting sqref="J85:J86">
    <cfRule type="expression" priority="69" dxfId="0" stopIfTrue="1">
      <formula>CellHasFormula</formula>
    </cfRule>
  </conditionalFormatting>
  <conditionalFormatting sqref="J85:J86">
    <cfRule type="expression" priority="68" dxfId="0" stopIfTrue="1">
      <formula>CellHasFormula</formula>
    </cfRule>
  </conditionalFormatting>
  <conditionalFormatting sqref="C5:C80">
    <cfRule type="expression" priority="67" dxfId="0" stopIfTrue="1">
      <formula>CellHasFormula</formula>
    </cfRule>
  </conditionalFormatting>
  <conditionalFormatting sqref="C5:C80">
    <cfRule type="expression" priority="66" dxfId="0" stopIfTrue="1">
      <formula>CellHasFormula</formula>
    </cfRule>
  </conditionalFormatting>
  <conditionalFormatting sqref="E5:E80">
    <cfRule type="expression" priority="65" dxfId="0" stopIfTrue="1">
      <formula>CellHasFormula</formula>
    </cfRule>
  </conditionalFormatting>
  <conditionalFormatting sqref="E5:E80">
    <cfRule type="expression" priority="64" dxfId="0" stopIfTrue="1">
      <formula>CellHasFormula</formula>
    </cfRule>
  </conditionalFormatting>
  <conditionalFormatting sqref="G5:G80">
    <cfRule type="expression" priority="63" dxfId="0" stopIfTrue="1">
      <formula>CellHasFormula</formula>
    </cfRule>
  </conditionalFormatting>
  <conditionalFormatting sqref="G5:G80">
    <cfRule type="expression" priority="62" dxfId="0" stopIfTrue="1">
      <formula>CellHasFormula</formula>
    </cfRule>
  </conditionalFormatting>
  <conditionalFormatting sqref="C36:C80">
    <cfRule type="expression" priority="61" dxfId="0" stopIfTrue="1">
      <formula>CellHasFormula</formula>
    </cfRule>
  </conditionalFormatting>
  <conditionalFormatting sqref="C36:C80">
    <cfRule type="expression" priority="60" dxfId="0" stopIfTrue="1">
      <formula>CellHasFormula</formula>
    </cfRule>
  </conditionalFormatting>
  <conditionalFormatting sqref="C36:C80">
    <cfRule type="expression" priority="59" dxfId="0" stopIfTrue="1">
      <formula>CellHasFormula</formula>
    </cfRule>
  </conditionalFormatting>
  <conditionalFormatting sqref="E36:E80">
    <cfRule type="expression" priority="58" dxfId="0" stopIfTrue="1">
      <formula>CellHasFormula</formula>
    </cfRule>
  </conditionalFormatting>
  <conditionalFormatting sqref="E36:E80">
    <cfRule type="expression" priority="57" dxfId="0" stopIfTrue="1">
      <formula>CellHasFormula</formula>
    </cfRule>
  </conditionalFormatting>
  <conditionalFormatting sqref="E36:E80">
    <cfRule type="expression" priority="56" dxfId="0" stopIfTrue="1">
      <formula>CellHasFormula</formula>
    </cfRule>
  </conditionalFormatting>
  <conditionalFormatting sqref="G36:G80">
    <cfRule type="expression" priority="55" dxfId="0" stopIfTrue="1">
      <formula>CellHasFormula</formula>
    </cfRule>
  </conditionalFormatting>
  <conditionalFormatting sqref="G36:G80">
    <cfRule type="expression" priority="54" dxfId="0" stopIfTrue="1">
      <formula>CellHasFormula</formula>
    </cfRule>
  </conditionalFormatting>
  <conditionalFormatting sqref="G36:G80">
    <cfRule type="expression" priority="53" dxfId="0" stopIfTrue="1">
      <formula>CellHasFormula</formula>
    </cfRule>
  </conditionalFormatting>
  <conditionalFormatting sqref="C36:C80">
    <cfRule type="expression" priority="52" dxfId="0" stopIfTrue="1">
      <formula>CellHasFormula</formula>
    </cfRule>
  </conditionalFormatting>
  <conditionalFormatting sqref="C36:C80">
    <cfRule type="expression" priority="51" dxfId="0" stopIfTrue="1">
      <formula>CellHasFormula</formula>
    </cfRule>
  </conditionalFormatting>
  <conditionalFormatting sqref="C36:C80">
    <cfRule type="expression" priority="50" dxfId="0" stopIfTrue="1">
      <formula>CellHasFormula</formula>
    </cfRule>
  </conditionalFormatting>
  <conditionalFormatting sqref="C36:C80">
    <cfRule type="expression" priority="49" dxfId="0" stopIfTrue="1">
      <formula>CellHasFormula</formula>
    </cfRule>
  </conditionalFormatting>
  <conditionalFormatting sqref="C36:C80">
    <cfRule type="expression" priority="48" dxfId="0" stopIfTrue="1">
      <formula>CellHasFormula</formula>
    </cfRule>
  </conditionalFormatting>
  <conditionalFormatting sqref="C36:C80">
    <cfRule type="expression" priority="47" dxfId="0" stopIfTrue="1">
      <formula>CellHasFormula</formula>
    </cfRule>
  </conditionalFormatting>
  <conditionalFormatting sqref="C36:C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79">
    <cfRule type="expression" priority="44" dxfId="0" stopIfTrue="1">
      <formula>CellHasFormula</formula>
    </cfRule>
  </conditionalFormatting>
  <conditionalFormatting sqref="C36:C79">
    <cfRule type="expression" priority="43" dxfId="0" stopIfTrue="1">
      <formula>CellHasFormula</formula>
    </cfRule>
  </conditionalFormatting>
  <conditionalFormatting sqref="C36:C79">
    <cfRule type="expression" priority="42" dxfId="0" stopIfTrue="1">
      <formula>CellHasFormula</formula>
    </cfRule>
  </conditionalFormatting>
  <conditionalFormatting sqref="C36:C79">
    <cfRule type="expression" priority="41" dxfId="0" stopIfTrue="1">
      <formula>CellHasFormula</formula>
    </cfRule>
  </conditionalFormatting>
  <conditionalFormatting sqref="C36:C79">
    <cfRule type="expression" priority="40" dxfId="0" stopIfTrue="1">
      <formula>CellHasFormula</formula>
    </cfRule>
  </conditionalFormatting>
  <conditionalFormatting sqref="C36:C79">
    <cfRule type="expression" priority="39" dxfId="0" stopIfTrue="1">
      <formula>CellHasFormula</formula>
    </cfRule>
  </conditionalFormatting>
  <conditionalFormatting sqref="C36:C79">
    <cfRule type="expression" priority="38" dxfId="0" stopIfTrue="1">
      <formula>CellHasFormula</formula>
    </cfRule>
  </conditionalFormatting>
  <conditionalFormatting sqref="C36:C79">
    <cfRule type="expression" priority="37" dxfId="0" stopIfTrue="1">
      <formula>CellHasFormula</formula>
    </cfRule>
  </conditionalFormatting>
  <conditionalFormatting sqref="C36:C79">
    <cfRule type="expression" priority="36" dxfId="0" stopIfTrue="1">
      <formula>CellHasFormula</formula>
    </cfRule>
  </conditionalFormatting>
  <conditionalFormatting sqref="C36:C79">
    <cfRule type="expression" priority="35" dxfId="0" stopIfTrue="1">
      <formula>CellHasFormula</formula>
    </cfRule>
  </conditionalFormatting>
  <conditionalFormatting sqref="C36:C79">
    <cfRule type="expression" priority="34" dxfId="0" stopIfTrue="1">
      <formula>CellHasFormula</formula>
    </cfRule>
  </conditionalFormatting>
  <conditionalFormatting sqref="E36:E80">
    <cfRule type="expression" priority="33" dxfId="0" stopIfTrue="1">
      <formula>CellHasFormula</formula>
    </cfRule>
  </conditionalFormatting>
  <conditionalFormatting sqref="E36:E80">
    <cfRule type="expression" priority="32" dxfId="0" stopIfTrue="1">
      <formula>CellHasFormula</formula>
    </cfRule>
  </conditionalFormatting>
  <conditionalFormatting sqref="E36:E80">
    <cfRule type="expression" priority="31" dxfId="0" stopIfTrue="1">
      <formula>CellHasFormula</formula>
    </cfRule>
  </conditionalFormatting>
  <conditionalFormatting sqref="E36:E80">
    <cfRule type="expression" priority="30" dxfId="0" stopIfTrue="1">
      <formula>CellHasFormula</formula>
    </cfRule>
  </conditionalFormatting>
  <conditionalFormatting sqref="E36:E80">
    <cfRule type="expression" priority="29" dxfId="0" stopIfTrue="1">
      <formula>CellHasFormula</formula>
    </cfRule>
  </conditionalFormatting>
  <conditionalFormatting sqref="E36:E80">
    <cfRule type="expression" priority="28" dxfId="0" stopIfTrue="1">
      <formula>CellHasFormula</formula>
    </cfRule>
  </conditionalFormatting>
  <conditionalFormatting sqref="E36:E80">
    <cfRule type="expression" priority="27" dxfId="0" stopIfTrue="1">
      <formula>CellHasFormula</formula>
    </cfRule>
  </conditionalFormatting>
  <conditionalFormatting sqref="E36:E80">
    <cfRule type="expression" priority="26" dxfId="0" stopIfTrue="1">
      <formula>CellHasFormula</formula>
    </cfRule>
  </conditionalFormatting>
  <conditionalFormatting sqref="G36:G80">
    <cfRule type="expression" priority="25" dxfId="0" stopIfTrue="1">
      <formula>CellHasFormula</formula>
    </cfRule>
  </conditionalFormatting>
  <conditionalFormatting sqref="G36:G80">
    <cfRule type="expression" priority="24" dxfId="0" stopIfTrue="1">
      <formula>CellHasFormula</formula>
    </cfRule>
  </conditionalFormatting>
  <conditionalFormatting sqref="G36:G80">
    <cfRule type="expression" priority="23" dxfId="0" stopIfTrue="1">
      <formula>CellHasFormula</formula>
    </cfRule>
  </conditionalFormatting>
  <conditionalFormatting sqref="G36:G80">
    <cfRule type="expression" priority="22" dxfId="0" stopIfTrue="1">
      <formula>CellHasFormula</formula>
    </cfRule>
  </conditionalFormatting>
  <conditionalFormatting sqref="G36:G80">
    <cfRule type="expression" priority="21" dxfId="0" stopIfTrue="1">
      <formula>CellHasFormula</formula>
    </cfRule>
  </conditionalFormatting>
  <conditionalFormatting sqref="G36:G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G36:G80">
    <cfRule type="expression" priority="18" dxfId="0" stopIfTrue="1">
      <formula>CellHasFormula</formula>
    </cfRule>
  </conditionalFormatting>
  <conditionalFormatting sqref="C5:C35">
    <cfRule type="expression" priority="17" dxfId="0" stopIfTrue="1">
      <formula>CellHasFormula</formula>
    </cfRule>
  </conditionalFormatting>
  <conditionalFormatting sqref="C5:C35">
    <cfRule type="expression" priority="16" dxfId="0" stopIfTrue="1">
      <formula>CellHasFormula</formula>
    </cfRule>
  </conditionalFormatting>
  <conditionalFormatting sqref="C5:C35">
    <cfRule type="expression" priority="15" dxfId="0" stopIfTrue="1">
      <formula>CellHasFormula</formula>
    </cfRule>
  </conditionalFormatting>
  <conditionalFormatting sqref="C5:C35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E5:E35">
    <cfRule type="expression" priority="12" dxfId="0" stopIfTrue="1">
      <formula>CellHasFormula</formula>
    </cfRule>
  </conditionalFormatting>
  <conditionalFormatting sqref="E5:E35">
    <cfRule type="expression" priority="11" dxfId="0" stopIfTrue="1">
      <formula>CellHasFormula</formula>
    </cfRule>
  </conditionalFormatting>
  <conditionalFormatting sqref="E5:E35">
    <cfRule type="expression" priority="10" dxfId="0" stopIfTrue="1">
      <formula>CellHasFormula</formula>
    </cfRule>
  </conditionalFormatting>
  <conditionalFormatting sqref="G5:G35">
    <cfRule type="expression" priority="9" dxfId="0" stopIfTrue="1">
      <formula>CellHasFormula</formula>
    </cfRule>
  </conditionalFormatting>
  <conditionalFormatting sqref="G5:G35">
    <cfRule type="expression" priority="8" dxfId="0" stopIfTrue="1">
      <formula>CellHasFormula</formula>
    </cfRule>
  </conditionalFormatting>
  <conditionalFormatting sqref="G5:G35">
    <cfRule type="expression" priority="7" dxfId="0" stopIfTrue="1">
      <formula>CellHasFormula</formula>
    </cfRule>
  </conditionalFormatting>
  <conditionalFormatting sqref="G5:G35">
    <cfRule type="expression" priority="6" dxfId="0" stopIfTrue="1">
      <formula>CellHasFormula</formula>
    </cfRule>
  </conditionalFormatting>
  <conditionalFormatting sqref="J86 I85:I86">
    <cfRule type="expression" priority="5" dxfId="0" stopIfTrue="1">
      <formula>CellHasFormula</formula>
    </cfRule>
  </conditionalFormatting>
  <conditionalFormatting sqref="J86">
    <cfRule type="expression" priority="4" dxfId="0" stopIfTrue="1">
      <formula>CellHasFormula</formula>
    </cfRule>
  </conditionalFormatting>
  <conditionalFormatting sqref="J85:J86">
    <cfRule type="expression" priority="3" dxfId="0" stopIfTrue="1">
      <formula>CellHasFormula</formula>
    </cfRule>
  </conditionalFormatting>
  <conditionalFormatting sqref="J85:J86">
    <cfRule type="expression" priority="2" dxfId="0" stopIfTrue="1">
      <formula>CellHasFormula</formula>
    </cfRule>
  </conditionalFormatting>
  <conditionalFormatting sqref="J84">
    <cfRule type="expression" priority="1" dxfId="0" stopIfTrue="1">
      <formula>CellHasFormula</formula>
    </cfRule>
  </conditionalFormatting>
  <printOptions/>
  <pageMargins left="0.5" right="0.5" top="0.5" bottom="0.5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6" sqref="G36:G80"/>
    </sheetView>
  </sheetViews>
  <sheetFormatPr defaultColWidth="9.140625" defaultRowHeight="12.75"/>
  <cols>
    <col min="1" max="1" width="18.28125" style="0" bestFit="1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151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9</v>
      </c>
      <c r="D4" s="39" t="s">
        <v>11</v>
      </c>
      <c r="E4" s="4" t="s">
        <v>106</v>
      </c>
      <c r="F4" s="39" t="s">
        <v>14</v>
      </c>
      <c r="G4" s="4" t="s">
        <v>107</v>
      </c>
      <c r="H4" s="39" t="s">
        <v>90</v>
      </c>
      <c r="I4" s="39" t="s">
        <v>108</v>
      </c>
      <c r="J4" s="39" t="s">
        <v>18</v>
      </c>
    </row>
    <row r="5" spans="1:10" s="11" customFormat="1" ht="15.75" customHeight="1">
      <c r="A5" s="9" t="s">
        <v>133</v>
      </c>
      <c r="B5" s="10" t="s">
        <v>22</v>
      </c>
      <c r="C5" s="7">
        <v>11841</v>
      </c>
      <c r="D5" s="35">
        <f>SUM(Mar!D5+C5*3)</f>
        <v>399814</v>
      </c>
      <c r="E5" s="8">
        <v>2888</v>
      </c>
      <c r="F5" s="35">
        <f>SUM(Mar!F5+E5*3)</f>
        <v>196794</v>
      </c>
      <c r="G5" s="8">
        <v>410366</v>
      </c>
      <c r="H5" s="35">
        <f>SUM(Mar!H5+G5)</f>
        <v>836632</v>
      </c>
      <c r="I5" s="35">
        <f aca="true" t="shared" si="0" ref="I5:I41">SUM(C5,E5,G5)</f>
        <v>425095</v>
      </c>
      <c r="J5" s="35">
        <f>SUM(D5+F5+H5)</f>
        <v>1433240</v>
      </c>
    </row>
    <row r="6" spans="1:10" s="11" customFormat="1" ht="15.75" customHeight="1">
      <c r="A6" s="9" t="s">
        <v>21</v>
      </c>
      <c r="B6" s="10" t="s">
        <v>22</v>
      </c>
      <c r="C6" s="7">
        <v>0</v>
      </c>
      <c r="D6" s="35">
        <f>SUM(Mar!D6+C6*3)</f>
        <v>24584</v>
      </c>
      <c r="E6" s="8">
        <v>0</v>
      </c>
      <c r="F6" s="35">
        <f>SUM(Mar!F6+E6*3)</f>
        <v>16332</v>
      </c>
      <c r="G6" s="8">
        <v>0</v>
      </c>
      <c r="H6" s="35">
        <f>SUM(Mar!H6+G6)</f>
        <v>27035</v>
      </c>
      <c r="I6" s="35">
        <f t="shared" si="0"/>
        <v>0</v>
      </c>
      <c r="J6" s="35">
        <f>SUM(D6+F6+H6)</f>
        <v>67951</v>
      </c>
    </row>
    <row r="7" spans="1:10" s="11" customFormat="1" ht="15.75" customHeight="1">
      <c r="A7" s="9" t="s">
        <v>23</v>
      </c>
      <c r="B7" s="10" t="s">
        <v>22</v>
      </c>
      <c r="C7" s="7">
        <v>0</v>
      </c>
      <c r="D7" s="35">
        <f>SUM(Mar!D7+C7*3)</f>
        <v>247835</v>
      </c>
      <c r="E7" s="8">
        <v>1130</v>
      </c>
      <c r="F7" s="35">
        <f>SUM(Mar!F7+E7*3)</f>
        <v>186131</v>
      </c>
      <c r="G7" s="8">
        <v>1130</v>
      </c>
      <c r="H7" s="35">
        <f>SUM(Mar!H7+G7)</f>
        <v>438674</v>
      </c>
      <c r="I7" s="35">
        <f t="shared" si="0"/>
        <v>2260</v>
      </c>
      <c r="J7" s="35">
        <f aca="true" t="shared" si="1" ref="J7:J75">SUM(D7+F7+H7)</f>
        <v>872640</v>
      </c>
    </row>
    <row r="8" spans="1:10" s="1" customFormat="1" ht="15.75" customHeight="1">
      <c r="A8" s="5" t="s">
        <v>24</v>
      </c>
      <c r="B8" s="6" t="s">
        <v>22</v>
      </c>
      <c r="C8" s="7">
        <v>8115</v>
      </c>
      <c r="D8" s="35">
        <f>SUM(Mar!D8+C8*3)</f>
        <v>628654</v>
      </c>
      <c r="E8" s="8">
        <v>7805</v>
      </c>
      <c r="F8" s="35">
        <f>SUM(Mar!F8+E8*3)</f>
        <v>884378</v>
      </c>
      <c r="G8" s="8">
        <v>179584</v>
      </c>
      <c r="H8" s="35">
        <f>SUM(Mar!H8+G8)</f>
        <v>1955309</v>
      </c>
      <c r="I8" s="36">
        <f t="shared" si="0"/>
        <v>195504</v>
      </c>
      <c r="J8" s="35">
        <f t="shared" si="1"/>
        <v>3468341</v>
      </c>
    </row>
    <row r="9" spans="1:10" s="11" customFormat="1" ht="15.75" customHeight="1">
      <c r="A9" s="9" t="s">
        <v>25</v>
      </c>
      <c r="B9" s="10" t="s">
        <v>22</v>
      </c>
      <c r="C9" s="7">
        <v>1491</v>
      </c>
      <c r="D9" s="35">
        <f>SUM(Mar!D9+C9*3)</f>
        <v>324017</v>
      </c>
      <c r="E9" s="8">
        <v>1130</v>
      </c>
      <c r="F9" s="35">
        <f>SUM(Mar!F9+E9*3)</f>
        <v>129759</v>
      </c>
      <c r="G9" s="8">
        <v>14582</v>
      </c>
      <c r="H9" s="35">
        <f>SUM(Mar!H9+G9)</f>
        <v>481512</v>
      </c>
      <c r="I9" s="35">
        <f t="shared" si="0"/>
        <v>17203</v>
      </c>
      <c r="J9" s="35">
        <f t="shared" si="1"/>
        <v>935288</v>
      </c>
    </row>
    <row r="10" spans="1:10" s="1" customFormat="1" ht="15.75" customHeight="1">
      <c r="A10" s="5" t="s">
        <v>27</v>
      </c>
      <c r="B10" s="6" t="s">
        <v>22</v>
      </c>
      <c r="C10" s="7">
        <v>5075</v>
      </c>
      <c r="D10" s="35">
        <f>SUM(Mar!D10+C10*3)</f>
        <v>544414</v>
      </c>
      <c r="E10" s="8">
        <v>9080</v>
      </c>
      <c r="F10" s="35">
        <f>SUM(Mar!F10+E10*3)</f>
        <v>329028</v>
      </c>
      <c r="G10" s="8">
        <v>98900</v>
      </c>
      <c r="H10" s="35">
        <f>SUM(Mar!H10+G10)</f>
        <v>913231</v>
      </c>
      <c r="I10" s="36">
        <f t="shared" si="0"/>
        <v>113055</v>
      </c>
      <c r="J10" s="35">
        <f t="shared" si="1"/>
        <v>1786673</v>
      </c>
    </row>
    <row r="11" spans="1:10" s="1" customFormat="1" ht="15.75" customHeight="1">
      <c r="A11" s="5" t="s">
        <v>30</v>
      </c>
      <c r="B11" s="6" t="s">
        <v>22</v>
      </c>
      <c r="C11" s="7">
        <v>1233</v>
      </c>
      <c r="D11" s="35">
        <f>SUM(Mar!D11+C11*3)</f>
        <v>464484</v>
      </c>
      <c r="E11" s="8">
        <v>12680</v>
      </c>
      <c r="F11" s="35">
        <f>SUM(Mar!F11+E11*3)</f>
        <v>364640</v>
      </c>
      <c r="G11" s="8">
        <v>92257</v>
      </c>
      <c r="H11" s="35">
        <f>SUM(Mar!H11+G11)</f>
        <v>879888</v>
      </c>
      <c r="I11" s="36">
        <f t="shared" si="0"/>
        <v>106170</v>
      </c>
      <c r="J11" s="35">
        <f t="shared" si="1"/>
        <v>1709012</v>
      </c>
    </row>
    <row r="12" spans="1:10" s="1" customFormat="1" ht="15.75" customHeight="1">
      <c r="A12" s="5" t="s">
        <v>31</v>
      </c>
      <c r="B12" s="6" t="s">
        <v>22</v>
      </c>
      <c r="C12" s="7">
        <v>3725</v>
      </c>
      <c r="D12" s="35">
        <f>SUM(Mar!D12+C12*3)</f>
        <v>325795</v>
      </c>
      <c r="E12" s="8">
        <v>8365</v>
      </c>
      <c r="F12" s="35">
        <f>SUM(Mar!F12+E12*3)</f>
        <v>676374</v>
      </c>
      <c r="G12" s="8">
        <v>69564</v>
      </c>
      <c r="H12" s="35">
        <f>SUM(Mar!H12+G12)</f>
        <v>821660</v>
      </c>
      <c r="I12" s="36">
        <f t="shared" si="0"/>
        <v>81654</v>
      </c>
      <c r="J12" s="35">
        <f t="shared" si="1"/>
        <v>1823829</v>
      </c>
    </row>
    <row r="13" spans="1:10" s="11" customFormat="1" ht="15.75" customHeight="1">
      <c r="A13" s="9" t="s">
        <v>36</v>
      </c>
      <c r="B13" s="10" t="s">
        <v>22</v>
      </c>
      <c r="C13" s="7">
        <v>130</v>
      </c>
      <c r="D13" s="35">
        <f>SUM(Mar!D13+C13*3)</f>
        <v>166251</v>
      </c>
      <c r="E13" s="8">
        <v>1815</v>
      </c>
      <c r="F13" s="35">
        <f>SUM(Mar!F13+E13*3)</f>
        <v>485806</v>
      </c>
      <c r="G13" s="8">
        <v>10782</v>
      </c>
      <c r="H13" s="35">
        <f>SUM(Mar!H13+G13)</f>
        <v>181595</v>
      </c>
      <c r="I13" s="35">
        <f t="shared" si="0"/>
        <v>12727</v>
      </c>
      <c r="J13" s="35">
        <f t="shared" si="1"/>
        <v>833652</v>
      </c>
    </row>
    <row r="14" spans="1:10" s="1" customFormat="1" ht="15.75" customHeight="1">
      <c r="A14" s="5" t="s">
        <v>37</v>
      </c>
      <c r="B14" s="6" t="s">
        <v>22</v>
      </c>
      <c r="C14" s="7">
        <v>1525</v>
      </c>
      <c r="D14" s="35">
        <f>SUM(Mar!D14+C14*3)</f>
        <v>185474</v>
      </c>
      <c r="E14" s="8">
        <v>0</v>
      </c>
      <c r="F14" s="35">
        <f>SUM(Mar!F14+E14*3)</f>
        <v>6678</v>
      </c>
      <c r="G14" s="8">
        <v>88</v>
      </c>
      <c r="H14" s="35">
        <f>SUM(Mar!H14+G14)</f>
        <v>193004</v>
      </c>
      <c r="I14" s="36">
        <f t="shared" si="0"/>
        <v>1613</v>
      </c>
      <c r="J14" s="35">
        <f t="shared" si="1"/>
        <v>385156</v>
      </c>
    </row>
    <row r="15" spans="1:10" s="1" customFormat="1" ht="15.75" customHeight="1">
      <c r="A15" s="5" t="s">
        <v>40</v>
      </c>
      <c r="B15" s="6" t="s">
        <v>22</v>
      </c>
      <c r="C15" s="7">
        <v>2033</v>
      </c>
      <c r="D15" s="35">
        <f>SUM(Mar!D15+C15*3)</f>
        <v>919657</v>
      </c>
      <c r="E15" s="8">
        <v>3570</v>
      </c>
      <c r="F15" s="35">
        <f>SUM(Mar!F15+E15*3)</f>
        <v>271410</v>
      </c>
      <c r="G15" s="8">
        <v>20384</v>
      </c>
      <c r="H15" s="35">
        <f>SUM(Mar!H15+G15)</f>
        <v>978449</v>
      </c>
      <c r="I15" s="36">
        <f t="shared" si="0"/>
        <v>25987</v>
      </c>
      <c r="J15" s="35">
        <f t="shared" si="1"/>
        <v>2169516</v>
      </c>
    </row>
    <row r="16" spans="1:10" s="1" customFormat="1" ht="15.75" customHeight="1">
      <c r="A16" s="5" t="s">
        <v>44</v>
      </c>
      <c r="B16" s="6" t="s">
        <v>22</v>
      </c>
      <c r="C16" s="7">
        <v>3759</v>
      </c>
      <c r="D16" s="35">
        <f>SUM(Mar!D16+C16*3)</f>
        <v>678024</v>
      </c>
      <c r="E16" s="8">
        <v>481</v>
      </c>
      <c r="F16" s="35">
        <f>SUM(Mar!F16+E16*3)</f>
        <v>157498</v>
      </c>
      <c r="G16" s="8">
        <v>10217</v>
      </c>
      <c r="H16" s="35">
        <f>SUM(Mar!H16+G16)</f>
        <v>861705</v>
      </c>
      <c r="I16" s="36">
        <f t="shared" si="0"/>
        <v>14457</v>
      </c>
      <c r="J16" s="35">
        <f t="shared" si="1"/>
        <v>1697227</v>
      </c>
    </row>
    <row r="17" spans="1:10" s="1" customFormat="1" ht="15.75" customHeight="1">
      <c r="A17" s="5" t="s">
        <v>45</v>
      </c>
      <c r="B17" s="6" t="s">
        <v>22</v>
      </c>
      <c r="C17" s="7">
        <v>2753</v>
      </c>
      <c r="D17" s="35">
        <f>SUM(Mar!D17+C17*3)</f>
        <v>216341</v>
      </c>
      <c r="E17" s="8">
        <v>2260</v>
      </c>
      <c r="F17" s="35">
        <f>SUM(Mar!F17+E17*3)</f>
        <v>358561</v>
      </c>
      <c r="G17" s="8">
        <v>44096</v>
      </c>
      <c r="H17" s="35">
        <f>SUM(Mar!H17+G17)</f>
        <v>1053318</v>
      </c>
      <c r="I17" s="36">
        <f t="shared" si="0"/>
        <v>49109</v>
      </c>
      <c r="J17" s="35">
        <f t="shared" si="1"/>
        <v>1628220</v>
      </c>
    </row>
    <row r="18" spans="1:10" s="1" customFormat="1" ht="15.75" customHeight="1">
      <c r="A18" s="5" t="s">
        <v>46</v>
      </c>
      <c r="B18" s="6" t="s">
        <v>22</v>
      </c>
      <c r="C18" s="7">
        <v>11657</v>
      </c>
      <c r="D18" s="35">
        <f>SUM(Mar!D18+C18*3)</f>
        <v>663325</v>
      </c>
      <c r="E18" s="8">
        <v>16907</v>
      </c>
      <c r="F18" s="35">
        <f>SUM(Mar!F18+E18*3)</f>
        <v>729640</v>
      </c>
      <c r="G18" s="8">
        <v>196410</v>
      </c>
      <c r="H18" s="35">
        <f>SUM(Mar!H18+G18)</f>
        <v>1495864</v>
      </c>
      <c r="I18" s="36">
        <f t="shared" si="0"/>
        <v>224974</v>
      </c>
      <c r="J18" s="35">
        <f t="shared" si="1"/>
        <v>2888829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5">
        <f>SUM(Mar!D19+C19*3)</f>
        <v>36286</v>
      </c>
      <c r="E19" s="8">
        <v>0</v>
      </c>
      <c r="F19" s="35">
        <f>SUM(Mar!F19+E19*3)</f>
        <v>25474</v>
      </c>
      <c r="G19" s="8">
        <v>0</v>
      </c>
      <c r="H19" s="35">
        <f>SUM(Mar!H19+G19)</f>
        <v>52987</v>
      </c>
      <c r="I19" s="35">
        <f t="shared" si="0"/>
        <v>0</v>
      </c>
      <c r="J19" s="35">
        <f t="shared" si="1"/>
        <v>114747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5">
        <f>SUM(Mar!D20+C20*3)</f>
        <v>0</v>
      </c>
      <c r="E20" s="8">
        <v>0</v>
      </c>
      <c r="F20" s="35">
        <f>SUM(Mar!F20+E20*3)</f>
        <v>17708</v>
      </c>
      <c r="G20" s="8">
        <v>0</v>
      </c>
      <c r="H20" s="35">
        <f>SUM(Mar!H20+G20)</f>
        <v>27071</v>
      </c>
      <c r="I20" s="35">
        <f t="shared" si="0"/>
        <v>0</v>
      </c>
      <c r="J20" s="35">
        <f t="shared" si="1"/>
        <v>44779</v>
      </c>
    </row>
    <row r="21" spans="1:10" s="1" customFormat="1" ht="15.75" customHeight="1">
      <c r="A21" s="5" t="s">
        <v>50</v>
      </c>
      <c r="B21" s="6" t="s">
        <v>22</v>
      </c>
      <c r="C21" s="7">
        <v>0</v>
      </c>
      <c r="D21" s="35">
        <f>SUM(Mar!D21+C21*3)</f>
        <v>226987</v>
      </c>
      <c r="E21" s="8">
        <v>159</v>
      </c>
      <c r="F21" s="35">
        <f>SUM(Mar!F21+E21*3)</f>
        <v>7087</v>
      </c>
      <c r="G21" s="8">
        <v>1382</v>
      </c>
      <c r="H21" s="35">
        <f>SUM(Mar!H21+G21)</f>
        <v>386390</v>
      </c>
      <c r="I21" s="36">
        <f t="shared" si="0"/>
        <v>1541</v>
      </c>
      <c r="J21" s="35">
        <f t="shared" si="1"/>
        <v>620464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5">
        <f>SUM(Mar!D22+C22*3)</f>
        <v>3060</v>
      </c>
      <c r="E22" s="8">
        <v>0</v>
      </c>
      <c r="F22" s="35">
        <f>SUM(Mar!F22+E22*3)</f>
        <v>0</v>
      </c>
      <c r="G22" s="8">
        <v>0</v>
      </c>
      <c r="H22" s="35">
        <f>SUM(Mar!H22+G22)</f>
        <v>2036</v>
      </c>
      <c r="I22" s="36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7">
        <v>7376</v>
      </c>
      <c r="D23" s="35">
        <f>SUM(Mar!D23+C23*3)</f>
        <v>968171</v>
      </c>
      <c r="E23" s="8">
        <v>6272</v>
      </c>
      <c r="F23" s="35">
        <f>SUM(Mar!F23+E23*3)</f>
        <v>482871</v>
      </c>
      <c r="G23" s="8">
        <v>135546</v>
      </c>
      <c r="H23" s="35">
        <f>SUM(Mar!H23+G23)</f>
        <v>1653360</v>
      </c>
      <c r="I23" s="36">
        <f t="shared" si="0"/>
        <v>149194</v>
      </c>
      <c r="J23" s="35">
        <f t="shared" si="1"/>
        <v>3104402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5">
        <f>SUM(Mar!D24+C24*3)</f>
        <v>0</v>
      </c>
      <c r="E24" s="8">
        <v>0</v>
      </c>
      <c r="F24" s="35">
        <f>SUM(Mar!F24+E24*3)</f>
        <v>0</v>
      </c>
      <c r="G24" s="8">
        <v>0</v>
      </c>
      <c r="H24" s="35">
        <f>SUM(Mar!H24+G24)</f>
        <v>0</v>
      </c>
      <c r="I24" s="36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7">
        <v>0</v>
      </c>
      <c r="D25" s="35">
        <f>SUM(Mar!D25+C25*3)</f>
        <v>379837</v>
      </c>
      <c r="E25" s="8">
        <v>8020</v>
      </c>
      <c r="F25" s="35">
        <f>SUM(Mar!F25+E25*3)</f>
        <v>420680</v>
      </c>
      <c r="G25" s="8">
        <v>36637</v>
      </c>
      <c r="H25" s="35">
        <f>SUM(Mar!H25+G25)</f>
        <v>1019355</v>
      </c>
      <c r="I25" s="35">
        <f t="shared" si="0"/>
        <v>44657</v>
      </c>
      <c r="J25" s="35">
        <f t="shared" si="1"/>
        <v>1819872</v>
      </c>
    </row>
    <row r="26" spans="1:10" s="1" customFormat="1" ht="15.75" customHeight="1">
      <c r="A26" s="5" t="s">
        <v>63</v>
      </c>
      <c r="B26" s="6" t="s">
        <v>22</v>
      </c>
      <c r="C26" s="7">
        <v>260</v>
      </c>
      <c r="D26" s="35">
        <f>SUM(Mar!D26+C26*3)</f>
        <v>624346</v>
      </c>
      <c r="E26" s="8">
        <v>1220</v>
      </c>
      <c r="F26" s="35">
        <f>SUM(Mar!F26+E26*3)</f>
        <v>236018</v>
      </c>
      <c r="G26" s="8">
        <v>14698</v>
      </c>
      <c r="H26" s="35">
        <f>SUM(Mar!H26+G26)</f>
        <v>714880</v>
      </c>
      <c r="I26" s="36">
        <f t="shared" si="0"/>
        <v>16178</v>
      </c>
      <c r="J26" s="35">
        <f t="shared" si="1"/>
        <v>1575244</v>
      </c>
    </row>
    <row r="27" spans="1:10" s="1" customFormat="1" ht="15.75" customHeight="1">
      <c r="A27" s="5" t="s">
        <v>64</v>
      </c>
      <c r="B27" s="6" t="s">
        <v>22</v>
      </c>
      <c r="C27" s="7">
        <v>2405</v>
      </c>
      <c r="D27" s="35">
        <f>SUM(Mar!D27+C27*3)</f>
        <v>619072</v>
      </c>
      <c r="E27" s="8">
        <v>14372</v>
      </c>
      <c r="F27" s="35">
        <f>SUM(Mar!F27+E27*3)</f>
        <v>550294</v>
      </c>
      <c r="G27" s="8">
        <v>83400</v>
      </c>
      <c r="H27" s="35">
        <f>SUM(Mar!H27+G27)</f>
        <v>1232287</v>
      </c>
      <c r="I27" s="36">
        <f t="shared" si="0"/>
        <v>100177</v>
      </c>
      <c r="J27" s="35">
        <f t="shared" si="1"/>
        <v>2401653</v>
      </c>
    </row>
    <row r="28" spans="1:10" s="1" customFormat="1" ht="15.75" customHeight="1">
      <c r="A28" s="5" t="s">
        <v>77</v>
      </c>
      <c r="B28" s="6" t="s">
        <v>22</v>
      </c>
      <c r="C28" s="7">
        <v>1136</v>
      </c>
      <c r="D28" s="35">
        <f>SUM(Mar!D28+C28*3)</f>
        <v>321107</v>
      </c>
      <c r="E28" s="8">
        <v>1987</v>
      </c>
      <c r="F28" s="35">
        <f>SUM(Mar!F28+E28*3)</f>
        <v>97510</v>
      </c>
      <c r="G28" s="8">
        <v>52632</v>
      </c>
      <c r="H28" s="35">
        <f>SUM(Mar!H28+G28)</f>
        <v>478523</v>
      </c>
      <c r="I28" s="36">
        <f t="shared" si="0"/>
        <v>55755</v>
      </c>
      <c r="J28" s="35">
        <f t="shared" si="1"/>
        <v>897140</v>
      </c>
    </row>
    <row r="29" spans="1:10" s="1" customFormat="1" ht="15.75" customHeight="1">
      <c r="A29" s="5" t="s">
        <v>82</v>
      </c>
      <c r="B29" s="6" t="s">
        <v>22</v>
      </c>
      <c r="C29" s="7">
        <v>4117</v>
      </c>
      <c r="D29" s="35">
        <f>SUM(Mar!D29+C29*3)</f>
        <v>590703</v>
      </c>
      <c r="E29" s="8">
        <v>0</v>
      </c>
      <c r="F29" s="35">
        <f>SUM(Mar!F29+E29*3)</f>
        <v>57025</v>
      </c>
      <c r="G29" s="8">
        <v>29944</v>
      </c>
      <c r="H29" s="35">
        <f>SUM(Mar!H29+G29)</f>
        <v>724881</v>
      </c>
      <c r="I29" s="36">
        <f t="shared" si="0"/>
        <v>34061</v>
      </c>
      <c r="J29" s="35">
        <f t="shared" si="1"/>
        <v>1372609</v>
      </c>
    </row>
    <row r="30" spans="1:10" s="1" customFormat="1" ht="15.75" customHeight="1">
      <c r="A30" s="5" t="s">
        <v>83</v>
      </c>
      <c r="B30" s="6" t="s">
        <v>22</v>
      </c>
      <c r="C30" s="7">
        <v>6777</v>
      </c>
      <c r="D30" s="35">
        <f>SUM(Mar!D30+C30*3)</f>
        <v>994011</v>
      </c>
      <c r="E30" s="8">
        <v>1130</v>
      </c>
      <c r="F30" s="35">
        <f>SUM(Mar!F30+E30*3)</f>
        <v>145991</v>
      </c>
      <c r="G30" s="8">
        <v>35910</v>
      </c>
      <c r="H30" s="35">
        <f>SUM(Mar!H30+G30)</f>
        <v>1324640</v>
      </c>
      <c r="I30" s="36">
        <f t="shared" si="0"/>
        <v>43817</v>
      </c>
      <c r="J30" s="35">
        <f t="shared" si="1"/>
        <v>2464642</v>
      </c>
    </row>
    <row r="31" spans="1:10" s="1" customFormat="1" ht="15.75" customHeight="1">
      <c r="A31" s="5" t="s">
        <v>84</v>
      </c>
      <c r="B31" s="6" t="s">
        <v>22</v>
      </c>
      <c r="C31" s="7">
        <v>640</v>
      </c>
      <c r="D31" s="35">
        <f>SUM(Mar!D31+C31*3)</f>
        <v>563478</v>
      </c>
      <c r="E31" s="8">
        <v>8538</v>
      </c>
      <c r="F31" s="35">
        <f>SUM(Mar!F31+E31*3)</f>
        <v>580910</v>
      </c>
      <c r="G31" s="8">
        <v>88317</v>
      </c>
      <c r="H31" s="35">
        <f>SUM(Mar!H31+G31)</f>
        <v>1421202</v>
      </c>
      <c r="I31" s="36">
        <f t="shared" si="0"/>
        <v>97495</v>
      </c>
      <c r="J31" s="35">
        <f t="shared" si="1"/>
        <v>2565590</v>
      </c>
    </row>
    <row r="32" spans="1:10" s="11" customFormat="1" ht="15.75" customHeight="1">
      <c r="A32" s="9" t="s">
        <v>86</v>
      </c>
      <c r="B32" s="10" t="s">
        <v>22</v>
      </c>
      <c r="C32" s="7">
        <v>11272</v>
      </c>
      <c r="D32" s="35">
        <f>SUM(Mar!D32+C32*3)</f>
        <v>225135</v>
      </c>
      <c r="E32" s="8">
        <v>4576</v>
      </c>
      <c r="F32" s="35">
        <f>SUM(Mar!F32+E32*3)</f>
        <v>156867</v>
      </c>
      <c r="G32" s="8">
        <v>97716</v>
      </c>
      <c r="H32" s="35">
        <f>SUM(Mar!H32+G32)</f>
        <v>395522</v>
      </c>
      <c r="I32" s="35">
        <f t="shared" si="0"/>
        <v>113564</v>
      </c>
      <c r="J32" s="35">
        <f t="shared" si="1"/>
        <v>777524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5">
        <f>SUM(Mar!D33+C33*3)</f>
        <v>0</v>
      </c>
      <c r="E33" s="8">
        <v>0</v>
      </c>
      <c r="F33" s="35">
        <f>SUM(Mar!F33+E33*3)</f>
        <v>81596</v>
      </c>
      <c r="G33" s="8">
        <v>0</v>
      </c>
      <c r="H33" s="35">
        <f>SUM(Mar!H33+G33)</f>
        <v>55840</v>
      </c>
      <c r="I33" s="35">
        <f t="shared" si="0"/>
        <v>0</v>
      </c>
      <c r="J33" s="35">
        <f t="shared" si="1"/>
        <v>137436</v>
      </c>
    </row>
    <row r="34" spans="1:10" s="11" customFormat="1" ht="15.75" customHeight="1">
      <c r="A34" s="9" t="s">
        <v>135</v>
      </c>
      <c r="B34" s="10" t="s">
        <v>22</v>
      </c>
      <c r="C34" s="7">
        <v>0</v>
      </c>
      <c r="D34" s="35">
        <f>SUM(Mar!D34+C34*3)</f>
        <v>76746</v>
      </c>
      <c r="E34" s="8">
        <v>2408</v>
      </c>
      <c r="F34" s="35">
        <f>SUM(Mar!F34+E34*3)</f>
        <v>303827</v>
      </c>
      <c r="G34" s="8">
        <v>15066</v>
      </c>
      <c r="H34" s="35">
        <f>SUM(Mar!H34+G34)</f>
        <v>299939</v>
      </c>
      <c r="I34" s="35">
        <f t="shared" si="0"/>
        <v>17474</v>
      </c>
      <c r="J34" s="35">
        <f t="shared" si="1"/>
        <v>680512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5">
        <f>SUM(Mar!D35+C35*3)</f>
        <v>33792</v>
      </c>
      <c r="E35" s="8">
        <v>1756</v>
      </c>
      <c r="F35" s="35">
        <f>SUM(Mar!F35+E35*3)</f>
        <v>292022</v>
      </c>
      <c r="G35" s="8">
        <v>96</v>
      </c>
      <c r="H35" s="35">
        <f>SUM(Mar!H35+G35)</f>
        <v>264832</v>
      </c>
      <c r="I35" s="35">
        <f t="shared" si="0"/>
        <v>1852</v>
      </c>
      <c r="J35" s="35">
        <f t="shared" si="1"/>
        <v>590646</v>
      </c>
    </row>
    <row r="36" spans="1:10" s="11" customFormat="1" ht="15.75" customHeight="1">
      <c r="A36" s="9" t="s">
        <v>129</v>
      </c>
      <c r="B36" s="10" t="s">
        <v>20</v>
      </c>
      <c r="C36" s="7">
        <v>23905</v>
      </c>
      <c r="D36" s="35">
        <f>SUM(Mar!D36+C36*3)</f>
        <v>911152</v>
      </c>
      <c r="E36" s="8">
        <v>0</v>
      </c>
      <c r="F36" s="35">
        <f>SUM(Mar!F36+E36*3)</f>
        <v>40755</v>
      </c>
      <c r="G36" s="8">
        <v>123733</v>
      </c>
      <c r="H36" s="35">
        <f>SUM(Mar!H36+G36)</f>
        <v>631829</v>
      </c>
      <c r="I36" s="35">
        <f t="shared" si="0"/>
        <v>147638</v>
      </c>
      <c r="J36" s="35">
        <f t="shared" si="1"/>
        <v>1583736</v>
      </c>
    </row>
    <row r="37" spans="1:10" s="1" customFormat="1" ht="15.75" customHeight="1">
      <c r="A37" s="5" t="s">
        <v>19</v>
      </c>
      <c r="B37" s="6" t="s">
        <v>20</v>
      </c>
      <c r="C37" s="7">
        <v>0</v>
      </c>
      <c r="D37" s="35">
        <f>SUM(Mar!D37+C37*3)</f>
        <v>384146</v>
      </c>
      <c r="E37" s="8">
        <v>1758</v>
      </c>
      <c r="F37" s="35">
        <f>SUM(Mar!F37+E37*3)</f>
        <v>30288</v>
      </c>
      <c r="G37" s="8">
        <v>0</v>
      </c>
      <c r="H37" s="35">
        <f>SUM(Mar!H37+G37)</f>
        <v>416896</v>
      </c>
      <c r="I37" s="36">
        <f t="shared" si="0"/>
        <v>1758</v>
      </c>
      <c r="J37" s="35">
        <f t="shared" si="1"/>
        <v>831330</v>
      </c>
    </row>
    <row r="38" spans="1:10" s="1" customFormat="1" ht="15.75" customHeight="1">
      <c r="A38" s="5" t="s">
        <v>26</v>
      </c>
      <c r="B38" s="6" t="s">
        <v>20</v>
      </c>
      <c r="C38" s="7">
        <v>13053</v>
      </c>
      <c r="D38" s="35">
        <f>SUM(Mar!D38+C38*3)</f>
        <v>1744521</v>
      </c>
      <c r="E38" s="8">
        <v>6955</v>
      </c>
      <c r="F38" s="35">
        <f>SUM(Mar!F38+E38*3)</f>
        <v>581659</v>
      </c>
      <c r="G38" s="8">
        <v>86821</v>
      </c>
      <c r="H38" s="35">
        <f>SUM(Mar!H38+G38)</f>
        <v>2022583</v>
      </c>
      <c r="I38" s="36">
        <f t="shared" si="0"/>
        <v>106829</v>
      </c>
      <c r="J38" s="35">
        <f t="shared" si="1"/>
        <v>4348763</v>
      </c>
    </row>
    <row r="39" spans="1:10" s="1" customFormat="1" ht="15.75" customHeight="1">
      <c r="A39" s="5" t="s">
        <v>28</v>
      </c>
      <c r="B39" s="6" t="s">
        <v>20</v>
      </c>
      <c r="C39" s="7">
        <v>3906</v>
      </c>
      <c r="D39" s="35">
        <f>SUM(Mar!D39+C39*3)</f>
        <v>1054009</v>
      </c>
      <c r="E39" s="8">
        <v>0</v>
      </c>
      <c r="F39" s="35">
        <f>SUM(Mar!F39+E39*3)</f>
        <v>73058</v>
      </c>
      <c r="G39" s="8">
        <v>21445</v>
      </c>
      <c r="H39" s="35">
        <f>SUM(Mar!H39+G39)</f>
        <v>997845</v>
      </c>
      <c r="I39" s="36">
        <f t="shared" si="0"/>
        <v>25351</v>
      </c>
      <c r="J39" s="35">
        <f t="shared" si="1"/>
        <v>2124912</v>
      </c>
    </row>
    <row r="40" spans="1:10" s="1" customFormat="1" ht="15.75" customHeight="1">
      <c r="A40" s="5" t="s">
        <v>29</v>
      </c>
      <c r="B40" s="6" t="s">
        <v>20</v>
      </c>
      <c r="C40" s="7">
        <v>18498</v>
      </c>
      <c r="D40" s="35">
        <f>SUM(Mar!D40+C40*3)</f>
        <v>561127</v>
      </c>
      <c r="E40" s="8">
        <v>1736</v>
      </c>
      <c r="F40" s="35">
        <f>SUM(Mar!F40+E40*3)</f>
        <v>142101</v>
      </c>
      <c r="G40" s="8">
        <v>60353</v>
      </c>
      <c r="H40" s="35">
        <f>SUM(Mar!H40+G40)</f>
        <v>563868</v>
      </c>
      <c r="I40" s="36">
        <f t="shared" si="0"/>
        <v>80587</v>
      </c>
      <c r="J40" s="35">
        <f t="shared" si="1"/>
        <v>1267096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5">
        <f>SUM(Mar!D41+C41*3)</f>
        <v>42744</v>
      </c>
      <c r="E41" s="8">
        <v>0</v>
      </c>
      <c r="F41" s="35">
        <f>SUM(Mar!F41+E41*3)</f>
        <v>0</v>
      </c>
      <c r="G41" s="8">
        <v>0</v>
      </c>
      <c r="H41" s="35">
        <f>SUM(Mar!H41+G41)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7">
        <v>5556</v>
      </c>
      <c r="D42" s="35">
        <f>SUM(Mar!D42+C42*3)</f>
        <v>618653</v>
      </c>
      <c r="E42" s="8">
        <v>4365</v>
      </c>
      <c r="F42" s="35">
        <f>SUM(Mar!F42+E42*3)</f>
        <v>441393</v>
      </c>
      <c r="G42" s="8">
        <v>98233</v>
      </c>
      <c r="H42" s="35">
        <f>SUM(Mar!H42+G42)</f>
        <v>971323</v>
      </c>
      <c r="I42" s="36">
        <f aca="true" t="shared" si="2" ref="I42:I80">SUM(C42,E42,G42)</f>
        <v>108154</v>
      </c>
      <c r="J42" s="35">
        <f t="shared" si="1"/>
        <v>2031369</v>
      </c>
    </row>
    <row r="43" spans="1:10" s="1" customFormat="1" ht="15.75" customHeight="1">
      <c r="A43" s="5" t="s">
        <v>34</v>
      </c>
      <c r="B43" s="6" t="s">
        <v>20</v>
      </c>
      <c r="C43" s="7">
        <v>2186</v>
      </c>
      <c r="D43" s="35">
        <f>SUM(Mar!D43+C43*3)</f>
        <v>746593</v>
      </c>
      <c r="E43" s="8">
        <v>6763</v>
      </c>
      <c r="F43" s="35">
        <f>SUM(Mar!F43+E43*3)</f>
        <v>256514</v>
      </c>
      <c r="G43" s="8">
        <v>81184</v>
      </c>
      <c r="H43" s="35">
        <f>SUM(Mar!H43+G43)</f>
        <v>618005</v>
      </c>
      <c r="I43" s="36">
        <f t="shared" si="2"/>
        <v>90133</v>
      </c>
      <c r="J43" s="35">
        <f t="shared" si="1"/>
        <v>1621112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5">
        <f>SUM(Mar!D44+C44*3)</f>
        <v>210588</v>
      </c>
      <c r="E44" s="8">
        <v>0</v>
      </c>
      <c r="F44" s="35">
        <f>SUM(Mar!F44+E44*3)</f>
        <v>0</v>
      </c>
      <c r="G44" s="8">
        <v>0</v>
      </c>
      <c r="H44" s="35">
        <f>SUM(Mar!H44+G44)</f>
        <v>0</v>
      </c>
      <c r="I44" s="35">
        <f t="shared" si="2"/>
        <v>0</v>
      </c>
      <c r="J44" s="35">
        <f t="shared" si="1"/>
        <v>210588</v>
      </c>
    </row>
    <row r="45" spans="1:10" s="1" customFormat="1" ht="15.75" customHeight="1">
      <c r="A45" s="5" t="s">
        <v>38</v>
      </c>
      <c r="B45" s="6" t="s">
        <v>20</v>
      </c>
      <c r="C45" s="7">
        <v>6550</v>
      </c>
      <c r="D45" s="35">
        <f>SUM(Mar!D45+C45*3)</f>
        <v>1480468</v>
      </c>
      <c r="E45" s="8">
        <v>0</v>
      </c>
      <c r="F45" s="35">
        <f>SUM(Mar!F45+E45*3)</f>
        <v>167345</v>
      </c>
      <c r="G45" s="8">
        <v>13414</v>
      </c>
      <c r="H45" s="35">
        <f>SUM(Mar!H45+G45)</f>
        <v>1712879</v>
      </c>
      <c r="I45" s="36">
        <f t="shared" si="2"/>
        <v>19964</v>
      </c>
      <c r="J45" s="35">
        <f t="shared" si="1"/>
        <v>3360692</v>
      </c>
    </row>
    <row r="46" spans="1:10" s="11" customFormat="1" ht="15.75" customHeight="1">
      <c r="A46" s="9" t="s">
        <v>39</v>
      </c>
      <c r="B46" s="10" t="s">
        <v>20</v>
      </c>
      <c r="C46" s="7">
        <v>901</v>
      </c>
      <c r="D46" s="35">
        <f>SUM(Mar!D46+C46*3)</f>
        <v>1013860</v>
      </c>
      <c r="E46" s="8">
        <v>1130</v>
      </c>
      <c r="F46" s="35">
        <f>SUM(Mar!F46+E46*3)</f>
        <v>128844</v>
      </c>
      <c r="G46" s="8">
        <v>13641</v>
      </c>
      <c r="H46" s="35">
        <f>SUM(Mar!H46+G46)</f>
        <v>745373</v>
      </c>
      <c r="I46" s="35">
        <f t="shared" si="2"/>
        <v>15672</v>
      </c>
      <c r="J46" s="35">
        <f t="shared" si="1"/>
        <v>1888077</v>
      </c>
    </row>
    <row r="47" spans="1:10" s="1" customFormat="1" ht="15.75" customHeight="1">
      <c r="A47" s="5" t="s">
        <v>41</v>
      </c>
      <c r="B47" s="6" t="s">
        <v>20</v>
      </c>
      <c r="C47" s="7">
        <v>15927</v>
      </c>
      <c r="D47" s="35">
        <f>SUM(Mar!D47+C47*3)</f>
        <v>1108586</v>
      </c>
      <c r="E47" s="8">
        <v>15010</v>
      </c>
      <c r="F47" s="35">
        <f>SUM(Mar!F47+E47*3)</f>
        <v>620532</v>
      </c>
      <c r="G47" s="8">
        <v>193438</v>
      </c>
      <c r="H47" s="35">
        <f>SUM(Mar!H47+G47)</f>
        <v>1495410</v>
      </c>
      <c r="I47" s="36">
        <f t="shared" si="2"/>
        <v>224375</v>
      </c>
      <c r="J47" s="35">
        <f t="shared" si="1"/>
        <v>3224528</v>
      </c>
    </row>
    <row r="48" spans="1:10" s="1" customFormat="1" ht="15.75" customHeight="1">
      <c r="A48" s="5" t="s">
        <v>42</v>
      </c>
      <c r="B48" s="6" t="s">
        <v>20</v>
      </c>
      <c r="C48" s="7">
        <v>16099</v>
      </c>
      <c r="D48" s="35">
        <f>SUM(Mar!D48+C48*3)</f>
        <v>366190</v>
      </c>
      <c r="E48" s="8">
        <v>6541</v>
      </c>
      <c r="F48" s="35">
        <f>SUM(Mar!F48+E48*3)</f>
        <v>197766</v>
      </c>
      <c r="G48" s="8">
        <v>127246</v>
      </c>
      <c r="H48" s="35">
        <f>SUM(Mar!H48+G48)</f>
        <v>518072</v>
      </c>
      <c r="I48" s="36">
        <f t="shared" si="2"/>
        <v>149886</v>
      </c>
      <c r="J48" s="35">
        <f t="shared" si="1"/>
        <v>1082028</v>
      </c>
    </row>
    <row r="49" spans="1:10" s="11" customFormat="1" ht="15.75" customHeight="1">
      <c r="A49" s="9" t="s">
        <v>43</v>
      </c>
      <c r="B49" s="10" t="s">
        <v>20</v>
      </c>
      <c r="C49" s="7">
        <v>1136</v>
      </c>
      <c r="D49" s="35">
        <f>SUM(Mar!D49+C49*3)</f>
        <v>266075</v>
      </c>
      <c r="E49" s="8">
        <v>0</v>
      </c>
      <c r="F49" s="35">
        <f>SUM(Mar!F49+E49*3)</f>
        <v>70901</v>
      </c>
      <c r="G49" s="8">
        <v>1689</v>
      </c>
      <c r="H49" s="35">
        <f>SUM(Mar!H49+G49)</f>
        <v>199144</v>
      </c>
      <c r="I49" s="35">
        <f t="shared" si="2"/>
        <v>2825</v>
      </c>
      <c r="J49" s="35">
        <f t="shared" si="1"/>
        <v>536120</v>
      </c>
    </row>
    <row r="50" spans="1:10" s="11" customFormat="1" ht="15.75" customHeight="1">
      <c r="A50" s="9" t="s">
        <v>130</v>
      </c>
      <c r="B50" s="10" t="s">
        <v>20</v>
      </c>
      <c r="C50" s="7">
        <v>660</v>
      </c>
      <c r="D50" s="35">
        <f>SUM(Mar!D50+C50*3)</f>
        <v>1095790</v>
      </c>
      <c r="E50" s="8">
        <v>0</v>
      </c>
      <c r="F50" s="35">
        <f>SUM(Mar!F50+E50*3)</f>
        <v>13825</v>
      </c>
      <c r="G50" s="8">
        <v>7122</v>
      </c>
      <c r="H50" s="35">
        <f>SUM(Mar!H50+G50)</f>
        <v>576707</v>
      </c>
      <c r="I50" s="36">
        <f t="shared" si="2"/>
        <v>7782</v>
      </c>
      <c r="J50" s="35">
        <f t="shared" si="1"/>
        <v>1686322</v>
      </c>
    </row>
    <row r="51" spans="1:10" s="1" customFormat="1" ht="15.75" customHeight="1">
      <c r="A51" s="5" t="s">
        <v>48</v>
      </c>
      <c r="B51" s="6" t="s">
        <v>20</v>
      </c>
      <c r="C51" s="7">
        <v>1423</v>
      </c>
      <c r="D51" s="35">
        <f>SUM(Mar!D51+C51*3)</f>
        <v>842508</v>
      </c>
      <c r="E51" s="8">
        <v>2260</v>
      </c>
      <c r="F51" s="35">
        <f>SUM(Mar!F51+E51*3)</f>
        <v>77057</v>
      </c>
      <c r="G51" s="8">
        <v>20228</v>
      </c>
      <c r="H51" s="35">
        <f>SUM(Mar!H51+G51)</f>
        <v>1077522</v>
      </c>
      <c r="I51" s="36">
        <f t="shared" si="2"/>
        <v>23911</v>
      </c>
      <c r="J51" s="35">
        <f t="shared" si="1"/>
        <v>1997087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5">
        <f>SUM(Mar!D52+C52*3)</f>
        <v>47813</v>
      </c>
      <c r="E52" s="8">
        <v>0</v>
      </c>
      <c r="F52" s="35">
        <f>SUM(Mar!F52+E52*3)</f>
        <v>1792</v>
      </c>
      <c r="G52" s="8">
        <v>0</v>
      </c>
      <c r="H52" s="35">
        <f>SUM(Mar!H52+G52)</f>
        <v>9278</v>
      </c>
      <c r="I52" s="35">
        <f t="shared" si="2"/>
        <v>0</v>
      </c>
      <c r="J52" s="35">
        <f t="shared" si="1"/>
        <v>58883</v>
      </c>
    </row>
    <row r="53" spans="1:10" s="11" customFormat="1" ht="15.75" customHeight="1">
      <c r="A53" s="9" t="s">
        <v>55</v>
      </c>
      <c r="B53" s="10" t="s">
        <v>20</v>
      </c>
      <c r="C53" s="7">
        <v>10690</v>
      </c>
      <c r="D53" s="35">
        <f>SUM(Mar!D53+C53*3)</f>
        <v>1279142</v>
      </c>
      <c r="E53" s="8">
        <v>14002</v>
      </c>
      <c r="F53" s="35">
        <f>SUM(Mar!F53+E53*3)</f>
        <v>645131</v>
      </c>
      <c r="G53" s="8">
        <v>138990</v>
      </c>
      <c r="H53" s="35">
        <f>SUM(Mar!H53+G53)</f>
        <v>1692465</v>
      </c>
      <c r="I53" s="35">
        <f t="shared" si="2"/>
        <v>163682</v>
      </c>
      <c r="J53" s="35">
        <f t="shared" si="1"/>
        <v>3616738</v>
      </c>
    </row>
    <row r="54" spans="1:10" s="11" customFormat="1" ht="15.75" customHeight="1">
      <c r="A54" s="9" t="s">
        <v>56</v>
      </c>
      <c r="B54" s="10" t="s">
        <v>20</v>
      </c>
      <c r="C54" s="7">
        <v>19913</v>
      </c>
      <c r="D54" s="35">
        <f>SUM(Mar!D54+C54*3)</f>
        <v>1160986</v>
      </c>
      <c r="E54" s="8">
        <v>16465</v>
      </c>
      <c r="F54" s="35">
        <f>SUM(Mar!F54+E54*3)</f>
        <v>1156717</v>
      </c>
      <c r="G54" s="8">
        <v>199135</v>
      </c>
      <c r="H54" s="35">
        <f>SUM(Mar!H54+G54)</f>
        <v>2219450</v>
      </c>
      <c r="I54" s="35">
        <f t="shared" si="2"/>
        <v>235513</v>
      </c>
      <c r="J54" s="35">
        <f t="shared" si="1"/>
        <v>4537153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5">
        <f>SUM(Mar!D55+C55*3)</f>
        <v>149048</v>
      </c>
      <c r="E55" s="8">
        <v>0</v>
      </c>
      <c r="F55" s="35">
        <f>SUM(Mar!F55+E55*3)</f>
        <v>0</v>
      </c>
      <c r="G55" s="8">
        <v>0</v>
      </c>
      <c r="H55" s="35">
        <f>SUM(Mar!H55+G55)</f>
        <v>130112</v>
      </c>
      <c r="I55" s="36">
        <f t="shared" si="2"/>
        <v>0</v>
      </c>
      <c r="J55" s="35">
        <f t="shared" si="1"/>
        <v>279160</v>
      </c>
    </row>
    <row r="56" spans="1:10" s="1" customFormat="1" ht="15.75" customHeight="1">
      <c r="A56" s="5" t="s">
        <v>59</v>
      </c>
      <c r="B56" s="6" t="s">
        <v>20</v>
      </c>
      <c r="C56" s="7">
        <v>1836</v>
      </c>
      <c r="D56" s="35">
        <f>SUM(Mar!D56+C56*3)</f>
        <v>1119691</v>
      </c>
      <c r="E56" s="8">
        <v>4122</v>
      </c>
      <c r="F56" s="35">
        <f>SUM(Mar!F56+E56*3)</f>
        <v>893016</v>
      </c>
      <c r="G56" s="8">
        <v>9248</v>
      </c>
      <c r="H56" s="35">
        <f>SUM(Mar!H56+G56)</f>
        <v>1773517</v>
      </c>
      <c r="I56" s="36">
        <f t="shared" si="2"/>
        <v>15206</v>
      </c>
      <c r="J56" s="35">
        <f t="shared" si="1"/>
        <v>3786224</v>
      </c>
    </row>
    <row r="57" spans="1:10" s="1" customFormat="1" ht="15.75" customHeight="1">
      <c r="A57" s="5" t="s">
        <v>60</v>
      </c>
      <c r="B57" s="6" t="s">
        <v>20</v>
      </c>
      <c r="C57" s="7">
        <v>6498</v>
      </c>
      <c r="D57" s="35">
        <f>SUM(Mar!D57+C57*3)</f>
        <v>1292194</v>
      </c>
      <c r="E57" s="8">
        <v>26847</v>
      </c>
      <c r="F57" s="35">
        <f>SUM(Mar!F57+E57*3)</f>
        <v>1031789</v>
      </c>
      <c r="G57" s="8">
        <v>164517</v>
      </c>
      <c r="H57" s="35">
        <f>SUM(Mar!H57+G57)</f>
        <v>1982655</v>
      </c>
      <c r="I57" s="36">
        <f t="shared" si="2"/>
        <v>197862</v>
      </c>
      <c r="J57" s="35">
        <f>SUM(D57+F57+H57)</f>
        <v>4306638</v>
      </c>
    </row>
    <row r="58" spans="1:10" s="1" customFormat="1" ht="15.75" customHeight="1">
      <c r="A58" s="5" t="s">
        <v>61</v>
      </c>
      <c r="B58" s="6" t="s">
        <v>20</v>
      </c>
      <c r="C58" s="7">
        <v>25097</v>
      </c>
      <c r="D58" s="35">
        <f>SUM(Mar!D58+C58*3)</f>
        <v>1934288</v>
      </c>
      <c r="E58" s="8">
        <v>17263</v>
      </c>
      <c r="F58" s="35">
        <f>SUM(Mar!F58+E58*3)</f>
        <v>665218</v>
      </c>
      <c r="G58" s="8">
        <v>169840</v>
      </c>
      <c r="H58" s="35">
        <f>SUM(Mar!H58+G58)</f>
        <v>1929300</v>
      </c>
      <c r="I58" s="36">
        <f t="shared" si="2"/>
        <v>212200</v>
      </c>
      <c r="J58" s="35">
        <f t="shared" si="1"/>
        <v>4528806</v>
      </c>
    </row>
    <row r="59" spans="1:10" s="1" customFormat="1" ht="15.75" customHeight="1">
      <c r="A59" s="5" t="s">
        <v>65</v>
      </c>
      <c r="B59" s="6" t="s">
        <v>20</v>
      </c>
      <c r="C59" s="7">
        <v>8832</v>
      </c>
      <c r="D59" s="35">
        <f>SUM(Mar!D59+C59*3)</f>
        <v>417095</v>
      </c>
      <c r="E59" s="8">
        <v>0</v>
      </c>
      <c r="F59" s="35">
        <f>SUM(Mar!F59+E59*3)</f>
        <v>22162</v>
      </c>
      <c r="G59" s="8">
        <v>116057</v>
      </c>
      <c r="H59" s="35">
        <f>SUM(Mar!H59+G59)</f>
        <v>572338</v>
      </c>
      <c r="I59" s="36">
        <f t="shared" si="2"/>
        <v>124889</v>
      </c>
      <c r="J59" s="35">
        <f t="shared" si="1"/>
        <v>1011595</v>
      </c>
    </row>
    <row r="60" spans="1:10" s="1" customFormat="1" ht="15.75" customHeight="1">
      <c r="A60" s="5" t="s">
        <v>66</v>
      </c>
      <c r="B60" s="6" t="s">
        <v>20</v>
      </c>
      <c r="C60" s="7">
        <v>6095</v>
      </c>
      <c r="D60" s="35">
        <f>SUM(Mar!D60+C60*3)</f>
        <v>777922</v>
      </c>
      <c r="E60" s="8">
        <v>4327</v>
      </c>
      <c r="F60" s="35">
        <f>SUM(Mar!F60+E60*3)</f>
        <v>69206</v>
      </c>
      <c r="G60" s="8">
        <v>62113</v>
      </c>
      <c r="H60" s="35">
        <f>SUM(Mar!H60+G60)</f>
        <v>831048</v>
      </c>
      <c r="I60" s="36">
        <f t="shared" si="2"/>
        <v>72535</v>
      </c>
      <c r="J60" s="35">
        <f t="shared" si="1"/>
        <v>1678176</v>
      </c>
    </row>
    <row r="61" spans="1:10" s="1" customFormat="1" ht="15.75" customHeight="1">
      <c r="A61" s="5" t="s">
        <v>67</v>
      </c>
      <c r="B61" s="6" t="s">
        <v>20</v>
      </c>
      <c r="C61" s="7">
        <v>4238</v>
      </c>
      <c r="D61" s="35">
        <f>SUM(Mar!D61+C61*3)</f>
        <v>294609</v>
      </c>
      <c r="E61" s="8">
        <v>1130</v>
      </c>
      <c r="F61" s="35">
        <f>SUM(Mar!F61+E61*3)</f>
        <v>151051</v>
      </c>
      <c r="G61" s="8">
        <v>38728</v>
      </c>
      <c r="H61" s="35">
        <f>SUM(Mar!H61+G61)</f>
        <v>464262</v>
      </c>
      <c r="I61" s="36">
        <f t="shared" si="2"/>
        <v>44096</v>
      </c>
      <c r="J61" s="35">
        <f t="shared" si="1"/>
        <v>909922</v>
      </c>
    </row>
    <row r="62" spans="1:10" s="11" customFormat="1" ht="15.75" customHeight="1">
      <c r="A62" s="9" t="s">
        <v>68</v>
      </c>
      <c r="B62" s="10" t="s">
        <v>20</v>
      </c>
      <c r="C62" s="7">
        <v>4251</v>
      </c>
      <c r="D62" s="35">
        <f>SUM(Mar!D62+C62*3)</f>
        <v>514638</v>
      </c>
      <c r="E62" s="8">
        <v>90</v>
      </c>
      <c r="F62" s="35">
        <f>SUM(Mar!F62+E62*3)</f>
        <v>73218</v>
      </c>
      <c r="G62" s="8">
        <v>19276</v>
      </c>
      <c r="H62" s="35">
        <f>SUM(Mar!H62+G62)</f>
        <v>373502</v>
      </c>
      <c r="I62" s="35">
        <f t="shared" si="2"/>
        <v>23617</v>
      </c>
      <c r="J62" s="35">
        <f t="shared" si="1"/>
        <v>961358</v>
      </c>
    </row>
    <row r="63" spans="1:10" s="1" customFormat="1" ht="15.75" customHeight="1">
      <c r="A63" s="5" t="s">
        <v>69</v>
      </c>
      <c r="B63" s="6" t="s">
        <v>20</v>
      </c>
      <c r="C63" s="7">
        <v>0</v>
      </c>
      <c r="D63" s="35">
        <f>SUM(Mar!D63+C63*3)</f>
        <v>737702</v>
      </c>
      <c r="E63" s="8">
        <v>2257</v>
      </c>
      <c r="F63" s="35">
        <f>SUM(Mar!F63+E63*3)</f>
        <v>258855</v>
      </c>
      <c r="G63" s="8">
        <v>19060</v>
      </c>
      <c r="H63" s="35">
        <f>SUM(Mar!H63+G63)</f>
        <v>971658</v>
      </c>
      <c r="I63" s="36">
        <f t="shared" si="2"/>
        <v>21317</v>
      </c>
      <c r="J63" s="35">
        <f t="shared" si="1"/>
        <v>1968215</v>
      </c>
    </row>
    <row r="64" spans="1:10" s="11" customFormat="1" ht="15.75" customHeight="1">
      <c r="A64" s="9" t="s">
        <v>70</v>
      </c>
      <c r="B64" s="10" t="s">
        <v>20</v>
      </c>
      <c r="C64" s="7">
        <v>0</v>
      </c>
      <c r="D64" s="35">
        <f>SUM(Mar!D64+C64*3)</f>
        <v>535742</v>
      </c>
      <c r="E64" s="8">
        <v>1130</v>
      </c>
      <c r="F64" s="35">
        <f>SUM(Mar!F64+E64*3)</f>
        <v>293381</v>
      </c>
      <c r="G64" s="8">
        <v>0</v>
      </c>
      <c r="H64" s="35">
        <f>SUM(Mar!H64+G64)</f>
        <v>687979</v>
      </c>
      <c r="I64" s="35">
        <f t="shared" si="2"/>
        <v>1130</v>
      </c>
      <c r="J64" s="35">
        <f t="shared" si="1"/>
        <v>1517102</v>
      </c>
    </row>
    <row r="65" spans="1:10" s="1" customFormat="1" ht="15.75" customHeight="1">
      <c r="A65" s="5" t="s">
        <v>71</v>
      </c>
      <c r="B65" s="6" t="s">
        <v>20</v>
      </c>
      <c r="C65" s="7">
        <v>11488</v>
      </c>
      <c r="D65" s="35">
        <f>SUM(Mar!D65+C65*3)</f>
        <v>437130</v>
      </c>
      <c r="E65" s="8">
        <v>108</v>
      </c>
      <c r="F65" s="35">
        <f>SUM(Mar!F65+E65*3)</f>
        <v>52691</v>
      </c>
      <c r="G65" s="8">
        <v>10473</v>
      </c>
      <c r="H65" s="35">
        <f>SUM(Mar!H65+G65)</f>
        <v>303337</v>
      </c>
      <c r="I65" s="36">
        <f t="shared" si="2"/>
        <v>22069</v>
      </c>
      <c r="J65" s="35">
        <f t="shared" si="1"/>
        <v>793158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5">
        <f>SUM(Mar!D66+C66*3)</f>
        <v>33036</v>
      </c>
      <c r="E66" s="8">
        <v>0</v>
      </c>
      <c r="F66" s="35">
        <f>SUM(Mar!F66+E66*3)</f>
        <v>0</v>
      </c>
      <c r="G66" s="8">
        <v>0</v>
      </c>
      <c r="H66" s="35">
        <f>SUM(Mar!H66+G66)</f>
        <v>0</v>
      </c>
      <c r="I66" s="35">
        <f t="shared" si="2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7">
        <v>1627</v>
      </c>
      <c r="D67" s="35">
        <f>SUM(Mar!D67+C67*3)</f>
        <v>356515</v>
      </c>
      <c r="E67" s="8">
        <v>1469</v>
      </c>
      <c r="F67" s="35">
        <f>SUM(Mar!F67+E67*3)</f>
        <v>40170</v>
      </c>
      <c r="G67" s="8">
        <v>8819</v>
      </c>
      <c r="H67" s="35">
        <f>SUM(Mar!H67+G67)</f>
        <v>307298</v>
      </c>
      <c r="I67" s="36">
        <f t="shared" si="2"/>
        <v>11915</v>
      </c>
      <c r="J67" s="35">
        <f t="shared" si="1"/>
        <v>703983</v>
      </c>
    </row>
    <row r="68" spans="1:10" s="11" customFormat="1" ht="15.75" customHeight="1">
      <c r="A68" s="9" t="s">
        <v>74</v>
      </c>
      <c r="B68" s="10" t="s">
        <v>20</v>
      </c>
      <c r="C68" s="7">
        <v>0</v>
      </c>
      <c r="D68" s="35">
        <f>SUM(Mar!D68+C68*3)</f>
        <v>64312</v>
      </c>
      <c r="E68" s="8">
        <v>0</v>
      </c>
      <c r="F68" s="35">
        <f>SUM(Mar!F68+E68*3)</f>
        <v>36749</v>
      </c>
      <c r="G68" s="8">
        <v>0</v>
      </c>
      <c r="H68" s="35">
        <f>SUM(Mar!H68+G68)</f>
        <v>172343</v>
      </c>
      <c r="I68" s="35">
        <f t="shared" si="2"/>
        <v>0</v>
      </c>
      <c r="J68" s="35">
        <f>SUM(D68+F68+H68)</f>
        <v>273404</v>
      </c>
    </row>
    <row r="69" spans="1:10" s="1" customFormat="1" ht="15.75" customHeight="1">
      <c r="A69" s="5" t="s">
        <v>75</v>
      </c>
      <c r="B69" s="6" t="s">
        <v>20</v>
      </c>
      <c r="C69" s="7">
        <v>259</v>
      </c>
      <c r="D69" s="35">
        <f>SUM(Mar!D69+C69*3)</f>
        <v>224365</v>
      </c>
      <c r="E69" s="8">
        <v>1130</v>
      </c>
      <c r="F69" s="35">
        <f>SUM(Mar!F69+E69*3)</f>
        <v>193922</v>
      </c>
      <c r="G69" s="8">
        <v>16338</v>
      </c>
      <c r="H69" s="35">
        <f>SUM(Mar!H69+G69)</f>
        <v>615465</v>
      </c>
      <c r="I69" s="36">
        <f t="shared" si="2"/>
        <v>17727</v>
      </c>
      <c r="J69" s="35">
        <f t="shared" si="1"/>
        <v>1033752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5">
        <f>SUM(Mar!D70+C70*3)</f>
        <v>36094</v>
      </c>
      <c r="E70" s="8">
        <v>0</v>
      </c>
      <c r="F70" s="35">
        <f>SUM(Mar!F70+E70*3)</f>
        <v>36375</v>
      </c>
      <c r="G70" s="8">
        <v>0</v>
      </c>
      <c r="H70" s="35">
        <f>SUM(Mar!H70+G70)</f>
        <v>105701</v>
      </c>
      <c r="I70" s="36">
        <f t="shared" si="2"/>
        <v>0</v>
      </c>
      <c r="J70" s="35">
        <f t="shared" si="1"/>
        <v>178170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5">
        <f>SUM(Mar!D71+C71*3)</f>
        <v>56507</v>
      </c>
      <c r="E71" s="8">
        <v>0</v>
      </c>
      <c r="F71" s="35">
        <f>SUM(Mar!F71+E71*3)</f>
        <v>0</v>
      </c>
      <c r="G71" s="8">
        <v>0</v>
      </c>
      <c r="H71" s="35">
        <f>SUM(Mar!H71+G71)</f>
        <v>19698</v>
      </c>
      <c r="I71" s="35">
        <f t="shared" si="2"/>
        <v>0</v>
      </c>
      <c r="J71" s="35">
        <f t="shared" si="1"/>
        <v>76205</v>
      </c>
    </row>
    <row r="72" spans="1:10" s="11" customFormat="1" ht="15.75" customHeight="1">
      <c r="A72" s="9" t="s">
        <v>79</v>
      </c>
      <c r="B72" s="10" t="s">
        <v>20</v>
      </c>
      <c r="C72" s="7">
        <v>0</v>
      </c>
      <c r="D72" s="35">
        <f>SUM(Mar!D72+C72*3)</f>
        <v>229728</v>
      </c>
      <c r="E72" s="8">
        <v>1307</v>
      </c>
      <c r="F72" s="35">
        <f>SUM(Mar!F72+E72*3)</f>
        <v>42983</v>
      </c>
      <c r="G72" s="8">
        <v>9503</v>
      </c>
      <c r="H72" s="35">
        <f>SUM(Mar!H72+G72)</f>
        <v>52164</v>
      </c>
      <c r="I72" s="35">
        <f t="shared" si="2"/>
        <v>10810</v>
      </c>
      <c r="J72" s="35">
        <f t="shared" si="1"/>
        <v>324875</v>
      </c>
    </row>
    <row r="73" spans="1:10" s="11" customFormat="1" ht="15.75" customHeight="1">
      <c r="A73" s="9" t="s">
        <v>80</v>
      </c>
      <c r="B73" s="10" t="s">
        <v>20</v>
      </c>
      <c r="C73" s="7">
        <v>11478</v>
      </c>
      <c r="D73" s="35">
        <f>SUM(Mar!D73+C73*3)</f>
        <v>919324</v>
      </c>
      <c r="E73" s="8">
        <v>0</v>
      </c>
      <c r="F73" s="35">
        <f>SUM(Mar!F73+E73*3)</f>
        <v>24567</v>
      </c>
      <c r="G73" s="8">
        <v>38855</v>
      </c>
      <c r="H73" s="35">
        <f>SUM(Mar!H73+G73)</f>
        <v>854810</v>
      </c>
      <c r="I73" s="35">
        <f t="shared" si="2"/>
        <v>50333</v>
      </c>
      <c r="J73" s="35">
        <f t="shared" si="1"/>
        <v>1798701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5">
        <f>SUM(Mar!D74+C74*3)</f>
        <v>215053</v>
      </c>
      <c r="E74" s="8">
        <v>4345</v>
      </c>
      <c r="F74" s="35">
        <f>SUM(Mar!F74+E74*3)</f>
        <v>143187</v>
      </c>
      <c r="G74" s="8">
        <v>39009</v>
      </c>
      <c r="H74" s="35">
        <f>SUM(Mar!H74+G74)</f>
        <v>417907</v>
      </c>
      <c r="I74" s="36">
        <f t="shared" si="2"/>
        <v>43354</v>
      </c>
      <c r="J74" s="35">
        <f t="shared" si="1"/>
        <v>776147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5">
        <f>SUM(Mar!D75+C75*3)</f>
        <v>0</v>
      </c>
      <c r="E75" s="8">
        <v>0</v>
      </c>
      <c r="F75" s="35">
        <f>SUM(Mar!F75+E75*3)</f>
        <v>0</v>
      </c>
      <c r="G75" s="8">
        <v>0</v>
      </c>
      <c r="H75" s="35">
        <f>SUM(Mar!H75+G75)</f>
        <v>0</v>
      </c>
      <c r="I75" s="35">
        <f t="shared" si="2"/>
        <v>0</v>
      </c>
      <c r="J75" s="35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5">
        <f>SUM(Mar!D76+C76*3)</f>
        <v>180537</v>
      </c>
      <c r="E76" s="8">
        <v>0</v>
      </c>
      <c r="F76" s="35">
        <f>SUM(Mar!F76+E76*3)</f>
        <v>0</v>
      </c>
      <c r="G76" s="8">
        <v>0</v>
      </c>
      <c r="H76" s="35">
        <f>SUM(Mar!H76+G76)</f>
        <v>8865</v>
      </c>
      <c r="I76" s="35">
        <f t="shared" si="2"/>
        <v>0</v>
      </c>
      <c r="J76" s="35">
        <f>SUM(D76+F76+H76)</f>
        <v>189402</v>
      </c>
    </row>
    <row r="77" spans="1:10" s="1" customFormat="1" ht="15.75" customHeight="1">
      <c r="A77" s="5" t="s">
        <v>88</v>
      </c>
      <c r="B77" s="6" t="s">
        <v>20</v>
      </c>
      <c r="C77" s="7">
        <v>8687</v>
      </c>
      <c r="D77" s="35">
        <f>SUM(Mar!D77+C77*3)</f>
        <v>1530818</v>
      </c>
      <c r="E77" s="8">
        <v>6604</v>
      </c>
      <c r="F77" s="35">
        <f>SUM(Mar!F77+E77*3)</f>
        <v>419020</v>
      </c>
      <c r="G77" s="8">
        <v>427585</v>
      </c>
      <c r="H77" s="35">
        <f>SUM(Mar!H77+G77)</f>
        <v>2327392</v>
      </c>
      <c r="I77" s="36">
        <f t="shared" si="2"/>
        <v>442876</v>
      </c>
      <c r="J77" s="35">
        <f>SUM(D77+F77+H77)</f>
        <v>4277230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5">
        <f>SUM(Mar!D78+C78*3)</f>
        <v>54152</v>
      </c>
      <c r="E78" s="8">
        <v>0</v>
      </c>
      <c r="F78" s="35">
        <f>SUM(Mar!F78+E78*3)</f>
        <v>230377</v>
      </c>
      <c r="G78" s="8">
        <v>0</v>
      </c>
      <c r="H78" s="35">
        <f>SUM(Mar!H78+G78)</f>
        <v>330065</v>
      </c>
      <c r="I78" s="36">
        <f t="shared" si="2"/>
        <v>0</v>
      </c>
      <c r="J78" s="35">
        <f>SUM(D78+F78+H78)</f>
        <v>614594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5">
        <f>SUM(Mar!D79+C79*3)</f>
        <v>0</v>
      </c>
      <c r="E79" s="8">
        <v>1162</v>
      </c>
      <c r="F79" s="35">
        <f>SUM(Mar!F79+E79*3)</f>
        <v>391579</v>
      </c>
      <c r="G79" s="8">
        <v>0</v>
      </c>
      <c r="H79" s="35">
        <f>SUM(Mar!H79+G79)</f>
        <v>227165</v>
      </c>
      <c r="I79" s="36">
        <f t="shared" si="2"/>
        <v>1162</v>
      </c>
      <c r="J79" s="35">
        <f>SUM(D79+F79+H79)</f>
        <v>618744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5">
        <f>SUM(Mar!D80+C80*3)</f>
        <v>11862</v>
      </c>
      <c r="E80" s="8">
        <v>1312</v>
      </c>
      <c r="F80" s="35">
        <f>SUM(Mar!F80+E80*3)</f>
        <v>212198</v>
      </c>
      <c r="G80" s="8">
        <v>3675</v>
      </c>
      <c r="H80" s="35">
        <f>SUM(Mar!H80+G80)</f>
        <v>189860</v>
      </c>
      <c r="I80" s="36">
        <f t="shared" si="2"/>
        <v>4987</v>
      </c>
      <c r="J80" s="35">
        <f>SUM(D80+F80+H80)</f>
        <v>413920</v>
      </c>
    </row>
    <row r="81" spans="1:10" s="3" customFormat="1" ht="21.75">
      <c r="A81" s="19" t="s">
        <v>125</v>
      </c>
      <c r="B81" s="2"/>
      <c r="C81" s="36">
        <f>SUM(C5:C35)</f>
        <v>87320</v>
      </c>
      <c r="D81" s="36">
        <f aca="true" t="shared" si="3" ref="D81:J81">SUM(D5:D35)</f>
        <v>11451400</v>
      </c>
      <c r="E81" s="36">
        <f t="shared" si="3"/>
        <v>118549</v>
      </c>
      <c r="F81" s="36">
        <f t="shared" si="3"/>
        <v>8248909</v>
      </c>
      <c r="G81" s="36">
        <f t="shared" si="3"/>
        <v>1739704</v>
      </c>
      <c r="H81" s="36">
        <f t="shared" si="3"/>
        <v>21171621</v>
      </c>
      <c r="I81" s="36">
        <f t="shared" si="3"/>
        <v>1945573</v>
      </c>
      <c r="J81" s="36">
        <f t="shared" si="3"/>
        <v>40871930</v>
      </c>
    </row>
    <row r="82" spans="1:10" s="3" customFormat="1" ht="21.75">
      <c r="A82" s="19" t="s">
        <v>126</v>
      </c>
      <c r="B82" s="2"/>
      <c r="C82" s="36">
        <f>SUM(C36:C80)</f>
        <v>230789</v>
      </c>
      <c r="D82" s="36">
        <f aca="true" t="shared" si="4" ref="D82:J82">SUM(D36:D80)</f>
        <v>27057313</v>
      </c>
      <c r="E82" s="36">
        <f t="shared" si="4"/>
        <v>151588</v>
      </c>
      <c r="F82" s="36">
        <f t="shared" si="4"/>
        <v>9927392</v>
      </c>
      <c r="G82" s="36">
        <f t="shared" si="4"/>
        <v>2339768</v>
      </c>
      <c r="H82" s="36">
        <f t="shared" si="4"/>
        <v>32117090</v>
      </c>
      <c r="I82" s="36">
        <f t="shared" si="4"/>
        <v>2722145</v>
      </c>
      <c r="J82" s="36">
        <f t="shared" si="4"/>
        <v>69101795</v>
      </c>
    </row>
    <row r="83" spans="1:10" s="3" customFormat="1" ht="15.75" customHeight="1">
      <c r="A83" s="17" t="s">
        <v>89</v>
      </c>
      <c r="B83" s="2"/>
      <c r="C83" s="36">
        <f>SUM(C81:C82)</f>
        <v>318109</v>
      </c>
      <c r="D83" s="36">
        <f aca="true" t="shared" si="5" ref="D83:J83">SUM(D81:D82)</f>
        <v>38508713</v>
      </c>
      <c r="E83" s="36">
        <f t="shared" si="5"/>
        <v>270137</v>
      </c>
      <c r="F83" s="36">
        <f t="shared" si="5"/>
        <v>18176301</v>
      </c>
      <c r="G83" s="36">
        <f t="shared" si="5"/>
        <v>4079472</v>
      </c>
      <c r="H83" s="36">
        <f t="shared" si="5"/>
        <v>53288711</v>
      </c>
      <c r="I83" s="36">
        <f t="shared" si="5"/>
        <v>4667718</v>
      </c>
      <c r="J83" s="36">
        <f t="shared" si="5"/>
        <v>109973725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156</v>
      </c>
      <c r="J84" s="51">
        <v>99482768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155</v>
      </c>
      <c r="J85" s="49">
        <v>100596038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 sheet="1"/>
  <mergeCells count="1">
    <mergeCell ref="A1:J1"/>
  </mergeCells>
  <conditionalFormatting sqref="A2:A83 C2:IV2 A1:IV1 D83:H86 K3:IV83 B3:C86 D3:J82 I83:J84">
    <cfRule type="expression" priority="59" dxfId="0" stopIfTrue="1">
      <formula>CellHasFormula</formula>
    </cfRule>
  </conditionalFormatting>
  <conditionalFormatting sqref="A1:IV1">
    <cfRule type="expression" priority="58" dxfId="0" stopIfTrue="1">
      <formula>CellHasFormula</formula>
    </cfRule>
  </conditionalFormatting>
  <conditionalFormatting sqref="C36:C80">
    <cfRule type="expression" priority="57" dxfId="0" stopIfTrue="1">
      <formula>CellHasFormula</formula>
    </cfRule>
  </conditionalFormatting>
  <conditionalFormatting sqref="E36:E80">
    <cfRule type="expression" priority="56" dxfId="0" stopIfTrue="1">
      <formula>CellHasFormula</formula>
    </cfRule>
  </conditionalFormatting>
  <conditionalFormatting sqref="G36:G80">
    <cfRule type="expression" priority="55" dxfId="0" stopIfTrue="1">
      <formula>CellHasFormula</formula>
    </cfRule>
  </conditionalFormatting>
  <conditionalFormatting sqref="C5:C80">
    <cfRule type="expression" priority="54" dxfId="0" stopIfTrue="1">
      <formula>CellHasFormula</formula>
    </cfRule>
  </conditionalFormatting>
  <conditionalFormatting sqref="E5:E80">
    <cfRule type="expression" priority="53" dxfId="0" stopIfTrue="1">
      <formula>CellHasFormula</formula>
    </cfRule>
  </conditionalFormatting>
  <conditionalFormatting sqref="G5:G80">
    <cfRule type="expression" priority="52" dxfId="0" stopIfTrue="1">
      <formula>CellHasFormula</formula>
    </cfRule>
  </conditionalFormatting>
  <conditionalFormatting sqref="C36:C80">
    <cfRule type="expression" priority="51" dxfId="0" stopIfTrue="1">
      <formula>CellHasFormula</formula>
    </cfRule>
  </conditionalFormatting>
  <conditionalFormatting sqref="C36:C80">
    <cfRule type="expression" priority="50" dxfId="0" stopIfTrue="1">
      <formula>CellHasFormula</formula>
    </cfRule>
  </conditionalFormatting>
  <conditionalFormatting sqref="C36:C80">
    <cfRule type="expression" priority="49" dxfId="0" stopIfTrue="1">
      <formula>CellHasFormula</formula>
    </cfRule>
  </conditionalFormatting>
  <conditionalFormatting sqref="E36:E80">
    <cfRule type="expression" priority="48" dxfId="0" stopIfTrue="1">
      <formula>CellHasFormula</formula>
    </cfRule>
  </conditionalFormatting>
  <conditionalFormatting sqref="E36:E80">
    <cfRule type="expression" priority="47" dxfId="0" stopIfTrue="1">
      <formula>CellHasFormula</formula>
    </cfRule>
  </conditionalFormatting>
  <conditionalFormatting sqref="E36:E80">
    <cfRule type="expression" priority="46" dxfId="0" stopIfTrue="1">
      <formula>CellHasFormula</formula>
    </cfRule>
  </conditionalFormatting>
  <conditionalFormatting sqref="G36:G80">
    <cfRule type="expression" priority="45" dxfId="0" stopIfTrue="1">
      <formula>CellHasFormula</formula>
    </cfRule>
  </conditionalFormatting>
  <conditionalFormatting sqref="G36:G80">
    <cfRule type="expression" priority="44" dxfId="0" stopIfTrue="1">
      <formula>CellHasFormula</formula>
    </cfRule>
  </conditionalFormatting>
  <conditionalFormatting sqref="G36:G80">
    <cfRule type="expression" priority="43" dxfId="0" stopIfTrue="1">
      <formula>CellHasFormula</formula>
    </cfRule>
  </conditionalFormatting>
  <conditionalFormatting sqref="C5:C80">
    <cfRule type="expression" priority="42" dxfId="0" stopIfTrue="1">
      <formula>CellHasFormula</formula>
    </cfRule>
  </conditionalFormatting>
  <conditionalFormatting sqref="C5:C80">
    <cfRule type="expression" priority="41" dxfId="0" stopIfTrue="1">
      <formula>CellHasFormula</formula>
    </cfRule>
  </conditionalFormatting>
  <conditionalFormatting sqref="E5:E80">
    <cfRule type="expression" priority="40" dxfId="0" stopIfTrue="1">
      <formula>CellHasFormula</formula>
    </cfRule>
  </conditionalFormatting>
  <conditionalFormatting sqref="E5:E80">
    <cfRule type="expression" priority="39" dxfId="0" stopIfTrue="1">
      <formula>CellHasFormula</formula>
    </cfRule>
  </conditionalFormatting>
  <conditionalFormatting sqref="G5:G80">
    <cfRule type="expression" priority="38" dxfId="0" stopIfTrue="1">
      <formula>CellHasFormula</formula>
    </cfRule>
  </conditionalFormatting>
  <conditionalFormatting sqref="G5:G80">
    <cfRule type="expression" priority="37" dxfId="0" stopIfTrue="1">
      <formula>CellHasFormula</formula>
    </cfRule>
  </conditionalFormatting>
  <conditionalFormatting sqref="C5:C35">
    <cfRule type="expression" priority="36" dxfId="0" stopIfTrue="1">
      <formula>CellHasFormula</formula>
    </cfRule>
  </conditionalFormatting>
  <conditionalFormatting sqref="C5:C35">
    <cfRule type="expression" priority="35" dxfId="0" stopIfTrue="1">
      <formula>CellHasFormula</formula>
    </cfRule>
  </conditionalFormatting>
  <conditionalFormatting sqref="C5:C35">
    <cfRule type="expression" priority="34" dxfId="0" stopIfTrue="1">
      <formula>CellHasFormula</formula>
    </cfRule>
  </conditionalFormatting>
  <conditionalFormatting sqref="C5:C35">
    <cfRule type="expression" priority="33" dxfId="0" stopIfTrue="1">
      <formula>CellHasFormula</formula>
    </cfRule>
  </conditionalFormatting>
  <conditionalFormatting sqref="E5:E35">
    <cfRule type="expression" priority="32" dxfId="0" stopIfTrue="1">
      <formula>CellHasFormula</formula>
    </cfRule>
  </conditionalFormatting>
  <conditionalFormatting sqref="E5:E35">
    <cfRule type="expression" priority="31" dxfId="0" stopIfTrue="1">
      <formula>CellHasFormula</formula>
    </cfRule>
  </conditionalFormatting>
  <conditionalFormatting sqref="E5:E35">
    <cfRule type="expression" priority="30" dxfId="0" stopIfTrue="1">
      <formula>CellHasFormula</formula>
    </cfRule>
  </conditionalFormatting>
  <conditionalFormatting sqref="E5:E35">
    <cfRule type="expression" priority="29" dxfId="0" stopIfTrue="1">
      <formula>CellHasFormula</formula>
    </cfRule>
  </conditionalFormatting>
  <conditionalFormatting sqref="G5:G35">
    <cfRule type="expression" priority="28" dxfId="0" stopIfTrue="1">
      <formula>CellHasFormula</formula>
    </cfRule>
  </conditionalFormatting>
  <conditionalFormatting sqref="G5:G35">
    <cfRule type="expression" priority="27" dxfId="0" stopIfTrue="1">
      <formula>CellHasFormula</formula>
    </cfRule>
  </conditionalFormatting>
  <conditionalFormatting sqref="G5:G35">
    <cfRule type="expression" priority="26" dxfId="0" stopIfTrue="1">
      <formula>CellHasFormula</formula>
    </cfRule>
  </conditionalFormatting>
  <conditionalFormatting sqref="G5:G35">
    <cfRule type="expression" priority="25" dxfId="0" stopIfTrue="1">
      <formula>CellHasFormula</formula>
    </cfRule>
  </conditionalFormatting>
  <conditionalFormatting sqref="C36:C80">
    <cfRule type="expression" priority="24" dxfId="0" stopIfTrue="1">
      <formula>CellHasFormula</formula>
    </cfRule>
  </conditionalFormatting>
  <conditionalFormatting sqref="C36:C80">
    <cfRule type="expression" priority="23" dxfId="0" stopIfTrue="1">
      <formula>CellHasFormula</formula>
    </cfRule>
  </conditionalFormatting>
  <conditionalFormatting sqref="C36:C80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C36:C80">
    <cfRule type="expression" priority="20" dxfId="0" stopIfTrue="1">
      <formula>CellHasFormula</formula>
    </cfRule>
  </conditionalFormatting>
  <conditionalFormatting sqref="C36:C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C36:C80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G5" sqref="G5:G35"/>
    </sheetView>
  </sheetViews>
  <sheetFormatPr defaultColWidth="9.140625" defaultRowHeight="12.75"/>
  <cols>
    <col min="1" max="1" width="19.57421875" style="0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  <col min="11" max="11" width="10.7109375" style="0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152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10</v>
      </c>
      <c r="D4" s="39" t="s">
        <v>11</v>
      </c>
      <c r="E4" s="4" t="s">
        <v>109</v>
      </c>
      <c r="F4" s="39" t="s">
        <v>14</v>
      </c>
      <c r="G4" s="4" t="s">
        <v>15</v>
      </c>
      <c r="H4" s="39" t="s">
        <v>90</v>
      </c>
      <c r="I4" s="39" t="s">
        <v>110</v>
      </c>
      <c r="J4" s="39" t="s">
        <v>18</v>
      </c>
    </row>
    <row r="5" spans="1:12" s="11" customFormat="1" ht="15.75" customHeight="1">
      <c r="A5" s="9" t="s">
        <v>128</v>
      </c>
      <c r="B5" s="10" t="s">
        <v>22</v>
      </c>
      <c r="C5" s="7">
        <v>10197</v>
      </c>
      <c r="D5" s="35">
        <f>SUM(Apr!D5+C5*2)</f>
        <v>420208</v>
      </c>
      <c r="E5" s="8">
        <v>4212</v>
      </c>
      <c r="F5" s="35">
        <f>SUM(Apr!F5+E5*2)</f>
        <v>205218</v>
      </c>
      <c r="G5" s="8">
        <v>41077</v>
      </c>
      <c r="H5" s="35">
        <f>SUM(Apr!H5+G5)</f>
        <v>877709</v>
      </c>
      <c r="I5" s="35">
        <f aca="true" t="shared" si="0" ref="I5:I41">SUM(C5,E5,G5)</f>
        <v>55486</v>
      </c>
      <c r="J5" s="35">
        <f>SUM(D5+F5+H5)</f>
        <v>1503135</v>
      </c>
      <c r="K5" s="50"/>
      <c r="L5" s="50"/>
    </row>
    <row r="6" spans="1:12" s="11" customFormat="1" ht="15.75" customHeight="1">
      <c r="A6" s="9" t="s">
        <v>21</v>
      </c>
      <c r="B6" s="10" t="s">
        <v>22</v>
      </c>
      <c r="C6" s="7">
        <v>0</v>
      </c>
      <c r="D6" s="35">
        <f>SUM(Apr!D6+C6*2)</f>
        <v>24584</v>
      </c>
      <c r="E6" s="8">
        <v>0</v>
      </c>
      <c r="F6" s="35">
        <f>SUM(Apr!F6+E6*2)</f>
        <v>16332</v>
      </c>
      <c r="G6" s="8">
        <v>0</v>
      </c>
      <c r="H6" s="35">
        <f>SUM(Apr!H6+G6)</f>
        <v>27035</v>
      </c>
      <c r="I6" s="35">
        <f t="shared" si="0"/>
        <v>0</v>
      </c>
      <c r="J6" s="35">
        <f>SUM(D6+F6+H6)</f>
        <v>67951</v>
      </c>
      <c r="K6" s="50"/>
      <c r="L6" s="50"/>
    </row>
    <row r="7" spans="1:12" s="11" customFormat="1" ht="15.75" customHeight="1">
      <c r="A7" s="9" t="s">
        <v>23</v>
      </c>
      <c r="B7" s="10" t="s">
        <v>22</v>
      </c>
      <c r="C7" s="7">
        <v>4869</v>
      </c>
      <c r="D7" s="35">
        <f>SUM(Apr!D7+C7*2)</f>
        <v>257573</v>
      </c>
      <c r="E7" s="8">
        <v>0</v>
      </c>
      <c r="F7" s="35">
        <f>SUM(Apr!F7+E7*2)</f>
        <v>186131</v>
      </c>
      <c r="G7" s="8">
        <v>13032</v>
      </c>
      <c r="H7" s="35">
        <f>SUM(Apr!H7+G7)</f>
        <v>451706</v>
      </c>
      <c r="I7" s="35">
        <f t="shared" si="0"/>
        <v>17901</v>
      </c>
      <c r="J7" s="35">
        <f aca="true" t="shared" si="1" ref="J7:J75">SUM(D7+F7+H7)</f>
        <v>895410</v>
      </c>
      <c r="K7" s="50"/>
      <c r="L7" s="50"/>
    </row>
    <row r="8" spans="1:12" s="1" customFormat="1" ht="15.75" customHeight="1">
      <c r="A8" s="5" t="s">
        <v>24</v>
      </c>
      <c r="B8" s="6" t="s">
        <v>22</v>
      </c>
      <c r="C8" s="7">
        <v>29261</v>
      </c>
      <c r="D8" s="35">
        <f>SUM(Apr!D8+C8*2)</f>
        <v>687176</v>
      </c>
      <c r="E8" s="8">
        <v>12537</v>
      </c>
      <c r="F8" s="35">
        <f>SUM(Apr!F8+E8*2)</f>
        <v>909452</v>
      </c>
      <c r="G8" s="8">
        <v>254267</v>
      </c>
      <c r="H8" s="35">
        <f>SUM(Apr!H8+G8)</f>
        <v>2209576</v>
      </c>
      <c r="I8" s="36">
        <f t="shared" si="0"/>
        <v>296065</v>
      </c>
      <c r="J8" s="35">
        <f t="shared" si="1"/>
        <v>3806204</v>
      </c>
      <c r="K8" s="50"/>
      <c r="L8" s="50"/>
    </row>
    <row r="9" spans="1:12" s="11" customFormat="1" ht="15.75" customHeight="1">
      <c r="A9" s="9" t="s">
        <v>25</v>
      </c>
      <c r="B9" s="10" t="s">
        <v>22</v>
      </c>
      <c r="C9" s="7">
        <v>4819</v>
      </c>
      <c r="D9" s="35">
        <f>SUM(Apr!D9+C9*2)</f>
        <v>333655</v>
      </c>
      <c r="E9" s="8">
        <v>4880</v>
      </c>
      <c r="F9" s="35">
        <f>SUM(Apr!F9+E9*2)</f>
        <v>139519</v>
      </c>
      <c r="G9" s="8">
        <v>77028</v>
      </c>
      <c r="H9" s="35">
        <f>SUM(Apr!H9+G9)</f>
        <v>558540</v>
      </c>
      <c r="I9" s="35">
        <f t="shared" si="0"/>
        <v>86727</v>
      </c>
      <c r="J9" s="35">
        <f t="shared" si="1"/>
        <v>1031714</v>
      </c>
      <c r="K9" s="50"/>
      <c r="L9" s="50"/>
    </row>
    <row r="10" spans="1:12" s="1" customFormat="1" ht="15.75" customHeight="1">
      <c r="A10" s="5" t="s">
        <v>27</v>
      </c>
      <c r="B10" s="6" t="s">
        <v>22</v>
      </c>
      <c r="C10" s="7">
        <v>7761</v>
      </c>
      <c r="D10" s="35">
        <f>SUM(Apr!D10+C10*2)</f>
        <v>559936</v>
      </c>
      <c r="E10" s="8">
        <v>4018</v>
      </c>
      <c r="F10" s="35">
        <f>SUM(Apr!F10+E10*2)</f>
        <v>337064</v>
      </c>
      <c r="G10" s="8">
        <v>101435</v>
      </c>
      <c r="H10" s="35">
        <f>SUM(Apr!H10+G10)</f>
        <v>1014666</v>
      </c>
      <c r="I10" s="36">
        <f t="shared" si="0"/>
        <v>113214</v>
      </c>
      <c r="J10" s="35">
        <f t="shared" si="1"/>
        <v>1911666</v>
      </c>
      <c r="K10" s="50"/>
      <c r="L10" s="50"/>
    </row>
    <row r="11" spans="1:12" s="1" customFormat="1" ht="15.75" customHeight="1">
      <c r="A11" s="5" t="s">
        <v>30</v>
      </c>
      <c r="B11" s="6" t="s">
        <v>22</v>
      </c>
      <c r="C11" s="7">
        <v>1539</v>
      </c>
      <c r="D11" s="35">
        <f>SUM(Apr!D11+C11*2)</f>
        <v>467562</v>
      </c>
      <c r="E11" s="8">
        <v>4449</v>
      </c>
      <c r="F11" s="35">
        <f>SUM(Apr!F11+E11*2)</f>
        <v>373538</v>
      </c>
      <c r="G11" s="8">
        <v>10731</v>
      </c>
      <c r="H11" s="35">
        <f>SUM(Apr!H11+G11)</f>
        <v>890619</v>
      </c>
      <c r="I11" s="36">
        <f t="shared" si="0"/>
        <v>16719</v>
      </c>
      <c r="J11" s="35">
        <f t="shared" si="1"/>
        <v>1731719</v>
      </c>
      <c r="K11" s="50"/>
      <c r="L11" s="50"/>
    </row>
    <row r="12" spans="1:12" s="1" customFormat="1" ht="15.75" customHeight="1">
      <c r="A12" s="5" t="s">
        <v>31</v>
      </c>
      <c r="B12" s="6" t="s">
        <v>22</v>
      </c>
      <c r="C12" s="7">
        <v>4160</v>
      </c>
      <c r="D12" s="35">
        <f>SUM(Apr!D12+C12*2)</f>
        <v>334115</v>
      </c>
      <c r="E12" s="8">
        <v>8485</v>
      </c>
      <c r="F12" s="35">
        <f>SUM(Apr!F12+E12*2)</f>
        <v>693344</v>
      </c>
      <c r="G12" s="8">
        <v>73344</v>
      </c>
      <c r="H12" s="35">
        <f>SUM(Apr!H12+G12)</f>
        <v>895004</v>
      </c>
      <c r="I12" s="36">
        <f t="shared" si="0"/>
        <v>85989</v>
      </c>
      <c r="J12" s="35">
        <f t="shared" si="1"/>
        <v>1922463</v>
      </c>
      <c r="K12" s="50"/>
      <c r="L12" s="50"/>
    </row>
    <row r="13" spans="1:12" s="11" customFormat="1" ht="15.75" customHeight="1">
      <c r="A13" s="9" t="s">
        <v>36</v>
      </c>
      <c r="B13" s="10" t="s">
        <v>22</v>
      </c>
      <c r="C13" s="7">
        <v>1860</v>
      </c>
      <c r="D13" s="35">
        <f>SUM(Apr!D13+C13*2)</f>
        <v>169971</v>
      </c>
      <c r="E13" s="8">
        <v>1758</v>
      </c>
      <c r="F13" s="35">
        <f>SUM(Apr!F13+E13*2)</f>
        <v>489322</v>
      </c>
      <c r="G13" s="8">
        <v>46136</v>
      </c>
      <c r="H13" s="35">
        <f>SUM(Apr!H13+G13)</f>
        <v>227731</v>
      </c>
      <c r="I13" s="35">
        <f t="shared" si="0"/>
        <v>49754</v>
      </c>
      <c r="J13" s="35">
        <f t="shared" si="1"/>
        <v>887024</v>
      </c>
      <c r="K13" s="50"/>
      <c r="L13" s="50"/>
    </row>
    <row r="14" spans="1:12" s="1" customFormat="1" ht="15.75" customHeight="1">
      <c r="A14" s="5" t="s">
        <v>37</v>
      </c>
      <c r="B14" s="6" t="s">
        <v>22</v>
      </c>
      <c r="C14" s="7">
        <v>0</v>
      </c>
      <c r="D14" s="35">
        <f>SUM(Apr!D14+C14*2)</f>
        <v>185474</v>
      </c>
      <c r="E14" s="8">
        <v>0</v>
      </c>
      <c r="F14" s="35">
        <f>SUM(Apr!F14+E14*2)</f>
        <v>6678</v>
      </c>
      <c r="G14" s="8">
        <v>0</v>
      </c>
      <c r="H14" s="35">
        <f>SUM(Apr!H14+G14)</f>
        <v>193004</v>
      </c>
      <c r="I14" s="36">
        <f t="shared" si="0"/>
        <v>0</v>
      </c>
      <c r="J14" s="35">
        <f t="shared" si="1"/>
        <v>385156</v>
      </c>
      <c r="K14" s="50"/>
      <c r="L14" s="50"/>
    </row>
    <row r="15" spans="1:12" s="1" customFormat="1" ht="15.75" customHeight="1">
      <c r="A15" s="5" t="s">
        <v>40</v>
      </c>
      <c r="B15" s="6" t="s">
        <v>22</v>
      </c>
      <c r="C15" s="7">
        <v>16957</v>
      </c>
      <c r="D15" s="35">
        <f>SUM(Apr!D15+C15*2)</f>
        <v>953571</v>
      </c>
      <c r="E15" s="8">
        <v>4435</v>
      </c>
      <c r="F15" s="35">
        <f>SUM(Apr!F15+E15*2)</f>
        <v>280280</v>
      </c>
      <c r="G15" s="8">
        <v>279862</v>
      </c>
      <c r="H15" s="35">
        <f>SUM(Apr!H15+G15)</f>
        <v>1258311</v>
      </c>
      <c r="I15" s="36">
        <f t="shared" si="0"/>
        <v>301254</v>
      </c>
      <c r="J15" s="35">
        <f t="shared" si="1"/>
        <v>2492162</v>
      </c>
      <c r="K15" s="50"/>
      <c r="L15" s="50"/>
    </row>
    <row r="16" spans="1:12" s="1" customFormat="1" ht="15.75" customHeight="1">
      <c r="A16" s="5" t="s">
        <v>44</v>
      </c>
      <c r="B16" s="6" t="s">
        <v>22</v>
      </c>
      <c r="C16" s="7">
        <v>5265</v>
      </c>
      <c r="D16" s="35">
        <f>SUM(Apr!D16+C16*2)</f>
        <v>688554</v>
      </c>
      <c r="E16" s="8">
        <v>0</v>
      </c>
      <c r="F16" s="35">
        <f>SUM(Apr!F16+E16*2)</f>
        <v>157498</v>
      </c>
      <c r="G16" s="8">
        <v>48341</v>
      </c>
      <c r="H16" s="35">
        <f>SUM(Apr!H16+G16)</f>
        <v>910046</v>
      </c>
      <c r="I16" s="36">
        <f t="shared" si="0"/>
        <v>53606</v>
      </c>
      <c r="J16" s="35">
        <f t="shared" si="1"/>
        <v>1756098</v>
      </c>
      <c r="K16" s="50"/>
      <c r="L16" s="50"/>
    </row>
    <row r="17" spans="1:12" s="1" customFormat="1" ht="15.75" customHeight="1">
      <c r="A17" s="5" t="s">
        <v>45</v>
      </c>
      <c r="B17" s="6" t="s">
        <v>22</v>
      </c>
      <c r="C17" s="7">
        <v>7817</v>
      </c>
      <c r="D17" s="35">
        <f>SUM(Apr!D17+C17*2)</f>
        <v>231975</v>
      </c>
      <c r="E17" s="8">
        <v>7083</v>
      </c>
      <c r="F17" s="35">
        <f>SUM(Apr!F17+E17*2)</f>
        <v>372727</v>
      </c>
      <c r="G17" s="8">
        <v>85050</v>
      </c>
      <c r="H17" s="35">
        <f>SUM(Apr!H17+G17)</f>
        <v>1138368</v>
      </c>
      <c r="I17" s="36">
        <f t="shared" si="0"/>
        <v>99950</v>
      </c>
      <c r="J17" s="35">
        <f t="shared" si="1"/>
        <v>1743070</v>
      </c>
      <c r="K17" s="50"/>
      <c r="L17" s="50"/>
    </row>
    <row r="18" spans="1:12" s="1" customFormat="1" ht="15.75" customHeight="1">
      <c r="A18" s="5" t="s">
        <v>46</v>
      </c>
      <c r="B18" s="6" t="s">
        <v>22</v>
      </c>
      <c r="C18" s="7">
        <v>5073</v>
      </c>
      <c r="D18" s="35">
        <f>SUM(Apr!D18+C18*2)</f>
        <v>673471</v>
      </c>
      <c r="E18" s="8">
        <v>10042</v>
      </c>
      <c r="F18" s="35">
        <f>SUM(Apr!F18+E18*2)</f>
        <v>749724</v>
      </c>
      <c r="G18" s="8">
        <v>60854</v>
      </c>
      <c r="H18" s="35">
        <f>SUM(Apr!H18+G18)</f>
        <v>1556718</v>
      </c>
      <c r="I18" s="36">
        <f t="shared" si="0"/>
        <v>75969</v>
      </c>
      <c r="J18" s="35">
        <f t="shared" si="1"/>
        <v>2979913</v>
      </c>
      <c r="K18" s="50"/>
      <c r="L18" s="50"/>
    </row>
    <row r="19" spans="1:12" s="11" customFormat="1" ht="15.75" customHeight="1">
      <c r="A19" s="9" t="s">
        <v>47</v>
      </c>
      <c r="B19" s="10" t="s">
        <v>22</v>
      </c>
      <c r="C19" s="7">
        <v>0</v>
      </c>
      <c r="D19" s="35">
        <f>SUM(Apr!D19+C19*2)</f>
        <v>36286</v>
      </c>
      <c r="E19" s="8">
        <v>0</v>
      </c>
      <c r="F19" s="35">
        <f>SUM(Apr!F19+E19*2)</f>
        <v>25474</v>
      </c>
      <c r="G19" s="8">
        <v>0</v>
      </c>
      <c r="H19" s="35">
        <f>SUM(Apr!H19+G19)</f>
        <v>52987</v>
      </c>
      <c r="I19" s="35">
        <f t="shared" si="0"/>
        <v>0</v>
      </c>
      <c r="J19" s="35">
        <f t="shared" si="1"/>
        <v>114747</v>
      </c>
      <c r="K19" s="50"/>
      <c r="L19" s="50"/>
    </row>
    <row r="20" spans="1:12" s="11" customFormat="1" ht="15.75" customHeight="1">
      <c r="A20" s="9" t="s">
        <v>49</v>
      </c>
      <c r="B20" s="10" t="s">
        <v>22</v>
      </c>
      <c r="C20" s="7">
        <v>0</v>
      </c>
      <c r="D20" s="35">
        <f>SUM(Apr!D20+C20*2)</f>
        <v>0</v>
      </c>
      <c r="E20" s="8">
        <v>1130</v>
      </c>
      <c r="F20" s="35">
        <f>SUM(Apr!F20+E20*2)</f>
        <v>19968</v>
      </c>
      <c r="G20" s="8">
        <v>15667</v>
      </c>
      <c r="H20" s="35">
        <f>SUM(Apr!H20+G20)</f>
        <v>42738</v>
      </c>
      <c r="I20" s="35">
        <f t="shared" si="0"/>
        <v>16797</v>
      </c>
      <c r="J20" s="35">
        <f t="shared" si="1"/>
        <v>62706</v>
      </c>
      <c r="K20" s="50"/>
      <c r="L20" s="50"/>
    </row>
    <row r="21" spans="1:12" s="1" customFormat="1" ht="15.75" customHeight="1">
      <c r="A21" s="5" t="s">
        <v>50</v>
      </c>
      <c r="B21" s="6" t="s">
        <v>22</v>
      </c>
      <c r="C21" s="7">
        <v>7081</v>
      </c>
      <c r="D21" s="35">
        <f>SUM(Apr!D21+C21*2)</f>
        <v>241149</v>
      </c>
      <c r="E21" s="8">
        <v>0</v>
      </c>
      <c r="F21" s="35">
        <f>SUM(Apr!F21+E21*2)</f>
        <v>7087</v>
      </c>
      <c r="G21" s="8">
        <v>50608</v>
      </c>
      <c r="H21" s="35">
        <f>SUM(Apr!H21+G21)</f>
        <v>436998</v>
      </c>
      <c r="I21" s="36">
        <f t="shared" si="0"/>
        <v>57689</v>
      </c>
      <c r="J21" s="35">
        <f t="shared" si="1"/>
        <v>685234</v>
      </c>
      <c r="K21" s="50"/>
      <c r="L21" s="50"/>
    </row>
    <row r="22" spans="1:12" s="1" customFormat="1" ht="15.75" customHeight="1">
      <c r="A22" s="5" t="s">
        <v>51</v>
      </c>
      <c r="B22" s="6" t="s">
        <v>22</v>
      </c>
      <c r="C22" s="7">
        <v>0</v>
      </c>
      <c r="D22" s="35">
        <f>SUM(Apr!D22+C22*2)</f>
        <v>3060</v>
      </c>
      <c r="E22" s="8">
        <v>0</v>
      </c>
      <c r="F22" s="35">
        <f>SUM(Apr!F22+E22*2)</f>
        <v>0</v>
      </c>
      <c r="G22" s="8">
        <v>0</v>
      </c>
      <c r="H22" s="35">
        <f>SUM(Apr!H22+G22)</f>
        <v>2036</v>
      </c>
      <c r="I22" s="36">
        <f t="shared" si="0"/>
        <v>0</v>
      </c>
      <c r="J22" s="35">
        <f t="shared" si="1"/>
        <v>5096</v>
      </c>
      <c r="K22" s="50"/>
      <c r="L22" s="50"/>
    </row>
    <row r="23" spans="1:12" s="1" customFormat="1" ht="15.75" customHeight="1">
      <c r="A23" s="5" t="s">
        <v>52</v>
      </c>
      <c r="B23" s="6" t="s">
        <v>22</v>
      </c>
      <c r="C23" s="7">
        <v>14547</v>
      </c>
      <c r="D23" s="35">
        <f>SUM(Apr!D23+C23*2)</f>
        <v>997265</v>
      </c>
      <c r="E23" s="8">
        <v>2374</v>
      </c>
      <c r="F23" s="35">
        <f>SUM(Apr!F23+E23*2)</f>
        <v>487619</v>
      </c>
      <c r="G23" s="8">
        <v>102021</v>
      </c>
      <c r="H23" s="35">
        <f>SUM(Apr!H23+G23)</f>
        <v>1755381</v>
      </c>
      <c r="I23" s="36">
        <f t="shared" si="0"/>
        <v>118942</v>
      </c>
      <c r="J23" s="35">
        <f t="shared" si="1"/>
        <v>3240265</v>
      </c>
      <c r="K23" s="50"/>
      <c r="L23" s="50"/>
    </row>
    <row r="24" spans="1:12" s="1" customFormat="1" ht="15.75" customHeight="1">
      <c r="A24" s="5" t="s">
        <v>53</v>
      </c>
      <c r="B24" s="6" t="s">
        <v>22</v>
      </c>
      <c r="C24" s="7">
        <v>0</v>
      </c>
      <c r="D24" s="35">
        <f>SUM(Apr!D24+C24*2)</f>
        <v>0</v>
      </c>
      <c r="E24" s="8">
        <v>0</v>
      </c>
      <c r="F24" s="35">
        <f>SUM(Apr!F24+E24*2)</f>
        <v>0</v>
      </c>
      <c r="G24" s="8">
        <v>0</v>
      </c>
      <c r="H24" s="35">
        <f>SUM(Apr!H24+G24)</f>
        <v>0</v>
      </c>
      <c r="I24" s="36">
        <f t="shared" si="0"/>
        <v>0</v>
      </c>
      <c r="J24" s="35">
        <f t="shared" si="1"/>
        <v>0</v>
      </c>
      <c r="K24" s="50"/>
      <c r="L24" s="50"/>
    </row>
    <row r="25" spans="1:12" s="11" customFormat="1" ht="15.75" customHeight="1">
      <c r="A25" s="9" t="s">
        <v>57</v>
      </c>
      <c r="B25" s="10" t="s">
        <v>22</v>
      </c>
      <c r="C25" s="7">
        <v>6996</v>
      </c>
      <c r="D25" s="35">
        <f>SUM(Apr!D25+C25*2)</f>
        <v>393829</v>
      </c>
      <c r="E25" s="8">
        <v>4789</v>
      </c>
      <c r="F25" s="35">
        <f>SUM(Apr!F25+E25*2)</f>
        <v>430258</v>
      </c>
      <c r="G25" s="8">
        <v>109620</v>
      </c>
      <c r="H25" s="35">
        <f>SUM(Apr!H25+G25)</f>
        <v>1128975</v>
      </c>
      <c r="I25" s="35">
        <f t="shared" si="0"/>
        <v>121405</v>
      </c>
      <c r="J25" s="35">
        <f t="shared" si="1"/>
        <v>1953062</v>
      </c>
      <c r="K25" s="50"/>
      <c r="L25" s="50"/>
    </row>
    <row r="26" spans="1:12" s="1" customFormat="1" ht="15.75" customHeight="1">
      <c r="A26" s="5" t="s">
        <v>63</v>
      </c>
      <c r="B26" s="6" t="s">
        <v>22</v>
      </c>
      <c r="C26" s="7">
        <v>15514</v>
      </c>
      <c r="D26" s="35">
        <f>SUM(Apr!D26+C26*2)</f>
        <v>655374</v>
      </c>
      <c r="E26" s="8">
        <v>2803</v>
      </c>
      <c r="F26" s="35">
        <f>SUM(Apr!F26+E26*2)</f>
        <v>241624</v>
      </c>
      <c r="G26" s="8">
        <v>138159</v>
      </c>
      <c r="H26" s="35">
        <f>SUM(Apr!H26+G26)</f>
        <v>853039</v>
      </c>
      <c r="I26" s="36">
        <f t="shared" si="0"/>
        <v>156476</v>
      </c>
      <c r="J26" s="35">
        <f t="shared" si="1"/>
        <v>1750037</v>
      </c>
      <c r="K26" s="50"/>
      <c r="L26" s="50"/>
    </row>
    <row r="27" spans="1:12" s="1" customFormat="1" ht="15.75" customHeight="1">
      <c r="A27" s="5" t="s">
        <v>64</v>
      </c>
      <c r="B27" s="6" t="s">
        <v>22</v>
      </c>
      <c r="C27" s="7">
        <v>6619</v>
      </c>
      <c r="D27" s="35">
        <f>SUM(Apr!D27+C27*2)</f>
        <v>632310</v>
      </c>
      <c r="E27" s="8">
        <v>5635</v>
      </c>
      <c r="F27" s="35">
        <f>SUM(Apr!F27+E27*2)</f>
        <v>561564</v>
      </c>
      <c r="G27" s="8">
        <v>141095</v>
      </c>
      <c r="H27" s="35">
        <f>SUM(Apr!H27+G27)</f>
        <v>1373382</v>
      </c>
      <c r="I27" s="36">
        <f t="shared" si="0"/>
        <v>153349</v>
      </c>
      <c r="J27" s="35">
        <f t="shared" si="1"/>
        <v>2567256</v>
      </c>
      <c r="K27" s="50"/>
      <c r="L27" s="50"/>
    </row>
    <row r="28" spans="1:12" s="1" customFormat="1" ht="15.75" customHeight="1">
      <c r="A28" s="5" t="s">
        <v>77</v>
      </c>
      <c r="B28" s="6" t="s">
        <v>22</v>
      </c>
      <c r="C28" s="7">
        <v>4605</v>
      </c>
      <c r="D28" s="35">
        <f>SUM(Apr!D28+C28*2)</f>
        <v>330317</v>
      </c>
      <c r="E28" s="8">
        <v>1837</v>
      </c>
      <c r="F28" s="35">
        <f>SUM(Apr!F28+E28*2)</f>
        <v>101184</v>
      </c>
      <c r="G28" s="8">
        <v>23629</v>
      </c>
      <c r="H28" s="35">
        <f>SUM(Apr!H28+G28)</f>
        <v>502152</v>
      </c>
      <c r="I28" s="36">
        <f t="shared" si="0"/>
        <v>30071</v>
      </c>
      <c r="J28" s="35">
        <f t="shared" si="1"/>
        <v>933653</v>
      </c>
      <c r="K28" s="50"/>
      <c r="L28" s="50"/>
    </row>
    <row r="29" spans="1:12" s="1" customFormat="1" ht="15.75" customHeight="1">
      <c r="A29" s="5" t="s">
        <v>82</v>
      </c>
      <c r="B29" s="6" t="s">
        <v>22</v>
      </c>
      <c r="C29" s="7">
        <v>10215</v>
      </c>
      <c r="D29" s="35">
        <f>SUM(Apr!D29+C29*2)</f>
        <v>611133</v>
      </c>
      <c r="E29" s="8">
        <v>0</v>
      </c>
      <c r="F29" s="35">
        <f>SUM(Apr!F29+E29*2)</f>
        <v>57025</v>
      </c>
      <c r="G29" s="8">
        <v>122319</v>
      </c>
      <c r="H29" s="35">
        <f>SUM(Apr!H29+G29)</f>
        <v>847200</v>
      </c>
      <c r="I29" s="36">
        <f t="shared" si="0"/>
        <v>132534</v>
      </c>
      <c r="J29" s="35">
        <f t="shared" si="1"/>
        <v>1515358</v>
      </c>
      <c r="K29" s="50"/>
      <c r="L29" s="50"/>
    </row>
    <row r="30" spans="1:12" s="1" customFormat="1" ht="15.75" customHeight="1">
      <c r="A30" s="5" t="s">
        <v>83</v>
      </c>
      <c r="B30" s="6" t="s">
        <v>22</v>
      </c>
      <c r="C30" s="7">
        <v>12352</v>
      </c>
      <c r="D30" s="35">
        <f>SUM(Apr!D30+C30*2)</f>
        <v>1018715</v>
      </c>
      <c r="E30" s="8">
        <v>2603</v>
      </c>
      <c r="F30" s="35">
        <f>SUM(Apr!F30+E30*2)</f>
        <v>151197</v>
      </c>
      <c r="G30" s="8">
        <v>62940</v>
      </c>
      <c r="H30" s="35">
        <f>SUM(Apr!H30+G30)</f>
        <v>1387580</v>
      </c>
      <c r="I30" s="36">
        <f t="shared" si="0"/>
        <v>77895</v>
      </c>
      <c r="J30" s="35">
        <f t="shared" si="1"/>
        <v>2557492</v>
      </c>
      <c r="K30" s="50"/>
      <c r="L30" s="50"/>
    </row>
    <row r="31" spans="1:12" s="1" customFormat="1" ht="15.75" customHeight="1">
      <c r="A31" s="5" t="s">
        <v>84</v>
      </c>
      <c r="B31" s="6" t="s">
        <v>22</v>
      </c>
      <c r="C31" s="7">
        <v>9341</v>
      </c>
      <c r="D31" s="35">
        <f>SUM(Apr!D31+C31*2)</f>
        <v>582160</v>
      </c>
      <c r="E31" s="8">
        <v>7207</v>
      </c>
      <c r="F31" s="35">
        <f>SUM(Apr!F31+E31*2)</f>
        <v>595324</v>
      </c>
      <c r="G31" s="8">
        <v>177482</v>
      </c>
      <c r="H31" s="35">
        <f>SUM(Apr!H31+G31)</f>
        <v>1598684</v>
      </c>
      <c r="I31" s="36">
        <f t="shared" si="0"/>
        <v>194030</v>
      </c>
      <c r="J31" s="35">
        <f t="shared" si="1"/>
        <v>2776168</v>
      </c>
      <c r="K31" s="50"/>
      <c r="L31" s="50"/>
    </row>
    <row r="32" spans="1:12" s="11" customFormat="1" ht="15.75" customHeight="1">
      <c r="A32" s="9" t="s">
        <v>86</v>
      </c>
      <c r="B32" s="10" t="s">
        <v>22</v>
      </c>
      <c r="C32" s="7">
        <v>4790</v>
      </c>
      <c r="D32" s="35">
        <f>SUM(Apr!D32+C32*2)</f>
        <v>234715</v>
      </c>
      <c r="E32" s="8">
        <v>0</v>
      </c>
      <c r="F32" s="35">
        <f>SUM(Apr!F32+E32*2)</f>
        <v>156867</v>
      </c>
      <c r="G32" s="8">
        <v>56218</v>
      </c>
      <c r="H32" s="35">
        <f>SUM(Apr!H32+G32)</f>
        <v>451740</v>
      </c>
      <c r="I32" s="35">
        <f t="shared" si="0"/>
        <v>61008</v>
      </c>
      <c r="J32" s="35">
        <f t="shared" si="1"/>
        <v>843322</v>
      </c>
      <c r="K32" s="50"/>
      <c r="L32" s="50"/>
    </row>
    <row r="33" spans="1:12" s="11" customFormat="1" ht="15.75" customHeight="1">
      <c r="A33" s="9" t="s">
        <v>134</v>
      </c>
      <c r="B33" s="10" t="s">
        <v>22</v>
      </c>
      <c r="C33" s="7">
        <v>3658</v>
      </c>
      <c r="D33" s="35">
        <f>SUM(Apr!D33+C33*2)</f>
        <v>7316</v>
      </c>
      <c r="E33" s="8">
        <v>0</v>
      </c>
      <c r="F33" s="35">
        <f>SUM(Apr!F33+E33*2)</f>
        <v>81596</v>
      </c>
      <c r="G33" s="8">
        <v>23802</v>
      </c>
      <c r="H33" s="35">
        <f>SUM(Apr!H33+G33)</f>
        <v>79642</v>
      </c>
      <c r="I33" s="35">
        <f t="shared" si="0"/>
        <v>27460</v>
      </c>
      <c r="J33" s="35">
        <f t="shared" si="1"/>
        <v>168554</v>
      </c>
      <c r="K33" s="50"/>
      <c r="L33" s="50"/>
    </row>
    <row r="34" spans="1:12" s="11" customFormat="1" ht="15.75" customHeight="1">
      <c r="A34" s="9" t="s">
        <v>135</v>
      </c>
      <c r="B34" s="10" t="s">
        <v>22</v>
      </c>
      <c r="C34" s="7">
        <v>0</v>
      </c>
      <c r="D34" s="35">
        <f>SUM(Apr!D34+C34*2)</f>
        <v>76746</v>
      </c>
      <c r="E34" s="8">
        <v>3817</v>
      </c>
      <c r="F34" s="35">
        <f>SUM(Apr!F34+E34*2)</f>
        <v>311461</v>
      </c>
      <c r="G34" s="8">
        <v>22196</v>
      </c>
      <c r="H34" s="35">
        <f>SUM(Apr!H34+G34)</f>
        <v>322135</v>
      </c>
      <c r="I34" s="35">
        <f t="shared" si="0"/>
        <v>26013</v>
      </c>
      <c r="J34" s="35">
        <f t="shared" si="1"/>
        <v>710342</v>
      </c>
      <c r="K34" s="50"/>
      <c r="L34" s="50"/>
    </row>
    <row r="35" spans="1:12" s="11" customFormat="1" ht="15.75" customHeight="1">
      <c r="A35" s="9" t="s">
        <v>136</v>
      </c>
      <c r="B35" s="10" t="s">
        <v>22</v>
      </c>
      <c r="C35" s="7">
        <v>0</v>
      </c>
      <c r="D35" s="35">
        <f>SUM(Apr!D35+C35*2)</f>
        <v>33792</v>
      </c>
      <c r="E35" s="8">
        <v>3209</v>
      </c>
      <c r="F35" s="35">
        <f>SUM(Apr!F35+E35*2)</f>
        <v>298440</v>
      </c>
      <c r="G35" s="8">
        <v>67265</v>
      </c>
      <c r="H35" s="35">
        <f>SUM(Apr!H35+G35)</f>
        <v>332097</v>
      </c>
      <c r="I35" s="35">
        <f t="shared" si="0"/>
        <v>70474</v>
      </c>
      <c r="J35" s="35">
        <f t="shared" si="1"/>
        <v>664329</v>
      </c>
      <c r="K35" s="50"/>
      <c r="L35" s="50"/>
    </row>
    <row r="36" spans="1:12" s="11" customFormat="1" ht="15.75" customHeight="1">
      <c r="A36" s="9" t="s">
        <v>129</v>
      </c>
      <c r="B36" s="10" t="s">
        <v>20</v>
      </c>
      <c r="C36" s="7">
        <v>4294</v>
      </c>
      <c r="D36" s="35">
        <f>SUM(Apr!D36+C36*2)</f>
        <v>919740</v>
      </c>
      <c r="E36" s="8">
        <v>0</v>
      </c>
      <c r="F36" s="35">
        <f>SUM(Apr!F36+E36*2)</f>
        <v>40755</v>
      </c>
      <c r="G36" s="8">
        <v>10278</v>
      </c>
      <c r="H36" s="35">
        <f>SUM(Apr!H36+G36)</f>
        <v>642107</v>
      </c>
      <c r="I36" s="36">
        <f t="shared" si="0"/>
        <v>14572</v>
      </c>
      <c r="J36" s="35">
        <f t="shared" si="1"/>
        <v>1602602</v>
      </c>
      <c r="K36" s="50"/>
      <c r="L36" s="50"/>
    </row>
    <row r="37" spans="1:12" s="1" customFormat="1" ht="15.75" customHeight="1">
      <c r="A37" s="5" t="s">
        <v>19</v>
      </c>
      <c r="B37" s="6" t="s">
        <v>20</v>
      </c>
      <c r="C37" s="7">
        <v>0</v>
      </c>
      <c r="D37" s="35">
        <f>SUM(Apr!D37+C37*2)</f>
        <v>384146</v>
      </c>
      <c r="E37" s="8">
        <v>0</v>
      </c>
      <c r="F37" s="35">
        <f>SUM(Apr!F37+E37*2)</f>
        <v>30288</v>
      </c>
      <c r="G37" s="8">
        <v>0</v>
      </c>
      <c r="H37" s="35">
        <f>SUM(Apr!H37+G37)</f>
        <v>416896</v>
      </c>
      <c r="I37" s="36">
        <f t="shared" si="0"/>
        <v>0</v>
      </c>
      <c r="J37" s="35">
        <f t="shared" si="1"/>
        <v>831330</v>
      </c>
      <c r="K37" s="50"/>
      <c r="L37" s="50"/>
    </row>
    <row r="38" spans="1:12" s="1" customFormat="1" ht="15.75" customHeight="1">
      <c r="A38" s="5" t="s">
        <v>26</v>
      </c>
      <c r="B38" s="6" t="s">
        <v>20</v>
      </c>
      <c r="C38" s="7">
        <v>7944</v>
      </c>
      <c r="D38" s="35">
        <f>SUM(Apr!D38+C38*2)</f>
        <v>1760409</v>
      </c>
      <c r="E38" s="8">
        <v>10711</v>
      </c>
      <c r="F38" s="35">
        <f>SUM(Apr!F38+E38*2)</f>
        <v>603081</v>
      </c>
      <c r="G38" s="8">
        <v>146713</v>
      </c>
      <c r="H38" s="35">
        <f>SUM(Apr!H38+G38)</f>
        <v>2169296</v>
      </c>
      <c r="I38" s="36">
        <f t="shared" si="0"/>
        <v>165368</v>
      </c>
      <c r="J38" s="35">
        <f t="shared" si="1"/>
        <v>4532786</v>
      </c>
      <c r="K38" s="50"/>
      <c r="L38" s="50"/>
    </row>
    <row r="39" spans="1:12" s="1" customFormat="1" ht="15.75" customHeight="1">
      <c r="A39" s="5" t="s">
        <v>28</v>
      </c>
      <c r="B39" s="6" t="s">
        <v>20</v>
      </c>
      <c r="C39" s="7">
        <v>5187</v>
      </c>
      <c r="D39" s="35">
        <f>SUM(Apr!D39+C39*2)</f>
        <v>1064383</v>
      </c>
      <c r="E39" s="8">
        <v>197</v>
      </c>
      <c r="F39" s="35">
        <f>SUM(Apr!F39+E39*2)</f>
        <v>73452</v>
      </c>
      <c r="G39" s="8">
        <v>12833</v>
      </c>
      <c r="H39" s="35">
        <f>SUM(Apr!H39+G39)</f>
        <v>1010678</v>
      </c>
      <c r="I39" s="36">
        <f t="shared" si="0"/>
        <v>18217</v>
      </c>
      <c r="J39" s="35">
        <f t="shared" si="1"/>
        <v>2148513</v>
      </c>
      <c r="K39" s="50"/>
      <c r="L39" s="50"/>
    </row>
    <row r="40" spans="1:12" s="1" customFormat="1" ht="15.75" customHeight="1">
      <c r="A40" s="5" t="s">
        <v>29</v>
      </c>
      <c r="B40" s="6" t="s">
        <v>20</v>
      </c>
      <c r="C40" s="7">
        <v>6777</v>
      </c>
      <c r="D40" s="35">
        <f>SUM(Apr!D40+C40*2)</f>
        <v>574681</v>
      </c>
      <c r="E40" s="8">
        <v>1130</v>
      </c>
      <c r="F40" s="35">
        <f>SUM(Apr!F40+E40*2)</f>
        <v>144361</v>
      </c>
      <c r="G40" s="8">
        <v>135743</v>
      </c>
      <c r="H40" s="35">
        <f>SUM(Apr!H40+G40)</f>
        <v>699611</v>
      </c>
      <c r="I40" s="36">
        <f t="shared" si="0"/>
        <v>143650</v>
      </c>
      <c r="J40" s="35">
        <f t="shared" si="1"/>
        <v>1418653</v>
      </c>
      <c r="K40" s="50"/>
      <c r="L40" s="50"/>
    </row>
    <row r="41" spans="1:12" s="11" customFormat="1" ht="15.75" customHeight="1">
      <c r="A41" s="9" t="s">
        <v>32</v>
      </c>
      <c r="B41" s="10" t="s">
        <v>20</v>
      </c>
      <c r="C41" s="7">
        <v>0</v>
      </c>
      <c r="D41" s="35">
        <f>SUM(Apr!D41+C41*2)</f>
        <v>42744</v>
      </c>
      <c r="E41" s="8">
        <v>0</v>
      </c>
      <c r="F41" s="35">
        <f>SUM(Apr!F41+E41*2)</f>
        <v>0</v>
      </c>
      <c r="G41" s="8">
        <v>0</v>
      </c>
      <c r="H41" s="35">
        <f>SUM(Apr!H41+G41)</f>
        <v>0</v>
      </c>
      <c r="I41" s="35">
        <f t="shared" si="0"/>
        <v>0</v>
      </c>
      <c r="J41" s="35">
        <f t="shared" si="1"/>
        <v>42744</v>
      </c>
      <c r="K41" s="50"/>
      <c r="L41" s="50"/>
    </row>
    <row r="42" spans="1:12" s="1" customFormat="1" ht="15.75" customHeight="1">
      <c r="A42" s="5" t="s">
        <v>33</v>
      </c>
      <c r="B42" s="6" t="s">
        <v>20</v>
      </c>
      <c r="C42" s="7">
        <v>7576</v>
      </c>
      <c r="D42" s="35">
        <f>SUM(Apr!D42+C42*2)</f>
        <v>633805</v>
      </c>
      <c r="E42" s="8">
        <v>7733</v>
      </c>
      <c r="F42" s="35">
        <f>SUM(Apr!F42+E42*2)</f>
        <v>456859</v>
      </c>
      <c r="G42" s="8">
        <v>54638</v>
      </c>
      <c r="H42" s="35">
        <f>SUM(Apr!H42+G42)</f>
        <v>1025961</v>
      </c>
      <c r="I42" s="36">
        <f aca="true" t="shared" si="2" ref="I42:I80">SUM(C42,E42,G42)</f>
        <v>69947</v>
      </c>
      <c r="J42" s="35">
        <f t="shared" si="1"/>
        <v>2116625</v>
      </c>
      <c r="K42" s="50"/>
      <c r="L42" s="50"/>
    </row>
    <row r="43" spans="1:12" s="1" customFormat="1" ht="15.75" customHeight="1">
      <c r="A43" s="5" t="s">
        <v>34</v>
      </c>
      <c r="B43" s="6" t="s">
        <v>20</v>
      </c>
      <c r="C43" s="7">
        <v>8412</v>
      </c>
      <c r="D43" s="35">
        <f>SUM(Apr!D43+C43*2)</f>
        <v>763417</v>
      </c>
      <c r="E43" s="8">
        <v>4427</v>
      </c>
      <c r="F43" s="35">
        <f>SUM(Apr!F43+E43*2)</f>
        <v>265368</v>
      </c>
      <c r="G43" s="8">
        <v>87414</v>
      </c>
      <c r="H43" s="35">
        <f>SUM(Apr!H43+G43)</f>
        <v>705419</v>
      </c>
      <c r="I43" s="36">
        <f t="shared" si="2"/>
        <v>100253</v>
      </c>
      <c r="J43" s="35">
        <f t="shared" si="1"/>
        <v>1734204</v>
      </c>
      <c r="K43" s="50"/>
      <c r="L43" s="50"/>
    </row>
    <row r="44" spans="1:12" s="11" customFormat="1" ht="15.75" customHeight="1">
      <c r="A44" s="9" t="s">
        <v>35</v>
      </c>
      <c r="B44" s="10" t="s">
        <v>20</v>
      </c>
      <c r="C44" s="7">
        <v>0</v>
      </c>
      <c r="D44" s="35">
        <f>SUM(Apr!D44+C44*2)</f>
        <v>210588</v>
      </c>
      <c r="E44" s="8">
        <v>0</v>
      </c>
      <c r="F44" s="35">
        <f>SUM(Apr!F44+E44*2)</f>
        <v>0</v>
      </c>
      <c r="G44" s="8">
        <v>0</v>
      </c>
      <c r="H44" s="35">
        <f>SUM(Apr!H44+G44)</f>
        <v>0</v>
      </c>
      <c r="I44" s="35">
        <f t="shared" si="2"/>
        <v>0</v>
      </c>
      <c r="J44" s="35">
        <f t="shared" si="1"/>
        <v>210588</v>
      </c>
      <c r="K44" s="50"/>
      <c r="L44" s="50"/>
    </row>
    <row r="45" spans="1:12" s="1" customFormat="1" ht="15.75" customHeight="1">
      <c r="A45" s="5" t="s">
        <v>38</v>
      </c>
      <c r="B45" s="6" t="s">
        <v>20</v>
      </c>
      <c r="C45" s="7">
        <v>5570</v>
      </c>
      <c r="D45" s="35">
        <f>SUM(Apr!D45+C45*2)</f>
        <v>1491608</v>
      </c>
      <c r="E45" s="8">
        <v>2200</v>
      </c>
      <c r="F45" s="35">
        <f>SUM(Apr!F45+E45*2)</f>
        <v>171745</v>
      </c>
      <c r="G45" s="8">
        <v>27538</v>
      </c>
      <c r="H45" s="35">
        <f>SUM(Apr!H45+G45)</f>
        <v>1740417</v>
      </c>
      <c r="I45" s="36">
        <f t="shared" si="2"/>
        <v>35308</v>
      </c>
      <c r="J45" s="35">
        <f t="shared" si="1"/>
        <v>3403770</v>
      </c>
      <c r="K45" s="50"/>
      <c r="L45" s="50"/>
    </row>
    <row r="46" spans="1:12" s="11" customFormat="1" ht="15.75" customHeight="1">
      <c r="A46" s="9" t="s">
        <v>39</v>
      </c>
      <c r="B46" s="10" t="s">
        <v>20</v>
      </c>
      <c r="C46" s="7">
        <v>22510</v>
      </c>
      <c r="D46" s="35">
        <f>SUM(Apr!D46+C46*2)</f>
        <v>1058880</v>
      </c>
      <c r="E46" s="8">
        <v>2520</v>
      </c>
      <c r="F46" s="35">
        <f>SUM(Apr!F46+E46*2)</f>
        <v>133884</v>
      </c>
      <c r="G46" s="8">
        <v>255581</v>
      </c>
      <c r="H46" s="35">
        <f>SUM(Apr!H46+G46)</f>
        <v>1000954</v>
      </c>
      <c r="I46" s="35">
        <f t="shared" si="2"/>
        <v>280611</v>
      </c>
      <c r="J46" s="35">
        <f t="shared" si="1"/>
        <v>2193718</v>
      </c>
      <c r="K46" s="50"/>
      <c r="L46" s="50"/>
    </row>
    <row r="47" spans="1:12" s="1" customFormat="1" ht="15.75" customHeight="1">
      <c r="A47" s="5" t="s">
        <v>41</v>
      </c>
      <c r="B47" s="6" t="s">
        <v>20</v>
      </c>
      <c r="C47" s="7">
        <v>13381</v>
      </c>
      <c r="D47" s="35">
        <f>SUM(Apr!D47+C47*2)</f>
        <v>1135348</v>
      </c>
      <c r="E47" s="8">
        <v>9938</v>
      </c>
      <c r="F47" s="35">
        <f>SUM(Apr!F47+E47*2)</f>
        <v>640408</v>
      </c>
      <c r="G47" s="8">
        <v>131078</v>
      </c>
      <c r="H47" s="35">
        <f>SUM(Apr!H47+G47)</f>
        <v>1626488</v>
      </c>
      <c r="I47" s="36">
        <f t="shared" si="2"/>
        <v>154397</v>
      </c>
      <c r="J47" s="35">
        <f t="shared" si="1"/>
        <v>3402244</v>
      </c>
      <c r="K47" s="50"/>
      <c r="L47" s="50"/>
    </row>
    <row r="48" spans="1:12" s="1" customFormat="1" ht="15.75" customHeight="1">
      <c r="A48" s="5" t="s">
        <v>42</v>
      </c>
      <c r="B48" s="6" t="s">
        <v>20</v>
      </c>
      <c r="C48" s="7">
        <v>258</v>
      </c>
      <c r="D48" s="35">
        <f>SUM(Apr!D48+C48*2)</f>
        <v>366706</v>
      </c>
      <c r="E48" s="8">
        <v>11239</v>
      </c>
      <c r="F48" s="35">
        <f>SUM(Apr!F48+E48*2)</f>
        <v>220244</v>
      </c>
      <c r="G48" s="8">
        <v>75145</v>
      </c>
      <c r="H48" s="35">
        <f>SUM(Apr!H48+G48)</f>
        <v>593217</v>
      </c>
      <c r="I48" s="36">
        <f t="shared" si="2"/>
        <v>86642</v>
      </c>
      <c r="J48" s="35">
        <f t="shared" si="1"/>
        <v>1180167</v>
      </c>
      <c r="K48" s="50"/>
      <c r="L48" s="50"/>
    </row>
    <row r="49" spans="1:12" s="11" customFormat="1" ht="15.75" customHeight="1">
      <c r="A49" s="9" t="s">
        <v>43</v>
      </c>
      <c r="B49" s="10" t="s">
        <v>20</v>
      </c>
      <c r="C49" s="7">
        <v>0</v>
      </c>
      <c r="D49" s="35">
        <f>SUM(Apr!D49+C49*2)</f>
        <v>266075</v>
      </c>
      <c r="E49" s="8">
        <v>1130</v>
      </c>
      <c r="F49" s="35">
        <f>SUM(Apr!F49+E49*2)</f>
        <v>73161</v>
      </c>
      <c r="G49" s="8">
        <v>16780</v>
      </c>
      <c r="H49" s="35">
        <f>SUM(Apr!H49+G49)</f>
        <v>215924</v>
      </c>
      <c r="I49" s="35">
        <f t="shared" si="2"/>
        <v>17910</v>
      </c>
      <c r="J49" s="35">
        <f t="shared" si="1"/>
        <v>555160</v>
      </c>
      <c r="K49" s="50"/>
      <c r="L49" s="50"/>
    </row>
    <row r="50" spans="1:12" s="11" customFormat="1" ht="15.75" customHeight="1">
      <c r="A50" s="9" t="s">
        <v>130</v>
      </c>
      <c r="B50" s="10" t="s">
        <v>20</v>
      </c>
      <c r="C50" s="7">
        <v>6577</v>
      </c>
      <c r="D50" s="35">
        <f>SUM(Apr!D50+C50*2)</f>
        <v>1108944</v>
      </c>
      <c r="E50" s="8">
        <v>2264</v>
      </c>
      <c r="F50" s="35">
        <f>SUM(Apr!F50+E50*2)</f>
        <v>18353</v>
      </c>
      <c r="G50" s="8">
        <v>16331</v>
      </c>
      <c r="H50" s="35">
        <f>SUM(Apr!H50+G50)</f>
        <v>593038</v>
      </c>
      <c r="I50" s="36">
        <f t="shared" si="2"/>
        <v>25172</v>
      </c>
      <c r="J50" s="35">
        <f t="shared" si="1"/>
        <v>1720335</v>
      </c>
      <c r="K50" s="50"/>
      <c r="L50" s="50"/>
    </row>
    <row r="51" spans="1:12" s="1" customFormat="1" ht="15.75" customHeight="1">
      <c r="A51" s="5" t="s">
        <v>48</v>
      </c>
      <c r="B51" s="6" t="s">
        <v>20</v>
      </c>
      <c r="C51" s="7">
        <v>7038</v>
      </c>
      <c r="D51" s="35">
        <f>SUM(Apr!D51+C51*2)</f>
        <v>856584</v>
      </c>
      <c r="E51" s="8">
        <v>0</v>
      </c>
      <c r="F51" s="35">
        <f>SUM(Apr!F51+E51*2)</f>
        <v>77057</v>
      </c>
      <c r="G51" s="8">
        <v>67894</v>
      </c>
      <c r="H51" s="35">
        <f>SUM(Apr!H51+G51)</f>
        <v>1145416</v>
      </c>
      <c r="I51" s="36">
        <f t="shared" si="2"/>
        <v>74932</v>
      </c>
      <c r="J51" s="35">
        <f t="shared" si="1"/>
        <v>2079057</v>
      </c>
      <c r="K51" s="50"/>
      <c r="L51" s="50"/>
    </row>
    <row r="52" spans="1:12" s="11" customFormat="1" ht="15.75" customHeight="1">
      <c r="A52" s="9" t="s">
        <v>54</v>
      </c>
      <c r="B52" s="10" t="s">
        <v>20</v>
      </c>
      <c r="C52" s="7">
        <v>0</v>
      </c>
      <c r="D52" s="35">
        <f>SUM(Apr!D52+C52*2)</f>
        <v>47813</v>
      </c>
      <c r="E52" s="8">
        <v>544</v>
      </c>
      <c r="F52" s="35">
        <f>SUM(Apr!F52+E52*2)</f>
        <v>2880</v>
      </c>
      <c r="G52" s="8">
        <v>4795</v>
      </c>
      <c r="H52" s="35">
        <f>SUM(Apr!H52+G52)</f>
        <v>14073</v>
      </c>
      <c r="I52" s="35">
        <f t="shared" si="2"/>
        <v>5339</v>
      </c>
      <c r="J52" s="35">
        <f t="shared" si="1"/>
        <v>64766</v>
      </c>
      <c r="K52" s="50"/>
      <c r="L52" s="50"/>
    </row>
    <row r="53" spans="1:12" s="11" customFormat="1" ht="15.75" customHeight="1">
      <c r="A53" s="9" t="s">
        <v>55</v>
      </c>
      <c r="B53" s="10" t="s">
        <v>20</v>
      </c>
      <c r="C53" s="7">
        <v>3110</v>
      </c>
      <c r="D53" s="35">
        <f>SUM(Apr!D53+C53*2)</f>
        <v>1285362</v>
      </c>
      <c r="E53" s="8">
        <v>13912</v>
      </c>
      <c r="F53" s="35">
        <f>SUM(Apr!F53+E53*2)</f>
        <v>672955</v>
      </c>
      <c r="G53" s="8">
        <v>147044</v>
      </c>
      <c r="H53" s="35">
        <f>SUM(Apr!H53+G53)</f>
        <v>1839509</v>
      </c>
      <c r="I53" s="35">
        <f t="shared" si="2"/>
        <v>164066</v>
      </c>
      <c r="J53" s="35">
        <f t="shared" si="1"/>
        <v>3797826</v>
      </c>
      <c r="K53" s="50"/>
      <c r="L53" s="50"/>
    </row>
    <row r="54" spans="1:12" s="11" customFormat="1" ht="15.75" customHeight="1">
      <c r="A54" s="9" t="s">
        <v>56</v>
      </c>
      <c r="B54" s="10" t="s">
        <v>20</v>
      </c>
      <c r="C54" s="7">
        <v>9431</v>
      </c>
      <c r="D54" s="35">
        <f>SUM(Apr!D54+C54*2)</f>
        <v>1179848</v>
      </c>
      <c r="E54" s="8">
        <v>10000</v>
      </c>
      <c r="F54" s="35">
        <f>SUM(Apr!F54+E54*2)</f>
        <v>1176717</v>
      </c>
      <c r="G54" s="8">
        <v>284339</v>
      </c>
      <c r="H54" s="35">
        <f>SUM(Apr!H54+G54)</f>
        <v>2503789</v>
      </c>
      <c r="I54" s="35">
        <f t="shared" si="2"/>
        <v>303770</v>
      </c>
      <c r="J54" s="35">
        <f t="shared" si="1"/>
        <v>4860354</v>
      </c>
      <c r="K54" s="50"/>
      <c r="L54" s="50"/>
    </row>
    <row r="55" spans="1:12" s="1" customFormat="1" ht="15.75" customHeight="1">
      <c r="A55" s="5" t="s">
        <v>58</v>
      </c>
      <c r="B55" s="6" t="s">
        <v>20</v>
      </c>
      <c r="C55" s="7">
        <v>0</v>
      </c>
      <c r="D55" s="35">
        <f>SUM(Apr!D55+C55*2)</f>
        <v>149048</v>
      </c>
      <c r="E55" s="8">
        <v>0</v>
      </c>
      <c r="F55" s="35">
        <f>SUM(Apr!F55+E55*2)</f>
        <v>0</v>
      </c>
      <c r="G55" s="8">
        <v>0</v>
      </c>
      <c r="H55" s="35">
        <f>SUM(Apr!H55+G55)</f>
        <v>130112</v>
      </c>
      <c r="I55" s="36">
        <f t="shared" si="2"/>
        <v>0</v>
      </c>
      <c r="J55" s="35">
        <f t="shared" si="1"/>
        <v>279160</v>
      </c>
      <c r="K55" s="50"/>
      <c r="L55" s="50"/>
    </row>
    <row r="56" spans="1:12" s="1" customFormat="1" ht="15.75" customHeight="1">
      <c r="A56" s="5" t="s">
        <v>59</v>
      </c>
      <c r="B56" s="6" t="s">
        <v>20</v>
      </c>
      <c r="C56" s="7">
        <v>7288</v>
      </c>
      <c r="D56" s="35">
        <f>SUM(Apr!D56+C56*2)</f>
        <v>1134267</v>
      </c>
      <c r="E56" s="8">
        <v>15145</v>
      </c>
      <c r="F56" s="35">
        <f>SUM(Apr!F56+E56*2)</f>
        <v>923306</v>
      </c>
      <c r="G56" s="8">
        <v>30894</v>
      </c>
      <c r="H56" s="35">
        <f>SUM(Apr!H56+G56)</f>
        <v>1804411</v>
      </c>
      <c r="I56" s="36">
        <f t="shared" si="2"/>
        <v>53327</v>
      </c>
      <c r="J56" s="35">
        <f t="shared" si="1"/>
        <v>3861984</v>
      </c>
      <c r="K56" s="50"/>
      <c r="L56" s="50"/>
    </row>
    <row r="57" spans="1:12" s="1" customFormat="1" ht="15.75" customHeight="1">
      <c r="A57" s="5" t="s">
        <v>60</v>
      </c>
      <c r="B57" s="6" t="s">
        <v>20</v>
      </c>
      <c r="C57" s="7">
        <v>16997</v>
      </c>
      <c r="D57" s="35">
        <f>SUM(Apr!D57+C57*2)</f>
        <v>1326188</v>
      </c>
      <c r="E57" s="8">
        <v>15616</v>
      </c>
      <c r="F57" s="35">
        <f>SUM(Apr!F57+E57*2)</f>
        <v>1063021</v>
      </c>
      <c r="G57" s="8">
        <v>151715</v>
      </c>
      <c r="H57" s="35">
        <f>SUM(Apr!H57+G57)</f>
        <v>2134370</v>
      </c>
      <c r="I57" s="36">
        <f t="shared" si="2"/>
        <v>184328</v>
      </c>
      <c r="J57" s="35">
        <f t="shared" si="1"/>
        <v>4523579</v>
      </c>
      <c r="K57" s="50"/>
      <c r="L57" s="50"/>
    </row>
    <row r="58" spans="1:12" s="1" customFormat="1" ht="15.75" customHeight="1">
      <c r="A58" s="5" t="s">
        <v>61</v>
      </c>
      <c r="B58" s="6" t="s">
        <v>20</v>
      </c>
      <c r="C58" s="7">
        <v>40514</v>
      </c>
      <c r="D58" s="35">
        <f>SUM(Apr!D58+C58*2)</f>
        <v>2015316</v>
      </c>
      <c r="E58" s="8">
        <v>23069</v>
      </c>
      <c r="F58" s="35">
        <f>SUM(Apr!F58+E58*2)</f>
        <v>711356</v>
      </c>
      <c r="G58" s="8">
        <v>185918</v>
      </c>
      <c r="H58" s="35">
        <f>SUM(Apr!H58+G58)</f>
        <v>2115218</v>
      </c>
      <c r="I58" s="36">
        <f t="shared" si="2"/>
        <v>249501</v>
      </c>
      <c r="J58" s="35">
        <f t="shared" si="1"/>
        <v>4841890</v>
      </c>
      <c r="K58" s="50"/>
      <c r="L58" s="50"/>
    </row>
    <row r="59" spans="1:12" s="1" customFormat="1" ht="15.75" customHeight="1">
      <c r="A59" s="5" t="s">
        <v>65</v>
      </c>
      <c r="B59" s="6" t="s">
        <v>20</v>
      </c>
      <c r="C59" s="7">
        <v>924</v>
      </c>
      <c r="D59" s="35">
        <f>SUM(Apr!D59+C59*2)</f>
        <v>418943</v>
      </c>
      <c r="E59" s="8">
        <v>0</v>
      </c>
      <c r="F59" s="35">
        <f>SUM(Apr!F59+E59*2)</f>
        <v>22162</v>
      </c>
      <c r="G59" s="8">
        <v>6440</v>
      </c>
      <c r="H59" s="35">
        <f>SUM(Apr!H59+G59)</f>
        <v>578778</v>
      </c>
      <c r="I59" s="36">
        <f t="shared" si="2"/>
        <v>7364</v>
      </c>
      <c r="J59" s="35">
        <f t="shared" si="1"/>
        <v>1019883</v>
      </c>
      <c r="K59" s="50"/>
      <c r="L59" s="50"/>
    </row>
    <row r="60" spans="1:12" s="1" customFormat="1" ht="15.75" customHeight="1">
      <c r="A60" s="5" t="s">
        <v>66</v>
      </c>
      <c r="B60" s="6" t="s">
        <v>20</v>
      </c>
      <c r="C60" s="7">
        <v>10440</v>
      </c>
      <c r="D60" s="35">
        <f>SUM(Apr!D60+C60*2)</f>
        <v>798802</v>
      </c>
      <c r="E60" s="8">
        <v>1054</v>
      </c>
      <c r="F60" s="35">
        <f>SUM(Apr!F60+E60*2)</f>
        <v>71314</v>
      </c>
      <c r="G60" s="8">
        <v>91020</v>
      </c>
      <c r="H60" s="35">
        <f>SUM(Apr!H60+G60)</f>
        <v>922068</v>
      </c>
      <c r="I60" s="36">
        <f t="shared" si="2"/>
        <v>102514</v>
      </c>
      <c r="J60" s="35">
        <f t="shared" si="1"/>
        <v>1792184</v>
      </c>
      <c r="K60" s="50"/>
      <c r="L60" s="50"/>
    </row>
    <row r="61" spans="1:12" s="1" customFormat="1" ht="15.75" customHeight="1">
      <c r="A61" s="5" t="s">
        <v>67</v>
      </c>
      <c r="B61" s="6" t="s">
        <v>20</v>
      </c>
      <c r="C61" s="7">
        <v>15734</v>
      </c>
      <c r="D61" s="35">
        <f>SUM(Apr!D61+C61*2)</f>
        <v>326077</v>
      </c>
      <c r="E61" s="8">
        <v>6808</v>
      </c>
      <c r="F61" s="35">
        <f>SUM(Apr!F61+E61*2)</f>
        <v>164667</v>
      </c>
      <c r="G61" s="8">
        <v>102149</v>
      </c>
      <c r="H61" s="35">
        <f>SUM(Apr!H61+G61)</f>
        <v>566411</v>
      </c>
      <c r="I61" s="36">
        <f t="shared" si="2"/>
        <v>124691</v>
      </c>
      <c r="J61" s="35">
        <f t="shared" si="1"/>
        <v>1057155</v>
      </c>
      <c r="K61" s="50"/>
      <c r="L61" s="50"/>
    </row>
    <row r="62" spans="1:12" s="11" customFormat="1" ht="15.75" customHeight="1">
      <c r="A62" s="9" t="s">
        <v>68</v>
      </c>
      <c r="B62" s="10" t="s">
        <v>20</v>
      </c>
      <c r="C62" s="7">
        <v>1495</v>
      </c>
      <c r="D62" s="35">
        <f>SUM(Apr!D62+C62*2)</f>
        <v>517628</v>
      </c>
      <c r="E62" s="8">
        <v>10448</v>
      </c>
      <c r="F62" s="35">
        <f>SUM(Apr!F62+E62*2)</f>
        <v>94114</v>
      </c>
      <c r="G62" s="8">
        <v>39726</v>
      </c>
      <c r="H62" s="35">
        <f>SUM(Apr!H62+G62)</f>
        <v>413228</v>
      </c>
      <c r="I62" s="35">
        <f t="shared" si="2"/>
        <v>51669</v>
      </c>
      <c r="J62" s="35">
        <f t="shared" si="1"/>
        <v>1024970</v>
      </c>
      <c r="K62" s="50"/>
      <c r="L62" s="50"/>
    </row>
    <row r="63" spans="1:12" s="1" customFormat="1" ht="15.75" customHeight="1">
      <c r="A63" s="5" t="s">
        <v>69</v>
      </c>
      <c r="B63" s="6" t="s">
        <v>20</v>
      </c>
      <c r="C63" s="7">
        <v>13739</v>
      </c>
      <c r="D63" s="35">
        <f>SUM(Apr!D63+C63*2)</f>
        <v>765180</v>
      </c>
      <c r="E63" s="8">
        <v>1533</v>
      </c>
      <c r="F63" s="35">
        <f>SUM(Apr!F63+E63*2)</f>
        <v>261921</v>
      </c>
      <c r="G63" s="8">
        <v>108545</v>
      </c>
      <c r="H63" s="35">
        <f>SUM(Apr!H63+G63)</f>
        <v>1080203</v>
      </c>
      <c r="I63" s="36">
        <f t="shared" si="2"/>
        <v>123817</v>
      </c>
      <c r="J63" s="35">
        <f t="shared" si="1"/>
        <v>2107304</v>
      </c>
      <c r="K63" s="50"/>
      <c r="L63" s="50"/>
    </row>
    <row r="64" spans="1:12" s="11" customFormat="1" ht="15.75" customHeight="1">
      <c r="A64" s="9" t="s">
        <v>70</v>
      </c>
      <c r="B64" s="10" t="s">
        <v>20</v>
      </c>
      <c r="C64" s="7">
        <v>259</v>
      </c>
      <c r="D64" s="35">
        <f>SUM(Apr!D64+C64*2)</f>
        <v>536260</v>
      </c>
      <c r="E64" s="8">
        <v>4347</v>
      </c>
      <c r="F64" s="35">
        <f>SUM(Apr!F64+E64*2)</f>
        <v>302075</v>
      </c>
      <c r="G64" s="8">
        <v>24581</v>
      </c>
      <c r="H64" s="35">
        <f>SUM(Apr!H64+G64)</f>
        <v>712560</v>
      </c>
      <c r="I64" s="35">
        <f t="shared" si="2"/>
        <v>29187</v>
      </c>
      <c r="J64" s="35">
        <f t="shared" si="1"/>
        <v>1550895</v>
      </c>
      <c r="K64" s="50"/>
      <c r="L64" s="50"/>
    </row>
    <row r="65" spans="1:12" s="1" customFormat="1" ht="15.75" customHeight="1">
      <c r="A65" s="5" t="s">
        <v>71</v>
      </c>
      <c r="B65" s="6" t="s">
        <v>20</v>
      </c>
      <c r="C65" s="7">
        <v>0</v>
      </c>
      <c r="D65" s="35">
        <f>SUM(Apr!D65+C65*2)</f>
        <v>437130</v>
      </c>
      <c r="E65" s="8">
        <v>957</v>
      </c>
      <c r="F65" s="35">
        <f>SUM(Apr!F65+E65*2)</f>
        <v>54605</v>
      </c>
      <c r="G65" s="8">
        <v>9735</v>
      </c>
      <c r="H65" s="35">
        <f>SUM(Apr!H65+G65)</f>
        <v>313072</v>
      </c>
      <c r="I65" s="36">
        <f t="shared" si="2"/>
        <v>10692</v>
      </c>
      <c r="J65" s="35">
        <f t="shared" si="1"/>
        <v>804807</v>
      </c>
      <c r="K65" s="50"/>
      <c r="L65" s="50"/>
    </row>
    <row r="66" spans="1:12" s="11" customFormat="1" ht="15.75" customHeight="1">
      <c r="A66" s="9" t="s">
        <v>72</v>
      </c>
      <c r="B66" s="10" t="s">
        <v>20</v>
      </c>
      <c r="C66" s="7">
        <v>0</v>
      </c>
      <c r="D66" s="35">
        <f>SUM(Apr!D66+C66*2)</f>
        <v>33036</v>
      </c>
      <c r="E66" s="8">
        <v>0</v>
      </c>
      <c r="F66" s="35">
        <f>SUM(Apr!F66+E66*2)</f>
        <v>0</v>
      </c>
      <c r="G66" s="8">
        <v>0</v>
      </c>
      <c r="H66" s="35">
        <f>SUM(Apr!H66+G66)</f>
        <v>0</v>
      </c>
      <c r="I66" s="35">
        <f t="shared" si="2"/>
        <v>0</v>
      </c>
      <c r="J66" s="35">
        <f t="shared" si="1"/>
        <v>33036</v>
      </c>
      <c r="K66" s="50"/>
      <c r="L66" s="50"/>
    </row>
    <row r="67" spans="1:12" s="1" customFormat="1" ht="15.75" customHeight="1">
      <c r="A67" s="5" t="s">
        <v>73</v>
      </c>
      <c r="B67" s="6" t="s">
        <v>20</v>
      </c>
      <c r="C67" s="7">
        <v>2259</v>
      </c>
      <c r="D67" s="35">
        <f>SUM(Apr!D67+C67*2)</f>
        <v>361033</v>
      </c>
      <c r="E67" s="8">
        <v>0</v>
      </c>
      <c r="F67" s="35">
        <f>SUM(Apr!F67+E67*2)</f>
        <v>40170</v>
      </c>
      <c r="G67" s="8">
        <v>4732</v>
      </c>
      <c r="H67" s="35">
        <f>SUM(Apr!H67+G67)</f>
        <v>312030</v>
      </c>
      <c r="I67" s="36">
        <f t="shared" si="2"/>
        <v>6991</v>
      </c>
      <c r="J67" s="35">
        <f t="shared" si="1"/>
        <v>713233</v>
      </c>
      <c r="K67" s="50"/>
      <c r="L67" s="50"/>
    </row>
    <row r="68" spans="1:12" s="11" customFormat="1" ht="15.75" customHeight="1">
      <c r="A68" s="9" t="s">
        <v>74</v>
      </c>
      <c r="B68" s="10" t="s">
        <v>20</v>
      </c>
      <c r="C68" s="7">
        <v>0</v>
      </c>
      <c r="D68" s="35">
        <f>SUM(Apr!D68+C68*2)</f>
        <v>64312</v>
      </c>
      <c r="E68" s="8">
        <v>0</v>
      </c>
      <c r="F68" s="35">
        <f>SUM(Apr!F68+E68*2)</f>
        <v>36749</v>
      </c>
      <c r="G68" s="8">
        <v>0</v>
      </c>
      <c r="H68" s="35">
        <f>SUM(Apr!H68+G68)</f>
        <v>172343</v>
      </c>
      <c r="I68" s="35">
        <f t="shared" si="2"/>
        <v>0</v>
      </c>
      <c r="J68" s="35">
        <f t="shared" si="1"/>
        <v>273404</v>
      </c>
      <c r="K68" s="50"/>
      <c r="L68" s="50"/>
    </row>
    <row r="69" spans="1:12" s="1" customFormat="1" ht="15.75" customHeight="1">
      <c r="A69" s="5" t="s">
        <v>140</v>
      </c>
      <c r="B69" s="6" t="s">
        <v>20</v>
      </c>
      <c r="C69" s="7">
        <v>2466</v>
      </c>
      <c r="D69" s="35">
        <f>SUM(Apr!D69+C69*2)</f>
        <v>229297</v>
      </c>
      <c r="E69" s="8">
        <v>3390</v>
      </c>
      <c r="F69" s="35">
        <f>SUM(Apr!F69+E69*2)</f>
        <v>200702</v>
      </c>
      <c r="G69" s="8">
        <v>0</v>
      </c>
      <c r="H69" s="35">
        <f>SUM(Apr!H69+G69)</f>
        <v>615465</v>
      </c>
      <c r="I69" s="36">
        <f t="shared" si="2"/>
        <v>5856</v>
      </c>
      <c r="J69" s="35">
        <f t="shared" si="1"/>
        <v>1045464</v>
      </c>
      <c r="K69" s="50"/>
      <c r="L69" s="50"/>
    </row>
    <row r="70" spans="1:12" s="1" customFormat="1" ht="15.75" customHeight="1">
      <c r="A70" s="5" t="s">
        <v>76</v>
      </c>
      <c r="B70" s="6" t="s">
        <v>20</v>
      </c>
      <c r="C70" s="7">
        <v>0</v>
      </c>
      <c r="D70" s="35">
        <f>SUM(Apr!D70+C70*2)</f>
        <v>36094</v>
      </c>
      <c r="E70" s="8">
        <v>0</v>
      </c>
      <c r="F70" s="35">
        <f>SUM(Apr!F70+E70*2)</f>
        <v>36375</v>
      </c>
      <c r="G70" s="8">
        <v>0</v>
      </c>
      <c r="H70" s="35">
        <f>SUM(Apr!H70+G70)</f>
        <v>105701</v>
      </c>
      <c r="I70" s="36">
        <f t="shared" si="2"/>
        <v>0</v>
      </c>
      <c r="J70" s="35">
        <f t="shared" si="1"/>
        <v>178170</v>
      </c>
      <c r="K70" s="50"/>
      <c r="L70" s="50"/>
    </row>
    <row r="71" spans="1:12" s="11" customFormat="1" ht="15.75" customHeight="1">
      <c r="A71" s="9" t="s">
        <v>78</v>
      </c>
      <c r="B71" s="10" t="s">
        <v>20</v>
      </c>
      <c r="C71" s="7">
        <v>0</v>
      </c>
      <c r="D71" s="35">
        <f>SUM(Apr!D71+C71*2)</f>
        <v>56507</v>
      </c>
      <c r="E71" s="8">
        <v>0</v>
      </c>
      <c r="F71" s="35">
        <f>SUM(Apr!F71+E71*2)</f>
        <v>0</v>
      </c>
      <c r="G71" s="8">
        <v>0</v>
      </c>
      <c r="H71" s="35">
        <f>SUM(Apr!H71+G71)</f>
        <v>19698</v>
      </c>
      <c r="I71" s="35">
        <f t="shared" si="2"/>
        <v>0</v>
      </c>
      <c r="J71" s="35">
        <f t="shared" si="1"/>
        <v>76205</v>
      </c>
      <c r="K71" s="50"/>
      <c r="L71" s="50"/>
    </row>
    <row r="72" spans="1:12" s="11" customFormat="1" ht="15.75" customHeight="1">
      <c r="A72" s="9" t="s">
        <v>79</v>
      </c>
      <c r="B72" s="10" t="s">
        <v>20</v>
      </c>
      <c r="C72" s="7">
        <v>0</v>
      </c>
      <c r="D72" s="35">
        <f>SUM(Apr!D72+C72*2)</f>
        <v>229728</v>
      </c>
      <c r="E72" s="8">
        <v>1130</v>
      </c>
      <c r="F72" s="35">
        <f>SUM(Apr!F72+E72*2)</f>
        <v>45243</v>
      </c>
      <c r="G72" s="8">
        <v>0</v>
      </c>
      <c r="H72" s="35">
        <f>SUM(Apr!H72+G72)</f>
        <v>52164</v>
      </c>
      <c r="I72" s="35">
        <f t="shared" si="2"/>
        <v>1130</v>
      </c>
      <c r="J72" s="35">
        <f t="shared" si="1"/>
        <v>327135</v>
      </c>
      <c r="K72" s="50"/>
      <c r="L72" s="50"/>
    </row>
    <row r="73" spans="1:12" s="11" customFormat="1" ht="15.75" customHeight="1">
      <c r="A73" s="9" t="s">
        <v>80</v>
      </c>
      <c r="B73" s="10" t="s">
        <v>20</v>
      </c>
      <c r="C73" s="7">
        <v>4700</v>
      </c>
      <c r="D73" s="35">
        <f>SUM(Apr!D73+C73*2)</f>
        <v>928724</v>
      </c>
      <c r="E73" s="8">
        <v>1298</v>
      </c>
      <c r="F73" s="35">
        <f>SUM(Apr!F73+E73*2)</f>
        <v>27163</v>
      </c>
      <c r="G73" s="8">
        <v>8613</v>
      </c>
      <c r="H73" s="35">
        <f>SUM(Apr!H73+G73)</f>
        <v>863423</v>
      </c>
      <c r="I73" s="35">
        <f t="shared" si="2"/>
        <v>14611</v>
      </c>
      <c r="J73" s="35">
        <f t="shared" si="1"/>
        <v>1819310</v>
      </c>
      <c r="K73" s="50"/>
      <c r="L73" s="50"/>
    </row>
    <row r="74" spans="1:12" s="1" customFormat="1" ht="15.75" customHeight="1">
      <c r="A74" s="5" t="s">
        <v>81</v>
      </c>
      <c r="B74" s="6" t="s">
        <v>20</v>
      </c>
      <c r="C74" s="7">
        <v>1024</v>
      </c>
      <c r="D74" s="35">
        <f>SUM(Apr!D74+C74*2)</f>
        <v>217101</v>
      </c>
      <c r="E74" s="8">
        <v>2260</v>
      </c>
      <c r="F74" s="35">
        <f>SUM(Apr!F74+E74*2)</f>
        <v>147707</v>
      </c>
      <c r="G74" s="8">
        <v>32829</v>
      </c>
      <c r="H74" s="35">
        <f>SUM(Apr!H74+G74)</f>
        <v>450736</v>
      </c>
      <c r="I74" s="36">
        <f t="shared" si="2"/>
        <v>36113</v>
      </c>
      <c r="J74" s="35">
        <f t="shared" si="1"/>
        <v>815544</v>
      </c>
      <c r="K74" s="50"/>
      <c r="L74" s="50"/>
    </row>
    <row r="75" spans="1:12" s="11" customFormat="1" ht="15.75" customHeight="1">
      <c r="A75" s="9" t="s">
        <v>85</v>
      </c>
      <c r="B75" s="10" t="s">
        <v>20</v>
      </c>
      <c r="C75" s="7">
        <v>0</v>
      </c>
      <c r="D75" s="35">
        <f>SUM(Apr!D75+C75*2)</f>
        <v>0</v>
      </c>
      <c r="E75" s="8">
        <v>0</v>
      </c>
      <c r="F75" s="35">
        <f>SUM(Apr!F75+E75*2)</f>
        <v>0</v>
      </c>
      <c r="G75" s="8">
        <v>0</v>
      </c>
      <c r="H75" s="35">
        <f>SUM(Apr!H75+G75)</f>
        <v>0</v>
      </c>
      <c r="I75" s="35">
        <f t="shared" si="2"/>
        <v>0</v>
      </c>
      <c r="J75" s="35">
        <f t="shared" si="1"/>
        <v>0</v>
      </c>
      <c r="K75" s="50"/>
      <c r="L75" s="50"/>
    </row>
    <row r="76" spans="1:12" s="11" customFormat="1" ht="15.75" customHeight="1">
      <c r="A76" s="9" t="s">
        <v>87</v>
      </c>
      <c r="B76" s="10" t="s">
        <v>20</v>
      </c>
      <c r="C76" s="7">
        <v>0</v>
      </c>
      <c r="D76" s="35">
        <f>SUM(Apr!D76+C76*2)</f>
        <v>180537</v>
      </c>
      <c r="E76" s="8">
        <v>0</v>
      </c>
      <c r="F76" s="35">
        <f>SUM(Apr!F76+E76*2)</f>
        <v>0</v>
      </c>
      <c r="G76" s="8">
        <v>0</v>
      </c>
      <c r="H76" s="35">
        <f>SUM(Apr!H76+G76)</f>
        <v>8865</v>
      </c>
      <c r="I76" s="35">
        <f t="shared" si="2"/>
        <v>0</v>
      </c>
      <c r="J76" s="35">
        <f>SUM(D76+F76+H76)</f>
        <v>189402</v>
      </c>
      <c r="K76" s="50"/>
      <c r="L76" s="50"/>
    </row>
    <row r="77" spans="1:12" s="1" customFormat="1" ht="15.75" customHeight="1">
      <c r="A77" s="5" t="s">
        <v>88</v>
      </c>
      <c r="B77" s="6" t="s">
        <v>20</v>
      </c>
      <c r="C77" s="7">
        <v>14523</v>
      </c>
      <c r="D77" s="35">
        <f>SUM(Apr!D77+C77*2)</f>
        <v>1559864</v>
      </c>
      <c r="E77" s="8">
        <v>6986</v>
      </c>
      <c r="F77" s="35">
        <f>SUM(Apr!F77+E77*2)</f>
        <v>432992</v>
      </c>
      <c r="G77" s="8">
        <v>137689</v>
      </c>
      <c r="H77" s="35">
        <f>SUM(Apr!H77+G77)</f>
        <v>2465081</v>
      </c>
      <c r="I77" s="36">
        <f t="shared" si="2"/>
        <v>159198</v>
      </c>
      <c r="J77" s="35">
        <f>SUM(D77+F77+H77)</f>
        <v>4457937</v>
      </c>
      <c r="K77" s="50"/>
      <c r="L77" s="50"/>
    </row>
    <row r="78" spans="1:12" s="1" customFormat="1" ht="15.75" customHeight="1">
      <c r="A78" s="5" t="s">
        <v>139</v>
      </c>
      <c r="B78" s="6" t="s">
        <v>20</v>
      </c>
      <c r="C78" s="7">
        <v>0</v>
      </c>
      <c r="D78" s="35">
        <f>SUM(Apr!D78+C78*2)</f>
        <v>54152</v>
      </c>
      <c r="E78" s="8">
        <v>2085</v>
      </c>
      <c r="F78" s="35">
        <f>SUM(Apr!F78+E78*2)</f>
        <v>234547</v>
      </c>
      <c r="G78" s="8">
        <v>55263</v>
      </c>
      <c r="H78" s="35">
        <f>SUM(Apr!H78+G78)</f>
        <v>385328</v>
      </c>
      <c r="I78" s="36">
        <f t="shared" si="2"/>
        <v>57348</v>
      </c>
      <c r="J78" s="35">
        <f>SUM(D78+F78+H78)</f>
        <v>674027</v>
      </c>
      <c r="K78" s="50"/>
      <c r="L78" s="50"/>
    </row>
    <row r="79" spans="1:12" s="1" customFormat="1" ht="15.75" customHeight="1">
      <c r="A79" s="5" t="s">
        <v>137</v>
      </c>
      <c r="B79" s="6" t="s">
        <v>20</v>
      </c>
      <c r="C79" s="7">
        <v>0</v>
      </c>
      <c r="D79" s="35">
        <f>SUM(Apr!D79+C79*2)</f>
        <v>0</v>
      </c>
      <c r="E79" s="8">
        <v>6320</v>
      </c>
      <c r="F79" s="35">
        <f>SUM(Apr!F79+E79*2)</f>
        <v>404219</v>
      </c>
      <c r="G79" s="8">
        <v>22437</v>
      </c>
      <c r="H79" s="35">
        <f>SUM(Apr!H79+G79)</f>
        <v>249602</v>
      </c>
      <c r="I79" s="36">
        <f t="shared" si="2"/>
        <v>28757</v>
      </c>
      <c r="J79" s="35">
        <f>SUM(D79+F79+H79)</f>
        <v>653821</v>
      </c>
      <c r="K79" s="50"/>
      <c r="L79" s="50"/>
    </row>
    <row r="80" spans="1:12" s="1" customFormat="1" ht="15.75" customHeight="1">
      <c r="A80" s="5" t="s">
        <v>138</v>
      </c>
      <c r="B80" s="6" t="s">
        <v>20</v>
      </c>
      <c r="C80" s="7">
        <v>2017</v>
      </c>
      <c r="D80" s="35">
        <f>SUM(Apr!D80+C80*2)</f>
        <v>15896</v>
      </c>
      <c r="E80" s="8">
        <v>4680</v>
      </c>
      <c r="F80" s="35">
        <f>SUM(Apr!F80+E80*2)</f>
        <v>221558</v>
      </c>
      <c r="G80" s="8">
        <v>6492</v>
      </c>
      <c r="H80" s="35">
        <f>SUM(Apr!H80+G80)</f>
        <v>196352</v>
      </c>
      <c r="I80" s="36">
        <f t="shared" si="2"/>
        <v>13189</v>
      </c>
      <c r="J80" s="35">
        <f>SUM(D80+F80+H80)</f>
        <v>433806</v>
      </c>
      <c r="K80" s="50"/>
      <c r="L80" s="50"/>
    </row>
    <row r="81" spans="1:10" s="3" customFormat="1" ht="21.75">
      <c r="A81" s="19" t="s">
        <v>125</v>
      </c>
      <c r="B81" s="2"/>
      <c r="C81" s="36">
        <f>SUM(C5:C35)</f>
        <v>195296</v>
      </c>
      <c r="D81" s="36">
        <f aca="true" t="shared" si="3" ref="D81:J81">SUM(D5:D35)</f>
        <v>11841992</v>
      </c>
      <c r="E81" s="36">
        <f t="shared" si="3"/>
        <v>97303</v>
      </c>
      <c r="F81" s="36">
        <f t="shared" si="3"/>
        <v>8443515</v>
      </c>
      <c r="G81" s="36">
        <f t="shared" si="3"/>
        <v>2204178</v>
      </c>
      <c r="H81" s="36">
        <f t="shared" si="3"/>
        <v>23375799</v>
      </c>
      <c r="I81" s="36">
        <f t="shared" si="3"/>
        <v>2496777</v>
      </c>
      <c r="J81" s="36">
        <f t="shared" si="3"/>
        <v>43661306</v>
      </c>
    </row>
    <row r="82" spans="1:10" s="3" customFormat="1" ht="21.75">
      <c r="A82" s="19" t="s">
        <v>126</v>
      </c>
      <c r="B82" s="2"/>
      <c r="C82" s="36">
        <f>SUM(C36:C80)</f>
        <v>242444</v>
      </c>
      <c r="D82" s="36">
        <f aca="true" t="shared" si="4" ref="D82:J82">SUM(D36:D80)</f>
        <v>27542201</v>
      </c>
      <c r="E82" s="36">
        <f t="shared" si="4"/>
        <v>185071</v>
      </c>
      <c r="F82" s="36">
        <f t="shared" si="4"/>
        <v>10297534</v>
      </c>
      <c r="G82" s="36">
        <f t="shared" si="4"/>
        <v>2492922</v>
      </c>
      <c r="H82" s="36">
        <f t="shared" si="4"/>
        <v>34610012</v>
      </c>
      <c r="I82" s="36">
        <f t="shared" si="4"/>
        <v>2920437</v>
      </c>
      <c r="J82" s="36">
        <f t="shared" si="4"/>
        <v>72449747</v>
      </c>
    </row>
    <row r="83" spans="1:10" s="3" customFormat="1" ht="15.75" customHeight="1">
      <c r="A83" s="17" t="s">
        <v>89</v>
      </c>
      <c r="B83" s="2"/>
      <c r="C83" s="36">
        <f>SUM(C81:C82)</f>
        <v>437740</v>
      </c>
      <c r="D83" s="36">
        <f aca="true" t="shared" si="5" ref="D83:J83">SUM(D81:D82)</f>
        <v>39384193</v>
      </c>
      <c r="E83" s="36">
        <f t="shared" si="5"/>
        <v>282374</v>
      </c>
      <c r="F83" s="36">
        <f t="shared" si="5"/>
        <v>18741049</v>
      </c>
      <c r="G83" s="36">
        <f t="shared" si="5"/>
        <v>4697100</v>
      </c>
      <c r="H83" s="36">
        <f t="shared" si="5"/>
        <v>57985811</v>
      </c>
      <c r="I83" s="36">
        <f t="shared" si="5"/>
        <v>5417214</v>
      </c>
      <c r="J83" s="36">
        <f t="shared" si="5"/>
        <v>116111053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156</v>
      </c>
      <c r="J84" s="51">
        <v>105442831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155</v>
      </c>
      <c r="J85" s="49">
        <v>108752588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/>
  <mergeCells count="1">
    <mergeCell ref="A1:J1"/>
  </mergeCells>
  <conditionalFormatting sqref="A2:A83 C2:IV2 A1:IV1 D84:H86 B3:C86 D3:IV83 I84:J84">
    <cfRule type="expression" priority="23" dxfId="0" stopIfTrue="1">
      <formula>CellHasFormula</formula>
    </cfRule>
  </conditionalFormatting>
  <conditionalFormatting sqref="A1:IV1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E36:E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C5:C80">
    <cfRule type="expression" priority="18" dxfId="0" stopIfTrue="1">
      <formula>CellHasFormula</formula>
    </cfRule>
  </conditionalFormatting>
  <conditionalFormatting sqref="E5:E80">
    <cfRule type="expression" priority="17" dxfId="0" stopIfTrue="1">
      <formula>CellHasFormula</formula>
    </cfRule>
  </conditionalFormatting>
  <conditionalFormatting sqref="G5:G80">
    <cfRule type="expression" priority="16" dxfId="0" stopIfTrue="1">
      <formula>CellHasFormula</formula>
    </cfRule>
  </conditionalFormatting>
  <conditionalFormatting sqref="C5:C80">
    <cfRule type="expression" priority="15" dxfId="0" stopIfTrue="1">
      <formula>CellHasFormula</formula>
    </cfRule>
  </conditionalFormatting>
  <conditionalFormatting sqref="C5:C80">
    <cfRule type="expression" priority="14" dxfId="0" stopIfTrue="1">
      <formula>CellHasFormula</formula>
    </cfRule>
  </conditionalFormatting>
  <conditionalFormatting sqref="E5:E80">
    <cfRule type="expression" priority="13" dxfId="0" stopIfTrue="1">
      <formula>CellHasFormula</formula>
    </cfRule>
  </conditionalFormatting>
  <conditionalFormatting sqref="E5:E80">
    <cfRule type="expression" priority="12" dxfId="0" stopIfTrue="1">
      <formula>CellHasFormula</formula>
    </cfRule>
  </conditionalFormatting>
  <conditionalFormatting sqref="G5:G80">
    <cfRule type="expression" priority="11" dxfId="0" stopIfTrue="1">
      <formula>CellHasFormula</formula>
    </cfRule>
  </conditionalFormatting>
  <conditionalFormatting sqref="G5:G80">
    <cfRule type="expression" priority="10" dxfId="0" stopIfTrue="1">
      <formula>CellHasFormula</formula>
    </cfRule>
  </conditionalFormatting>
  <conditionalFormatting sqref="C36:C80">
    <cfRule type="expression" priority="9" dxfId="0" stopIfTrue="1">
      <formula>CellHasFormula</formula>
    </cfRule>
  </conditionalFormatting>
  <conditionalFormatting sqref="C36:C80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E36:E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27" right="0.2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pane ySplit="4" topLeftCell="A62" activePane="bottomLeft" state="frozen"/>
      <selection pane="topLeft" activeCell="A1" sqref="A1"/>
      <selection pane="bottomLeft" activeCell="L26" sqref="L26"/>
    </sheetView>
  </sheetViews>
  <sheetFormatPr defaultColWidth="9.140625" defaultRowHeight="12.75"/>
  <cols>
    <col min="1" max="1" width="18.57421875" style="0" bestFit="1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153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121</v>
      </c>
      <c r="D4" s="39" t="s">
        <v>11</v>
      </c>
      <c r="E4" s="4" t="s">
        <v>122</v>
      </c>
      <c r="F4" s="39" t="s">
        <v>14</v>
      </c>
      <c r="G4" s="4" t="s">
        <v>123</v>
      </c>
      <c r="H4" s="39" t="s">
        <v>90</v>
      </c>
      <c r="I4" s="39" t="s">
        <v>124</v>
      </c>
      <c r="J4" s="39" t="s">
        <v>18</v>
      </c>
    </row>
    <row r="5" spans="1:10" s="11" customFormat="1" ht="15.75" customHeight="1">
      <c r="A5" s="9" t="s">
        <v>128</v>
      </c>
      <c r="B5" s="10" t="s">
        <v>22</v>
      </c>
      <c r="C5" s="25">
        <v>9926</v>
      </c>
      <c r="D5" s="35">
        <f>SUM(May!D5+C5*1)</f>
        <v>430134</v>
      </c>
      <c r="E5" s="8">
        <v>7641</v>
      </c>
      <c r="F5" s="35">
        <f>SUM(May!F5+E5*1)</f>
        <v>212859</v>
      </c>
      <c r="G5" s="8">
        <v>108295</v>
      </c>
      <c r="H5" s="35">
        <f>SUM(May!H5+G5)</f>
        <v>986004</v>
      </c>
      <c r="I5" s="35">
        <f aca="true" t="shared" si="0" ref="I5:I41">SUM(C5,E5,G5)</f>
        <v>125862</v>
      </c>
      <c r="J5" s="35">
        <f aca="true" t="shared" si="1" ref="J5:J75">SUM(D5+F5+H5)</f>
        <v>1628997</v>
      </c>
    </row>
    <row r="6" spans="1:10" s="11" customFormat="1" ht="15.75" customHeight="1">
      <c r="A6" s="9" t="s">
        <v>21</v>
      </c>
      <c r="B6" s="10" t="s">
        <v>22</v>
      </c>
      <c r="C6" s="25">
        <v>0</v>
      </c>
      <c r="D6" s="35">
        <f>SUM(May!D6+C6*1)</f>
        <v>24584</v>
      </c>
      <c r="E6" s="8">
        <v>0</v>
      </c>
      <c r="F6" s="35">
        <f>SUM(May!F6+E6*1)</f>
        <v>16332</v>
      </c>
      <c r="G6" s="8">
        <v>0</v>
      </c>
      <c r="H6" s="35">
        <f>SUM(May!H6+G6)</f>
        <v>27035</v>
      </c>
      <c r="I6" s="35">
        <f t="shared" si="0"/>
        <v>0</v>
      </c>
      <c r="J6" s="35">
        <f t="shared" si="1"/>
        <v>67951</v>
      </c>
    </row>
    <row r="7" spans="1:10" s="11" customFormat="1" ht="15.75" customHeight="1">
      <c r="A7" s="9" t="s">
        <v>23</v>
      </c>
      <c r="B7" s="10" t="s">
        <v>22</v>
      </c>
      <c r="C7" s="25">
        <v>1990</v>
      </c>
      <c r="D7" s="35">
        <f>SUM(May!D7+C7*1)</f>
        <v>259563</v>
      </c>
      <c r="E7" s="8">
        <v>5958</v>
      </c>
      <c r="F7" s="35">
        <f>SUM(May!F7+E7*1)</f>
        <v>192089</v>
      </c>
      <c r="G7" s="8">
        <v>115666</v>
      </c>
      <c r="H7" s="35">
        <f>SUM(May!H7+G7)</f>
        <v>567372</v>
      </c>
      <c r="I7" s="35">
        <f t="shared" si="0"/>
        <v>123614</v>
      </c>
      <c r="J7" s="35">
        <f t="shared" si="1"/>
        <v>1019024</v>
      </c>
    </row>
    <row r="8" spans="1:10" s="1" customFormat="1" ht="15.75" customHeight="1">
      <c r="A8" s="5" t="s">
        <v>24</v>
      </c>
      <c r="B8" s="6" t="s">
        <v>22</v>
      </c>
      <c r="C8" s="25">
        <v>16526</v>
      </c>
      <c r="D8" s="35">
        <f>SUM(May!D8+C8*1)</f>
        <v>703702</v>
      </c>
      <c r="E8" s="8">
        <v>20055</v>
      </c>
      <c r="F8" s="35">
        <f>SUM(May!F8+E8*1)</f>
        <v>929507</v>
      </c>
      <c r="G8" s="8">
        <v>368644</v>
      </c>
      <c r="H8" s="35">
        <f>SUM(May!H8+G8)</f>
        <v>2578220</v>
      </c>
      <c r="I8" s="36">
        <f t="shared" si="0"/>
        <v>405225</v>
      </c>
      <c r="J8" s="35">
        <f t="shared" si="1"/>
        <v>4211429</v>
      </c>
    </row>
    <row r="9" spans="1:10" s="11" customFormat="1" ht="15.75" customHeight="1">
      <c r="A9" s="9" t="s">
        <v>25</v>
      </c>
      <c r="B9" s="10" t="s">
        <v>22</v>
      </c>
      <c r="C9" s="25">
        <v>5078</v>
      </c>
      <c r="D9" s="35">
        <f>SUM(May!D9+C9*1)</f>
        <v>338733</v>
      </c>
      <c r="E9" s="8">
        <v>2075</v>
      </c>
      <c r="F9" s="35">
        <f>SUM(May!F9+E9*1)</f>
        <v>141594</v>
      </c>
      <c r="G9" s="8">
        <v>70066</v>
      </c>
      <c r="H9" s="35">
        <f>SUM(May!H9+G9)</f>
        <v>628606</v>
      </c>
      <c r="I9" s="35">
        <f t="shared" si="0"/>
        <v>77219</v>
      </c>
      <c r="J9" s="35">
        <f t="shared" si="1"/>
        <v>1108933</v>
      </c>
    </row>
    <row r="10" spans="1:10" s="1" customFormat="1" ht="15.75" customHeight="1">
      <c r="A10" s="5" t="s">
        <v>27</v>
      </c>
      <c r="B10" s="6" t="s">
        <v>22</v>
      </c>
      <c r="C10" s="25">
        <v>3048</v>
      </c>
      <c r="D10" s="35">
        <f>SUM(May!D10+C10*1)</f>
        <v>562984</v>
      </c>
      <c r="E10" s="8">
        <v>11713</v>
      </c>
      <c r="F10" s="35">
        <f>SUM(May!F10+E10*1)</f>
        <v>348777</v>
      </c>
      <c r="G10" s="8">
        <v>72564</v>
      </c>
      <c r="H10" s="35">
        <f>SUM(May!H10+G10)</f>
        <v>1087230</v>
      </c>
      <c r="I10" s="36">
        <f t="shared" si="0"/>
        <v>87325</v>
      </c>
      <c r="J10" s="35">
        <f t="shared" si="1"/>
        <v>1998991</v>
      </c>
    </row>
    <row r="11" spans="1:10" s="1" customFormat="1" ht="15.75" customHeight="1">
      <c r="A11" s="5" t="s">
        <v>30</v>
      </c>
      <c r="B11" s="6" t="s">
        <v>22</v>
      </c>
      <c r="C11" s="25">
        <v>4753</v>
      </c>
      <c r="D11" s="35">
        <f>SUM(May!D11+C11*1)</f>
        <v>472315</v>
      </c>
      <c r="E11" s="8">
        <v>14969</v>
      </c>
      <c r="F11" s="35">
        <f>SUM(May!F11+E11*1)</f>
        <v>388507</v>
      </c>
      <c r="G11" s="8">
        <v>167571</v>
      </c>
      <c r="H11" s="35">
        <f>SUM(May!H11+G11)</f>
        <v>1058190</v>
      </c>
      <c r="I11" s="36">
        <f t="shared" si="0"/>
        <v>187293</v>
      </c>
      <c r="J11" s="35">
        <f t="shared" si="1"/>
        <v>1919012</v>
      </c>
    </row>
    <row r="12" spans="1:10" s="1" customFormat="1" ht="15.75" customHeight="1">
      <c r="A12" s="5" t="s">
        <v>31</v>
      </c>
      <c r="B12" s="6" t="s">
        <v>22</v>
      </c>
      <c r="C12" s="25">
        <v>8154</v>
      </c>
      <c r="D12" s="35">
        <f>SUM(May!D12+C12*1)</f>
        <v>342269</v>
      </c>
      <c r="E12" s="8">
        <v>10754</v>
      </c>
      <c r="F12" s="35">
        <f>SUM(May!F12+E12*1)</f>
        <v>704098</v>
      </c>
      <c r="G12" s="8">
        <v>139992</v>
      </c>
      <c r="H12" s="35">
        <f>SUM(May!H12+G12)</f>
        <v>1034996</v>
      </c>
      <c r="I12" s="36">
        <f t="shared" si="0"/>
        <v>158900</v>
      </c>
      <c r="J12" s="35">
        <f t="shared" si="1"/>
        <v>2081363</v>
      </c>
    </row>
    <row r="13" spans="1:10" s="11" customFormat="1" ht="15.75" customHeight="1">
      <c r="A13" s="9" t="s">
        <v>36</v>
      </c>
      <c r="B13" s="10" t="s">
        <v>22</v>
      </c>
      <c r="C13" s="25">
        <v>774</v>
      </c>
      <c r="D13" s="35">
        <f>SUM(May!D13+C13*1)</f>
        <v>170745</v>
      </c>
      <c r="E13" s="8">
        <v>0</v>
      </c>
      <c r="F13" s="35">
        <f>SUM(May!F13+E13*1)</f>
        <v>489322</v>
      </c>
      <c r="G13" s="8">
        <v>18938</v>
      </c>
      <c r="H13" s="35">
        <f>SUM(May!H13+G13)</f>
        <v>246669</v>
      </c>
      <c r="I13" s="35">
        <f t="shared" si="0"/>
        <v>19712</v>
      </c>
      <c r="J13" s="35">
        <f t="shared" si="1"/>
        <v>906736</v>
      </c>
    </row>
    <row r="14" spans="1:10" s="1" customFormat="1" ht="15.75" customHeight="1">
      <c r="A14" s="5" t="s">
        <v>37</v>
      </c>
      <c r="B14" s="6" t="s">
        <v>22</v>
      </c>
      <c r="C14" s="25">
        <v>0</v>
      </c>
      <c r="D14" s="35">
        <f>SUM(May!D14+C14*1)</f>
        <v>185474</v>
      </c>
      <c r="E14" s="8">
        <v>0</v>
      </c>
      <c r="F14" s="35">
        <f>SUM(May!F14+E14*1)</f>
        <v>6678</v>
      </c>
      <c r="G14" s="8">
        <v>0</v>
      </c>
      <c r="H14" s="35">
        <f>SUM(May!H14+G14)</f>
        <v>193004</v>
      </c>
      <c r="I14" s="36">
        <f t="shared" si="0"/>
        <v>0</v>
      </c>
      <c r="J14" s="35">
        <f t="shared" si="1"/>
        <v>385156</v>
      </c>
    </row>
    <row r="15" spans="1:10" s="1" customFormat="1" ht="15.75" customHeight="1">
      <c r="A15" s="5" t="s">
        <v>40</v>
      </c>
      <c r="B15" s="6" t="s">
        <v>22</v>
      </c>
      <c r="C15" s="25">
        <v>24852</v>
      </c>
      <c r="D15" s="35">
        <f>SUM(May!D15+C15*1)</f>
        <v>978423</v>
      </c>
      <c r="E15" s="8">
        <v>8751</v>
      </c>
      <c r="F15" s="35">
        <f>SUM(May!F15+E15*1)</f>
        <v>289031</v>
      </c>
      <c r="G15" s="8">
        <v>141430</v>
      </c>
      <c r="H15" s="35">
        <f>SUM(May!H15+G15)</f>
        <v>1399741</v>
      </c>
      <c r="I15" s="36">
        <f t="shared" si="0"/>
        <v>175033</v>
      </c>
      <c r="J15" s="35">
        <f t="shared" si="1"/>
        <v>2667195</v>
      </c>
    </row>
    <row r="16" spans="1:10" s="1" customFormat="1" ht="15.75" customHeight="1">
      <c r="A16" s="5" t="s">
        <v>44</v>
      </c>
      <c r="B16" s="6" t="s">
        <v>22</v>
      </c>
      <c r="C16" s="25">
        <v>7401</v>
      </c>
      <c r="D16" s="35">
        <f>SUM(May!D16+C16*1)</f>
        <v>695955</v>
      </c>
      <c r="E16" s="8">
        <v>4000</v>
      </c>
      <c r="F16" s="35">
        <f>SUM(May!F16+E16*1)</f>
        <v>161498</v>
      </c>
      <c r="G16" s="8">
        <v>109487</v>
      </c>
      <c r="H16" s="35">
        <f>SUM(May!H16+G16)</f>
        <v>1019533</v>
      </c>
      <c r="I16" s="36">
        <f t="shared" si="0"/>
        <v>120888</v>
      </c>
      <c r="J16" s="35">
        <f t="shared" si="1"/>
        <v>1876986</v>
      </c>
    </row>
    <row r="17" spans="1:10" s="1" customFormat="1" ht="15.75" customHeight="1">
      <c r="A17" s="5" t="s">
        <v>45</v>
      </c>
      <c r="B17" s="6" t="s">
        <v>22</v>
      </c>
      <c r="C17" s="25">
        <v>3268</v>
      </c>
      <c r="D17" s="35">
        <f>SUM(May!D17+C17*1)</f>
        <v>235243</v>
      </c>
      <c r="E17" s="8">
        <v>5148</v>
      </c>
      <c r="F17" s="35">
        <f>SUM(May!F17+E17*1)</f>
        <v>377875</v>
      </c>
      <c r="G17" s="8">
        <v>105635</v>
      </c>
      <c r="H17" s="35">
        <f>SUM(May!H17+G17)</f>
        <v>1244003</v>
      </c>
      <c r="I17" s="36">
        <f t="shared" si="0"/>
        <v>114051</v>
      </c>
      <c r="J17" s="35">
        <f t="shared" si="1"/>
        <v>1857121</v>
      </c>
    </row>
    <row r="18" spans="1:10" s="1" customFormat="1" ht="15.75" customHeight="1">
      <c r="A18" s="5" t="s">
        <v>46</v>
      </c>
      <c r="B18" s="6" t="s">
        <v>22</v>
      </c>
      <c r="C18" s="25">
        <v>18159</v>
      </c>
      <c r="D18" s="35">
        <f>SUM(May!D18+C18*1)</f>
        <v>691630</v>
      </c>
      <c r="E18" s="8">
        <v>20562</v>
      </c>
      <c r="F18" s="35">
        <f>SUM(May!F18+E18*1)</f>
        <v>770286</v>
      </c>
      <c r="G18" s="8">
        <v>313050</v>
      </c>
      <c r="H18" s="35">
        <f>SUM(May!H18+G18)</f>
        <v>1869768</v>
      </c>
      <c r="I18" s="36">
        <f t="shared" si="0"/>
        <v>351771</v>
      </c>
      <c r="J18" s="35">
        <f t="shared" si="1"/>
        <v>3331684</v>
      </c>
    </row>
    <row r="19" spans="1:10" s="11" customFormat="1" ht="15.75" customHeight="1">
      <c r="A19" s="9" t="s">
        <v>47</v>
      </c>
      <c r="B19" s="10" t="s">
        <v>22</v>
      </c>
      <c r="C19" s="25">
        <v>1267</v>
      </c>
      <c r="D19" s="35">
        <f>SUM(May!D19+C19*1)</f>
        <v>37553</v>
      </c>
      <c r="E19" s="8">
        <v>0</v>
      </c>
      <c r="F19" s="35">
        <f>SUM(May!F19+E19*1)</f>
        <v>25474</v>
      </c>
      <c r="G19" s="8">
        <v>16462</v>
      </c>
      <c r="H19" s="35">
        <f>SUM(May!H19+G19)</f>
        <v>69449</v>
      </c>
      <c r="I19" s="35">
        <f t="shared" si="0"/>
        <v>17729</v>
      </c>
      <c r="J19" s="35">
        <f t="shared" si="1"/>
        <v>132476</v>
      </c>
    </row>
    <row r="20" spans="1:10" s="11" customFormat="1" ht="15.75" customHeight="1">
      <c r="A20" s="9" t="s">
        <v>49</v>
      </c>
      <c r="B20" s="10" t="s">
        <v>22</v>
      </c>
      <c r="C20" s="25">
        <v>0</v>
      </c>
      <c r="D20" s="35">
        <f>SUM(May!D20+C20*1)</f>
        <v>0</v>
      </c>
      <c r="E20" s="8">
        <v>455</v>
      </c>
      <c r="F20" s="35">
        <f>SUM(May!F20+E20*1)</f>
        <v>20423</v>
      </c>
      <c r="G20" s="8">
        <v>0</v>
      </c>
      <c r="H20" s="35">
        <f>SUM(May!H20+G20)</f>
        <v>42738</v>
      </c>
      <c r="I20" s="35">
        <f t="shared" si="0"/>
        <v>455</v>
      </c>
      <c r="J20" s="35">
        <f t="shared" si="1"/>
        <v>63161</v>
      </c>
    </row>
    <row r="21" spans="1:10" s="1" customFormat="1" ht="15.75" customHeight="1">
      <c r="A21" s="5" t="s">
        <v>50</v>
      </c>
      <c r="B21" s="6" t="s">
        <v>22</v>
      </c>
      <c r="C21" s="25">
        <v>0</v>
      </c>
      <c r="D21" s="35">
        <f>SUM(May!D21+C21*1)</f>
        <v>241149</v>
      </c>
      <c r="E21" s="8">
        <v>0</v>
      </c>
      <c r="F21" s="35">
        <f>SUM(May!F21+E21*1)</f>
        <v>7087</v>
      </c>
      <c r="G21" s="8">
        <v>0</v>
      </c>
      <c r="H21" s="35">
        <f>SUM(May!H21+G21)</f>
        <v>436998</v>
      </c>
      <c r="I21" s="36">
        <f t="shared" si="0"/>
        <v>0</v>
      </c>
      <c r="J21" s="35">
        <f t="shared" si="1"/>
        <v>685234</v>
      </c>
    </row>
    <row r="22" spans="1:10" s="1" customFormat="1" ht="15.75" customHeight="1">
      <c r="A22" s="5" t="s">
        <v>51</v>
      </c>
      <c r="B22" s="6" t="s">
        <v>22</v>
      </c>
      <c r="C22" s="25">
        <v>0</v>
      </c>
      <c r="D22" s="35">
        <f>SUM(May!D22+C22*1)</f>
        <v>3060</v>
      </c>
      <c r="E22" s="8">
        <v>0</v>
      </c>
      <c r="F22" s="35">
        <f>SUM(May!F22+E22*1)</f>
        <v>0</v>
      </c>
      <c r="G22" s="8">
        <v>0</v>
      </c>
      <c r="H22" s="35">
        <f>SUM(May!H22+G22)</f>
        <v>2036</v>
      </c>
      <c r="I22" s="36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25">
        <v>2832</v>
      </c>
      <c r="D23" s="35">
        <f>SUM(May!D23+C23*1)</f>
        <v>1000097</v>
      </c>
      <c r="E23" s="8">
        <v>9389</v>
      </c>
      <c r="F23" s="35">
        <f>SUM(May!F23+E23*1)</f>
        <v>497008</v>
      </c>
      <c r="G23" s="8">
        <v>101416</v>
      </c>
      <c r="H23" s="35">
        <f>SUM(May!H23+G23)</f>
        <v>1856797</v>
      </c>
      <c r="I23" s="36">
        <f t="shared" si="0"/>
        <v>113637</v>
      </c>
      <c r="J23" s="35">
        <f t="shared" si="1"/>
        <v>3353902</v>
      </c>
    </row>
    <row r="24" spans="1:10" s="1" customFormat="1" ht="15.75" customHeight="1">
      <c r="A24" s="5" t="s">
        <v>53</v>
      </c>
      <c r="B24" s="6" t="s">
        <v>22</v>
      </c>
      <c r="C24" s="25">
        <v>0</v>
      </c>
      <c r="D24" s="35">
        <f>SUM(May!D24+C24*1)</f>
        <v>0</v>
      </c>
      <c r="E24" s="8">
        <v>0</v>
      </c>
      <c r="F24" s="35">
        <f>SUM(May!F24+E24*1)</f>
        <v>0</v>
      </c>
      <c r="G24" s="8">
        <v>0</v>
      </c>
      <c r="H24" s="35">
        <f>SUM(May!H24+G24)</f>
        <v>0</v>
      </c>
      <c r="I24" s="36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25">
        <v>18003</v>
      </c>
      <c r="D25" s="35">
        <f>SUM(May!D25+C25*1)</f>
        <v>411832</v>
      </c>
      <c r="E25" s="8">
        <v>2732</v>
      </c>
      <c r="F25" s="35">
        <f>SUM(May!F25+E25*1)</f>
        <v>432990</v>
      </c>
      <c r="G25" s="8">
        <v>139688</v>
      </c>
      <c r="H25" s="35">
        <f>SUM(May!H25+G25)</f>
        <v>1268663</v>
      </c>
      <c r="I25" s="35">
        <f t="shared" si="0"/>
        <v>160423</v>
      </c>
      <c r="J25" s="35">
        <f t="shared" si="1"/>
        <v>2113485</v>
      </c>
    </row>
    <row r="26" spans="1:10" s="1" customFormat="1" ht="15.75" customHeight="1">
      <c r="A26" s="5" t="s">
        <v>63</v>
      </c>
      <c r="B26" s="6" t="s">
        <v>22</v>
      </c>
      <c r="C26" s="25">
        <v>6320</v>
      </c>
      <c r="D26" s="35">
        <f>SUM(May!D26+C26*1)</f>
        <v>661694</v>
      </c>
      <c r="E26" s="8">
        <v>8170</v>
      </c>
      <c r="F26" s="35">
        <f>SUM(May!F26+E26*1)</f>
        <v>249794</v>
      </c>
      <c r="G26" s="8">
        <v>88256</v>
      </c>
      <c r="H26" s="35">
        <f>SUM(May!H26+G26)</f>
        <v>941295</v>
      </c>
      <c r="I26" s="36">
        <f t="shared" si="0"/>
        <v>102746</v>
      </c>
      <c r="J26" s="35">
        <f t="shared" si="1"/>
        <v>1852783</v>
      </c>
    </row>
    <row r="27" spans="1:10" s="1" customFormat="1" ht="15.75" customHeight="1">
      <c r="A27" s="5" t="s">
        <v>64</v>
      </c>
      <c r="B27" s="6" t="s">
        <v>22</v>
      </c>
      <c r="C27" s="25">
        <v>8793</v>
      </c>
      <c r="D27" s="35">
        <f>SUM(May!D27+C27*1)</f>
        <v>641103</v>
      </c>
      <c r="E27" s="8">
        <v>13880</v>
      </c>
      <c r="F27" s="35">
        <f>SUM(May!F27+E27*1)</f>
        <v>575444</v>
      </c>
      <c r="G27" s="8">
        <v>148732</v>
      </c>
      <c r="H27" s="35">
        <f>SUM(May!H27+G27)</f>
        <v>1522114</v>
      </c>
      <c r="I27" s="36">
        <f t="shared" si="0"/>
        <v>171405</v>
      </c>
      <c r="J27" s="35">
        <f t="shared" si="1"/>
        <v>2738661</v>
      </c>
    </row>
    <row r="28" spans="1:10" s="1" customFormat="1" ht="15.75" customHeight="1">
      <c r="A28" s="5" t="s">
        <v>77</v>
      </c>
      <c r="B28" s="6" t="s">
        <v>22</v>
      </c>
      <c r="C28" s="25">
        <v>8231</v>
      </c>
      <c r="D28" s="35">
        <f>SUM(May!D28+C28*1)</f>
        <v>338548</v>
      </c>
      <c r="E28" s="8">
        <v>6442</v>
      </c>
      <c r="F28" s="35">
        <f>SUM(May!F28+E28*1)</f>
        <v>107626</v>
      </c>
      <c r="G28" s="8">
        <v>106069</v>
      </c>
      <c r="H28" s="35">
        <f>SUM(May!H28+G28)</f>
        <v>608221</v>
      </c>
      <c r="I28" s="36">
        <f t="shared" si="0"/>
        <v>120742</v>
      </c>
      <c r="J28" s="35">
        <f t="shared" si="1"/>
        <v>1054395</v>
      </c>
    </row>
    <row r="29" spans="1:10" s="1" customFormat="1" ht="15.75" customHeight="1">
      <c r="A29" s="5" t="s">
        <v>82</v>
      </c>
      <c r="B29" s="6" t="s">
        <v>22</v>
      </c>
      <c r="C29" s="25">
        <v>10255</v>
      </c>
      <c r="D29" s="35">
        <f>SUM(May!D29+C29*1)</f>
        <v>621388</v>
      </c>
      <c r="E29" s="8">
        <v>1754</v>
      </c>
      <c r="F29" s="35">
        <f>SUM(May!F29+E29*1)</f>
        <v>58779</v>
      </c>
      <c r="G29" s="8">
        <v>156018</v>
      </c>
      <c r="H29" s="35">
        <f>SUM(May!H29+G29)</f>
        <v>1003218</v>
      </c>
      <c r="I29" s="36">
        <f t="shared" si="0"/>
        <v>168027</v>
      </c>
      <c r="J29" s="35">
        <f t="shared" si="1"/>
        <v>1683385</v>
      </c>
    </row>
    <row r="30" spans="1:10" s="1" customFormat="1" ht="15.75" customHeight="1">
      <c r="A30" s="5" t="s">
        <v>83</v>
      </c>
      <c r="B30" s="6" t="s">
        <v>22</v>
      </c>
      <c r="C30" s="25">
        <v>10264</v>
      </c>
      <c r="D30" s="35">
        <f>SUM(May!D30+C30*1)</f>
        <v>1028979</v>
      </c>
      <c r="E30" s="8">
        <v>1051</v>
      </c>
      <c r="F30" s="35">
        <f>SUM(May!F30+E30*1)</f>
        <v>152248</v>
      </c>
      <c r="G30" s="8">
        <v>77725</v>
      </c>
      <c r="H30" s="35">
        <f>SUM(May!H30+G30)</f>
        <v>1465305</v>
      </c>
      <c r="I30" s="36">
        <f t="shared" si="0"/>
        <v>89040</v>
      </c>
      <c r="J30" s="35">
        <f t="shared" si="1"/>
        <v>2646532</v>
      </c>
    </row>
    <row r="31" spans="1:10" s="1" customFormat="1" ht="15.75" customHeight="1">
      <c r="A31" s="5" t="s">
        <v>84</v>
      </c>
      <c r="B31" s="6" t="s">
        <v>22</v>
      </c>
      <c r="C31" s="25">
        <v>0</v>
      </c>
      <c r="D31" s="35">
        <f>SUM(May!D31+C31*1)</f>
        <v>582160</v>
      </c>
      <c r="E31" s="8">
        <v>7394</v>
      </c>
      <c r="F31" s="35">
        <f>SUM(May!F31+E31*1)</f>
        <v>602718</v>
      </c>
      <c r="G31" s="8">
        <v>79380</v>
      </c>
      <c r="H31" s="35">
        <f>SUM(May!H31+G31)</f>
        <v>1678064</v>
      </c>
      <c r="I31" s="36">
        <f t="shared" si="0"/>
        <v>86774</v>
      </c>
      <c r="J31" s="35">
        <f t="shared" si="1"/>
        <v>2862942</v>
      </c>
    </row>
    <row r="32" spans="1:10" s="11" customFormat="1" ht="15.75" customHeight="1">
      <c r="A32" s="9" t="s">
        <v>86</v>
      </c>
      <c r="B32" s="10" t="s">
        <v>22</v>
      </c>
      <c r="C32" s="25">
        <v>13386</v>
      </c>
      <c r="D32" s="35">
        <f>SUM(May!D32+C32*1)</f>
        <v>248101</v>
      </c>
      <c r="E32" s="8">
        <v>9250</v>
      </c>
      <c r="F32" s="35">
        <f>SUM(May!F32+E32*1)</f>
        <v>166117</v>
      </c>
      <c r="G32" s="8">
        <v>102427</v>
      </c>
      <c r="H32" s="35">
        <f>SUM(May!H32+G32)</f>
        <v>554167</v>
      </c>
      <c r="I32" s="35">
        <f t="shared" si="0"/>
        <v>125063</v>
      </c>
      <c r="J32" s="35">
        <f t="shared" si="1"/>
        <v>968385</v>
      </c>
    </row>
    <row r="33" spans="1:10" s="11" customFormat="1" ht="15.75" customHeight="1">
      <c r="A33" s="9" t="s">
        <v>134</v>
      </c>
      <c r="B33" s="10" t="s">
        <v>22</v>
      </c>
      <c r="C33" s="25">
        <v>259</v>
      </c>
      <c r="D33" s="35">
        <f>SUM(May!D33+C33*1)</f>
        <v>7575</v>
      </c>
      <c r="E33" s="8">
        <v>1409</v>
      </c>
      <c r="F33" s="35">
        <f>SUM(May!F33+E33*1)</f>
        <v>83005</v>
      </c>
      <c r="G33" s="8">
        <v>1908</v>
      </c>
      <c r="H33" s="35">
        <f>SUM(May!H33+G33)</f>
        <v>81550</v>
      </c>
      <c r="I33" s="35">
        <f t="shared" si="0"/>
        <v>3576</v>
      </c>
      <c r="J33" s="35">
        <f t="shared" si="1"/>
        <v>172130</v>
      </c>
    </row>
    <row r="34" spans="1:10" s="11" customFormat="1" ht="15.75" customHeight="1">
      <c r="A34" s="9" t="s">
        <v>135</v>
      </c>
      <c r="B34" s="10" t="s">
        <v>22</v>
      </c>
      <c r="C34" s="25">
        <v>1312</v>
      </c>
      <c r="D34" s="35">
        <f>SUM(May!D34+C34*1)</f>
        <v>78058</v>
      </c>
      <c r="E34" s="8">
        <v>9213</v>
      </c>
      <c r="F34" s="35">
        <f>SUM(May!F34+E34*1)</f>
        <v>320674</v>
      </c>
      <c r="G34" s="8">
        <v>121057</v>
      </c>
      <c r="H34" s="35">
        <f>SUM(May!H34+G34)</f>
        <v>443192</v>
      </c>
      <c r="I34" s="35">
        <f t="shared" si="0"/>
        <v>131582</v>
      </c>
      <c r="J34" s="35">
        <f t="shared" si="1"/>
        <v>841924</v>
      </c>
    </row>
    <row r="35" spans="1:10" s="11" customFormat="1" ht="15.75" customHeight="1">
      <c r="A35" s="9" t="s">
        <v>136</v>
      </c>
      <c r="B35" s="10" t="s">
        <v>22</v>
      </c>
      <c r="C35" s="25">
        <v>0</v>
      </c>
      <c r="D35" s="35">
        <f>SUM(May!D35+C35*1)</f>
        <v>33792</v>
      </c>
      <c r="E35" s="8">
        <v>1758</v>
      </c>
      <c r="F35" s="35">
        <f>SUM(May!F35+E35*1)</f>
        <v>300198</v>
      </c>
      <c r="G35" s="8">
        <v>156</v>
      </c>
      <c r="H35" s="35">
        <f>SUM(May!H35+G35)</f>
        <v>332253</v>
      </c>
      <c r="I35" s="35">
        <f t="shared" si="0"/>
        <v>1914</v>
      </c>
      <c r="J35" s="35">
        <f t="shared" si="1"/>
        <v>666243</v>
      </c>
    </row>
    <row r="36" spans="1:10" s="11" customFormat="1" ht="15.75" customHeight="1">
      <c r="A36" s="9" t="s">
        <v>129</v>
      </c>
      <c r="B36" s="10" t="s">
        <v>20</v>
      </c>
      <c r="C36" s="25">
        <v>5055</v>
      </c>
      <c r="D36" s="35">
        <f>SUM(May!D36+C36*1)</f>
        <v>924795</v>
      </c>
      <c r="E36" s="24">
        <v>995</v>
      </c>
      <c r="F36" s="35">
        <f>SUM(May!F36+E36*1)</f>
        <v>41750</v>
      </c>
      <c r="G36" s="24">
        <v>76232</v>
      </c>
      <c r="H36" s="35">
        <f>SUM(May!H36+G36)</f>
        <v>718339</v>
      </c>
      <c r="I36" s="35">
        <f t="shared" si="0"/>
        <v>82282</v>
      </c>
      <c r="J36" s="35">
        <f t="shared" si="1"/>
        <v>1684884</v>
      </c>
    </row>
    <row r="37" spans="1:10" s="1" customFormat="1" ht="15.75" customHeight="1">
      <c r="A37" s="5" t="s">
        <v>19</v>
      </c>
      <c r="B37" s="6" t="s">
        <v>20</v>
      </c>
      <c r="C37" s="25">
        <v>0</v>
      </c>
      <c r="D37" s="35">
        <f>SUM(May!D37+C37*1)</f>
        <v>384146</v>
      </c>
      <c r="E37" s="24">
        <v>1130</v>
      </c>
      <c r="F37" s="35">
        <f>SUM(May!F37+E37*1)</f>
        <v>31418</v>
      </c>
      <c r="G37" s="24">
        <v>683</v>
      </c>
      <c r="H37" s="35">
        <f>SUM(May!H37+G37)</f>
        <v>417579</v>
      </c>
      <c r="I37" s="36">
        <f t="shared" si="0"/>
        <v>1813</v>
      </c>
      <c r="J37" s="35">
        <f t="shared" si="1"/>
        <v>833143</v>
      </c>
    </row>
    <row r="38" spans="1:10" s="1" customFormat="1" ht="15.75" customHeight="1">
      <c r="A38" s="5" t="s">
        <v>26</v>
      </c>
      <c r="B38" s="6" t="s">
        <v>20</v>
      </c>
      <c r="C38" s="25">
        <v>46894</v>
      </c>
      <c r="D38" s="35">
        <f>SUM(May!D38+C38*1)</f>
        <v>1807303</v>
      </c>
      <c r="E38" s="24">
        <v>23036</v>
      </c>
      <c r="F38" s="35">
        <f>SUM(May!F38+E38*1)</f>
        <v>626117</v>
      </c>
      <c r="G38" s="24">
        <v>871071</v>
      </c>
      <c r="H38" s="35">
        <f>SUM(May!H38+G38)</f>
        <v>3040367</v>
      </c>
      <c r="I38" s="36">
        <f t="shared" si="0"/>
        <v>941001</v>
      </c>
      <c r="J38" s="35">
        <f t="shared" si="1"/>
        <v>5473787</v>
      </c>
    </row>
    <row r="39" spans="1:10" s="1" customFormat="1" ht="15.75" customHeight="1">
      <c r="A39" s="5" t="s">
        <v>28</v>
      </c>
      <c r="B39" s="6" t="s">
        <v>20</v>
      </c>
      <c r="C39" s="25">
        <v>31877</v>
      </c>
      <c r="D39" s="35">
        <f>SUM(May!D39+C39*1)</f>
        <v>1096260</v>
      </c>
      <c r="E39" s="24">
        <v>0</v>
      </c>
      <c r="F39" s="35">
        <f>SUM(May!F39+E39*1)</f>
        <v>73452</v>
      </c>
      <c r="G39" s="24">
        <v>37806</v>
      </c>
      <c r="H39" s="35">
        <f>SUM(May!H39+G39)</f>
        <v>1048484</v>
      </c>
      <c r="I39" s="36">
        <f t="shared" si="0"/>
        <v>69683</v>
      </c>
      <c r="J39" s="35">
        <f t="shared" si="1"/>
        <v>2218196</v>
      </c>
    </row>
    <row r="40" spans="1:10" s="1" customFormat="1" ht="15.75" customHeight="1">
      <c r="A40" s="5" t="s">
        <v>29</v>
      </c>
      <c r="B40" s="6" t="s">
        <v>20</v>
      </c>
      <c r="C40" s="25">
        <v>4090</v>
      </c>
      <c r="D40" s="35">
        <f>SUM(May!D40+C40*1)</f>
        <v>578771</v>
      </c>
      <c r="E40" s="24">
        <v>0</v>
      </c>
      <c r="F40" s="35">
        <f>SUM(May!F40+E40*1)</f>
        <v>144361</v>
      </c>
      <c r="G40" s="24">
        <v>23660</v>
      </c>
      <c r="H40" s="35">
        <f>SUM(May!H40+G40)</f>
        <v>723271</v>
      </c>
      <c r="I40" s="36">
        <f t="shared" si="0"/>
        <v>27750</v>
      </c>
      <c r="J40" s="35">
        <f t="shared" si="1"/>
        <v>1446403</v>
      </c>
    </row>
    <row r="41" spans="1:10" s="11" customFormat="1" ht="15.75" customHeight="1">
      <c r="A41" s="9" t="s">
        <v>32</v>
      </c>
      <c r="B41" s="10" t="s">
        <v>20</v>
      </c>
      <c r="C41" s="25">
        <v>0</v>
      </c>
      <c r="D41" s="35">
        <f>SUM(May!D41+C41*1)</f>
        <v>42744</v>
      </c>
      <c r="E41" s="24">
        <v>0</v>
      </c>
      <c r="F41" s="35">
        <f>SUM(May!F41+E41*1)</f>
        <v>0</v>
      </c>
      <c r="G41" s="24">
        <v>0</v>
      </c>
      <c r="H41" s="35">
        <f>SUM(May!H41+G41)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25">
        <v>0</v>
      </c>
      <c r="D42" s="35">
        <f>SUM(May!D42+C42*1)</f>
        <v>633805</v>
      </c>
      <c r="E42" s="24">
        <v>4520</v>
      </c>
      <c r="F42" s="35">
        <f>SUM(May!F42+E42*1)</f>
        <v>461379</v>
      </c>
      <c r="G42" s="24">
        <v>50418</v>
      </c>
      <c r="H42" s="35">
        <f>SUM(May!H42+G42)</f>
        <v>1076379</v>
      </c>
      <c r="I42" s="36">
        <f aca="true" t="shared" si="2" ref="I42:I80">SUM(C42,E42,G42)</f>
        <v>54938</v>
      </c>
      <c r="J42" s="35">
        <f t="shared" si="1"/>
        <v>2171563</v>
      </c>
    </row>
    <row r="43" spans="1:10" s="1" customFormat="1" ht="15.75" customHeight="1">
      <c r="A43" s="5" t="s">
        <v>34</v>
      </c>
      <c r="B43" s="6" t="s">
        <v>20</v>
      </c>
      <c r="C43" s="25">
        <v>8484</v>
      </c>
      <c r="D43" s="35">
        <f>SUM(May!D43+C43*1)</f>
        <v>771901</v>
      </c>
      <c r="E43" s="24">
        <v>90</v>
      </c>
      <c r="F43" s="35">
        <f>SUM(May!F43+E43*1)</f>
        <v>265458</v>
      </c>
      <c r="G43" s="24">
        <v>15481</v>
      </c>
      <c r="H43" s="35">
        <f>SUM(May!H43+G43)</f>
        <v>720900</v>
      </c>
      <c r="I43" s="36">
        <f t="shared" si="2"/>
        <v>24055</v>
      </c>
      <c r="J43" s="35">
        <f t="shared" si="1"/>
        <v>1758259</v>
      </c>
    </row>
    <row r="44" spans="1:10" s="11" customFormat="1" ht="15.75" customHeight="1">
      <c r="A44" s="9" t="s">
        <v>35</v>
      </c>
      <c r="B44" s="10" t="s">
        <v>20</v>
      </c>
      <c r="C44" s="25">
        <v>0</v>
      </c>
      <c r="D44" s="35">
        <f>SUM(May!D44+C44*1)</f>
        <v>210588</v>
      </c>
      <c r="E44" s="24">
        <v>0</v>
      </c>
      <c r="F44" s="35">
        <f>SUM(May!F44+E44*1)</f>
        <v>0</v>
      </c>
      <c r="G44" s="24">
        <v>0</v>
      </c>
      <c r="H44" s="35">
        <f>SUM(May!H44+G44)</f>
        <v>0</v>
      </c>
      <c r="I44" s="35">
        <f t="shared" si="2"/>
        <v>0</v>
      </c>
      <c r="J44" s="35">
        <f t="shared" si="1"/>
        <v>210588</v>
      </c>
    </row>
    <row r="45" spans="1:10" s="1" customFormat="1" ht="15.75" customHeight="1">
      <c r="A45" s="5" t="s">
        <v>38</v>
      </c>
      <c r="B45" s="6" t="s">
        <v>20</v>
      </c>
      <c r="C45" s="25">
        <v>32354</v>
      </c>
      <c r="D45" s="35">
        <f>SUM(May!D45+C45*1)</f>
        <v>1523962</v>
      </c>
      <c r="E45" s="24">
        <v>159</v>
      </c>
      <c r="F45" s="35">
        <f>SUM(May!F45+E45*1)</f>
        <v>171904</v>
      </c>
      <c r="G45" s="24">
        <v>376307</v>
      </c>
      <c r="H45" s="35">
        <f>SUM(May!H45+G45)</f>
        <v>2116724</v>
      </c>
      <c r="I45" s="36">
        <f t="shared" si="2"/>
        <v>408820</v>
      </c>
      <c r="J45" s="35">
        <f t="shared" si="1"/>
        <v>3812590</v>
      </c>
    </row>
    <row r="46" spans="1:10" s="11" customFormat="1" ht="15.75" customHeight="1">
      <c r="A46" s="9" t="s">
        <v>39</v>
      </c>
      <c r="B46" s="10" t="s">
        <v>20</v>
      </c>
      <c r="C46" s="25">
        <v>8443</v>
      </c>
      <c r="D46" s="35">
        <f>SUM(May!D46+C46*1)</f>
        <v>1067323</v>
      </c>
      <c r="E46" s="24">
        <v>0</v>
      </c>
      <c r="F46" s="35">
        <f>SUM(May!F46+E46*1)</f>
        <v>133884</v>
      </c>
      <c r="G46" s="24">
        <v>76902</v>
      </c>
      <c r="H46" s="35">
        <f>SUM(May!H46+G46)</f>
        <v>1077856</v>
      </c>
      <c r="I46" s="35">
        <f t="shared" si="2"/>
        <v>85345</v>
      </c>
      <c r="J46" s="35">
        <f t="shared" si="1"/>
        <v>2279063</v>
      </c>
    </row>
    <row r="47" spans="1:10" s="1" customFormat="1" ht="15.75" customHeight="1">
      <c r="A47" s="5" t="s">
        <v>41</v>
      </c>
      <c r="B47" s="6" t="s">
        <v>20</v>
      </c>
      <c r="C47" s="25">
        <v>33070</v>
      </c>
      <c r="D47" s="35">
        <f>SUM(May!D47+C47*1)</f>
        <v>1168418</v>
      </c>
      <c r="E47" s="24">
        <v>19369</v>
      </c>
      <c r="F47" s="35">
        <f>SUM(May!F47+E47*1)</f>
        <v>659777</v>
      </c>
      <c r="G47" s="24">
        <v>160835</v>
      </c>
      <c r="H47" s="35">
        <f>SUM(May!H47+G47)</f>
        <v>1787323</v>
      </c>
      <c r="I47" s="36">
        <f t="shared" si="2"/>
        <v>213274</v>
      </c>
      <c r="J47" s="35">
        <f t="shared" si="1"/>
        <v>3615518</v>
      </c>
    </row>
    <row r="48" spans="1:10" s="1" customFormat="1" ht="15.75" customHeight="1">
      <c r="A48" s="5" t="s">
        <v>42</v>
      </c>
      <c r="B48" s="6" t="s">
        <v>20</v>
      </c>
      <c r="C48" s="25">
        <v>5441</v>
      </c>
      <c r="D48" s="35">
        <f>SUM(May!D48+C48*1)</f>
        <v>372147</v>
      </c>
      <c r="E48" s="24">
        <v>1130</v>
      </c>
      <c r="F48" s="35">
        <f>SUM(May!F48+E48*1)</f>
        <v>221374</v>
      </c>
      <c r="G48" s="24">
        <v>82696</v>
      </c>
      <c r="H48" s="35">
        <f>SUM(May!H48+G48)</f>
        <v>675913</v>
      </c>
      <c r="I48" s="36">
        <f t="shared" si="2"/>
        <v>89267</v>
      </c>
      <c r="J48" s="35">
        <f t="shared" si="1"/>
        <v>1269434</v>
      </c>
    </row>
    <row r="49" spans="1:10" s="11" customFormat="1" ht="15.75" customHeight="1">
      <c r="A49" s="9" t="s">
        <v>43</v>
      </c>
      <c r="B49" s="10" t="s">
        <v>20</v>
      </c>
      <c r="C49" s="25">
        <v>131</v>
      </c>
      <c r="D49" s="35">
        <f>SUM(May!D49+C49*1)</f>
        <v>266206</v>
      </c>
      <c r="E49" s="24">
        <v>1520</v>
      </c>
      <c r="F49" s="35">
        <f>SUM(May!F49+E49*1)</f>
        <v>74681</v>
      </c>
      <c r="G49" s="24">
        <v>2205</v>
      </c>
      <c r="H49" s="35">
        <f>SUM(May!H49+G49)</f>
        <v>218129</v>
      </c>
      <c r="I49" s="35">
        <f t="shared" si="2"/>
        <v>3856</v>
      </c>
      <c r="J49" s="35">
        <f t="shared" si="1"/>
        <v>559016</v>
      </c>
    </row>
    <row r="50" spans="1:10" s="11" customFormat="1" ht="15.75" customHeight="1">
      <c r="A50" s="9" t="s">
        <v>130</v>
      </c>
      <c r="B50" s="10" t="s">
        <v>20</v>
      </c>
      <c r="C50" s="25">
        <v>50597</v>
      </c>
      <c r="D50" s="35">
        <f>SUM(May!D50+C50*1)</f>
        <v>1159541</v>
      </c>
      <c r="E50" s="24">
        <v>1758</v>
      </c>
      <c r="F50" s="35">
        <f>SUM(May!F50+E50*1)</f>
        <v>20111</v>
      </c>
      <c r="G50" s="24">
        <v>236431</v>
      </c>
      <c r="H50" s="35">
        <f>SUM(May!H50+G50)</f>
        <v>829469</v>
      </c>
      <c r="I50" s="36">
        <f t="shared" si="2"/>
        <v>288786</v>
      </c>
      <c r="J50" s="35">
        <f t="shared" si="1"/>
        <v>2009121</v>
      </c>
    </row>
    <row r="51" spans="1:10" s="1" customFormat="1" ht="15.75" customHeight="1">
      <c r="A51" s="5" t="s">
        <v>48</v>
      </c>
      <c r="B51" s="6" t="s">
        <v>20</v>
      </c>
      <c r="C51" s="25">
        <v>4076</v>
      </c>
      <c r="D51" s="35">
        <f>SUM(May!D51+C51*1)</f>
        <v>860660</v>
      </c>
      <c r="E51" s="24">
        <v>1711</v>
      </c>
      <c r="F51" s="35">
        <f>SUM(May!F51+E51*1)</f>
        <v>78768</v>
      </c>
      <c r="G51" s="24">
        <v>24138</v>
      </c>
      <c r="H51" s="35">
        <f>SUM(May!H51+G51)</f>
        <v>1169554</v>
      </c>
      <c r="I51" s="36">
        <f t="shared" si="2"/>
        <v>29925</v>
      </c>
      <c r="J51" s="35">
        <f t="shared" si="1"/>
        <v>2108982</v>
      </c>
    </row>
    <row r="52" spans="1:10" s="11" customFormat="1" ht="15.75" customHeight="1">
      <c r="A52" s="9" t="s">
        <v>54</v>
      </c>
      <c r="B52" s="10" t="s">
        <v>20</v>
      </c>
      <c r="C52" s="25">
        <v>1312</v>
      </c>
      <c r="D52" s="35">
        <f>SUM(May!D52+C52*1)</f>
        <v>49125</v>
      </c>
      <c r="E52" s="24">
        <v>0</v>
      </c>
      <c r="F52" s="35">
        <f>SUM(May!F52+E52*1)</f>
        <v>2880</v>
      </c>
      <c r="G52" s="24">
        <v>5400</v>
      </c>
      <c r="H52" s="35">
        <f>SUM(May!H52+G52)</f>
        <v>19473</v>
      </c>
      <c r="I52" s="35">
        <f t="shared" si="2"/>
        <v>6712</v>
      </c>
      <c r="J52" s="35">
        <f t="shared" si="1"/>
        <v>71478</v>
      </c>
    </row>
    <row r="53" spans="1:10" s="11" customFormat="1" ht="15.75" customHeight="1">
      <c r="A53" s="9" t="s">
        <v>55</v>
      </c>
      <c r="B53" s="10" t="s">
        <v>20</v>
      </c>
      <c r="C53" s="25">
        <v>1136</v>
      </c>
      <c r="D53" s="35">
        <f>SUM(May!D53+C53*1)</f>
        <v>1286498</v>
      </c>
      <c r="E53" s="24">
        <v>5393</v>
      </c>
      <c r="F53" s="35">
        <f>SUM(May!F53+E53*1)</f>
        <v>678348</v>
      </c>
      <c r="G53" s="24">
        <v>32301</v>
      </c>
      <c r="H53" s="35">
        <f>SUM(May!H53+G53)</f>
        <v>1871810</v>
      </c>
      <c r="I53" s="35">
        <f t="shared" si="2"/>
        <v>38830</v>
      </c>
      <c r="J53" s="35">
        <f t="shared" si="1"/>
        <v>3836656</v>
      </c>
    </row>
    <row r="54" spans="1:10" s="11" customFormat="1" ht="15.75" customHeight="1">
      <c r="A54" s="9" t="s">
        <v>56</v>
      </c>
      <c r="B54" s="10" t="s">
        <v>20</v>
      </c>
      <c r="C54" s="25">
        <v>12130</v>
      </c>
      <c r="D54" s="35">
        <f>SUM(May!D54+C54*1)</f>
        <v>1191978</v>
      </c>
      <c r="E54" s="24">
        <v>21102</v>
      </c>
      <c r="F54" s="35">
        <f>SUM(May!F54+E54*1)</f>
        <v>1197819</v>
      </c>
      <c r="G54" s="24">
        <v>160461</v>
      </c>
      <c r="H54" s="35">
        <f>SUM(May!H54+G54)</f>
        <v>2664250</v>
      </c>
      <c r="I54" s="35">
        <f t="shared" si="2"/>
        <v>193693</v>
      </c>
      <c r="J54" s="35">
        <f t="shared" si="1"/>
        <v>5054047</v>
      </c>
    </row>
    <row r="55" spans="1:10" s="1" customFormat="1" ht="15.75" customHeight="1">
      <c r="A55" s="5" t="s">
        <v>58</v>
      </c>
      <c r="B55" s="6" t="s">
        <v>20</v>
      </c>
      <c r="C55" s="25">
        <v>2858</v>
      </c>
      <c r="D55" s="35">
        <f>SUM(May!D55+C55*1)</f>
        <v>151906</v>
      </c>
      <c r="E55" s="24">
        <v>0</v>
      </c>
      <c r="F55" s="35">
        <f>SUM(May!F55+E55*1)</f>
        <v>0</v>
      </c>
      <c r="G55" s="24">
        <v>70</v>
      </c>
      <c r="H55" s="35">
        <f>SUM(May!H55+G55)</f>
        <v>130182</v>
      </c>
      <c r="I55" s="36">
        <f t="shared" si="2"/>
        <v>2928</v>
      </c>
      <c r="J55" s="35">
        <f t="shared" si="1"/>
        <v>282088</v>
      </c>
    </row>
    <row r="56" spans="1:10" s="1" customFormat="1" ht="15.75" customHeight="1">
      <c r="A56" s="5" t="s">
        <v>59</v>
      </c>
      <c r="B56" s="6" t="s">
        <v>20</v>
      </c>
      <c r="C56" s="25">
        <v>12612</v>
      </c>
      <c r="D56" s="35">
        <f>SUM(May!D56+C56*1)</f>
        <v>1146879</v>
      </c>
      <c r="E56" s="24">
        <v>24452</v>
      </c>
      <c r="F56" s="35">
        <f>SUM(May!F56+E56*1)</f>
        <v>947758</v>
      </c>
      <c r="G56" s="24">
        <v>443318</v>
      </c>
      <c r="H56" s="35">
        <f>SUM(May!H56+G56)</f>
        <v>2247729</v>
      </c>
      <c r="I56" s="36">
        <f t="shared" si="2"/>
        <v>480382</v>
      </c>
      <c r="J56" s="35">
        <f t="shared" si="1"/>
        <v>4342366</v>
      </c>
    </row>
    <row r="57" spans="1:10" s="1" customFormat="1" ht="15.75" customHeight="1">
      <c r="A57" s="5" t="s">
        <v>60</v>
      </c>
      <c r="B57" s="6" t="s">
        <v>20</v>
      </c>
      <c r="C57" s="25">
        <v>4220</v>
      </c>
      <c r="D57" s="35">
        <f>SUM(May!D57+C57*1)</f>
        <v>1330408</v>
      </c>
      <c r="E57" s="24">
        <v>10712</v>
      </c>
      <c r="F57" s="35">
        <f>SUM(May!F57+E57*1)</f>
        <v>1073733</v>
      </c>
      <c r="G57" s="24">
        <v>95990</v>
      </c>
      <c r="H57" s="35">
        <f>SUM(May!H57+G57)</f>
        <v>2230360</v>
      </c>
      <c r="I57" s="36">
        <f t="shared" si="2"/>
        <v>110922</v>
      </c>
      <c r="J57" s="35">
        <f>SUM(D57+F57+H57)</f>
        <v>4634501</v>
      </c>
    </row>
    <row r="58" spans="1:10" s="1" customFormat="1" ht="15.75" customHeight="1">
      <c r="A58" s="5" t="s">
        <v>61</v>
      </c>
      <c r="B58" s="6" t="s">
        <v>20</v>
      </c>
      <c r="C58" s="25">
        <v>17378</v>
      </c>
      <c r="D58" s="35">
        <f>SUM(May!D58+C58*1)</f>
        <v>2032694</v>
      </c>
      <c r="E58" s="24">
        <v>6662</v>
      </c>
      <c r="F58" s="35">
        <f>SUM(May!F58+E58*1)</f>
        <v>718018</v>
      </c>
      <c r="G58" s="24">
        <v>98456</v>
      </c>
      <c r="H58" s="35">
        <f>SUM(May!H58+G58)</f>
        <v>2213674</v>
      </c>
      <c r="I58" s="36">
        <f t="shared" si="2"/>
        <v>122496</v>
      </c>
      <c r="J58" s="35">
        <f t="shared" si="1"/>
        <v>4964386</v>
      </c>
    </row>
    <row r="59" spans="1:10" s="1" customFormat="1" ht="15.75" customHeight="1">
      <c r="A59" s="5" t="s">
        <v>65</v>
      </c>
      <c r="B59" s="6" t="s">
        <v>20</v>
      </c>
      <c r="C59" s="25">
        <v>11620</v>
      </c>
      <c r="D59" s="35">
        <f>SUM(May!D59+C59*1)</f>
        <v>430563</v>
      </c>
      <c r="E59" s="24">
        <v>0</v>
      </c>
      <c r="F59" s="35">
        <f>SUM(May!F59+E59*1)</f>
        <v>22162</v>
      </c>
      <c r="G59" s="24">
        <v>212944</v>
      </c>
      <c r="H59" s="35">
        <f>SUM(May!H59+G59)</f>
        <v>791722</v>
      </c>
      <c r="I59" s="36">
        <f t="shared" si="2"/>
        <v>224564</v>
      </c>
      <c r="J59" s="35">
        <f t="shared" si="1"/>
        <v>1244447</v>
      </c>
    </row>
    <row r="60" spans="1:10" s="1" customFormat="1" ht="15.75" customHeight="1">
      <c r="A60" s="5" t="s">
        <v>66</v>
      </c>
      <c r="B60" s="6" t="s">
        <v>20</v>
      </c>
      <c r="C60" s="25">
        <v>12778</v>
      </c>
      <c r="D60" s="35">
        <f>SUM(May!D60+C60*1)</f>
        <v>811580</v>
      </c>
      <c r="E60" s="24">
        <v>0</v>
      </c>
      <c r="F60" s="35">
        <f>SUM(May!F60+E60*1)</f>
        <v>71314</v>
      </c>
      <c r="G60" s="24">
        <v>14239</v>
      </c>
      <c r="H60" s="35">
        <f>SUM(May!H60+G60)</f>
        <v>936307</v>
      </c>
      <c r="I60" s="36">
        <f t="shared" si="2"/>
        <v>27017</v>
      </c>
      <c r="J60" s="35">
        <f t="shared" si="1"/>
        <v>1819201</v>
      </c>
    </row>
    <row r="61" spans="1:10" s="1" customFormat="1" ht="15.75" customHeight="1">
      <c r="A61" s="5" t="s">
        <v>67</v>
      </c>
      <c r="B61" s="6" t="s">
        <v>20</v>
      </c>
      <c r="C61" s="25">
        <v>2048</v>
      </c>
      <c r="D61" s="35">
        <f>SUM(May!D61+C61*1)</f>
        <v>328125</v>
      </c>
      <c r="E61" s="24">
        <v>5650</v>
      </c>
      <c r="F61" s="35">
        <f>SUM(May!F61+E61*1)</f>
        <v>170317</v>
      </c>
      <c r="G61" s="24">
        <v>38428</v>
      </c>
      <c r="H61" s="35">
        <f>SUM(May!H61+G61)</f>
        <v>604839</v>
      </c>
      <c r="I61" s="36">
        <f t="shared" si="2"/>
        <v>46126</v>
      </c>
      <c r="J61" s="35">
        <f t="shared" si="1"/>
        <v>1103281</v>
      </c>
    </row>
    <row r="62" spans="1:10" s="11" customFormat="1" ht="15.75" customHeight="1">
      <c r="A62" s="9" t="s">
        <v>68</v>
      </c>
      <c r="B62" s="10" t="s">
        <v>20</v>
      </c>
      <c r="C62" s="25">
        <v>2264</v>
      </c>
      <c r="D62" s="35">
        <f>SUM(May!D62+C62*1)</f>
        <v>519892</v>
      </c>
      <c r="E62" s="24">
        <v>3674</v>
      </c>
      <c r="F62" s="35">
        <f>SUM(May!F62+E62*1)</f>
        <v>97788</v>
      </c>
      <c r="G62" s="24">
        <v>7508</v>
      </c>
      <c r="H62" s="35">
        <f>SUM(May!H62+G62)</f>
        <v>420736</v>
      </c>
      <c r="I62" s="35">
        <f t="shared" si="2"/>
        <v>13446</v>
      </c>
      <c r="J62" s="35">
        <f t="shared" si="1"/>
        <v>1038416</v>
      </c>
    </row>
    <row r="63" spans="1:10" s="1" customFormat="1" ht="15.75" customHeight="1">
      <c r="A63" s="5" t="s">
        <v>69</v>
      </c>
      <c r="B63" s="6" t="s">
        <v>20</v>
      </c>
      <c r="C63" s="25">
        <v>9751</v>
      </c>
      <c r="D63" s="35">
        <f>SUM(May!D63+C63*1)</f>
        <v>774931</v>
      </c>
      <c r="E63" s="24">
        <v>3605</v>
      </c>
      <c r="F63" s="35">
        <f>SUM(May!F63+E63*1)</f>
        <v>265526</v>
      </c>
      <c r="G63" s="24">
        <v>30870</v>
      </c>
      <c r="H63" s="35">
        <f>SUM(May!H63+G63)</f>
        <v>1111073</v>
      </c>
      <c r="I63" s="36">
        <f t="shared" si="2"/>
        <v>44226</v>
      </c>
      <c r="J63" s="35">
        <f t="shared" si="1"/>
        <v>2151530</v>
      </c>
    </row>
    <row r="64" spans="1:10" s="11" customFormat="1" ht="15.75" customHeight="1">
      <c r="A64" s="9" t="s">
        <v>70</v>
      </c>
      <c r="B64" s="10" t="s">
        <v>20</v>
      </c>
      <c r="C64" s="25">
        <v>9115</v>
      </c>
      <c r="D64" s="35">
        <f>SUM(May!D64+C64*1)</f>
        <v>545375</v>
      </c>
      <c r="E64" s="24">
        <v>12972</v>
      </c>
      <c r="F64" s="35">
        <f>SUM(May!F64+E64*1)</f>
        <v>315047</v>
      </c>
      <c r="G64" s="24">
        <v>262741</v>
      </c>
      <c r="H64" s="35">
        <f>SUM(May!H64+G64)</f>
        <v>975301</v>
      </c>
      <c r="I64" s="35">
        <f t="shared" si="2"/>
        <v>284828</v>
      </c>
      <c r="J64" s="35">
        <f t="shared" si="1"/>
        <v>1835723</v>
      </c>
    </row>
    <row r="65" spans="1:10" s="1" customFormat="1" ht="15.75" customHeight="1">
      <c r="A65" s="5" t="s">
        <v>71</v>
      </c>
      <c r="B65" s="6" t="s">
        <v>20</v>
      </c>
      <c r="C65" s="25">
        <v>19144</v>
      </c>
      <c r="D65" s="35">
        <f>SUM(May!D65+C65*1)</f>
        <v>456274</v>
      </c>
      <c r="E65" s="24">
        <v>0</v>
      </c>
      <c r="F65" s="35">
        <f>SUM(May!F65+E65*1)</f>
        <v>54605</v>
      </c>
      <c r="G65" s="24">
        <v>45958</v>
      </c>
      <c r="H65" s="35">
        <f>SUM(May!H65+G65)</f>
        <v>359030</v>
      </c>
      <c r="I65" s="36">
        <f t="shared" si="2"/>
        <v>65102</v>
      </c>
      <c r="J65" s="35">
        <f t="shared" si="1"/>
        <v>869909</v>
      </c>
    </row>
    <row r="66" spans="1:10" s="11" customFormat="1" ht="15.75" customHeight="1">
      <c r="A66" s="9" t="s">
        <v>72</v>
      </c>
      <c r="B66" s="10" t="s">
        <v>20</v>
      </c>
      <c r="C66" s="25">
        <v>0</v>
      </c>
      <c r="D66" s="35">
        <f>SUM(May!D66+C66*1)</f>
        <v>33036</v>
      </c>
      <c r="E66" s="24">
        <v>0</v>
      </c>
      <c r="F66" s="35">
        <f>SUM(May!F66+E66*1)</f>
        <v>0</v>
      </c>
      <c r="G66" s="24">
        <v>0</v>
      </c>
      <c r="H66" s="35">
        <f>SUM(May!H66+G66)</f>
        <v>0</v>
      </c>
      <c r="I66" s="35">
        <f t="shared" si="2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25">
        <v>0</v>
      </c>
      <c r="D67" s="35">
        <f>SUM(May!D67+C67*1)</f>
        <v>361033</v>
      </c>
      <c r="E67" s="24">
        <v>1054</v>
      </c>
      <c r="F67" s="35">
        <f>SUM(May!F67+E67*1)</f>
        <v>41224</v>
      </c>
      <c r="G67" s="24">
        <v>0</v>
      </c>
      <c r="H67" s="35">
        <f>SUM(May!H67+G67)</f>
        <v>312030</v>
      </c>
      <c r="I67" s="36">
        <f t="shared" si="2"/>
        <v>1054</v>
      </c>
      <c r="J67" s="35">
        <f t="shared" si="1"/>
        <v>714287</v>
      </c>
    </row>
    <row r="68" spans="1:10" s="11" customFormat="1" ht="15.75" customHeight="1">
      <c r="A68" s="9" t="s">
        <v>74</v>
      </c>
      <c r="B68" s="10" t="s">
        <v>20</v>
      </c>
      <c r="C68" s="25">
        <v>1495</v>
      </c>
      <c r="D68" s="35">
        <f>SUM(May!D68+C68*1)</f>
        <v>65807</v>
      </c>
      <c r="E68" s="24">
        <v>0</v>
      </c>
      <c r="F68" s="35">
        <f>SUM(May!F68+E68*1)</f>
        <v>36749</v>
      </c>
      <c r="G68" s="24">
        <v>6008</v>
      </c>
      <c r="H68" s="35">
        <f>SUM(May!H68+G68)</f>
        <v>178351</v>
      </c>
      <c r="I68" s="35">
        <f t="shared" si="2"/>
        <v>7503</v>
      </c>
      <c r="J68" s="35">
        <f>SUM(D68+F68+H68)</f>
        <v>280907</v>
      </c>
    </row>
    <row r="69" spans="1:10" s="1" customFormat="1" ht="15.75" customHeight="1">
      <c r="A69" s="5" t="s">
        <v>75</v>
      </c>
      <c r="B69" s="6" t="s">
        <v>20</v>
      </c>
      <c r="C69" s="25">
        <v>9211</v>
      </c>
      <c r="D69" s="35">
        <f>SUM(May!D69+C69*1)</f>
        <v>238508</v>
      </c>
      <c r="E69" s="24">
        <v>2012</v>
      </c>
      <c r="F69" s="35">
        <f>SUM(May!F69+E69*1)</f>
        <v>202714</v>
      </c>
      <c r="G69" s="24">
        <v>65824</v>
      </c>
      <c r="H69" s="35">
        <f>SUM(May!H69+G69)</f>
        <v>681289</v>
      </c>
      <c r="I69" s="36">
        <f t="shared" si="2"/>
        <v>77047</v>
      </c>
      <c r="J69" s="35">
        <f t="shared" si="1"/>
        <v>1122511</v>
      </c>
    </row>
    <row r="70" spans="1:10" s="1" customFormat="1" ht="15.75" customHeight="1">
      <c r="A70" s="5" t="s">
        <v>76</v>
      </c>
      <c r="B70" s="6" t="s">
        <v>20</v>
      </c>
      <c r="C70" s="25">
        <v>0</v>
      </c>
      <c r="D70" s="35">
        <f>SUM(May!D70+C70*1)</f>
        <v>36094</v>
      </c>
      <c r="E70" s="24">
        <v>3342</v>
      </c>
      <c r="F70" s="35">
        <f>SUM(May!F70+E70*1)</f>
        <v>39717</v>
      </c>
      <c r="G70" s="24">
        <v>8753</v>
      </c>
      <c r="H70" s="35">
        <f>SUM(May!H70+G70)</f>
        <v>114454</v>
      </c>
      <c r="I70" s="36">
        <f t="shared" si="2"/>
        <v>12095</v>
      </c>
      <c r="J70" s="35">
        <f t="shared" si="1"/>
        <v>190265</v>
      </c>
    </row>
    <row r="71" spans="1:10" s="11" customFormat="1" ht="15.75" customHeight="1">
      <c r="A71" s="9" t="s">
        <v>78</v>
      </c>
      <c r="B71" s="10" t="s">
        <v>20</v>
      </c>
      <c r="C71" s="25">
        <v>0</v>
      </c>
      <c r="D71" s="35">
        <f>SUM(May!D71+C71*1)</f>
        <v>56507</v>
      </c>
      <c r="E71" s="24">
        <v>0</v>
      </c>
      <c r="F71" s="35">
        <f>SUM(May!F71+E71*1)</f>
        <v>0</v>
      </c>
      <c r="G71" s="24">
        <v>0</v>
      </c>
      <c r="H71" s="35">
        <f>SUM(May!H71+G71)</f>
        <v>19698</v>
      </c>
      <c r="I71" s="35">
        <f t="shared" si="2"/>
        <v>0</v>
      </c>
      <c r="J71" s="35">
        <f t="shared" si="1"/>
        <v>76205</v>
      </c>
    </row>
    <row r="72" spans="1:10" s="11" customFormat="1" ht="15.75" customHeight="1">
      <c r="A72" s="9" t="s">
        <v>79</v>
      </c>
      <c r="B72" s="10" t="s">
        <v>20</v>
      </c>
      <c r="C72" s="25">
        <v>0</v>
      </c>
      <c r="D72" s="35">
        <f>SUM(May!D72+C72*1)</f>
        <v>229728</v>
      </c>
      <c r="E72" s="24">
        <v>90</v>
      </c>
      <c r="F72" s="35">
        <f>SUM(May!F72+E72*1)</f>
        <v>45333</v>
      </c>
      <c r="G72" s="24">
        <v>0</v>
      </c>
      <c r="H72" s="35">
        <f>SUM(May!H72+G72)</f>
        <v>52164</v>
      </c>
      <c r="I72" s="35">
        <f t="shared" si="2"/>
        <v>90</v>
      </c>
      <c r="J72" s="35">
        <f t="shared" si="1"/>
        <v>327225</v>
      </c>
    </row>
    <row r="73" spans="1:10" s="11" customFormat="1" ht="15.75" customHeight="1">
      <c r="A73" s="9" t="s">
        <v>80</v>
      </c>
      <c r="B73" s="10" t="s">
        <v>20</v>
      </c>
      <c r="C73" s="25">
        <v>4382</v>
      </c>
      <c r="D73" s="35">
        <f>SUM(May!D73+C73*1)</f>
        <v>933106</v>
      </c>
      <c r="E73" s="24">
        <v>556</v>
      </c>
      <c r="F73" s="35">
        <f>SUM(May!F73+E73*1)</f>
        <v>27719</v>
      </c>
      <c r="G73" s="24">
        <v>42891</v>
      </c>
      <c r="H73" s="35">
        <f>SUM(May!H73+G73)</f>
        <v>906314</v>
      </c>
      <c r="I73" s="35">
        <f t="shared" si="2"/>
        <v>47829</v>
      </c>
      <c r="J73" s="35">
        <f t="shared" si="1"/>
        <v>1867139</v>
      </c>
    </row>
    <row r="74" spans="1:10" s="1" customFormat="1" ht="15.75" customHeight="1">
      <c r="A74" s="5" t="s">
        <v>81</v>
      </c>
      <c r="B74" s="6" t="s">
        <v>20</v>
      </c>
      <c r="C74" s="25">
        <v>2991</v>
      </c>
      <c r="D74" s="35">
        <f>SUM(May!D74+C74*1)</f>
        <v>220092</v>
      </c>
      <c r="E74" s="24">
        <v>2693</v>
      </c>
      <c r="F74" s="35">
        <f>SUM(May!F74+E74*1)</f>
        <v>150400</v>
      </c>
      <c r="G74" s="24">
        <v>28926</v>
      </c>
      <c r="H74" s="35">
        <f>SUM(May!H74+G74)</f>
        <v>479662</v>
      </c>
      <c r="I74" s="36">
        <f t="shared" si="2"/>
        <v>34610</v>
      </c>
      <c r="J74" s="35">
        <f t="shared" si="1"/>
        <v>850154</v>
      </c>
    </row>
    <row r="75" spans="1:10" s="11" customFormat="1" ht="15.75" customHeight="1">
      <c r="A75" s="9" t="s">
        <v>85</v>
      </c>
      <c r="B75" s="10" t="s">
        <v>20</v>
      </c>
      <c r="C75" s="25">
        <v>0</v>
      </c>
      <c r="D75" s="35">
        <f>SUM(May!D75+C75*1)</f>
        <v>0</v>
      </c>
      <c r="E75" s="24">
        <v>0</v>
      </c>
      <c r="F75" s="35">
        <f>SUM(May!F75+E75*1)</f>
        <v>0</v>
      </c>
      <c r="G75" s="24">
        <v>0</v>
      </c>
      <c r="H75" s="35">
        <f>SUM(May!H75+G75)</f>
        <v>0</v>
      </c>
      <c r="I75" s="35">
        <f t="shared" si="2"/>
        <v>0</v>
      </c>
      <c r="J75" s="35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25">
        <v>1233</v>
      </c>
      <c r="D76" s="35">
        <f>SUM(May!D76+C76*1)</f>
        <v>181770</v>
      </c>
      <c r="E76" s="24">
        <v>1758</v>
      </c>
      <c r="F76" s="35">
        <f>SUM(May!F76+E76*1)</f>
        <v>1758</v>
      </c>
      <c r="G76" s="24">
        <v>9690</v>
      </c>
      <c r="H76" s="35">
        <f>SUM(May!H76+G76)</f>
        <v>18555</v>
      </c>
      <c r="I76" s="35">
        <f t="shared" si="2"/>
        <v>12681</v>
      </c>
      <c r="J76" s="35">
        <f>SUM(D76+F76+H76)</f>
        <v>202083</v>
      </c>
    </row>
    <row r="77" spans="1:10" s="1" customFormat="1" ht="15.75" customHeight="1">
      <c r="A77" s="5" t="s">
        <v>88</v>
      </c>
      <c r="B77" s="6" t="s">
        <v>20</v>
      </c>
      <c r="C77" s="25">
        <v>14939</v>
      </c>
      <c r="D77" s="35">
        <f>SUM(May!D77+C77*1)</f>
        <v>1574803</v>
      </c>
      <c r="E77" s="24">
        <v>8398</v>
      </c>
      <c r="F77" s="35">
        <f>SUM(May!F77+E77*1)</f>
        <v>441390</v>
      </c>
      <c r="G77" s="24">
        <v>101549</v>
      </c>
      <c r="H77" s="35">
        <f>SUM(May!H77+G77)</f>
        <v>2566630</v>
      </c>
      <c r="I77" s="36">
        <f t="shared" si="2"/>
        <v>124886</v>
      </c>
      <c r="J77" s="35">
        <f>SUM(D77+F77+H77)</f>
        <v>4582823</v>
      </c>
    </row>
    <row r="78" spans="1:10" s="1" customFormat="1" ht="15.75" customHeight="1">
      <c r="A78" s="5" t="s">
        <v>139</v>
      </c>
      <c r="B78" s="6" t="s">
        <v>20</v>
      </c>
      <c r="C78" s="25">
        <v>0</v>
      </c>
      <c r="D78" s="35">
        <f>SUM(May!D78+C78*1)</f>
        <v>54152</v>
      </c>
      <c r="E78" s="24">
        <v>3188</v>
      </c>
      <c r="F78" s="35">
        <f>SUM(May!F78+E78*1)</f>
        <v>237735</v>
      </c>
      <c r="G78" s="24">
        <v>1567</v>
      </c>
      <c r="H78" s="35">
        <f>SUM(May!H78+G78)</f>
        <v>386895</v>
      </c>
      <c r="I78" s="36">
        <f t="shared" si="2"/>
        <v>4755</v>
      </c>
      <c r="J78" s="35">
        <f>SUM(D78+F78+H78)</f>
        <v>678782</v>
      </c>
    </row>
    <row r="79" spans="1:10" s="1" customFormat="1" ht="15.75" customHeight="1">
      <c r="A79" s="5" t="s">
        <v>137</v>
      </c>
      <c r="B79" s="6" t="s">
        <v>20</v>
      </c>
      <c r="C79" s="25">
        <v>0</v>
      </c>
      <c r="D79" s="35">
        <f>SUM(May!D79+C79*1)</f>
        <v>0</v>
      </c>
      <c r="E79" s="24">
        <v>0</v>
      </c>
      <c r="F79" s="35">
        <f>SUM(May!F79+E79*1)</f>
        <v>404219</v>
      </c>
      <c r="G79" s="24">
        <v>0</v>
      </c>
      <c r="H79" s="35">
        <f>SUM(May!H79+G79)</f>
        <v>249602</v>
      </c>
      <c r="I79" s="36">
        <f t="shared" si="2"/>
        <v>0</v>
      </c>
      <c r="J79" s="35">
        <f>SUM(D79+F79+H79)</f>
        <v>653821</v>
      </c>
    </row>
    <row r="80" spans="1:10" s="1" customFormat="1" ht="15.75" customHeight="1">
      <c r="A80" s="5" t="s">
        <v>138</v>
      </c>
      <c r="B80" s="6" t="s">
        <v>20</v>
      </c>
      <c r="C80" s="25"/>
      <c r="D80" s="35">
        <f>SUM(May!D80+C80*1)</f>
        <v>15896</v>
      </c>
      <c r="E80" s="24">
        <v>1291</v>
      </c>
      <c r="F80" s="35">
        <f>SUM(May!F80+E80*1)</f>
        <v>222849</v>
      </c>
      <c r="G80" s="24">
        <v>0</v>
      </c>
      <c r="H80" s="35">
        <f>SUM(May!H80+G80)</f>
        <v>196352</v>
      </c>
      <c r="I80" s="36">
        <f t="shared" si="2"/>
        <v>1291</v>
      </c>
      <c r="J80" s="35">
        <f>SUM(D80+F80+H80)</f>
        <v>435097</v>
      </c>
    </row>
    <row r="81" spans="1:10" s="3" customFormat="1" ht="21.75">
      <c r="A81" s="19" t="s">
        <v>125</v>
      </c>
      <c r="B81" s="2"/>
      <c r="C81" s="36">
        <f>SUM(C5:C35)</f>
        <v>184851</v>
      </c>
      <c r="D81" s="36">
        <f aca="true" t="shared" si="3" ref="D81:J81">SUM(D5:D35)</f>
        <v>12026843</v>
      </c>
      <c r="E81" s="36">
        <f t="shared" si="3"/>
        <v>184523</v>
      </c>
      <c r="F81" s="36">
        <f t="shared" si="3"/>
        <v>8628038</v>
      </c>
      <c r="G81" s="36">
        <f t="shared" si="3"/>
        <v>2870632</v>
      </c>
      <c r="H81" s="36">
        <f t="shared" si="3"/>
        <v>26246431</v>
      </c>
      <c r="I81" s="36">
        <f t="shared" si="3"/>
        <v>3240006</v>
      </c>
      <c r="J81" s="36">
        <f t="shared" si="3"/>
        <v>46901312</v>
      </c>
    </row>
    <row r="82" spans="1:10" s="3" customFormat="1" ht="21.75">
      <c r="A82" s="19" t="s">
        <v>126</v>
      </c>
      <c r="B82" s="2"/>
      <c r="C82" s="36">
        <f>SUM(C36:C80)</f>
        <v>383129</v>
      </c>
      <c r="D82" s="36">
        <f aca="true" t="shared" si="4" ref="D82:J82">SUM(D36:D80)</f>
        <v>27925330</v>
      </c>
      <c r="E82" s="36">
        <f t="shared" si="4"/>
        <v>174022</v>
      </c>
      <c r="F82" s="36">
        <f t="shared" si="4"/>
        <v>10471556</v>
      </c>
      <c r="G82" s="36">
        <f t="shared" si="4"/>
        <v>3748757</v>
      </c>
      <c r="H82" s="36">
        <f t="shared" si="4"/>
        <v>38358769</v>
      </c>
      <c r="I82" s="36">
        <f t="shared" si="4"/>
        <v>4305908</v>
      </c>
      <c r="J82" s="36">
        <f t="shared" si="4"/>
        <v>76755655</v>
      </c>
    </row>
    <row r="83" spans="1:10" s="3" customFormat="1" ht="15.75" customHeight="1">
      <c r="A83" s="17" t="s">
        <v>89</v>
      </c>
      <c r="B83" s="2"/>
      <c r="C83" s="36">
        <f>SUM(C81:C82)</f>
        <v>567980</v>
      </c>
      <c r="D83" s="36">
        <f aca="true" t="shared" si="5" ref="D83:J83">SUM(D81:D82)</f>
        <v>39952173</v>
      </c>
      <c r="E83" s="36">
        <f t="shared" si="5"/>
        <v>358545</v>
      </c>
      <c r="F83" s="36">
        <f t="shared" si="5"/>
        <v>19099594</v>
      </c>
      <c r="G83" s="36">
        <f t="shared" si="5"/>
        <v>6619389</v>
      </c>
      <c r="H83" s="36">
        <f t="shared" si="5"/>
        <v>64605200</v>
      </c>
      <c r="I83" s="36">
        <f t="shared" si="5"/>
        <v>7545914</v>
      </c>
      <c r="J83" s="36">
        <f t="shared" si="5"/>
        <v>123656967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156</v>
      </c>
      <c r="J84" s="51">
        <v>111845073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155</v>
      </c>
      <c r="J85" s="49">
        <v>115160641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 sheet="1"/>
  <mergeCells count="1">
    <mergeCell ref="A1:J1"/>
  </mergeCells>
  <conditionalFormatting sqref="A2:A83 C2:IV2 A1:IV1 D83:H86 K3:IV83 B3:C86 D3:J82 I83:J84">
    <cfRule type="expression" priority="32" dxfId="0" stopIfTrue="1">
      <formula>CellHasFormula</formula>
    </cfRule>
  </conditionalFormatting>
  <conditionalFormatting sqref="A1:IV1">
    <cfRule type="expression" priority="31" dxfId="0" stopIfTrue="1">
      <formula>CellHasFormula</formula>
    </cfRule>
  </conditionalFormatting>
  <conditionalFormatting sqref="C5:C80">
    <cfRule type="expression" priority="30" dxfId="0" stopIfTrue="1">
      <formula>CellHasFormula</formula>
    </cfRule>
  </conditionalFormatting>
  <conditionalFormatting sqref="E5:E80">
    <cfRule type="expression" priority="29" dxfId="0" stopIfTrue="1">
      <formula>CellHasFormula</formula>
    </cfRule>
  </conditionalFormatting>
  <conditionalFormatting sqref="G5:G80">
    <cfRule type="expression" priority="28" dxfId="0" stopIfTrue="1">
      <formula>CellHasFormula</formula>
    </cfRule>
  </conditionalFormatting>
  <conditionalFormatting sqref="C36:C80">
    <cfRule type="expression" priority="27" dxfId="0" stopIfTrue="1">
      <formula>CellHasFormula</formula>
    </cfRule>
  </conditionalFormatting>
  <conditionalFormatting sqref="E36:E80">
    <cfRule type="expression" priority="26" dxfId="0" stopIfTrue="1">
      <formula>CellHasFormula</formula>
    </cfRule>
  </conditionalFormatting>
  <conditionalFormatting sqref="G36:G80">
    <cfRule type="expression" priority="25" dxfId="0" stopIfTrue="1">
      <formula>CellHasFormula</formula>
    </cfRule>
  </conditionalFormatting>
  <conditionalFormatting sqref="C36:C79">
    <cfRule type="expression" priority="24" dxfId="0" stopIfTrue="1">
      <formula>CellHasFormula</formula>
    </cfRule>
  </conditionalFormatting>
  <conditionalFormatting sqref="C36:C79">
    <cfRule type="expression" priority="23" dxfId="0" stopIfTrue="1">
      <formula>CellHasFormula</formula>
    </cfRule>
  </conditionalFormatting>
  <conditionalFormatting sqref="C36:C79">
    <cfRule type="expression" priority="22" dxfId="0" stopIfTrue="1">
      <formula>CellHasFormula</formula>
    </cfRule>
  </conditionalFormatting>
  <conditionalFormatting sqref="C36:C79">
    <cfRule type="expression" priority="21" dxfId="0" stopIfTrue="1">
      <formula>CellHasFormula</formula>
    </cfRule>
  </conditionalFormatting>
  <conditionalFormatting sqref="C36:C79">
    <cfRule type="expression" priority="20" dxfId="0" stopIfTrue="1">
      <formula>CellHasFormula</formula>
    </cfRule>
  </conditionalFormatting>
  <conditionalFormatting sqref="C36:C79">
    <cfRule type="expression" priority="19" dxfId="0" stopIfTrue="1">
      <formula>CellHasFormula</formula>
    </cfRule>
  </conditionalFormatting>
  <conditionalFormatting sqref="C36:C79">
    <cfRule type="expression" priority="18" dxfId="0" stopIfTrue="1">
      <formula>CellHasFormula</formula>
    </cfRule>
  </conditionalFormatting>
  <conditionalFormatting sqref="C36:C79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J90" sqref="J90"/>
    </sheetView>
  </sheetViews>
  <sheetFormatPr defaultColWidth="9.140625" defaultRowHeight="12.75"/>
  <cols>
    <col min="1" max="1" width="19.8515625" style="0" bestFit="1" customWidth="1"/>
    <col min="3" max="3" width="15.7109375" style="20" customWidth="1"/>
    <col min="4" max="4" width="15.7109375" style="41" customWidth="1"/>
    <col min="5" max="5" width="15.7109375" style="20" customWidth="1"/>
    <col min="6" max="6" width="15.7109375" style="41" customWidth="1"/>
    <col min="7" max="7" width="15.7109375" style="20" customWidth="1"/>
    <col min="8" max="10" width="15.7109375" style="41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143</v>
      </c>
      <c r="D2" s="37"/>
      <c r="F2" s="37"/>
      <c r="H2" s="37"/>
      <c r="I2" s="37"/>
      <c r="J2" s="37"/>
    </row>
    <row r="3" spans="1:10" s="3" customFormat="1" ht="12.75">
      <c r="A3" s="2"/>
      <c r="B3" s="2"/>
      <c r="C3" s="13"/>
      <c r="D3" s="38"/>
      <c r="E3" s="13"/>
      <c r="F3" s="38"/>
      <c r="G3" s="13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14" t="s">
        <v>113</v>
      </c>
      <c r="D4" s="39" t="s">
        <v>11</v>
      </c>
      <c r="E4" s="14" t="s">
        <v>114</v>
      </c>
      <c r="F4" s="39" t="s">
        <v>14</v>
      </c>
      <c r="G4" s="14" t="s">
        <v>115</v>
      </c>
      <c r="H4" s="39" t="s">
        <v>90</v>
      </c>
      <c r="I4" s="39" t="s">
        <v>116</v>
      </c>
      <c r="J4" s="39" t="s">
        <v>18</v>
      </c>
    </row>
    <row r="5" spans="1:10" s="4" customFormat="1" ht="20.25" customHeight="1">
      <c r="A5" s="21" t="s">
        <v>128</v>
      </c>
      <c r="B5" s="4" t="s">
        <v>22</v>
      </c>
      <c r="C5" s="24">
        <v>8627</v>
      </c>
      <c r="D5" s="35">
        <f>SUM(Jul!D5+C5*11)</f>
        <v>131437</v>
      </c>
      <c r="E5" s="24">
        <v>3965</v>
      </c>
      <c r="F5" s="35">
        <f>SUM(Jul!F5+E5*11)</f>
        <v>67567</v>
      </c>
      <c r="G5" s="24">
        <v>77614</v>
      </c>
      <c r="H5" s="35">
        <f>SUM(Jul!H5+G5)</f>
        <v>93736</v>
      </c>
      <c r="I5" s="35">
        <f aca="true" t="shared" si="0" ref="I5:I68">SUM(C5,E5,G5)</f>
        <v>90206</v>
      </c>
      <c r="J5" s="35">
        <f>SUM(D5+F5+H5)</f>
        <v>292740</v>
      </c>
    </row>
    <row r="6" spans="1:10" s="11" customFormat="1" ht="15.75" customHeight="1">
      <c r="A6" s="9" t="s">
        <v>21</v>
      </c>
      <c r="B6" s="10" t="s">
        <v>22</v>
      </c>
      <c r="C6" s="24">
        <v>0</v>
      </c>
      <c r="D6" s="35">
        <f>SUM(Jul!D6+C6*11)</f>
        <v>0</v>
      </c>
      <c r="E6" s="24">
        <v>0</v>
      </c>
      <c r="F6" s="35">
        <f>SUM(Jul!F6+E6*11)</f>
        <v>16332</v>
      </c>
      <c r="G6" s="24">
        <v>0</v>
      </c>
      <c r="H6" s="35">
        <f>SUM(Jul!H6+G6)</f>
        <v>27035</v>
      </c>
      <c r="I6" s="35">
        <f t="shared" si="0"/>
        <v>0</v>
      </c>
      <c r="J6" s="35">
        <f aca="true" t="shared" si="1" ref="J6:J69">SUM(D6+F6+H6)</f>
        <v>43367</v>
      </c>
    </row>
    <row r="7" spans="1:10" s="11" customFormat="1" ht="15.75" customHeight="1">
      <c r="A7" s="9" t="s">
        <v>23</v>
      </c>
      <c r="B7" s="10" t="s">
        <v>22</v>
      </c>
      <c r="C7" s="24">
        <v>3498</v>
      </c>
      <c r="D7" s="35">
        <f>SUM(Jul!D7+C7*11)</f>
        <v>63870</v>
      </c>
      <c r="E7" s="24">
        <v>0</v>
      </c>
      <c r="F7" s="35">
        <f>SUM(Jul!F7+E7*11)</f>
        <v>72108</v>
      </c>
      <c r="G7" s="24">
        <v>22942</v>
      </c>
      <c r="H7" s="35">
        <f>SUM(Jul!H7+G7)</f>
        <v>80598</v>
      </c>
      <c r="I7" s="35">
        <f t="shared" si="0"/>
        <v>26440</v>
      </c>
      <c r="J7" s="35">
        <f t="shared" si="1"/>
        <v>216576</v>
      </c>
    </row>
    <row r="8" spans="1:10" s="1" customFormat="1" ht="15.75" customHeight="1">
      <c r="A8" s="5" t="s">
        <v>24</v>
      </c>
      <c r="B8" s="6" t="s">
        <v>22</v>
      </c>
      <c r="C8" s="24">
        <v>4771</v>
      </c>
      <c r="D8" s="35">
        <f>SUM(Jul!D8+C8*11)</f>
        <v>209081</v>
      </c>
      <c r="E8" s="24">
        <v>15568</v>
      </c>
      <c r="F8" s="35">
        <f>SUM(Jul!F8+E8*11)</f>
        <v>273320</v>
      </c>
      <c r="G8" s="24">
        <v>224637</v>
      </c>
      <c r="H8" s="35">
        <f>SUM(Jul!H8+G8)</f>
        <v>377664</v>
      </c>
      <c r="I8" s="35">
        <f t="shared" si="0"/>
        <v>244976</v>
      </c>
      <c r="J8" s="35">
        <f t="shared" si="1"/>
        <v>860065</v>
      </c>
    </row>
    <row r="9" spans="1:10" s="11" customFormat="1" ht="15.75" customHeight="1">
      <c r="A9" s="9" t="s">
        <v>25</v>
      </c>
      <c r="B9" s="10" t="s">
        <v>22</v>
      </c>
      <c r="C9" s="24">
        <v>5889</v>
      </c>
      <c r="D9" s="35">
        <f>SUM(Jul!D9+C9*11)</f>
        <v>209571</v>
      </c>
      <c r="E9" s="24">
        <v>0</v>
      </c>
      <c r="F9" s="35">
        <f>SUM(Jul!F9+E9*11)</f>
        <v>48780</v>
      </c>
      <c r="G9" s="24">
        <v>96157</v>
      </c>
      <c r="H9" s="35">
        <f>SUM(Jul!H9+G9)</f>
        <v>160779</v>
      </c>
      <c r="I9" s="35">
        <f t="shared" si="0"/>
        <v>102046</v>
      </c>
      <c r="J9" s="35">
        <f t="shared" si="1"/>
        <v>419130</v>
      </c>
    </row>
    <row r="10" spans="1:10" s="1" customFormat="1" ht="15.75" customHeight="1">
      <c r="A10" s="5" t="s">
        <v>27</v>
      </c>
      <c r="B10" s="6" t="s">
        <v>22</v>
      </c>
      <c r="C10" s="24">
        <v>16074</v>
      </c>
      <c r="D10" s="35">
        <f>SUM(Jul!D10+C10*11)</f>
        <v>207018</v>
      </c>
      <c r="E10" s="24">
        <v>509</v>
      </c>
      <c r="F10" s="35">
        <f>SUM(Jul!F10+E10*11)</f>
        <v>6679</v>
      </c>
      <c r="G10" s="24">
        <v>94251</v>
      </c>
      <c r="H10" s="35">
        <f>SUM(Jul!H10+G10)</f>
        <v>107871</v>
      </c>
      <c r="I10" s="35">
        <f t="shared" si="0"/>
        <v>110834</v>
      </c>
      <c r="J10" s="35">
        <f t="shared" si="1"/>
        <v>321568</v>
      </c>
    </row>
    <row r="11" spans="1:10" s="1" customFormat="1" ht="15.75" customHeight="1">
      <c r="A11" s="5" t="s">
        <v>30</v>
      </c>
      <c r="B11" s="6" t="s">
        <v>22</v>
      </c>
      <c r="C11" s="24">
        <v>4968</v>
      </c>
      <c r="D11" s="35">
        <f>SUM(Jul!D11+C11*11)</f>
        <v>141048</v>
      </c>
      <c r="E11" s="24">
        <v>3322</v>
      </c>
      <c r="F11" s="35">
        <f>SUM(Jul!F11+E11*11)</f>
        <v>57326</v>
      </c>
      <c r="G11" s="24">
        <v>122339</v>
      </c>
      <c r="H11" s="35">
        <f>SUM(Jul!H11+G11)</f>
        <v>219058</v>
      </c>
      <c r="I11" s="35">
        <f t="shared" si="0"/>
        <v>130629</v>
      </c>
      <c r="J11" s="35">
        <f t="shared" si="1"/>
        <v>417432</v>
      </c>
    </row>
    <row r="12" spans="1:10" s="1" customFormat="1" ht="15.75" customHeight="1">
      <c r="A12" s="5" t="s">
        <v>31</v>
      </c>
      <c r="B12" s="6" t="s">
        <v>22</v>
      </c>
      <c r="C12" s="24">
        <v>9570</v>
      </c>
      <c r="D12" s="35">
        <f>SUM(Jul!D12+C12*11)</f>
        <v>108330</v>
      </c>
      <c r="E12" s="24">
        <v>3958</v>
      </c>
      <c r="F12" s="35">
        <f>SUM(Jul!F12+E12*11)</f>
        <v>96962</v>
      </c>
      <c r="G12" s="24">
        <v>48251</v>
      </c>
      <c r="H12" s="35">
        <f>SUM(Jul!H12+G12)</f>
        <v>84028</v>
      </c>
      <c r="I12" s="35">
        <f t="shared" si="0"/>
        <v>61779</v>
      </c>
      <c r="J12" s="35">
        <f t="shared" si="1"/>
        <v>289320</v>
      </c>
    </row>
    <row r="13" spans="1:10" s="11" customFormat="1" ht="15.75" customHeight="1">
      <c r="A13" s="9" t="s">
        <v>36</v>
      </c>
      <c r="B13" s="10" t="s">
        <v>22</v>
      </c>
      <c r="C13" s="24">
        <v>3351</v>
      </c>
      <c r="D13" s="35">
        <f>SUM(Jul!D13+C13*11)</f>
        <v>71853</v>
      </c>
      <c r="E13" s="24">
        <v>1113</v>
      </c>
      <c r="F13" s="35">
        <f>SUM(Jul!F13+E13*11)</f>
        <v>468207</v>
      </c>
      <c r="G13" s="24">
        <v>38707</v>
      </c>
      <c r="H13" s="35">
        <f>SUM(Jul!H13+G13)</f>
        <v>38707</v>
      </c>
      <c r="I13" s="35">
        <f t="shared" si="0"/>
        <v>43171</v>
      </c>
      <c r="J13" s="35">
        <f t="shared" si="1"/>
        <v>578767</v>
      </c>
    </row>
    <row r="14" spans="1:10" s="1" customFormat="1" ht="15.75" customHeight="1">
      <c r="A14" s="5" t="s">
        <v>37</v>
      </c>
      <c r="B14" s="6" t="s">
        <v>22</v>
      </c>
      <c r="C14" s="24">
        <v>0</v>
      </c>
      <c r="D14" s="35">
        <f>SUM(Jul!D14+C14*11)</f>
        <v>36468</v>
      </c>
      <c r="E14" s="24">
        <v>0</v>
      </c>
      <c r="F14" s="35">
        <f>SUM(Jul!F14+E14*11)</f>
        <v>0</v>
      </c>
      <c r="G14" s="24">
        <v>0</v>
      </c>
      <c r="H14" s="35">
        <f>SUM(Jul!H14+G14)</f>
        <v>36337</v>
      </c>
      <c r="I14" s="35">
        <f t="shared" si="0"/>
        <v>0</v>
      </c>
      <c r="J14" s="35">
        <f t="shared" si="1"/>
        <v>72805</v>
      </c>
    </row>
    <row r="15" spans="1:10" s="1" customFormat="1" ht="15.75" customHeight="1">
      <c r="A15" s="5" t="s">
        <v>40</v>
      </c>
      <c r="B15" s="6" t="s">
        <v>22</v>
      </c>
      <c r="C15" s="24">
        <v>19773</v>
      </c>
      <c r="D15" s="35">
        <f>SUM(Jul!D15+C15*11)</f>
        <v>402987</v>
      </c>
      <c r="E15" s="24">
        <v>3897</v>
      </c>
      <c r="F15" s="35">
        <f>SUM(Jul!F15+E15*11)</f>
        <v>55323</v>
      </c>
      <c r="G15" s="24">
        <v>231458</v>
      </c>
      <c r="H15" s="35">
        <f>SUM(Jul!H15+G15)</f>
        <v>320318</v>
      </c>
      <c r="I15" s="35">
        <f t="shared" si="0"/>
        <v>255128</v>
      </c>
      <c r="J15" s="35">
        <f t="shared" si="1"/>
        <v>778628</v>
      </c>
    </row>
    <row r="16" spans="1:10" s="1" customFormat="1" ht="15.75" customHeight="1">
      <c r="A16" s="5" t="s">
        <v>44</v>
      </c>
      <c r="B16" s="6" t="s">
        <v>22</v>
      </c>
      <c r="C16" s="24">
        <v>7519</v>
      </c>
      <c r="D16" s="35">
        <f>SUM(Jul!D16+C16*11)</f>
        <v>117221</v>
      </c>
      <c r="E16" s="24">
        <v>1525</v>
      </c>
      <c r="F16" s="35">
        <f>SUM(Jul!F16+E16*11)</f>
        <v>16775</v>
      </c>
      <c r="G16" s="24">
        <v>92405</v>
      </c>
      <c r="H16" s="35">
        <f>SUM(Jul!H16+G16)</f>
        <v>112581</v>
      </c>
      <c r="I16" s="35">
        <f t="shared" si="0"/>
        <v>101449</v>
      </c>
      <c r="J16" s="35">
        <f t="shared" si="1"/>
        <v>246577</v>
      </c>
    </row>
    <row r="17" spans="1:10" s="1" customFormat="1" ht="15.75" customHeight="1">
      <c r="A17" s="5" t="s">
        <v>45</v>
      </c>
      <c r="B17" s="6" t="s">
        <v>22</v>
      </c>
      <c r="C17" s="24">
        <v>3105</v>
      </c>
      <c r="D17" s="35">
        <f>SUM(Jul!D17+C17*11)</f>
        <v>71031</v>
      </c>
      <c r="E17" s="24">
        <v>3295</v>
      </c>
      <c r="F17" s="35">
        <f>SUM(Jul!F17+E17*11)</f>
        <v>60665</v>
      </c>
      <c r="G17" s="24">
        <v>331252</v>
      </c>
      <c r="H17" s="35">
        <f>SUM(Jul!H17+G17)</f>
        <v>372184</v>
      </c>
      <c r="I17" s="35">
        <f t="shared" si="0"/>
        <v>337652</v>
      </c>
      <c r="J17" s="35">
        <f t="shared" si="1"/>
        <v>503880</v>
      </c>
    </row>
    <row r="18" spans="1:10" s="1" customFormat="1" ht="15.75" customHeight="1">
      <c r="A18" s="5" t="s">
        <v>46</v>
      </c>
      <c r="B18" s="6" t="s">
        <v>22</v>
      </c>
      <c r="C18" s="24">
        <v>18332</v>
      </c>
      <c r="D18" s="35">
        <f>SUM(Jul!D18+C18*11)</f>
        <v>350104</v>
      </c>
      <c r="E18" s="24">
        <v>2790</v>
      </c>
      <c r="F18" s="35">
        <f>SUM(Jul!F18+E18*11)</f>
        <v>108366</v>
      </c>
      <c r="G18" s="24">
        <v>172676</v>
      </c>
      <c r="H18" s="35">
        <f>SUM(Jul!H18+G18)</f>
        <v>328331</v>
      </c>
      <c r="I18" s="35">
        <f t="shared" si="0"/>
        <v>193798</v>
      </c>
      <c r="J18" s="35">
        <f t="shared" si="1"/>
        <v>786801</v>
      </c>
    </row>
    <row r="19" spans="1:10" s="11" customFormat="1" ht="15.75" customHeight="1">
      <c r="A19" s="9" t="s">
        <v>47</v>
      </c>
      <c r="B19" s="10" t="s">
        <v>22</v>
      </c>
      <c r="C19" s="24">
        <v>0</v>
      </c>
      <c r="D19" s="35">
        <f>SUM(Jul!D19+C19*11)</f>
        <v>0</v>
      </c>
      <c r="E19" s="24">
        <v>1038</v>
      </c>
      <c r="F19" s="35">
        <f>SUM(Jul!F19+E19*11)</f>
        <v>11418</v>
      </c>
      <c r="G19" s="24">
        <v>13113</v>
      </c>
      <c r="H19" s="35">
        <f>SUM(Jul!H19+G19)</f>
        <v>13113</v>
      </c>
      <c r="I19" s="35">
        <f t="shared" si="0"/>
        <v>14151</v>
      </c>
      <c r="J19" s="35">
        <f t="shared" si="1"/>
        <v>24531</v>
      </c>
    </row>
    <row r="20" spans="1:10" s="11" customFormat="1" ht="15.75" customHeight="1">
      <c r="A20" s="9" t="s">
        <v>49</v>
      </c>
      <c r="B20" s="10" t="s">
        <v>22</v>
      </c>
      <c r="C20" s="24">
        <v>0</v>
      </c>
      <c r="D20" s="35">
        <f>SUM(Jul!D20+C20*11)</f>
        <v>0</v>
      </c>
      <c r="E20" s="24">
        <v>200</v>
      </c>
      <c r="F20" s="35">
        <f>SUM(Jul!F20+E20*11)</f>
        <v>2200</v>
      </c>
      <c r="G20" s="24">
        <v>10709</v>
      </c>
      <c r="H20" s="35">
        <f>SUM(Jul!H20+G20)</f>
        <v>10709</v>
      </c>
      <c r="I20" s="35">
        <f t="shared" si="0"/>
        <v>10909</v>
      </c>
      <c r="J20" s="35">
        <f t="shared" si="1"/>
        <v>12909</v>
      </c>
    </row>
    <row r="21" spans="1:10" s="1" customFormat="1" ht="15.75" customHeight="1">
      <c r="A21" s="5" t="s">
        <v>50</v>
      </c>
      <c r="B21" s="6" t="s">
        <v>22</v>
      </c>
      <c r="C21" s="24">
        <v>4778</v>
      </c>
      <c r="D21" s="35">
        <f>SUM(Jul!D21+C21*11)</f>
        <v>103318</v>
      </c>
      <c r="E21" s="24">
        <v>0</v>
      </c>
      <c r="F21" s="35">
        <f>SUM(Jul!F21+E21*11)</f>
        <v>0</v>
      </c>
      <c r="G21" s="24">
        <v>63781</v>
      </c>
      <c r="H21" s="35">
        <f>SUM(Jul!H21+G21)</f>
        <v>179282</v>
      </c>
      <c r="I21" s="35">
        <f t="shared" si="0"/>
        <v>68559</v>
      </c>
      <c r="J21" s="35">
        <f t="shared" si="1"/>
        <v>282600</v>
      </c>
    </row>
    <row r="22" spans="1:10" s="1" customFormat="1" ht="15.75" customHeight="1">
      <c r="A22" s="5" t="s">
        <v>51</v>
      </c>
      <c r="B22" s="6" t="s">
        <v>22</v>
      </c>
      <c r="C22" s="24">
        <v>0</v>
      </c>
      <c r="D22" s="35">
        <f>SUM(Jul!D22+C22*11)</f>
        <v>3060</v>
      </c>
      <c r="E22" s="24">
        <v>0</v>
      </c>
      <c r="F22" s="35">
        <f>SUM(Jul!F22+E22*11)</f>
        <v>0</v>
      </c>
      <c r="G22" s="24">
        <v>0</v>
      </c>
      <c r="H22" s="35">
        <f>SUM(Jul!H22+G22)</f>
        <v>2036</v>
      </c>
      <c r="I22" s="35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24">
        <v>14206</v>
      </c>
      <c r="D23" s="35">
        <f>SUM(Jul!D23+C23*11)</f>
        <v>332006</v>
      </c>
      <c r="E23" s="24">
        <v>3339</v>
      </c>
      <c r="F23" s="35">
        <f>SUM(Jul!F23+E23*11)</f>
        <v>98661</v>
      </c>
      <c r="G23" s="24">
        <v>234065</v>
      </c>
      <c r="H23" s="35">
        <f>SUM(Jul!H23+G23)</f>
        <v>404748</v>
      </c>
      <c r="I23" s="35">
        <f t="shared" si="0"/>
        <v>251610</v>
      </c>
      <c r="J23" s="35">
        <f t="shared" si="1"/>
        <v>835415</v>
      </c>
    </row>
    <row r="24" spans="1:10" s="1" customFormat="1" ht="15.75" customHeight="1">
      <c r="A24" s="5" t="s">
        <v>53</v>
      </c>
      <c r="B24" s="6" t="s">
        <v>22</v>
      </c>
      <c r="C24" s="24">
        <v>0</v>
      </c>
      <c r="D24" s="35">
        <f>SUM(Jul!D24+C24*11)</f>
        <v>0</v>
      </c>
      <c r="E24" s="24">
        <v>0</v>
      </c>
      <c r="F24" s="35">
        <f>SUM(Jul!F24+E24*11)</f>
        <v>0</v>
      </c>
      <c r="G24" s="24">
        <v>0</v>
      </c>
      <c r="H24" s="35">
        <f>SUM(Jul!H24+G24)</f>
        <v>0</v>
      </c>
      <c r="I24" s="35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24">
        <v>6843</v>
      </c>
      <c r="D25" s="35">
        <f>SUM(Jul!D25+C25*11)</f>
        <v>79881</v>
      </c>
      <c r="E25" s="24">
        <v>6505</v>
      </c>
      <c r="F25" s="35">
        <f>SUM(Jul!F25+E25*11)</f>
        <v>136475</v>
      </c>
      <c r="G25" s="24">
        <v>87719</v>
      </c>
      <c r="H25" s="35">
        <f>SUM(Jul!H25+G25)</f>
        <v>149034</v>
      </c>
      <c r="I25" s="35">
        <f t="shared" si="0"/>
        <v>101067</v>
      </c>
      <c r="J25" s="35">
        <f t="shared" si="1"/>
        <v>365390</v>
      </c>
    </row>
    <row r="26" spans="1:10" s="1" customFormat="1" ht="15.75" customHeight="1">
      <c r="A26" s="5" t="s">
        <v>63</v>
      </c>
      <c r="B26" s="6" t="s">
        <v>22</v>
      </c>
      <c r="C26" s="24">
        <v>6011</v>
      </c>
      <c r="D26" s="35">
        <f>SUM(Jul!D26+C26*11)</f>
        <v>144121</v>
      </c>
      <c r="E26" s="24">
        <v>1664</v>
      </c>
      <c r="F26" s="35">
        <f>SUM(Jul!F26+E26*11)</f>
        <v>39088</v>
      </c>
      <c r="G26" s="24">
        <v>74869</v>
      </c>
      <c r="H26" s="35">
        <f>SUM(Jul!H26+G26)</f>
        <v>172597</v>
      </c>
      <c r="I26" s="35">
        <f t="shared" si="0"/>
        <v>82544</v>
      </c>
      <c r="J26" s="35">
        <f t="shared" si="1"/>
        <v>355806</v>
      </c>
    </row>
    <row r="27" spans="1:10" s="1" customFormat="1" ht="15.75" customHeight="1">
      <c r="A27" s="5" t="s">
        <v>64</v>
      </c>
      <c r="B27" s="6" t="s">
        <v>22</v>
      </c>
      <c r="C27" s="24">
        <v>10421</v>
      </c>
      <c r="D27" s="35">
        <f>SUM(Jul!D27+C27*11)</f>
        <v>245755</v>
      </c>
      <c r="E27" s="24">
        <v>5615</v>
      </c>
      <c r="F27" s="35">
        <f>SUM(Jul!F27+E27*11)</f>
        <v>130489</v>
      </c>
      <c r="G27" s="24">
        <v>86397</v>
      </c>
      <c r="H27" s="35">
        <f>SUM(Jul!H27+G27)</f>
        <v>293974</v>
      </c>
      <c r="I27" s="35">
        <f t="shared" si="0"/>
        <v>102433</v>
      </c>
      <c r="J27" s="35">
        <f t="shared" si="1"/>
        <v>670218</v>
      </c>
    </row>
    <row r="28" spans="1:10" s="1" customFormat="1" ht="15.75" customHeight="1">
      <c r="A28" s="5" t="s">
        <v>77</v>
      </c>
      <c r="B28" s="6" t="s">
        <v>22</v>
      </c>
      <c r="C28" s="24">
        <v>5928</v>
      </c>
      <c r="D28" s="35">
        <f>SUM(Jul!D28+C28*11)</f>
        <v>116820</v>
      </c>
      <c r="E28" s="24">
        <v>0</v>
      </c>
      <c r="F28" s="35">
        <f>SUM(Jul!F28+E28*11)</f>
        <v>11148</v>
      </c>
      <c r="G28" s="24">
        <v>27094</v>
      </c>
      <c r="H28" s="35">
        <f>SUM(Jul!H28+G28)</f>
        <v>69453</v>
      </c>
      <c r="I28" s="35">
        <f t="shared" si="0"/>
        <v>33022</v>
      </c>
      <c r="J28" s="35">
        <f t="shared" si="1"/>
        <v>197421</v>
      </c>
    </row>
    <row r="29" spans="1:10" s="1" customFormat="1" ht="15.75" customHeight="1">
      <c r="A29" s="5" t="s">
        <v>82</v>
      </c>
      <c r="B29" s="6" t="s">
        <v>22</v>
      </c>
      <c r="C29" s="24">
        <v>18157</v>
      </c>
      <c r="D29" s="35">
        <f>SUM(Jul!D29+C29*11)</f>
        <v>339923</v>
      </c>
      <c r="E29" s="24">
        <v>90</v>
      </c>
      <c r="F29" s="35">
        <f>SUM(Jul!F29+E29*11)</f>
        <v>990</v>
      </c>
      <c r="G29" s="24">
        <v>214714</v>
      </c>
      <c r="H29" s="35">
        <f>SUM(Jul!H29+G29)</f>
        <v>324138</v>
      </c>
      <c r="I29" s="35">
        <f t="shared" si="0"/>
        <v>232961</v>
      </c>
      <c r="J29" s="35">
        <f t="shared" si="1"/>
        <v>665051</v>
      </c>
    </row>
    <row r="30" spans="1:10" s="1" customFormat="1" ht="15.75" customHeight="1">
      <c r="A30" s="5" t="s">
        <v>83</v>
      </c>
      <c r="B30" s="6" t="s">
        <v>22</v>
      </c>
      <c r="C30" s="24">
        <v>15326</v>
      </c>
      <c r="D30" s="35">
        <f>SUM(Jul!D30+C30*11)</f>
        <v>348250</v>
      </c>
      <c r="E30" s="24">
        <v>2147</v>
      </c>
      <c r="F30" s="35">
        <f>SUM(Jul!F30+E30*11)</f>
        <v>32305</v>
      </c>
      <c r="G30" s="24">
        <v>208654</v>
      </c>
      <c r="H30" s="35">
        <f>SUM(Jul!H30+G30)</f>
        <v>370839</v>
      </c>
      <c r="I30" s="35">
        <f t="shared" si="0"/>
        <v>226127</v>
      </c>
      <c r="J30" s="35">
        <f t="shared" si="1"/>
        <v>751394</v>
      </c>
    </row>
    <row r="31" spans="1:10" s="1" customFormat="1" ht="15.75" customHeight="1">
      <c r="A31" s="5" t="s">
        <v>84</v>
      </c>
      <c r="B31" s="6" t="s">
        <v>22</v>
      </c>
      <c r="C31" s="24">
        <v>10228</v>
      </c>
      <c r="D31" s="35">
        <f>SUM(Jul!D31+C31*11)</f>
        <v>198860</v>
      </c>
      <c r="E31" s="24">
        <v>1732</v>
      </c>
      <c r="F31" s="35">
        <f>SUM(Jul!F31+E31*11)</f>
        <v>38996</v>
      </c>
      <c r="G31" s="24">
        <v>135617</v>
      </c>
      <c r="H31" s="35">
        <f>SUM(Jul!H31+G31)</f>
        <v>275046</v>
      </c>
      <c r="I31" s="35">
        <f t="shared" si="0"/>
        <v>147577</v>
      </c>
      <c r="J31" s="35">
        <f t="shared" si="1"/>
        <v>512902</v>
      </c>
    </row>
    <row r="32" spans="1:10" s="11" customFormat="1" ht="15.75" customHeight="1">
      <c r="A32" s="9" t="s">
        <v>86</v>
      </c>
      <c r="B32" s="10" t="s">
        <v>22</v>
      </c>
      <c r="C32" s="24">
        <v>7749</v>
      </c>
      <c r="D32" s="35">
        <f>SUM(Jul!D32+C32*11)</f>
        <v>126591</v>
      </c>
      <c r="E32" s="24">
        <v>90</v>
      </c>
      <c r="F32" s="35">
        <f>SUM(Jul!F32+E32*11)</f>
        <v>16650</v>
      </c>
      <c r="G32" s="24">
        <v>74908</v>
      </c>
      <c r="H32" s="35">
        <f>SUM(Jul!H32+G32)</f>
        <v>105387</v>
      </c>
      <c r="I32" s="35">
        <f t="shared" si="0"/>
        <v>82747</v>
      </c>
      <c r="J32" s="35">
        <f t="shared" si="1"/>
        <v>248628</v>
      </c>
    </row>
    <row r="33" spans="1:10" s="11" customFormat="1" ht="15.75" customHeight="1">
      <c r="A33" s="9" t="s">
        <v>134</v>
      </c>
      <c r="B33" s="16" t="s">
        <v>22</v>
      </c>
      <c r="C33" s="24">
        <v>0</v>
      </c>
      <c r="D33" s="35">
        <f>SUM(Jul!D33+C33*11)</f>
        <v>0</v>
      </c>
      <c r="E33" s="24">
        <v>1060</v>
      </c>
      <c r="F33" s="35">
        <f>SUM(Jul!F33+E33*11)</f>
        <v>11660</v>
      </c>
      <c r="G33" s="24">
        <v>3180</v>
      </c>
      <c r="H33" s="35">
        <f>SUM(Jul!H33+G33)</f>
        <v>3180</v>
      </c>
      <c r="I33" s="35">
        <f t="shared" si="0"/>
        <v>4240</v>
      </c>
      <c r="J33" s="35">
        <f t="shared" si="1"/>
        <v>14840</v>
      </c>
    </row>
    <row r="34" spans="1:10" s="11" customFormat="1" ht="15.75" customHeight="1">
      <c r="A34" s="9" t="s">
        <v>135</v>
      </c>
      <c r="B34" s="16" t="s">
        <v>22</v>
      </c>
      <c r="C34" s="24">
        <v>0</v>
      </c>
      <c r="D34" s="35">
        <f>SUM(Jul!D34+C34*11)</f>
        <v>42048</v>
      </c>
      <c r="E34" s="24">
        <v>2976</v>
      </c>
      <c r="F34" s="35">
        <f>SUM(Jul!F34+E34*11)</f>
        <v>112536</v>
      </c>
      <c r="G34" s="24">
        <v>10446</v>
      </c>
      <c r="H34" s="35">
        <f>SUM(Jul!H34+G34)</f>
        <v>92631</v>
      </c>
      <c r="I34" s="35">
        <f t="shared" si="0"/>
        <v>13422</v>
      </c>
      <c r="J34" s="35">
        <f t="shared" si="1"/>
        <v>247215</v>
      </c>
    </row>
    <row r="35" spans="1:10" s="11" customFormat="1" ht="15.75" customHeight="1">
      <c r="A35" s="9" t="s">
        <v>136</v>
      </c>
      <c r="B35" s="16" t="s">
        <v>22</v>
      </c>
      <c r="C35" s="24">
        <v>0</v>
      </c>
      <c r="D35" s="35">
        <f>SUM(Jul!D35+C35*11)</f>
        <v>33792</v>
      </c>
      <c r="E35" s="24">
        <v>4898</v>
      </c>
      <c r="F35" s="35">
        <f>SUM(Jul!F35+E35*11)</f>
        <v>75166</v>
      </c>
      <c r="G35" s="24">
        <v>25059</v>
      </c>
      <c r="H35" s="35">
        <f>SUM(Jul!H35+G35)</f>
        <v>85512</v>
      </c>
      <c r="I35" s="35">
        <f t="shared" si="0"/>
        <v>29957</v>
      </c>
      <c r="J35" s="35">
        <f t="shared" si="1"/>
        <v>194470</v>
      </c>
    </row>
    <row r="36" spans="1:10" s="11" customFormat="1" ht="15.75" customHeight="1">
      <c r="A36" s="9" t="s">
        <v>129</v>
      </c>
      <c r="B36" s="10" t="s">
        <v>20</v>
      </c>
      <c r="C36" s="24">
        <v>8640</v>
      </c>
      <c r="D36" s="35">
        <f>SUM(Jul!D36+C36*11)</f>
        <v>140592</v>
      </c>
      <c r="E36" s="24">
        <v>0</v>
      </c>
      <c r="F36" s="35">
        <f>SUM(Jul!F36+E36*11)</f>
        <v>0</v>
      </c>
      <c r="G36" s="24">
        <v>63466</v>
      </c>
      <c r="H36" s="35">
        <f>SUM(Jul!H36+G36)</f>
        <v>63466</v>
      </c>
      <c r="I36" s="35">
        <f t="shared" si="0"/>
        <v>72106</v>
      </c>
      <c r="J36" s="35">
        <f t="shared" si="1"/>
        <v>204058</v>
      </c>
    </row>
    <row r="37" spans="1:10" s="1" customFormat="1" ht="15.75" customHeight="1">
      <c r="A37" s="5" t="s">
        <v>19</v>
      </c>
      <c r="B37" s="6" t="s">
        <v>20</v>
      </c>
      <c r="C37" s="24">
        <v>1899</v>
      </c>
      <c r="D37" s="35">
        <f>SUM(Jul!D37+C37*11)</f>
        <v>218589</v>
      </c>
      <c r="E37" s="24">
        <v>0</v>
      </c>
      <c r="F37" s="35">
        <f>SUM(Jul!F37+E37*11)</f>
        <v>0</v>
      </c>
      <c r="G37" s="24">
        <v>47565</v>
      </c>
      <c r="H37" s="35">
        <f>SUM(Jul!H37+G37)</f>
        <v>77016</v>
      </c>
      <c r="I37" s="35">
        <f t="shared" si="0"/>
        <v>49464</v>
      </c>
      <c r="J37" s="35">
        <f t="shared" si="1"/>
        <v>295605</v>
      </c>
    </row>
    <row r="38" spans="1:10" s="1" customFormat="1" ht="15.75" customHeight="1">
      <c r="A38" s="5" t="s">
        <v>26</v>
      </c>
      <c r="B38" s="6" t="s">
        <v>20</v>
      </c>
      <c r="C38" s="24">
        <v>17388</v>
      </c>
      <c r="D38" s="35">
        <f>SUM(Jul!D38+C38*11)</f>
        <v>380268</v>
      </c>
      <c r="E38" s="24">
        <v>9386</v>
      </c>
      <c r="F38" s="35">
        <f>SUM(Jul!F38+E38*11)</f>
        <v>173902</v>
      </c>
      <c r="G38" s="24">
        <v>204764</v>
      </c>
      <c r="H38" s="35">
        <f>SUM(Jul!H38+G38)</f>
        <v>348450</v>
      </c>
      <c r="I38" s="35">
        <f t="shared" si="0"/>
        <v>231538</v>
      </c>
      <c r="J38" s="35">
        <f t="shared" si="1"/>
        <v>902620</v>
      </c>
    </row>
    <row r="39" spans="1:10" s="1" customFormat="1" ht="15.75" customHeight="1">
      <c r="A39" s="5" t="s">
        <v>28</v>
      </c>
      <c r="B39" s="6" t="s">
        <v>20</v>
      </c>
      <c r="C39" s="24">
        <v>8976</v>
      </c>
      <c r="D39" s="35">
        <f>SUM(Jul!D39+C39*11)</f>
        <v>119376</v>
      </c>
      <c r="E39" s="24">
        <v>556</v>
      </c>
      <c r="F39" s="35">
        <f>SUM(Jul!F39+E39*11)</f>
        <v>10916</v>
      </c>
      <c r="G39" s="24">
        <v>88472</v>
      </c>
      <c r="H39" s="35">
        <f>SUM(Jul!H39+G39)</f>
        <v>243225</v>
      </c>
      <c r="I39" s="35">
        <f t="shared" si="0"/>
        <v>98004</v>
      </c>
      <c r="J39" s="35">
        <f t="shared" si="1"/>
        <v>373517</v>
      </c>
    </row>
    <row r="40" spans="1:10" s="1" customFormat="1" ht="15.75" customHeight="1">
      <c r="A40" s="5" t="s">
        <v>29</v>
      </c>
      <c r="B40" s="6" t="s">
        <v>20</v>
      </c>
      <c r="C40" s="24">
        <v>17768</v>
      </c>
      <c r="D40" s="35">
        <f>SUM(Jul!D40+C40*11)</f>
        <v>195448</v>
      </c>
      <c r="E40" s="24">
        <v>2732</v>
      </c>
      <c r="F40" s="35">
        <f>SUM(Jul!F40+E40*11)</f>
        <v>46876</v>
      </c>
      <c r="G40" s="24">
        <v>118828</v>
      </c>
      <c r="H40" s="35">
        <f>SUM(Jul!H40+G40)</f>
        <v>136489</v>
      </c>
      <c r="I40" s="35">
        <f t="shared" si="0"/>
        <v>139328</v>
      </c>
      <c r="J40" s="35">
        <f t="shared" si="1"/>
        <v>378813</v>
      </c>
    </row>
    <row r="41" spans="1:10" s="11" customFormat="1" ht="15.75" customHeight="1">
      <c r="A41" s="9" t="s">
        <v>32</v>
      </c>
      <c r="B41" s="10" t="s">
        <v>20</v>
      </c>
      <c r="C41" s="24">
        <v>0</v>
      </c>
      <c r="D41" s="35">
        <f>SUM(Jul!D41+C41*11)</f>
        <v>42744</v>
      </c>
      <c r="E41" s="24">
        <v>0</v>
      </c>
      <c r="F41" s="35">
        <f>SUM(Jul!F41+E41*11)</f>
        <v>0</v>
      </c>
      <c r="G41" s="24">
        <v>0</v>
      </c>
      <c r="H41" s="35">
        <f>SUM(Jul!H41+G41)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24">
        <v>14599</v>
      </c>
      <c r="D42" s="35">
        <f>SUM(Jul!D42+C42*11)</f>
        <v>290885</v>
      </c>
      <c r="E42" s="24">
        <v>5685</v>
      </c>
      <c r="F42" s="35">
        <f>SUM(Jul!F42+E42*11)</f>
        <v>109539</v>
      </c>
      <c r="G42" s="24">
        <v>86013</v>
      </c>
      <c r="H42" s="35">
        <f>SUM(Jul!H42+G42)</f>
        <v>154676</v>
      </c>
      <c r="I42" s="35">
        <f t="shared" si="0"/>
        <v>106297</v>
      </c>
      <c r="J42" s="35">
        <f t="shared" si="1"/>
        <v>555100</v>
      </c>
    </row>
    <row r="43" spans="1:10" s="1" customFormat="1" ht="15.75" customHeight="1">
      <c r="A43" s="5" t="s">
        <v>34</v>
      </c>
      <c r="B43" s="6" t="s">
        <v>20</v>
      </c>
      <c r="C43" s="24">
        <v>12443</v>
      </c>
      <c r="D43" s="35">
        <f>SUM(Jul!D43+C43*11)</f>
        <v>136873</v>
      </c>
      <c r="E43" s="24">
        <v>6334</v>
      </c>
      <c r="F43" s="35">
        <f>SUM(Jul!F43+E43*11)</f>
        <v>83030</v>
      </c>
      <c r="G43" s="24">
        <v>100805</v>
      </c>
      <c r="H43" s="35">
        <f>SUM(Jul!H43+G43)</f>
        <v>162838</v>
      </c>
      <c r="I43" s="35">
        <f t="shared" si="0"/>
        <v>119582</v>
      </c>
      <c r="J43" s="35">
        <f t="shared" si="1"/>
        <v>382741</v>
      </c>
    </row>
    <row r="44" spans="1:10" s="11" customFormat="1" ht="15.75" customHeight="1">
      <c r="A44" s="9" t="s">
        <v>35</v>
      </c>
      <c r="B44" s="10" t="s">
        <v>20</v>
      </c>
      <c r="C44" s="24">
        <v>0</v>
      </c>
      <c r="D44" s="35">
        <f>SUM(Jul!D44+C44*11)</f>
        <v>210588</v>
      </c>
      <c r="E44" s="24">
        <v>0</v>
      </c>
      <c r="F44" s="35">
        <f>SUM(Jul!F44+E44*11)</f>
        <v>0</v>
      </c>
      <c r="G44" s="24">
        <v>0</v>
      </c>
      <c r="H44" s="35">
        <f>SUM(Jul!H44+G44)</f>
        <v>0</v>
      </c>
      <c r="I44" s="35">
        <f t="shared" si="0"/>
        <v>0</v>
      </c>
      <c r="J44" s="35">
        <f t="shared" si="1"/>
        <v>210588</v>
      </c>
    </row>
    <row r="45" spans="1:10" s="1" customFormat="1" ht="15.75" customHeight="1">
      <c r="A45" s="5" t="s">
        <v>38</v>
      </c>
      <c r="B45" s="6" t="s">
        <v>20</v>
      </c>
      <c r="C45" s="24">
        <v>26965</v>
      </c>
      <c r="D45" s="35">
        <f>SUM(Jul!D45+C45*11)</f>
        <v>330407</v>
      </c>
      <c r="E45" s="24">
        <v>6734</v>
      </c>
      <c r="F45" s="35">
        <f>SUM(Jul!F45+E45*11)</f>
        <v>95938</v>
      </c>
      <c r="G45" s="24">
        <v>269443</v>
      </c>
      <c r="H45" s="35">
        <f>SUM(Jul!H45+G45)</f>
        <v>421969</v>
      </c>
      <c r="I45" s="35">
        <f t="shared" si="0"/>
        <v>303142</v>
      </c>
      <c r="J45" s="35">
        <f t="shared" si="1"/>
        <v>848314</v>
      </c>
    </row>
    <row r="46" spans="1:10" s="11" customFormat="1" ht="15.75" customHeight="1">
      <c r="A46" s="9" t="s">
        <v>39</v>
      </c>
      <c r="B46" s="10" t="s">
        <v>20</v>
      </c>
      <c r="C46" s="24">
        <v>6111</v>
      </c>
      <c r="D46" s="35">
        <f>SUM(Jul!D46+C46*11)</f>
        <v>369609</v>
      </c>
      <c r="E46" s="24">
        <v>1810</v>
      </c>
      <c r="F46" s="35">
        <f>SUM(Jul!F46+E46*11)</f>
        <v>28370</v>
      </c>
      <c r="G46" s="24">
        <v>116429</v>
      </c>
      <c r="H46" s="35">
        <f>SUM(Jul!H46+G46)</f>
        <v>177870</v>
      </c>
      <c r="I46" s="35">
        <f t="shared" si="0"/>
        <v>124350</v>
      </c>
      <c r="J46" s="35">
        <f t="shared" si="1"/>
        <v>575849</v>
      </c>
    </row>
    <row r="47" spans="1:10" s="1" customFormat="1" ht="15.75" customHeight="1">
      <c r="A47" s="5" t="s">
        <v>41</v>
      </c>
      <c r="B47" s="6" t="s">
        <v>20</v>
      </c>
      <c r="C47" s="24">
        <v>10122</v>
      </c>
      <c r="D47" s="35">
        <f>SUM(Jul!D47+C47*11)</f>
        <v>161910</v>
      </c>
      <c r="E47" s="24">
        <v>4030</v>
      </c>
      <c r="F47" s="35">
        <f>SUM(Jul!F47+E47*11)</f>
        <v>150842</v>
      </c>
      <c r="G47" s="24">
        <v>150493</v>
      </c>
      <c r="H47" s="35">
        <f>SUM(Jul!H47+G47)</f>
        <v>343198</v>
      </c>
      <c r="I47" s="35">
        <f t="shared" si="0"/>
        <v>164645</v>
      </c>
      <c r="J47" s="35">
        <f t="shared" si="1"/>
        <v>655950</v>
      </c>
    </row>
    <row r="48" spans="1:10" s="1" customFormat="1" ht="15.75" customHeight="1">
      <c r="A48" s="5" t="s">
        <v>42</v>
      </c>
      <c r="B48" s="6" t="s">
        <v>20</v>
      </c>
      <c r="C48" s="24">
        <v>4668</v>
      </c>
      <c r="D48" s="35">
        <f>SUM(Jul!D48+C48*11)</f>
        <v>88224</v>
      </c>
      <c r="E48" s="24">
        <v>513</v>
      </c>
      <c r="F48" s="35">
        <f>SUM(Jul!F48+E48*11)</f>
        <v>18099</v>
      </c>
      <c r="G48" s="24">
        <v>48580</v>
      </c>
      <c r="H48" s="35">
        <f>SUM(Jul!H48+G48)</f>
        <v>92090</v>
      </c>
      <c r="I48" s="35">
        <f t="shared" si="0"/>
        <v>53761</v>
      </c>
      <c r="J48" s="35">
        <f t="shared" si="1"/>
        <v>198413</v>
      </c>
    </row>
    <row r="49" spans="1:10" s="11" customFormat="1" ht="15.75" customHeight="1">
      <c r="A49" s="9" t="s">
        <v>43</v>
      </c>
      <c r="B49" s="10" t="s">
        <v>20</v>
      </c>
      <c r="C49" s="24">
        <v>4146</v>
      </c>
      <c r="D49" s="35">
        <f>SUM(Jul!D49+C49*11)</f>
        <v>222690</v>
      </c>
      <c r="E49" s="24">
        <v>2469</v>
      </c>
      <c r="F49" s="35">
        <f>SUM(Jul!F49+E49*11)</f>
        <v>28239</v>
      </c>
      <c r="G49" s="24">
        <v>51577</v>
      </c>
      <c r="H49" s="35">
        <f>SUM(Jul!H49+G49)</f>
        <v>95523</v>
      </c>
      <c r="I49" s="35">
        <f t="shared" si="0"/>
        <v>58192</v>
      </c>
      <c r="J49" s="35">
        <f t="shared" si="1"/>
        <v>346452</v>
      </c>
    </row>
    <row r="50" spans="1:10" s="11" customFormat="1" ht="15.75" customHeight="1">
      <c r="A50" s="9" t="s">
        <v>130</v>
      </c>
      <c r="B50" s="10" t="s">
        <v>20</v>
      </c>
      <c r="C50" s="24">
        <v>25742</v>
      </c>
      <c r="D50" s="35">
        <f>SUM(Jul!D50+C50*11)</f>
        <v>354802</v>
      </c>
      <c r="E50" s="24">
        <v>0</v>
      </c>
      <c r="F50" s="35">
        <f>SUM(Jul!F50+E50*11)</f>
        <v>0</v>
      </c>
      <c r="G50" s="24">
        <v>74677</v>
      </c>
      <c r="H50" s="35">
        <f>SUM(Jul!H50+G50)</f>
        <v>161003</v>
      </c>
      <c r="I50" s="35">
        <f t="shared" si="0"/>
        <v>100419</v>
      </c>
      <c r="J50" s="35">
        <f t="shared" si="1"/>
        <v>515805</v>
      </c>
    </row>
    <row r="51" spans="1:10" s="1" customFormat="1" ht="15.75" customHeight="1">
      <c r="A51" s="5" t="s">
        <v>48</v>
      </c>
      <c r="B51" s="6" t="s">
        <v>20</v>
      </c>
      <c r="C51" s="24">
        <v>12243</v>
      </c>
      <c r="D51" s="35">
        <f>SUM(Jul!D51+C51*11)</f>
        <v>134673</v>
      </c>
      <c r="E51" s="24">
        <v>0</v>
      </c>
      <c r="F51" s="35">
        <f>SUM(Jul!F51+E51*11)</f>
        <v>20784</v>
      </c>
      <c r="G51" s="24">
        <v>72114</v>
      </c>
      <c r="H51" s="35">
        <f>SUM(Jul!H51+G51)</f>
        <v>151997</v>
      </c>
      <c r="I51" s="35">
        <f t="shared" si="0"/>
        <v>84357</v>
      </c>
      <c r="J51" s="35">
        <f t="shared" si="1"/>
        <v>307454</v>
      </c>
    </row>
    <row r="52" spans="1:10" s="11" customFormat="1" ht="15.75" customHeight="1">
      <c r="A52" s="9" t="s">
        <v>54</v>
      </c>
      <c r="B52" s="10" t="s">
        <v>20</v>
      </c>
      <c r="C52" s="24">
        <v>129</v>
      </c>
      <c r="D52" s="35">
        <f>SUM(Jul!D52+C52*11)</f>
        <v>33099</v>
      </c>
      <c r="E52" s="24">
        <v>0</v>
      </c>
      <c r="F52" s="35">
        <f>SUM(Jul!F52+E52*11)</f>
        <v>0</v>
      </c>
      <c r="G52" s="24">
        <v>1667</v>
      </c>
      <c r="H52" s="35">
        <f>SUM(Jul!H52+G52)</f>
        <v>1667</v>
      </c>
      <c r="I52" s="35">
        <f t="shared" si="0"/>
        <v>1796</v>
      </c>
      <c r="J52" s="35">
        <f t="shared" si="1"/>
        <v>34766</v>
      </c>
    </row>
    <row r="53" spans="1:10" s="11" customFormat="1" ht="15.75" customHeight="1">
      <c r="A53" s="9" t="s">
        <v>55</v>
      </c>
      <c r="B53" s="10" t="s">
        <v>20</v>
      </c>
      <c r="C53" s="24">
        <v>15620</v>
      </c>
      <c r="D53" s="35">
        <f>SUM(Jul!D53+C53*11)</f>
        <v>587056</v>
      </c>
      <c r="E53" s="24">
        <v>6443</v>
      </c>
      <c r="F53" s="35">
        <f>SUM(Jul!F53+E53*11)</f>
        <v>98569</v>
      </c>
      <c r="G53" s="24">
        <v>422317</v>
      </c>
      <c r="H53" s="35">
        <f>SUM(Jul!H53+G53)</f>
        <v>438786</v>
      </c>
      <c r="I53" s="35">
        <f t="shared" si="0"/>
        <v>444380</v>
      </c>
      <c r="J53" s="35">
        <f t="shared" si="1"/>
        <v>1124411</v>
      </c>
    </row>
    <row r="54" spans="1:10" s="11" customFormat="1" ht="15.75" customHeight="1">
      <c r="A54" s="9" t="s">
        <v>56</v>
      </c>
      <c r="B54" s="10" t="s">
        <v>20</v>
      </c>
      <c r="C54" s="24">
        <v>19105</v>
      </c>
      <c r="D54" s="35">
        <f>SUM(Jul!D54+C54*11)</f>
        <v>210155</v>
      </c>
      <c r="E54" s="24">
        <v>17447</v>
      </c>
      <c r="F54" s="35">
        <f>SUM(Jul!F54+E54*11)</f>
        <v>253873</v>
      </c>
      <c r="G54" s="24">
        <v>212266</v>
      </c>
      <c r="H54" s="35">
        <f>SUM(Jul!H54+G54)</f>
        <v>607416</v>
      </c>
      <c r="I54" s="35">
        <f t="shared" si="0"/>
        <v>248818</v>
      </c>
      <c r="J54" s="35">
        <f t="shared" si="1"/>
        <v>1071444</v>
      </c>
    </row>
    <row r="55" spans="1:10" s="1" customFormat="1" ht="15.75" customHeight="1">
      <c r="A55" s="5" t="s">
        <v>58</v>
      </c>
      <c r="B55" s="6" t="s">
        <v>20</v>
      </c>
      <c r="C55" s="24">
        <v>2816</v>
      </c>
      <c r="D55" s="35">
        <f>SUM(Jul!D55+C55*11)</f>
        <v>112600</v>
      </c>
      <c r="E55" s="24">
        <v>0</v>
      </c>
      <c r="F55" s="35">
        <f>SUM(Jul!F55+E55*11)</f>
        <v>0</v>
      </c>
      <c r="G55" s="24">
        <v>0</v>
      </c>
      <c r="H55" s="35">
        <f>SUM(Jul!H55+G55)</f>
        <v>28219</v>
      </c>
      <c r="I55" s="35">
        <f t="shared" si="0"/>
        <v>2816</v>
      </c>
      <c r="J55" s="35">
        <f t="shared" si="1"/>
        <v>140819</v>
      </c>
    </row>
    <row r="56" spans="1:10" s="1" customFormat="1" ht="15.75" customHeight="1">
      <c r="A56" s="5" t="s">
        <v>59</v>
      </c>
      <c r="B56" s="6" t="s">
        <v>20</v>
      </c>
      <c r="C56" s="24">
        <v>14952</v>
      </c>
      <c r="D56" s="35">
        <f>SUM(Jul!D56+C56*11)</f>
        <v>376860</v>
      </c>
      <c r="E56" s="24">
        <v>9239</v>
      </c>
      <c r="F56" s="35">
        <f>SUM(Jul!F56+E56*11)</f>
        <v>211969</v>
      </c>
      <c r="G56" s="24">
        <v>193929</v>
      </c>
      <c r="H56" s="35">
        <f>SUM(Jul!H56+G56)</f>
        <v>321609</v>
      </c>
      <c r="I56" s="35">
        <f t="shared" si="0"/>
        <v>218120</v>
      </c>
      <c r="J56" s="35">
        <f t="shared" si="1"/>
        <v>910438</v>
      </c>
    </row>
    <row r="57" spans="1:10" s="1" customFormat="1" ht="15.75" customHeight="1">
      <c r="A57" s="5" t="s">
        <v>60</v>
      </c>
      <c r="B57" s="6" t="s">
        <v>20</v>
      </c>
      <c r="C57" s="24">
        <v>18022</v>
      </c>
      <c r="D57" s="35">
        <f>SUM(Jul!D57+C57*11)</f>
        <v>436502</v>
      </c>
      <c r="E57" s="24">
        <v>16057</v>
      </c>
      <c r="F57" s="35">
        <f>SUM(Jul!F57+E57*11)</f>
        <v>225323</v>
      </c>
      <c r="G57" s="24">
        <v>183263</v>
      </c>
      <c r="H57" s="35">
        <f>SUM(Jul!H57+G57)</f>
        <v>324892</v>
      </c>
      <c r="I57" s="35">
        <f t="shared" si="0"/>
        <v>217342</v>
      </c>
      <c r="J57" s="35">
        <f t="shared" si="1"/>
        <v>986717</v>
      </c>
    </row>
    <row r="58" spans="1:10" s="1" customFormat="1" ht="15.75" customHeight="1">
      <c r="A58" s="5" t="s">
        <v>61</v>
      </c>
      <c r="B58" s="6" t="s">
        <v>20</v>
      </c>
      <c r="C58" s="24">
        <v>40969</v>
      </c>
      <c r="D58" s="35">
        <f>SUM(Jul!D58+C58*11)</f>
        <v>515255</v>
      </c>
      <c r="E58" s="24">
        <v>10799</v>
      </c>
      <c r="F58" s="35">
        <f>SUM(Jul!F58+E58*11)</f>
        <v>275353</v>
      </c>
      <c r="G58" s="24">
        <v>362581</v>
      </c>
      <c r="H58" s="35">
        <f>SUM(Jul!H58+G58)</f>
        <v>456094</v>
      </c>
      <c r="I58" s="35">
        <f t="shared" si="0"/>
        <v>414349</v>
      </c>
      <c r="J58" s="35">
        <f t="shared" si="1"/>
        <v>1246702</v>
      </c>
    </row>
    <row r="59" spans="1:10" s="1" customFormat="1" ht="15.75" customHeight="1">
      <c r="A59" s="5" t="s">
        <v>65</v>
      </c>
      <c r="B59" s="6" t="s">
        <v>20</v>
      </c>
      <c r="C59" s="24">
        <v>0</v>
      </c>
      <c r="D59" s="35">
        <f>SUM(Jul!D59+C59*11)</f>
        <v>92508</v>
      </c>
      <c r="E59" s="24">
        <v>0</v>
      </c>
      <c r="F59" s="35">
        <f>SUM(Jul!F59+E59*11)</f>
        <v>0</v>
      </c>
      <c r="G59" s="24">
        <v>0</v>
      </c>
      <c r="H59" s="35">
        <f>SUM(Jul!H59+G59)</f>
        <v>59471</v>
      </c>
      <c r="I59" s="35">
        <f t="shared" si="0"/>
        <v>0</v>
      </c>
      <c r="J59" s="35">
        <f t="shared" si="1"/>
        <v>151979</v>
      </c>
    </row>
    <row r="60" spans="1:10" s="1" customFormat="1" ht="15.75" customHeight="1">
      <c r="A60" s="5" t="s">
        <v>66</v>
      </c>
      <c r="B60" s="6" t="s">
        <v>20</v>
      </c>
      <c r="C60" s="24">
        <v>18229</v>
      </c>
      <c r="D60" s="35">
        <f>SUM(Jul!D60+C60*11)</f>
        <v>200519</v>
      </c>
      <c r="E60" s="24">
        <v>0</v>
      </c>
      <c r="F60" s="35">
        <f>SUM(Jul!F60+E60*11)</f>
        <v>0</v>
      </c>
      <c r="G60" s="24">
        <v>71634</v>
      </c>
      <c r="H60" s="35">
        <f>SUM(Jul!H60+G60)</f>
        <v>90775</v>
      </c>
      <c r="I60" s="35">
        <f t="shared" si="0"/>
        <v>89863</v>
      </c>
      <c r="J60" s="35">
        <f t="shared" si="1"/>
        <v>291294</v>
      </c>
    </row>
    <row r="61" spans="1:10" s="1" customFormat="1" ht="15.75" customHeight="1">
      <c r="A61" s="5" t="s">
        <v>67</v>
      </c>
      <c r="B61" s="6" t="s">
        <v>20</v>
      </c>
      <c r="C61" s="24">
        <v>2916</v>
      </c>
      <c r="D61" s="35">
        <f>SUM(Jul!D61+C61*11)</f>
        <v>95532</v>
      </c>
      <c r="E61" s="24">
        <v>0</v>
      </c>
      <c r="F61" s="35">
        <f>SUM(Jul!F61+E61*11)</f>
        <v>20784</v>
      </c>
      <c r="G61" s="24">
        <v>67643</v>
      </c>
      <c r="H61" s="35">
        <f>SUM(Jul!H61+G61)</f>
        <v>76303</v>
      </c>
      <c r="I61" s="35">
        <f t="shared" si="0"/>
        <v>70559</v>
      </c>
      <c r="J61" s="35">
        <f t="shared" si="1"/>
        <v>192619</v>
      </c>
    </row>
    <row r="62" spans="1:10" s="11" customFormat="1" ht="15.75" customHeight="1">
      <c r="A62" s="9" t="s">
        <v>68</v>
      </c>
      <c r="B62" s="10" t="s">
        <v>20</v>
      </c>
      <c r="C62" s="24">
        <v>23116</v>
      </c>
      <c r="D62" s="35">
        <f>SUM(Jul!D62+C62*11)</f>
        <v>371072</v>
      </c>
      <c r="E62" s="24">
        <v>1203</v>
      </c>
      <c r="F62" s="35">
        <f>SUM(Jul!F62+E62*11)</f>
        <v>13233</v>
      </c>
      <c r="G62" s="24">
        <v>59666</v>
      </c>
      <c r="H62" s="35">
        <f>SUM(Jul!H62+G62)</f>
        <v>103298</v>
      </c>
      <c r="I62" s="35">
        <f t="shared" si="0"/>
        <v>83985</v>
      </c>
      <c r="J62" s="35">
        <f t="shared" si="1"/>
        <v>487603</v>
      </c>
    </row>
    <row r="63" spans="1:10" s="1" customFormat="1" ht="15.75" customHeight="1">
      <c r="A63" s="5" t="s">
        <v>69</v>
      </c>
      <c r="B63" s="6" t="s">
        <v>20</v>
      </c>
      <c r="C63" s="24">
        <v>13575</v>
      </c>
      <c r="D63" s="35">
        <f>SUM(Jul!D63+C63*11)</f>
        <v>150873</v>
      </c>
      <c r="E63" s="24">
        <v>6521</v>
      </c>
      <c r="F63" s="35">
        <f>SUM(Jul!F63+E63*11)</f>
        <v>85087</v>
      </c>
      <c r="G63" s="24">
        <v>263839</v>
      </c>
      <c r="H63" s="35">
        <f>SUM(Jul!H63+G63)</f>
        <v>310975</v>
      </c>
      <c r="I63" s="35">
        <f t="shared" si="0"/>
        <v>283935</v>
      </c>
      <c r="J63" s="35">
        <f t="shared" si="1"/>
        <v>546935</v>
      </c>
    </row>
    <row r="64" spans="1:10" s="11" customFormat="1" ht="15.75" customHeight="1">
      <c r="A64" s="9" t="s">
        <v>70</v>
      </c>
      <c r="B64" s="10" t="s">
        <v>20</v>
      </c>
      <c r="C64" s="24">
        <v>12535</v>
      </c>
      <c r="D64" s="35">
        <f>SUM(Jul!D64+C64*11)</f>
        <v>180605</v>
      </c>
      <c r="E64" s="24">
        <v>4970</v>
      </c>
      <c r="F64" s="35">
        <f>SUM(Jul!F64+E64*11)</f>
        <v>125914</v>
      </c>
      <c r="G64" s="24">
        <v>145450</v>
      </c>
      <c r="H64" s="35">
        <f>SUM(Jul!H64+G64)</f>
        <v>186279</v>
      </c>
      <c r="I64" s="35">
        <f t="shared" si="0"/>
        <v>162955</v>
      </c>
      <c r="J64" s="35">
        <f t="shared" si="1"/>
        <v>492798</v>
      </c>
    </row>
    <row r="65" spans="1:10" s="1" customFormat="1" ht="15.75" customHeight="1">
      <c r="A65" s="5" t="s">
        <v>71</v>
      </c>
      <c r="B65" s="6" t="s">
        <v>20</v>
      </c>
      <c r="C65" s="24">
        <v>13308</v>
      </c>
      <c r="D65" s="35">
        <f>SUM(Jul!D65+C65*11)</f>
        <v>146388</v>
      </c>
      <c r="E65" s="24">
        <v>169</v>
      </c>
      <c r="F65" s="35">
        <f>SUM(Jul!F65+E65*11)</f>
        <v>5591</v>
      </c>
      <c r="G65" s="24">
        <v>30247</v>
      </c>
      <c r="H65" s="35">
        <f>SUM(Jul!H65+G65)</f>
        <v>34334</v>
      </c>
      <c r="I65" s="35">
        <f t="shared" si="0"/>
        <v>43724</v>
      </c>
      <c r="J65" s="35">
        <f t="shared" si="1"/>
        <v>186313</v>
      </c>
    </row>
    <row r="66" spans="1:10" s="11" customFormat="1" ht="15.75" customHeight="1">
      <c r="A66" s="9" t="s">
        <v>72</v>
      </c>
      <c r="B66" s="10" t="s">
        <v>20</v>
      </c>
      <c r="C66" s="24">
        <v>0</v>
      </c>
      <c r="D66" s="35">
        <f>SUM(Jul!D66+C66*11)</f>
        <v>33036</v>
      </c>
      <c r="E66" s="24">
        <v>0</v>
      </c>
      <c r="F66" s="35">
        <f>SUM(Jul!F66+E66*11)</f>
        <v>0</v>
      </c>
      <c r="G66" s="24">
        <v>0</v>
      </c>
      <c r="H66" s="35">
        <f>SUM(Jul!H66+G66)</f>
        <v>0</v>
      </c>
      <c r="I66" s="35">
        <f t="shared" si="0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24">
        <v>11825</v>
      </c>
      <c r="D67" s="35">
        <f>SUM(Jul!D67+C67*11)</f>
        <v>163867</v>
      </c>
      <c r="E67" s="24">
        <v>179</v>
      </c>
      <c r="F67" s="35">
        <f>SUM(Jul!F67+E67*11)</f>
        <v>1969</v>
      </c>
      <c r="G67" s="24">
        <v>93718</v>
      </c>
      <c r="H67" s="35">
        <f>SUM(Jul!H67+G67)</f>
        <v>112177</v>
      </c>
      <c r="I67" s="35">
        <f t="shared" si="0"/>
        <v>105722</v>
      </c>
      <c r="J67" s="35">
        <f t="shared" si="1"/>
        <v>278013</v>
      </c>
    </row>
    <row r="68" spans="1:10" s="11" customFormat="1" ht="15.75" customHeight="1">
      <c r="A68" s="9" t="s">
        <v>74</v>
      </c>
      <c r="B68" s="10" t="s">
        <v>20</v>
      </c>
      <c r="C68" s="24">
        <v>0</v>
      </c>
      <c r="D68" s="35">
        <f>SUM(Jul!D68+C68*11)</f>
        <v>61692</v>
      </c>
      <c r="E68" s="24">
        <v>2693</v>
      </c>
      <c r="F68" s="35">
        <f>SUM(Jul!F68+E68*11)</f>
        <v>29623</v>
      </c>
      <c r="G68" s="24">
        <v>198</v>
      </c>
      <c r="H68" s="35">
        <f>SUM(Jul!H68+G68)</f>
        <v>156947</v>
      </c>
      <c r="I68" s="35">
        <f t="shared" si="0"/>
        <v>2891</v>
      </c>
      <c r="J68" s="35">
        <f t="shared" si="1"/>
        <v>248262</v>
      </c>
    </row>
    <row r="69" spans="1:10" s="1" customFormat="1" ht="15.75" customHeight="1">
      <c r="A69" s="5" t="s">
        <v>75</v>
      </c>
      <c r="B69" s="6" t="s">
        <v>20</v>
      </c>
      <c r="C69" s="24">
        <v>3144</v>
      </c>
      <c r="D69" s="35">
        <f>SUM(Jul!D69+C69*11)</f>
        <v>57096</v>
      </c>
      <c r="E69" s="24">
        <v>1732</v>
      </c>
      <c r="F69" s="35">
        <f>SUM(Jul!F69+E69*11)</f>
        <v>45764</v>
      </c>
      <c r="G69" s="24">
        <v>50470</v>
      </c>
      <c r="H69" s="35">
        <f>SUM(Jul!H69+G69)</f>
        <v>78127</v>
      </c>
      <c r="I69" s="35">
        <f aca="true" t="shared" si="2" ref="I69:I80">SUM(C69,E69,G69)</f>
        <v>55346</v>
      </c>
      <c r="J69" s="35">
        <f t="shared" si="1"/>
        <v>180987</v>
      </c>
    </row>
    <row r="70" spans="1:10" s="1" customFormat="1" ht="15.75" customHeight="1">
      <c r="A70" s="5" t="s">
        <v>76</v>
      </c>
      <c r="B70" s="6" t="s">
        <v>20</v>
      </c>
      <c r="C70" s="24">
        <v>0</v>
      </c>
      <c r="D70" s="35">
        <f>SUM(Jul!D70+C70*11)</f>
        <v>0</v>
      </c>
      <c r="E70" s="24">
        <v>2054</v>
      </c>
      <c r="F70" s="35">
        <f>SUM(Jul!F70+E70*11)</f>
        <v>22594</v>
      </c>
      <c r="G70" s="24">
        <v>0</v>
      </c>
      <c r="H70" s="35">
        <f>SUM(Jul!H70+G70)</f>
        <v>20322</v>
      </c>
      <c r="I70" s="35">
        <f t="shared" si="2"/>
        <v>2054</v>
      </c>
      <c r="J70" s="35">
        <f aca="true" t="shared" si="3" ref="J70:J80">SUM(D70+F70+H70)</f>
        <v>42916</v>
      </c>
    </row>
    <row r="71" spans="1:10" s="11" customFormat="1" ht="15.75" customHeight="1">
      <c r="A71" s="9" t="s">
        <v>78</v>
      </c>
      <c r="B71" s="10" t="s">
        <v>20</v>
      </c>
      <c r="C71" s="24">
        <v>0</v>
      </c>
      <c r="D71" s="35">
        <f>SUM(Jul!D71+C71*11)</f>
        <v>28680</v>
      </c>
      <c r="E71" s="24">
        <v>0</v>
      </c>
      <c r="F71" s="35">
        <f>SUM(Jul!F71+E71*11)</f>
        <v>0</v>
      </c>
      <c r="G71" s="24">
        <v>0</v>
      </c>
      <c r="H71" s="35">
        <f>SUM(Jul!H71+G71)</f>
        <v>0</v>
      </c>
      <c r="I71" s="35">
        <f t="shared" si="2"/>
        <v>0</v>
      </c>
      <c r="J71" s="35">
        <f t="shared" si="3"/>
        <v>28680</v>
      </c>
    </row>
    <row r="72" spans="1:10" s="11" customFormat="1" ht="15.75" customHeight="1">
      <c r="A72" s="9" t="s">
        <v>79</v>
      </c>
      <c r="B72" s="10" t="s">
        <v>20</v>
      </c>
      <c r="C72" s="24">
        <v>0</v>
      </c>
      <c r="D72" s="35">
        <f>SUM(Jul!D72+C72*11)</f>
        <v>229728</v>
      </c>
      <c r="E72" s="24">
        <v>0</v>
      </c>
      <c r="F72" s="35">
        <f>SUM(Jul!F72+E72*11)</f>
        <v>24648</v>
      </c>
      <c r="G72" s="24">
        <v>0</v>
      </c>
      <c r="H72" s="35">
        <f>SUM(Jul!H72+G72)</f>
        <v>38974</v>
      </c>
      <c r="I72" s="35">
        <f t="shared" si="2"/>
        <v>0</v>
      </c>
      <c r="J72" s="35">
        <f t="shared" si="3"/>
        <v>293350</v>
      </c>
    </row>
    <row r="73" spans="1:10" s="11" customFormat="1" ht="15.75" customHeight="1">
      <c r="A73" s="9" t="s">
        <v>80</v>
      </c>
      <c r="B73" s="10" t="s">
        <v>20</v>
      </c>
      <c r="C73" s="24">
        <v>13830</v>
      </c>
      <c r="D73" s="35">
        <f>SUM(Jul!D73+C73*11)</f>
        <v>154878</v>
      </c>
      <c r="E73" s="24">
        <v>954</v>
      </c>
      <c r="F73" s="35">
        <f>SUM(Jul!F73+E73*11)</f>
        <v>10494</v>
      </c>
      <c r="G73" s="24">
        <v>70591</v>
      </c>
      <c r="H73" s="35">
        <f>SUM(Jul!H73+G73)</f>
        <v>208870</v>
      </c>
      <c r="I73" s="35">
        <f t="shared" si="2"/>
        <v>85375</v>
      </c>
      <c r="J73" s="35">
        <f t="shared" si="3"/>
        <v>374242</v>
      </c>
    </row>
    <row r="74" spans="1:10" s="1" customFormat="1" ht="15.75" customHeight="1">
      <c r="A74" s="5" t="s">
        <v>81</v>
      </c>
      <c r="B74" s="6" t="s">
        <v>20</v>
      </c>
      <c r="C74" s="24">
        <v>6549</v>
      </c>
      <c r="D74" s="35">
        <f>SUM(Jul!D74+C74*11)</f>
        <v>72039</v>
      </c>
      <c r="E74" s="24">
        <v>0</v>
      </c>
      <c r="F74" s="35">
        <f>SUM(Jul!F74+E74*11)</f>
        <v>5304</v>
      </c>
      <c r="G74" s="24">
        <v>47645</v>
      </c>
      <c r="H74" s="35">
        <f>SUM(Jul!H74+G74)</f>
        <v>60234</v>
      </c>
      <c r="I74" s="35">
        <f t="shared" si="2"/>
        <v>54194</v>
      </c>
      <c r="J74" s="35">
        <f t="shared" si="3"/>
        <v>137577</v>
      </c>
    </row>
    <row r="75" spans="1:10" s="11" customFormat="1" ht="15.75" customHeight="1">
      <c r="A75" s="9" t="s">
        <v>85</v>
      </c>
      <c r="B75" s="10" t="s">
        <v>20</v>
      </c>
      <c r="C75" s="24">
        <v>0</v>
      </c>
      <c r="D75" s="35">
        <f>SUM(Jul!D75+C75*11)</f>
        <v>0</v>
      </c>
      <c r="E75" s="24">
        <v>0</v>
      </c>
      <c r="F75" s="35">
        <f>SUM(Jul!F75+E75*11)</f>
        <v>0</v>
      </c>
      <c r="G75" s="24">
        <v>0</v>
      </c>
      <c r="H75" s="35">
        <f>SUM(Jul!H75+G75)</f>
        <v>0</v>
      </c>
      <c r="I75" s="35">
        <f t="shared" si="2"/>
        <v>0</v>
      </c>
      <c r="J75" s="35">
        <f t="shared" si="3"/>
        <v>0</v>
      </c>
    </row>
    <row r="76" spans="1:10" s="11" customFormat="1" ht="15.75" customHeight="1">
      <c r="A76" s="9" t="s">
        <v>87</v>
      </c>
      <c r="B76" s="10" t="s">
        <v>20</v>
      </c>
      <c r="C76" s="24">
        <v>0</v>
      </c>
      <c r="D76" s="35">
        <f>SUM(Jul!D76+C76*11)</f>
        <v>167280</v>
      </c>
      <c r="E76" s="24">
        <v>0</v>
      </c>
      <c r="F76" s="35">
        <f>SUM(Jul!F76+E76*11)</f>
        <v>0</v>
      </c>
      <c r="G76" s="24">
        <v>0</v>
      </c>
      <c r="H76" s="35">
        <f>SUM(Jul!H76+G76)</f>
        <v>0</v>
      </c>
      <c r="I76" s="35">
        <f t="shared" si="2"/>
        <v>0</v>
      </c>
      <c r="J76" s="35">
        <f t="shared" si="3"/>
        <v>167280</v>
      </c>
    </row>
    <row r="77" spans="1:10" s="1" customFormat="1" ht="15.75" customHeight="1">
      <c r="A77" s="5" t="s">
        <v>88</v>
      </c>
      <c r="B77" s="6" t="s">
        <v>20</v>
      </c>
      <c r="C77" s="24">
        <v>15682</v>
      </c>
      <c r="D77" s="35">
        <f>SUM(Jul!D77+C77*11)</f>
        <v>172502</v>
      </c>
      <c r="E77" s="24">
        <v>4531</v>
      </c>
      <c r="F77" s="35">
        <f>SUM(Jul!F77+E77*11)</f>
        <v>119225</v>
      </c>
      <c r="G77" s="24">
        <v>169515</v>
      </c>
      <c r="H77" s="35">
        <f>SUM(Jul!H77+G77)</f>
        <v>383556</v>
      </c>
      <c r="I77" s="35">
        <f t="shared" si="2"/>
        <v>189728</v>
      </c>
      <c r="J77" s="35">
        <f t="shared" si="3"/>
        <v>675283</v>
      </c>
    </row>
    <row r="78" spans="1:10" s="1" customFormat="1" ht="15.75" customHeight="1">
      <c r="A78" s="5" t="s">
        <v>139</v>
      </c>
      <c r="B78" s="18" t="s">
        <v>20</v>
      </c>
      <c r="C78" s="24">
        <v>0</v>
      </c>
      <c r="D78" s="35">
        <f>SUM(Jul!D78+C78*11)</f>
        <v>0</v>
      </c>
      <c r="E78" s="24">
        <v>6981</v>
      </c>
      <c r="F78" s="35">
        <f>SUM(Jul!F78+E78*11)</f>
        <v>97575</v>
      </c>
      <c r="G78" s="24">
        <v>36041</v>
      </c>
      <c r="H78" s="35">
        <f>SUM(Jul!H78+G78)</f>
        <v>65617</v>
      </c>
      <c r="I78" s="35">
        <f t="shared" si="2"/>
        <v>43022</v>
      </c>
      <c r="J78" s="35">
        <f t="shared" si="3"/>
        <v>163192</v>
      </c>
    </row>
    <row r="79" spans="1:10" s="1" customFormat="1" ht="15.75" customHeight="1">
      <c r="A79" s="5" t="s">
        <v>137</v>
      </c>
      <c r="B79" s="18" t="s">
        <v>20</v>
      </c>
      <c r="C79" s="24">
        <v>0</v>
      </c>
      <c r="D79" s="35">
        <f>SUM(Jul!D79+C79*11)</f>
        <v>0</v>
      </c>
      <c r="E79" s="24">
        <v>1417</v>
      </c>
      <c r="F79" s="35">
        <f>SUM(Jul!F79+E79*11)</f>
        <v>96863</v>
      </c>
      <c r="G79" s="24">
        <v>12738</v>
      </c>
      <c r="H79" s="35">
        <f>SUM(Jul!H79+G79)</f>
        <v>76974</v>
      </c>
      <c r="I79" s="35">
        <f t="shared" si="2"/>
        <v>14155</v>
      </c>
      <c r="J79" s="35">
        <f t="shared" si="3"/>
        <v>173837</v>
      </c>
    </row>
    <row r="80" spans="1:10" s="1" customFormat="1" ht="15.75" customHeight="1">
      <c r="A80" s="5" t="s">
        <v>138</v>
      </c>
      <c r="B80" s="18" t="s">
        <v>20</v>
      </c>
      <c r="C80" s="24">
        <v>0</v>
      </c>
      <c r="D80" s="35">
        <f>SUM(Jul!D80+C80*11)</f>
        <v>0</v>
      </c>
      <c r="E80" s="24">
        <v>3035</v>
      </c>
      <c r="F80" s="35">
        <f>SUM(Jul!F80+E80*11)</f>
        <v>33385</v>
      </c>
      <c r="G80" s="24">
        <v>48377</v>
      </c>
      <c r="H80" s="35">
        <f>SUM(Jul!H80+G80)</f>
        <v>48377</v>
      </c>
      <c r="I80" s="35">
        <f t="shared" si="2"/>
        <v>51412</v>
      </c>
      <c r="J80" s="35">
        <f t="shared" si="3"/>
        <v>81762</v>
      </c>
    </row>
    <row r="81" spans="1:10" s="3" customFormat="1" ht="21.75">
      <c r="A81" s="19" t="s">
        <v>125</v>
      </c>
      <c r="B81" s="2"/>
      <c r="C81" s="40">
        <f>SUM(C5:C35)</f>
        <v>205124</v>
      </c>
      <c r="D81" s="40">
        <f aca="true" t="shared" si="4" ref="D81:J81">SUM(D5:D35)</f>
        <v>4234444</v>
      </c>
      <c r="E81" s="40">
        <f t="shared" si="4"/>
        <v>71296</v>
      </c>
      <c r="F81" s="40">
        <f t="shared" si="4"/>
        <v>2066192</v>
      </c>
      <c r="G81" s="40">
        <f t="shared" si="4"/>
        <v>2823014</v>
      </c>
      <c r="H81" s="40">
        <f t="shared" si="4"/>
        <v>4910906</v>
      </c>
      <c r="I81" s="40">
        <f t="shared" si="4"/>
        <v>3099434</v>
      </c>
      <c r="J81" s="40">
        <f t="shared" si="4"/>
        <v>11211542</v>
      </c>
    </row>
    <row r="82" spans="1:10" s="3" customFormat="1" ht="21.75">
      <c r="A82" s="19" t="s">
        <v>126</v>
      </c>
      <c r="B82" s="2"/>
      <c r="C82" s="40">
        <f>SUM(C36:C80)</f>
        <v>418032</v>
      </c>
      <c r="D82" s="40">
        <f aca="true" t="shared" si="5" ref="D82:J82">SUM(D36:D80)</f>
        <v>8047500</v>
      </c>
      <c r="E82" s="40">
        <f t="shared" si="5"/>
        <v>136673</v>
      </c>
      <c r="F82" s="40">
        <f t="shared" si="5"/>
        <v>2569675</v>
      </c>
      <c r="G82" s="40">
        <f t="shared" si="5"/>
        <v>4037021</v>
      </c>
      <c r="H82" s="40">
        <f t="shared" si="5"/>
        <v>6920103</v>
      </c>
      <c r="I82" s="40">
        <f t="shared" si="5"/>
        <v>4591726</v>
      </c>
      <c r="J82" s="40">
        <f t="shared" si="5"/>
        <v>17537278</v>
      </c>
    </row>
    <row r="83" spans="1:10" s="3" customFormat="1" ht="15.75" customHeight="1">
      <c r="A83" s="17" t="s">
        <v>89</v>
      </c>
      <c r="B83" s="2"/>
      <c r="C83" s="40">
        <f>SUM(C81:C82)</f>
        <v>623156</v>
      </c>
      <c r="D83" s="36">
        <f aca="true" t="shared" si="6" ref="D83:J83">SUM(D81:D82)</f>
        <v>12281944</v>
      </c>
      <c r="E83" s="40">
        <f t="shared" si="6"/>
        <v>207969</v>
      </c>
      <c r="F83" s="36">
        <f t="shared" si="6"/>
        <v>4635867</v>
      </c>
      <c r="G83" s="40">
        <f t="shared" si="6"/>
        <v>6860035</v>
      </c>
      <c r="H83" s="36">
        <f t="shared" si="6"/>
        <v>11831009</v>
      </c>
      <c r="I83" s="36">
        <f t="shared" si="6"/>
        <v>7691160</v>
      </c>
      <c r="J83" s="36">
        <f t="shared" si="6"/>
        <v>28748820</v>
      </c>
    </row>
    <row r="84" spans="1:10" ht="12.75">
      <c r="A84" s="12"/>
      <c r="B84" s="2"/>
      <c r="C84" s="13"/>
      <c r="D84" s="38"/>
      <c r="E84" s="13"/>
      <c r="F84" s="38"/>
      <c r="G84" s="13"/>
      <c r="H84" s="38"/>
      <c r="I84" s="51" t="s">
        <v>155</v>
      </c>
      <c r="J84" s="51">
        <v>31865182</v>
      </c>
    </row>
    <row r="85" spans="1:10" ht="12.75">
      <c r="A85" s="12"/>
      <c r="B85" s="2"/>
      <c r="C85" s="13"/>
      <c r="D85" s="38"/>
      <c r="E85" s="13"/>
      <c r="F85" s="38"/>
      <c r="G85" s="13"/>
      <c r="H85" s="38"/>
      <c r="I85" s="42" t="s">
        <v>154</v>
      </c>
      <c r="J85" s="48">
        <v>27547947</v>
      </c>
    </row>
    <row r="86" spans="9:10" ht="12.75">
      <c r="I86" s="42"/>
      <c r="J86" s="48"/>
    </row>
  </sheetData>
  <sheetProtection sheet="1"/>
  <mergeCells count="1">
    <mergeCell ref="A1:J1"/>
  </mergeCells>
  <conditionalFormatting sqref="C2:IV2 A1:IV1 A2:A32 B3:C32 A33:C80 A81:A83 I3:IV83 B81:D85 D3:D80 C6:C80 E3:H85 I84:J84">
    <cfRule type="expression" priority="59" dxfId="0" stopIfTrue="1">
      <formula>CellHasFormula</formula>
    </cfRule>
  </conditionalFormatting>
  <conditionalFormatting sqref="A1:IV1">
    <cfRule type="expression" priority="58" dxfId="0" stopIfTrue="1">
      <formula>CellHasFormula</formula>
    </cfRule>
  </conditionalFormatting>
  <conditionalFormatting sqref="C5:C80">
    <cfRule type="expression" priority="57" dxfId="0" stopIfTrue="1">
      <formula>CellHasFormula</formula>
    </cfRule>
  </conditionalFormatting>
  <conditionalFormatting sqref="E5:E80">
    <cfRule type="expression" priority="56" dxfId="0" stopIfTrue="1">
      <formula>CellHasFormula</formula>
    </cfRule>
  </conditionalFormatting>
  <conditionalFormatting sqref="G5:G80">
    <cfRule type="expression" priority="55" dxfId="0" stopIfTrue="1">
      <formula>CellHasFormula</formula>
    </cfRule>
  </conditionalFormatting>
  <conditionalFormatting sqref="C36:C80">
    <cfRule type="expression" priority="54" dxfId="0" stopIfTrue="1">
      <formula>CellHasFormula</formula>
    </cfRule>
  </conditionalFormatting>
  <conditionalFormatting sqref="E36:E80">
    <cfRule type="expression" priority="53" dxfId="0" stopIfTrue="1">
      <formula>CellHasFormula</formula>
    </cfRule>
  </conditionalFormatting>
  <conditionalFormatting sqref="G36:G80">
    <cfRule type="expression" priority="52" dxfId="0" stopIfTrue="1">
      <formula>CellHasFormula</formula>
    </cfRule>
  </conditionalFormatting>
  <conditionalFormatting sqref="C5:C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E5:E80">
    <cfRule type="expression" priority="48" dxfId="0" stopIfTrue="1">
      <formula>CellHasFormula</formula>
    </cfRule>
  </conditionalFormatting>
  <conditionalFormatting sqref="G5:G80">
    <cfRule type="expression" priority="47" dxfId="0" stopIfTrue="1">
      <formula>CellHasFormula</formula>
    </cfRule>
  </conditionalFormatting>
  <conditionalFormatting sqref="G5:G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80">
    <cfRule type="expression" priority="44" dxfId="0" stopIfTrue="1">
      <formula>CellHasFormula</formula>
    </cfRule>
  </conditionalFormatting>
  <conditionalFormatting sqref="C36:C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E36:E80">
    <cfRule type="expression" priority="41" dxfId="0" stopIfTrue="1">
      <formula>CellHasFormula</formula>
    </cfRule>
  </conditionalFormatting>
  <conditionalFormatting sqref="E36:E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G36:G80">
    <cfRule type="expression" priority="38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E36:E80">
    <cfRule type="expression" priority="36" dxfId="0" stopIfTrue="1">
      <formula>CellHasFormula</formula>
    </cfRule>
  </conditionalFormatting>
  <conditionalFormatting sqref="E36:E80">
    <cfRule type="expression" priority="35" dxfId="0" stopIfTrue="1">
      <formula>CellHasFormula</formula>
    </cfRule>
  </conditionalFormatting>
  <conditionalFormatting sqref="E36:E80">
    <cfRule type="expression" priority="34" dxfId="0" stopIfTrue="1">
      <formula>CellHasFormula</formula>
    </cfRule>
  </conditionalFormatting>
  <conditionalFormatting sqref="E36:E80">
    <cfRule type="expression" priority="33" dxfId="0" stopIfTrue="1">
      <formula>CellHasFormula</formula>
    </cfRule>
  </conditionalFormatting>
  <conditionalFormatting sqref="E36:E80">
    <cfRule type="expression" priority="32" dxfId="0" stopIfTrue="1">
      <formula>CellHasFormula</formula>
    </cfRule>
  </conditionalFormatting>
  <conditionalFormatting sqref="E36:E80">
    <cfRule type="expression" priority="31" dxfId="0" stopIfTrue="1">
      <formula>CellHasFormula</formula>
    </cfRule>
  </conditionalFormatting>
  <conditionalFormatting sqref="E36:E80">
    <cfRule type="expression" priority="30" dxfId="0" stopIfTrue="1">
      <formula>CellHasFormula</formula>
    </cfRule>
  </conditionalFormatting>
  <conditionalFormatting sqref="E36:E80">
    <cfRule type="expression" priority="29" dxfId="0" stopIfTrue="1">
      <formula>CellHasFormula</formula>
    </cfRule>
  </conditionalFormatting>
  <conditionalFormatting sqref="G36:G80">
    <cfRule type="expression" priority="28" dxfId="0" stopIfTrue="1">
      <formula>CellHasFormula</formula>
    </cfRule>
  </conditionalFormatting>
  <conditionalFormatting sqref="G36:G80">
    <cfRule type="expression" priority="27" dxfId="0" stopIfTrue="1">
      <formula>CellHasFormula</formula>
    </cfRule>
  </conditionalFormatting>
  <conditionalFormatting sqref="G36:G80">
    <cfRule type="expression" priority="26" dxfId="0" stopIfTrue="1">
      <formula>CellHasFormula</formula>
    </cfRule>
  </conditionalFormatting>
  <conditionalFormatting sqref="G36:G80">
    <cfRule type="expression" priority="25" dxfId="0" stopIfTrue="1">
      <formula>CellHasFormula</formula>
    </cfRule>
  </conditionalFormatting>
  <conditionalFormatting sqref="G36:G80">
    <cfRule type="expression" priority="24" dxfId="0" stopIfTrue="1">
      <formula>CellHasFormula</formula>
    </cfRule>
  </conditionalFormatting>
  <conditionalFormatting sqref="G36:G80">
    <cfRule type="expression" priority="23" dxfId="0" stopIfTrue="1">
      <formula>CellHasFormula</formula>
    </cfRule>
  </conditionalFormatting>
  <conditionalFormatting sqref="G36:G80">
    <cfRule type="expression" priority="22" dxfId="0" stopIfTrue="1">
      <formula>CellHasFormula</formula>
    </cfRule>
  </conditionalFormatting>
  <conditionalFormatting sqref="G36:G80">
    <cfRule type="expression" priority="21" dxfId="0" stopIfTrue="1">
      <formula>CellHasFormula</formula>
    </cfRule>
  </conditionalFormatting>
  <conditionalFormatting sqref="C5:C34">
    <cfRule type="expression" priority="20" dxfId="0" stopIfTrue="1">
      <formula>CellHasFormula</formula>
    </cfRule>
  </conditionalFormatting>
  <conditionalFormatting sqref="C5:C34">
    <cfRule type="expression" priority="19" dxfId="0" stopIfTrue="1">
      <formula>CellHasFormula</formula>
    </cfRule>
  </conditionalFormatting>
  <conditionalFormatting sqref="C5:C34">
    <cfRule type="expression" priority="18" dxfId="0" stopIfTrue="1">
      <formula>CellHasFormula</formula>
    </cfRule>
  </conditionalFormatting>
  <conditionalFormatting sqref="C5:C34">
    <cfRule type="expression" priority="17" dxfId="0" stopIfTrue="1">
      <formula>CellHasFormula</formula>
    </cfRule>
  </conditionalFormatting>
  <conditionalFormatting sqref="E5:E35">
    <cfRule type="expression" priority="16" dxfId="0" stopIfTrue="1">
      <formula>CellHasFormula</formula>
    </cfRule>
  </conditionalFormatting>
  <conditionalFormatting sqref="E5:E35">
    <cfRule type="expression" priority="15" dxfId="0" stopIfTrue="1">
      <formula>CellHasFormula</formula>
    </cfRule>
  </conditionalFormatting>
  <conditionalFormatting sqref="E5:E35">
    <cfRule type="expression" priority="14" dxfId="0" stopIfTrue="1">
      <formula>CellHasFormula</formula>
    </cfRule>
  </conditionalFormatting>
  <conditionalFormatting sqref="E5:E35">
    <cfRule type="expression" priority="13" dxfId="0" stopIfTrue="1">
      <formula>CellHasFormula</formula>
    </cfRule>
  </conditionalFormatting>
  <conditionalFormatting sqref="G5:G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G5:G35">
    <cfRule type="expression" priority="9" dxfId="0" stopIfTrue="1">
      <formula>CellHasFormula</formula>
    </cfRule>
  </conditionalFormatting>
  <conditionalFormatting sqref="E5:E35">
    <cfRule type="expression" priority="8" dxfId="0" stopIfTrue="1">
      <formula>CellHasFormula</formula>
    </cfRule>
  </conditionalFormatting>
  <conditionalFormatting sqref="E5:E35">
    <cfRule type="expression" priority="7" dxfId="0" stopIfTrue="1">
      <formula>CellHasFormula</formula>
    </cfRule>
  </conditionalFormatting>
  <conditionalFormatting sqref="E5:E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G5:G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J88" sqref="J88"/>
    </sheetView>
  </sheetViews>
  <sheetFormatPr defaultColWidth="9.140625" defaultRowHeight="12.75"/>
  <cols>
    <col min="1" max="1" width="21.8515625" style="0" bestFit="1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144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3</v>
      </c>
      <c r="D4" s="39" t="s">
        <v>112</v>
      </c>
      <c r="E4" s="4" t="s">
        <v>91</v>
      </c>
      <c r="F4" s="39" t="s">
        <v>14</v>
      </c>
      <c r="G4" s="4" t="s">
        <v>92</v>
      </c>
      <c r="H4" s="39" t="s">
        <v>90</v>
      </c>
      <c r="I4" s="39" t="s">
        <v>17</v>
      </c>
      <c r="J4" s="39" t="s">
        <v>18</v>
      </c>
    </row>
    <row r="5" spans="1:10" s="4" customFormat="1" ht="20.25" customHeight="1">
      <c r="A5" s="21" t="s">
        <v>128</v>
      </c>
      <c r="B5" s="4" t="s">
        <v>22</v>
      </c>
      <c r="C5" s="29">
        <v>5598</v>
      </c>
      <c r="D5" s="35">
        <f>SUM(Aug!D5+C5*10)</f>
        <v>187417</v>
      </c>
      <c r="E5" s="8">
        <v>2681</v>
      </c>
      <c r="F5" s="35">
        <f>SUM(Aug!F5+E5*10)</f>
        <v>94377</v>
      </c>
      <c r="G5" s="8">
        <v>30702</v>
      </c>
      <c r="H5" s="35">
        <f>SUM(Aug!H5+G5)</f>
        <v>124438</v>
      </c>
      <c r="I5" s="35">
        <f aca="true" t="shared" si="0" ref="I5:I68">SUM(C5,E5,G5)</f>
        <v>38981</v>
      </c>
      <c r="J5" s="35">
        <f>SUM(D5+F5+H5)</f>
        <v>406232</v>
      </c>
    </row>
    <row r="6" spans="1:10" s="11" customFormat="1" ht="15.75" customHeight="1">
      <c r="A6" s="9" t="s">
        <v>21</v>
      </c>
      <c r="B6" s="10" t="s">
        <v>22</v>
      </c>
      <c r="C6" s="29">
        <v>0</v>
      </c>
      <c r="D6" s="35">
        <f>SUM(Aug!D6+C6*10)</f>
        <v>0</v>
      </c>
      <c r="E6" s="8">
        <v>0</v>
      </c>
      <c r="F6" s="35">
        <f>SUM(Aug!F6+E6*10)</f>
        <v>16332</v>
      </c>
      <c r="G6" s="8">
        <v>0</v>
      </c>
      <c r="H6" s="35">
        <f>SUM(Aug!H6+G6)</f>
        <v>27035</v>
      </c>
      <c r="I6" s="35">
        <f t="shared" si="0"/>
        <v>0</v>
      </c>
      <c r="J6" s="35">
        <f aca="true" t="shared" si="1" ref="J6:J69">SUM(D6+F6+H6)</f>
        <v>43367</v>
      </c>
    </row>
    <row r="7" spans="1:10" s="11" customFormat="1" ht="15.75" customHeight="1">
      <c r="A7" s="9" t="s">
        <v>23</v>
      </c>
      <c r="B7" s="10" t="s">
        <v>22</v>
      </c>
      <c r="C7" s="29">
        <v>6590</v>
      </c>
      <c r="D7" s="35">
        <f>SUM(Aug!D7+C7*10)</f>
        <v>129770</v>
      </c>
      <c r="E7" s="8">
        <v>1113</v>
      </c>
      <c r="F7" s="35">
        <f>SUM(Aug!F7+E7*10)</f>
        <v>83238</v>
      </c>
      <c r="G7" s="8">
        <v>62023</v>
      </c>
      <c r="H7" s="35">
        <f>SUM(Aug!H7+G7)</f>
        <v>142621</v>
      </c>
      <c r="I7" s="35">
        <f t="shared" si="0"/>
        <v>69726</v>
      </c>
      <c r="J7" s="35">
        <f t="shared" si="1"/>
        <v>355629</v>
      </c>
    </row>
    <row r="8" spans="1:10" s="1" customFormat="1" ht="15.75" customHeight="1">
      <c r="A8" s="5" t="s">
        <v>24</v>
      </c>
      <c r="B8" s="6" t="s">
        <v>22</v>
      </c>
      <c r="C8" s="29">
        <v>4704</v>
      </c>
      <c r="D8" s="35">
        <f>SUM(Aug!D8+C8*10)</f>
        <v>256121</v>
      </c>
      <c r="E8" s="8">
        <v>5736</v>
      </c>
      <c r="F8" s="35">
        <f>SUM(Aug!F8+E8*10)</f>
        <v>330680</v>
      </c>
      <c r="G8" s="8">
        <v>76798</v>
      </c>
      <c r="H8" s="35">
        <f>SUM(Aug!H8+G8)</f>
        <v>454462</v>
      </c>
      <c r="I8" s="35">
        <f t="shared" si="0"/>
        <v>87238</v>
      </c>
      <c r="J8" s="35">
        <f t="shared" si="1"/>
        <v>1041263</v>
      </c>
    </row>
    <row r="9" spans="1:10" s="11" customFormat="1" ht="15.75" customHeight="1">
      <c r="A9" s="9" t="s">
        <v>25</v>
      </c>
      <c r="B9" s="10" t="s">
        <v>22</v>
      </c>
      <c r="C9" s="29">
        <v>1215</v>
      </c>
      <c r="D9" s="35">
        <f>SUM(Aug!D9+C9*10)</f>
        <v>221721</v>
      </c>
      <c r="E9" s="8">
        <v>90</v>
      </c>
      <c r="F9" s="35">
        <f>SUM(Aug!F9+E9*10)</f>
        <v>49680</v>
      </c>
      <c r="G9" s="8">
        <v>20421</v>
      </c>
      <c r="H9" s="35">
        <f>SUM(Aug!H9+G9)</f>
        <v>181200</v>
      </c>
      <c r="I9" s="35">
        <f t="shared" si="0"/>
        <v>21726</v>
      </c>
      <c r="J9" s="35">
        <f t="shared" si="1"/>
        <v>452601</v>
      </c>
    </row>
    <row r="10" spans="1:10" s="1" customFormat="1" ht="15.75" customHeight="1">
      <c r="A10" s="5" t="s">
        <v>27</v>
      </c>
      <c r="B10" s="6" t="s">
        <v>22</v>
      </c>
      <c r="C10" s="29">
        <v>6449</v>
      </c>
      <c r="D10" s="35">
        <f>SUM(Aug!D10+C10*10)</f>
        <v>271508</v>
      </c>
      <c r="E10" s="8">
        <v>5609</v>
      </c>
      <c r="F10" s="35">
        <f>SUM(Aug!F10+E10*10)</f>
        <v>62769</v>
      </c>
      <c r="G10" s="8">
        <v>110050</v>
      </c>
      <c r="H10" s="35">
        <f>SUM(Aug!H10+G10)</f>
        <v>217921</v>
      </c>
      <c r="I10" s="35">
        <f t="shared" si="0"/>
        <v>122108</v>
      </c>
      <c r="J10" s="35">
        <f t="shared" si="1"/>
        <v>552198</v>
      </c>
    </row>
    <row r="11" spans="1:10" s="1" customFormat="1" ht="15.75" customHeight="1">
      <c r="A11" s="5" t="s">
        <v>30</v>
      </c>
      <c r="B11" s="6" t="s">
        <v>22</v>
      </c>
      <c r="C11" s="29">
        <v>4026</v>
      </c>
      <c r="D11" s="35">
        <f>SUM(Aug!D11+C11*10)</f>
        <v>181308</v>
      </c>
      <c r="E11" s="8">
        <v>857</v>
      </c>
      <c r="F11" s="35">
        <f>SUM(Aug!F11+E11*10)</f>
        <v>65896</v>
      </c>
      <c r="G11" s="8">
        <v>32196</v>
      </c>
      <c r="H11" s="35">
        <f>SUM(Aug!H11+G11)</f>
        <v>251254</v>
      </c>
      <c r="I11" s="35">
        <f t="shared" si="0"/>
        <v>37079</v>
      </c>
      <c r="J11" s="35">
        <f t="shared" si="1"/>
        <v>498458</v>
      </c>
    </row>
    <row r="12" spans="1:10" s="1" customFormat="1" ht="15.75" customHeight="1">
      <c r="A12" s="5" t="s">
        <v>31</v>
      </c>
      <c r="B12" s="6" t="s">
        <v>22</v>
      </c>
      <c r="C12" s="29">
        <v>4534</v>
      </c>
      <c r="D12" s="35">
        <f>SUM(Aug!D12+C12*10)</f>
        <v>153670</v>
      </c>
      <c r="E12" s="8">
        <v>2226</v>
      </c>
      <c r="F12" s="35">
        <f>SUM(Aug!F12+E12*10)</f>
        <v>119222</v>
      </c>
      <c r="G12" s="8">
        <v>80143</v>
      </c>
      <c r="H12" s="35">
        <f>SUM(Aug!H12+G12)</f>
        <v>164171</v>
      </c>
      <c r="I12" s="35">
        <f t="shared" si="0"/>
        <v>86903</v>
      </c>
      <c r="J12" s="35">
        <f t="shared" si="1"/>
        <v>437063</v>
      </c>
    </row>
    <row r="13" spans="1:10" s="11" customFormat="1" ht="15.75" customHeight="1">
      <c r="A13" s="9" t="s">
        <v>36</v>
      </c>
      <c r="B13" s="10" t="s">
        <v>22</v>
      </c>
      <c r="C13" s="29">
        <v>4333</v>
      </c>
      <c r="D13" s="35">
        <f>SUM(Aug!D13+C13*10)</f>
        <v>115183</v>
      </c>
      <c r="E13" s="8">
        <v>385</v>
      </c>
      <c r="F13" s="35">
        <f>SUM(Aug!F13+E13*10)</f>
        <v>472057</v>
      </c>
      <c r="G13" s="8">
        <v>31090</v>
      </c>
      <c r="H13" s="35">
        <f>SUM(Aug!H13+G13)</f>
        <v>69797</v>
      </c>
      <c r="I13" s="35">
        <f t="shared" si="0"/>
        <v>35808</v>
      </c>
      <c r="J13" s="35">
        <f t="shared" si="1"/>
        <v>657037</v>
      </c>
    </row>
    <row r="14" spans="1:10" s="1" customFormat="1" ht="15.75" customHeight="1">
      <c r="A14" s="5" t="s">
        <v>37</v>
      </c>
      <c r="B14" s="6" t="s">
        <v>22</v>
      </c>
      <c r="C14" s="29">
        <v>1215</v>
      </c>
      <c r="D14" s="35">
        <f>SUM(Aug!D14+C14*10)</f>
        <v>48618</v>
      </c>
      <c r="E14" s="8">
        <v>0</v>
      </c>
      <c r="F14" s="35">
        <f>SUM(Aug!F14+E14*10)</f>
        <v>0</v>
      </c>
      <c r="G14" s="8">
        <v>15054</v>
      </c>
      <c r="H14" s="35">
        <f>SUM(Aug!H14+G14)</f>
        <v>51391</v>
      </c>
      <c r="I14" s="35">
        <f t="shared" si="0"/>
        <v>16269</v>
      </c>
      <c r="J14" s="35">
        <f t="shared" si="1"/>
        <v>100009</v>
      </c>
    </row>
    <row r="15" spans="1:10" s="1" customFormat="1" ht="15.75" customHeight="1">
      <c r="A15" s="5" t="s">
        <v>40</v>
      </c>
      <c r="B15" s="6" t="s">
        <v>22</v>
      </c>
      <c r="C15" s="29">
        <v>8188</v>
      </c>
      <c r="D15" s="35">
        <f>SUM(Aug!D15+C15*10)</f>
        <v>484867</v>
      </c>
      <c r="E15" s="8">
        <v>3240</v>
      </c>
      <c r="F15" s="35">
        <f>SUM(Aug!F15+E15*10)</f>
        <v>87723</v>
      </c>
      <c r="G15" s="8">
        <v>294407</v>
      </c>
      <c r="H15" s="35">
        <f>SUM(Aug!H15+G15)</f>
        <v>614725</v>
      </c>
      <c r="I15" s="35">
        <f t="shared" si="0"/>
        <v>305835</v>
      </c>
      <c r="J15" s="35">
        <f t="shared" si="1"/>
        <v>1187315</v>
      </c>
    </row>
    <row r="16" spans="1:10" s="1" customFormat="1" ht="15.75" customHeight="1">
      <c r="A16" s="5" t="s">
        <v>44</v>
      </c>
      <c r="B16" s="6" t="s">
        <v>22</v>
      </c>
      <c r="C16" s="29">
        <v>7123</v>
      </c>
      <c r="D16" s="35">
        <f>SUM(Aug!D16+C16*10)</f>
        <v>188451</v>
      </c>
      <c r="E16" s="8">
        <v>1874</v>
      </c>
      <c r="F16" s="35">
        <f>SUM(Aug!F16+E16*10)</f>
        <v>35515</v>
      </c>
      <c r="G16" s="8">
        <v>151326</v>
      </c>
      <c r="H16" s="35">
        <f>SUM(Aug!H16+G16)</f>
        <v>263907</v>
      </c>
      <c r="I16" s="35">
        <f t="shared" si="0"/>
        <v>160323</v>
      </c>
      <c r="J16" s="35">
        <f t="shared" si="1"/>
        <v>487873</v>
      </c>
    </row>
    <row r="17" spans="1:10" s="1" customFormat="1" ht="15.75" customHeight="1">
      <c r="A17" s="5" t="s">
        <v>45</v>
      </c>
      <c r="B17" s="6" t="s">
        <v>22</v>
      </c>
      <c r="C17" s="29">
        <v>1531</v>
      </c>
      <c r="D17" s="35">
        <f>SUM(Aug!D17+C17*10)</f>
        <v>86341</v>
      </c>
      <c r="E17" s="8">
        <v>2226</v>
      </c>
      <c r="F17" s="35">
        <f>SUM(Aug!F17+E17*10)</f>
        <v>82925</v>
      </c>
      <c r="G17" s="8">
        <v>54381</v>
      </c>
      <c r="H17" s="35">
        <f>SUM(Aug!H17+G17)</f>
        <v>426565</v>
      </c>
      <c r="I17" s="35">
        <f t="shared" si="0"/>
        <v>58138</v>
      </c>
      <c r="J17" s="35">
        <f t="shared" si="1"/>
        <v>595831</v>
      </c>
    </row>
    <row r="18" spans="1:10" s="1" customFormat="1" ht="15.75" customHeight="1">
      <c r="A18" s="5" t="s">
        <v>46</v>
      </c>
      <c r="B18" s="6" t="s">
        <v>22</v>
      </c>
      <c r="C18" s="29">
        <v>1516</v>
      </c>
      <c r="D18" s="35">
        <f>SUM(Aug!D18+C18*10)</f>
        <v>365264</v>
      </c>
      <c r="E18" s="8">
        <v>3076</v>
      </c>
      <c r="F18" s="35">
        <f>SUM(Aug!F18+E18*10)</f>
        <v>139126</v>
      </c>
      <c r="G18" s="8">
        <v>121983</v>
      </c>
      <c r="H18" s="35">
        <f>SUM(Aug!H18+G18)</f>
        <v>450314</v>
      </c>
      <c r="I18" s="35">
        <f t="shared" si="0"/>
        <v>126575</v>
      </c>
      <c r="J18" s="35">
        <f t="shared" si="1"/>
        <v>954704</v>
      </c>
    </row>
    <row r="19" spans="1:10" s="11" customFormat="1" ht="15.75" customHeight="1">
      <c r="A19" s="9" t="s">
        <v>47</v>
      </c>
      <c r="B19" s="10" t="s">
        <v>22</v>
      </c>
      <c r="C19" s="29">
        <v>1516</v>
      </c>
      <c r="D19" s="35">
        <f>SUM(Aug!D19+C19*10)</f>
        <v>15160</v>
      </c>
      <c r="E19" s="8">
        <v>0</v>
      </c>
      <c r="F19" s="35">
        <f>SUM(Aug!F19+E19*10)</f>
        <v>11418</v>
      </c>
      <c r="G19" s="8">
        <v>0</v>
      </c>
      <c r="H19" s="35">
        <f>SUM(Aug!H19+G19)</f>
        <v>13113</v>
      </c>
      <c r="I19" s="35">
        <f t="shared" si="0"/>
        <v>1516</v>
      </c>
      <c r="J19" s="35">
        <f t="shared" si="1"/>
        <v>39691</v>
      </c>
    </row>
    <row r="20" spans="1:10" s="11" customFormat="1" ht="15.75" customHeight="1">
      <c r="A20" s="9" t="s">
        <v>49</v>
      </c>
      <c r="B20" s="10" t="s">
        <v>22</v>
      </c>
      <c r="C20" s="29">
        <v>0</v>
      </c>
      <c r="D20" s="35">
        <f>SUM(Aug!D20+C20*10)</f>
        <v>0</v>
      </c>
      <c r="E20" s="8">
        <v>0</v>
      </c>
      <c r="F20" s="35">
        <f>SUM(Aug!F20+E20*10)</f>
        <v>2200</v>
      </c>
      <c r="G20" s="8">
        <v>0</v>
      </c>
      <c r="H20" s="35">
        <f>SUM(Aug!H20+G20)</f>
        <v>10709</v>
      </c>
      <c r="I20" s="35">
        <f t="shared" si="0"/>
        <v>0</v>
      </c>
      <c r="J20" s="35">
        <f t="shared" si="1"/>
        <v>12909</v>
      </c>
    </row>
    <row r="21" spans="1:10" s="1" customFormat="1" ht="15.75" customHeight="1">
      <c r="A21" s="5" t="s">
        <v>50</v>
      </c>
      <c r="B21" s="6" t="s">
        <v>22</v>
      </c>
      <c r="C21" s="29">
        <v>3851</v>
      </c>
      <c r="D21" s="35">
        <f>SUM(Aug!D21+C21*10)</f>
        <v>141828</v>
      </c>
      <c r="E21" s="8">
        <v>661</v>
      </c>
      <c r="F21" s="35">
        <f>SUM(Aug!F21+E21*10)</f>
        <v>6610</v>
      </c>
      <c r="G21" s="8">
        <v>107781</v>
      </c>
      <c r="H21" s="35">
        <f>SUM(Aug!H21+G21)</f>
        <v>287063</v>
      </c>
      <c r="I21" s="35">
        <f t="shared" si="0"/>
        <v>112293</v>
      </c>
      <c r="J21" s="35">
        <f t="shared" si="1"/>
        <v>435501</v>
      </c>
    </row>
    <row r="22" spans="1:10" s="1" customFormat="1" ht="15.75" customHeight="1">
      <c r="A22" s="5" t="s">
        <v>51</v>
      </c>
      <c r="B22" s="6" t="s">
        <v>22</v>
      </c>
      <c r="C22" s="29">
        <v>0</v>
      </c>
      <c r="D22" s="35">
        <f>SUM(Aug!D22+C22*10)</f>
        <v>3060</v>
      </c>
      <c r="E22" s="8">
        <v>0</v>
      </c>
      <c r="F22" s="35">
        <f>SUM(Aug!F22+E22*10)</f>
        <v>0</v>
      </c>
      <c r="G22" s="8">
        <v>0</v>
      </c>
      <c r="H22" s="35">
        <f>SUM(Aug!H22+G22)</f>
        <v>2036</v>
      </c>
      <c r="I22" s="35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29">
        <v>10585</v>
      </c>
      <c r="D23" s="35">
        <f>SUM(Aug!D23+C23*10)</f>
        <v>437856</v>
      </c>
      <c r="E23" s="8">
        <v>1113</v>
      </c>
      <c r="F23" s="35">
        <f>SUM(Aug!F23+E23*10)</f>
        <v>109791</v>
      </c>
      <c r="G23" s="8">
        <v>80111</v>
      </c>
      <c r="H23" s="35">
        <f>SUM(Aug!H23+G23)</f>
        <v>484859</v>
      </c>
      <c r="I23" s="35">
        <f t="shared" si="0"/>
        <v>91809</v>
      </c>
      <c r="J23" s="35">
        <f t="shared" si="1"/>
        <v>1032506</v>
      </c>
    </row>
    <row r="24" spans="1:10" s="1" customFormat="1" ht="15.75" customHeight="1">
      <c r="A24" s="5" t="s">
        <v>53</v>
      </c>
      <c r="B24" s="6" t="s">
        <v>22</v>
      </c>
      <c r="C24" s="29">
        <v>0</v>
      </c>
      <c r="D24" s="35">
        <f>SUM(Aug!D24+C24*10)</f>
        <v>0</v>
      </c>
      <c r="E24" s="8">
        <v>0</v>
      </c>
      <c r="F24" s="35">
        <f>SUM(Aug!F24+E24*10)</f>
        <v>0</v>
      </c>
      <c r="G24" s="8">
        <v>0</v>
      </c>
      <c r="H24" s="35">
        <f>SUM(Aug!H24+G24)</f>
        <v>0</v>
      </c>
      <c r="I24" s="35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29">
        <v>2499</v>
      </c>
      <c r="D25" s="35">
        <f>SUM(Aug!D25+C25*10)</f>
        <v>104871</v>
      </c>
      <c r="E25" s="8">
        <v>1732</v>
      </c>
      <c r="F25" s="35">
        <f>SUM(Aug!F25+E25*10)</f>
        <v>153795</v>
      </c>
      <c r="G25" s="8">
        <v>15708</v>
      </c>
      <c r="H25" s="35">
        <f>SUM(Aug!H25+G25)</f>
        <v>164742</v>
      </c>
      <c r="I25" s="35">
        <f t="shared" si="0"/>
        <v>19939</v>
      </c>
      <c r="J25" s="35">
        <f t="shared" si="1"/>
        <v>423408</v>
      </c>
    </row>
    <row r="26" spans="1:10" s="1" customFormat="1" ht="15.75" customHeight="1">
      <c r="A26" s="5" t="s">
        <v>63</v>
      </c>
      <c r="B26" s="6" t="s">
        <v>22</v>
      </c>
      <c r="C26" s="29">
        <v>8599</v>
      </c>
      <c r="D26" s="35">
        <f>SUM(Aug!D26+C26*10)</f>
        <v>230111</v>
      </c>
      <c r="E26" s="8">
        <v>2056</v>
      </c>
      <c r="F26" s="35">
        <f>SUM(Aug!F26+E26*10)</f>
        <v>59648</v>
      </c>
      <c r="G26" s="8">
        <v>89603</v>
      </c>
      <c r="H26" s="35">
        <f>SUM(Aug!H26+G26)</f>
        <v>262200</v>
      </c>
      <c r="I26" s="35">
        <f t="shared" si="0"/>
        <v>100258</v>
      </c>
      <c r="J26" s="35">
        <f t="shared" si="1"/>
        <v>551959</v>
      </c>
    </row>
    <row r="27" spans="1:10" s="1" customFormat="1" ht="15.75" customHeight="1">
      <c r="A27" s="5" t="s">
        <v>64</v>
      </c>
      <c r="B27" s="6" t="s">
        <v>22</v>
      </c>
      <c r="C27" s="29">
        <v>2215</v>
      </c>
      <c r="D27" s="35">
        <f>SUM(Aug!D27+C27*10)</f>
        <v>267905</v>
      </c>
      <c r="E27" s="8">
        <v>2536</v>
      </c>
      <c r="F27" s="35">
        <f>SUM(Aug!F27+E27*10)</f>
        <v>155849</v>
      </c>
      <c r="G27" s="8">
        <v>50484</v>
      </c>
      <c r="H27" s="35">
        <f>SUM(Aug!H27+G27)</f>
        <v>344458</v>
      </c>
      <c r="I27" s="35">
        <f t="shared" si="0"/>
        <v>55235</v>
      </c>
      <c r="J27" s="35">
        <f t="shared" si="1"/>
        <v>768212</v>
      </c>
    </row>
    <row r="28" spans="1:10" s="1" customFormat="1" ht="15.75" customHeight="1">
      <c r="A28" s="5" t="s">
        <v>77</v>
      </c>
      <c r="B28" s="6" t="s">
        <v>22</v>
      </c>
      <c r="C28" s="29">
        <v>2054</v>
      </c>
      <c r="D28" s="35">
        <f>SUM(Aug!D28+C28*10)</f>
        <v>137360</v>
      </c>
      <c r="E28" s="8">
        <v>0</v>
      </c>
      <c r="F28" s="35">
        <f>SUM(Aug!F28+E28*10)</f>
        <v>11148</v>
      </c>
      <c r="G28" s="8">
        <v>18486</v>
      </c>
      <c r="H28" s="35">
        <f>SUM(Aug!H28+G28)</f>
        <v>87939</v>
      </c>
      <c r="I28" s="35">
        <f t="shared" si="0"/>
        <v>20540</v>
      </c>
      <c r="J28" s="35">
        <f t="shared" si="1"/>
        <v>236447</v>
      </c>
    </row>
    <row r="29" spans="1:10" s="1" customFormat="1" ht="15.75" customHeight="1">
      <c r="A29" s="5" t="s">
        <v>82</v>
      </c>
      <c r="B29" s="6" t="s">
        <v>22</v>
      </c>
      <c r="C29" s="29">
        <v>6432</v>
      </c>
      <c r="D29" s="35">
        <f>SUM(Aug!D29+C29*10)</f>
        <v>404243</v>
      </c>
      <c r="E29" s="8">
        <v>0</v>
      </c>
      <c r="F29" s="35">
        <f>SUM(Aug!F29+E29*10)</f>
        <v>990</v>
      </c>
      <c r="G29" s="8">
        <v>86147</v>
      </c>
      <c r="H29" s="35">
        <f>SUM(Aug!H29+G29)</f>
        <v>410285</v>
      </c>
      <c r="I29" s="35">
        <f t="shared" si="0"/>
        <v>92579</v>
      </c>
      <c r="J29" s="35">
        <f t="shared" si="1"/>
        <v>815518</v>
      </c>
    </row>
    <row r="30" spans="1:10" s="1" customFormat="1" ht="15.75" customHeight="1">
      <c r="A30" s="5" t="s">
        <v>83</v>
      </c>
      <c r="B30" s="6" t="s">
        <v>22</v>
      </c>
      <c r="C30" s="29">
        <v>9424</v>
      </c>
      <c r="D30" s="35">
        <f>SUM(Aug!D30+C30*10)</f>
        <v>442490</v>
      </c>
      <c r="E30" s="8">
        <v>1113</v>
      </c>
      <c r="F30" s="35">
        <f>SUM(Aug!F30+E30*10)</f>
        <v>43435</v>
      </c>
      <c r="G30" s="8">
        <v>100938</v>
      </c>
      <c r="H30" s="35">
        <f>SUM(Aug!H30+G30)</f>
        <v>471777</v>
      </c>
      <c r="I30" s="35">
        <f t="shared" si="0"/>
        <v>111475</v>
      </c>
      <c r="J30" s="35">
        <f t="shared" si="1"/>
        <v>957702</v>
      </c>
    </row>
    <row r="31" spans="1:10" s="1" customFormat="1" ht="15.75" customHeight="1">
      <c r="A31" s="5" t="s">
        <v>84</v>
      </c>
      <c r="B31" s="6" t="s">
        <v>22</v>
      </c>
      <c r="C31" s="29">
        <v>16277</v>
      </c>
      <c r="D31" s="35">
        <f>SUM(Aug!D31+C31*10)</f>
        <v>361630</v>
      </c>
      <c r="E31" s="8">
        <v>10678</v>
      </c>
      <c r="F31" s="35">
        <f>SUM(Aug!F31+E31*10)</f>
        <v>145776</v>
      </c>
      <c r="G31" s="8">
        <v>304820</v>
      </c>
      <c r="H31" s="35">
        <f>SUM(Aug!H31+G31)</f>
        <v>579866</v>
      </c>
      <c r="I31" s="35">
        <f t="shared" si="0"/>
        <v>331775</v>
      </c>
      <c r="J31" s="35">
        <f t="shared" si="1"/>
        <v>1087272</v>
      </c>
    </row>
    <row r="32" spans="1:10" s="11" customFormat="1" ht="15.75" customHeight="1">
      <c r="A32" s="9" t="s">
        <v>86</v>
      </c>
      <c r="B32" s="10" t="s">
        <v>22</v>
      </c>
      <c r="C32" s="29">
        <v>1537</v>
      </c>
      <c r="D32" s="35">
        <f>SUM(Aug!D32+C32*10)</f>
        <v>141961</v>
      </c>
      <c r="E32" s="8">
        <v>2316</v>
      </c>
      <c r="F32" s="35">
        <f>SUM(Aug!F32+E32*10)</f>
        <v>39810</v>
      </c>
      <c r="G32" s="8">
        <v>12724</v>
      </c>
      <c r="H32" s="35">
        <f>SUM(Aug!H32+G32)</f>
        <v>118111</v>
      </c>
      <c r="I32" s="35">
        <f t="shared" si="0"/>
        <v>16577</v>
      </c>
      <c r="J32" s="35">
        <f t="shared" si="1"/>
        <v>299882</v>
      </c>
    </row>
    <row r="33" spans="1:10" s="11" customFormat="1" ht="15.75" customHeight="1">
      <c r="A33" s="9" t="s">
        <v>134</v>
      </c>
      <c r="B33" s="10" t="s">
        <v>22</v>
      </c>
      <c r="C33" s="29">
        <v>0</v>
      </c>
      <c r="D33" s="35">
        <f>SUM(Aug!D33+C33*10)</f>
        <v>0</v>
      </c>
      <c r="E33" s="8">
        <v>1347</v>
      </c>
      <c r="F33" s="35">
        <f>SUM(Aug!F33+E33*10)</f>
        <v>25130</v>
      </c>
      <c r="G33" s="8">
        <v>18809</v>
      </c>
      <c r="H33" s="35">
        <f>SUM(Aug!H33+G33)</f>
        <v>21989</v>
      </c>
      <c r="I33" s="35">
        <f t="shared" si="0"/>
        <v>20156</v>
      </c>
      <c r="J33" s="35">
        <f t="shared" si="1"/>
        <v>47119</v>
      </c>
    </row>
    <row r="34" spans="1:10" s="11" customFormat="1" ht="15.75" customHeight="1">
      <c r="A34" s="9" t="s">
        <v>135</v>
      </c>
      <c r="B34" s="10" t="s">
        <v>22</v>
      </c>
      <c r="C34" s="29">
        <v>0</v>
      </c>
      <c r="D34" s="35">
        <f>SUM(Aug!D34+C34*10)</f>
        <v>42048</v>
      </c>
      <c r="E34" s="8">
        <v>6873</v>
      </c>
      <c r="F34" s="35">
        <f>SUM(Aug!F34+E34*10)</f>
        <v>181266</v>
      </c>
      <c r="G34" s="8">
        <v>65550</v>
      </c>
      <c r="H34" s="35">
        <f>SUM(Aug!H34+G34)</f>
        <v>158181</v>
      </c>
      <c r="I34" s="35">
        <f t="shared" si="0"/>
        <v>72423</v>
      </c>
      <c r="J34" s="35">
        <f t="shared" si="1"/>
        <v>381495</v>
      </c>
    </row>
    <row r="35" spans="1:10" s="11" customFormat="1" ht="15.75" customHeight="1">
      <c r="A35" s="9" t="s">
        <v>136</v>
      </c>
      <c r="B35" s="10" t="s">
        <v>22</v>
      </c>
      <c r="C35" s="29">
        <v>0</v>
      </c>
      <c r="D35" s="35">
        <f>SUM(Aug!D35+C35*10)</f>
        <v>33792</v>
      </c>
      <c r="E35" s="8">
        <v>0</v>
      </c>
      <c r="F35" s="35">
        <f>SUM(Aug!F35+E35*10)</f>
        <v>75166</v>
      </c>
      <c r="G35" s="8">
        <v>0</v>
      </c>
      <c r="H35" s="35">
        <f>SUM(Aug!H35+G35)</f>
        <v>85512</v>
      </c>
      <c r="I35" s="35">
        <f t="shared" si="0"/>
        <v>0</v>
      </c>
      <c r="J35" s="35">
        <f t="shared" si="1"/>
        <v>194470</v>
      </c>
    </row>
    <row r="36" spans="1:10" s="11" customFormat="1" ht="15.75" customHeight="1">
      <c r="A36" s="9" t="s">
        <v>129</v>
      </c>
      <c r="B36" s="10" t="s">
        <v>20</v>
      </c>
      <c r="C36" s="29">
        <v>12172</v>
      </c>
      <c r="D36" s="35">
        <f>SUM(Aug!D36+C36*10)</f>
        <v>262312</v>
      </c>
      <c r="E36" s="8">
        <v>0</v>
      </c>
      <c r="F36" s="35">
        <f>SUM(Aug!F36+E36*10)</f>
        <v>0</v>
      </c>
      <c r="G36" s="8">
        <v>77206</v>
      </c>
      <c r="H36" s="35">
        <f>SUM(Aug!H36+G36)</f>
        <v>140672</v>
      </c>
      <c r="I36" s="35">
        <f t="shared" si="0"/>
        <v>89378</v>
      </c>
      <c r="J36" s="35">
        <f t="shared" si="1"/>
        <v>402984</v>
      </c>
    </row>
    <row r="37" spans="1:10" s="1" customFormat="1" ht="15.75" customHeight="1">
      <c r="A37" s="5" t="s">
        <v>19</v>
      </c>
      <c r="B37" s="6" t="s">
        <v>20</v>
      </c>
      <c r="C37" s="29">
        <v>1215</v>
      </c>
      <c r="D37" s="35">
        <f>SUM(Aug!D37+C37*10)</f>
        <v>230739</v>
      </c>
      <c r="E37" s="8">
        <v>1611</v>
      </c>
      <c r="F37" s="35">
        <f>SUM(Aug!F37+E37*10)</f>
        <v>16110</v>
      </c>
      <c r="G37" s="8">
        <v>25817</v>
      </c>
      <c r="H37" s="35">
        <f>SUM(Aug!H37+G37)</f>
        <v>102833</v>
      </c>
      <c r="I37" s="35">
        <f t="shared" si="0"/>
        <v>28643</v>
      </c>
      <c r="J37" s="35">
        <f t="shared" si="1"/>
        <v>349682</v>
      </c>
    </row>
    <row r="38" spans="1:10" s="1" customFormat="1" ht="15.75" customHeight="1">
      <c r="A38" s="5" t="s">
        <v>26</v>
      </c>
      <c r="B38" s="6" t="s">
        <v>20</v>
      </c>
      <c r="C38" s="29">
        <v>43820</v>
      </c>
      <c r="D38" s="35">
        <f>SUM(Aug!D38+C38*10)</f>
        <v>818468</v>
      </c>
      <c r="E38" s="8">
        <v>7154</v>
      </c>
      <c r="F38" s="35">
        <f>SUM(Aug!F38+E38*10)</f>
        <v>245442</v>
      </c>
      <c r="G38" s="8">
        <v>276400</v>
      </c>
      <c r="H38" s="35">
        <f>SUM(Aug!H38+G38)</f>
        <v>624850</v>
      </c>
      <c r="I38" s="35">
        <f t="shared" si="0"/>
        <v>327374</v>
      </c>
      <c r="J38" s="35">
        <f t="shared" si="1"/>
        <v>1688760</v>
      </c>
    </row>
    <row r="39" spans="1:10" s="1" customFormat="1" ht="15.75" customHeight="1">
      <c r="A39" s="5" t="s">
        <v>28</v>
      </c>
      <c r="B39" s="6" t="s">
        <v>20</v>
      </c>
      <c r="C39" s="29">
        <v>17500</v>
      </c>
      <c r="D39" s="35">
        <f>SUM(Aug!D39+C39*10)</f>
        <v>294376</v>
      </c>
      <c r="E39" s="8">
        <v>0</v>
      </c>
      <c r="F39" s="35">
        <f>SUM(Aug!F39+E39*10)</f>
        <v>10916</v>
      </c>
      <c r="G39" s="8">
        <v>139454</v>
      </c>
      <c r="H39" s="35">
        <f>SUM(Aug!H39+G39)</f>
        <v>382679</v>
      </c>
      <c r="I39" s="35">
        <f t="shared" si="0"/>
        <v>156954</v>
      </c>
      <c r="J39" s="35">
        <f t="shared" si="1"/>
        <v>687971</v>
      </c>
    </row>
    <row r="40" spans="1:10" s="1" customFormat="1" ht="15.75" customHeight="1">
      <c r="A40" s="5" t="s">
        <v>29</v>
      </c>
      <c r="B40" s="6" t="s">
        <v>20</v>
      </c>
      <c r="C40" s="29">
        <v>698</v>
      </c>
      <c r="D40" s="35">
        <f>SUM(Aug!D40+C40*10)</f>
        <v>202428</v>
      </c>
      <c r="E40" s="8">
        <v>1113</v>
      </c>
      <c r="F40" s="35">
        <f>SUM(Aug!F40+E40*10)</f>
        <v>58006</v>
      </c>
      <c r="G40" s="8">
        <v>15368</v>
      </c>
      <c r="H40" s="35">
        <f>SUM(Aug!H40+G40)</f>
        <v>151857</v>
      </c>
      <c r="I40" s="35">
        <f t="shared" si="0"/>
        <v>17179</v>
      </c>
      <c r="J40" s="35">
        <f t="shared" si="1"/>
        <v>412291</v>
      </c>
    </row>
    <row r="41" spans="1:10" s="11" customFormat="1" ht="15.75" customHeight="1">
      <c r="A41" s="9" t="s">
        <v>32</v>
      </c>
      <c r="B41" s="10" t="s">
        <v>20</v>
      </c>
      <c r="C41" s="29">
        <v>0</v>
      </c>
      <c r="D41" s="35">
        <f>SUM(Aug!D41+C41*10)</f>
        <v>42744</v>
      </c>
      <c r="E41" s="8">
        <v>0</v>
      </c>
      <c r="F41" s="35">
        <f>SUM(Aug!F41+E41*10)</f>
        <v>0</v>
      </c>
      <c r="G41" s="8">
        <v>0</v>
      </c>
      <c r="H41" s="35">
        <f>SUM(Aug!H41+G41)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29">
        <v>2976</v>
      </c>
      <c r="D42" s="35">
        <f>SUM(Aug!D42+C42*10)</f>
        <v>320645</v>
      </c>
      <c r="E42" s="8">
        <v>2190</v>
      </c>
      <c r="F42" s="35">
        <f>SUM(Aug!F42+E42*10)</f>
        <v>131439</v>
      </c>
      <c r="G42" s="8">
        <v>63047</v>
      </c>
      <c r="H42" s="35">
        <f>SUM(Aug!H42+G42)</f>
        <v>217723</v>
      </c>
      <c r="I42" s="35">
        <f t="shared" si="0"/>
        <v>68213</v>
      </c>
      <c r="J42" s="35">
        <f t="shared" si="1"/>
        <v>669807</v>
      </c>
    </row>
    <row r="43" spans="1:10" s="1" customFormat="1" ht="15.75" customHeight="1">
      <c r="A43" s="5" t="s">
        <v>34</v>
      </c>
      <c r="B43" s="6" t="s">
        <v>20</v>
      </c>
      <c r="C43" s="29">
        <v>8698</v>
      </c>
      <c r="D43" s="35">
        <f>SUM(Aug!D43+C43*10)</f>
        <v>223853</v>
      </c>
      <c r="E43" s="8">
        <v>1654</v>
      </c>
      <c r="F43" s="35">
        <f>SUM(Aug!F43+E43*10)</f>
        <v>99570</v>
      </c>
      <c r="G43" s="8">
        <v>72923</v>
      </c>
      <c r="H43" s="35">
        <f>SUM(Aug!H43+G43)</f>
        <v>235761</v>
      </c>
      <c r="I43" s="35">
        <f t="shared" si="0"/>
        <v>83275</v>
      </c>
      <c r="J43" s="35">
        <f t="shared" si="1"/>
        <v>559184</v>
      </c>
    </row>
    <row r="44" spans="1:10" s="11" customFormat="1" ht="15.75" customHeight="1">
      <c r="A44" s="9" t="s">
        <v>35</v>
      </c>
      <c r="B44" s="10" t="s">
        <v>20</v>
      </c>
      <c r="C44" s="29">
        <v>0</v>
      </c>
      <c r="D44" s="35">
        <f>SUM(Aug!D44+C44*10)</f>
        <v>210588</v>
      </c>
      <c r="E44" s="8">
        <v>0</v>
      </c>
      <c r="F44" s="35">
        <f>SUM(Aug!F44+E44*10)</f>
        <v>0</v>
      </c>
      <c r="G44" s="8">
        <v>0</v>
      </c>
      <c r="H44" s="35">
        <f>SUM(Aug!H44+G44)</f>
        <v>0</v>
      </c>
      <c r="I44" s="35">
        <f t="shared" si="0"/>
        <v>0</v>
      </c>
      <c r="J44" s="35">
        <f t="shared" si="1"/>
        <v>210588</v>
      </c>
    </row>
    <row r="45" spans="1:10" s="1" customFormat="1" ht="15.75" customHeight="1">
      <c r="A45" s="5" t="s">
        <v>38</v>
      </c>
      <c r="B45" s="6" t="s">
        <v>20</v>
      </c>
      <c r="C45" s="29">
        <v>33933</v>
      </c>
      <c r="D45" s="35">
        <f>SUM(Aug!D45+C45*10)</f>
        <v>669737</v>
      </c>
      <c r="E45" s="8">
        <v>0</v>
      </c>
      <c r="F45" s="35">
        <f>SUM(Aug!F45+E45*10)</f>
        <v>95938</v>
      </c>
      <c r="G45" s="8">
        <v>214561</v>
      </c>
      <c r="H45" s="35">
        <f>SUM(Aug!H45+G45)</f>
        <v>636530</v>
      </c>
      <c r="I45" s="35">
        <f t="shared" si="0"/>
        <v>248494</v>
      </c>
      <c r="J45" s="35">
        <f t="shared" si="1"/>
        <v>1402205</v>
      </c>
    </row>
    <row r="46" spans="1:10" s="11" customFormat="1" ht="15.75" customHeight="1">
      <c r="A46" s="9" t="s">
        <v>39</v>
      </c>
      <c r="B46" s="10" t="s">
        <v>20</v>
      </c>
      <c r="C46" s="29">
        <v>6106</v>
      </c>
      <c r="D46" s="35">
        <f>SUM(Aug!D46+C46*10)</f>
        <v>430669</v>
      </c>
      <c r="E46" s="8">
        <v>3040</v>
      </c>
      <c r="F46" s="35">
        <f>SUM(Aug!F46+E46*10)</f>
        <v>58770</v>
      </c>
      <c r="G46" s="8">
        <v>70983</v>
      </c>
      <c r="H46" s="35">
        <f>SUM(Aug!H46+G46)</f>
        <v>248853</v>
      </c>
      <c r="I46" s="35">
        <f t="shared" si="0"/>
        <v>80129</v>
      </c>
      <c r="J46" s="35">
        <f t="shared" si="1"/>
        <v>738292</v>
      </c>
    </row>
    <row r="47" spans="1:10" s="1" customFormat="1" ht="15.75" customHeight="1">
      <c r="A47" s="5" t="s">
        <v>41</v>
      </c>
      <c r="B47" s="6" t="s">
        <v>20</v>
      </c>
      <c r="C47" s="29">
        <v>3021</v>
      </c>
      <c r="D47" s="35">
        <f>SUM(Aug!D47+C47*10)</f>
        <v>192120</v>
      </c>
      <c r="E47" s="8">
        <v>6454</v>
      </c>
      <c r="F47" s="35">
        <f>SUM(Aug!F47+E47*10)</f>
        <v>215382</v>
      </c>
      <c r="G47" s="8">
        <v>128462</v>
      </c>
      <c r="H47" s="35">
        <f>SUM(Aug!H47+G47)</f>
        <v>471660</v>
      </c>
      <c r="I47" s="35">
        <f t="shared" si="0"/>
        <v>137937</v>
      </c>
      <c r="J47" s="35">
        <f t="shared" si="1"/>
        <v>879162</v>
      </c>
    </row>
    <row r="48" spans="1:10" s="1" customFormat="1" ht="15.75" customHeight="1">
      <c r="A48" s="5" t="s">
        <v>42</v>
      </c>
      <c r="B48" s="6" t="s">
        <v>20</v>
      </c>
      <c r="C48" s="29">
        <v>5330</v>
      </c>
      <c r="D48" s="35">
        <f>SUM(Aug!D48+C48*10)</f>
        <v>141524</v>
      </c>
      <c r="E48" s="8">
        <v>1545</v>
      </c>
      <c r="F48" s="35">
        <f>SUM(Aug!F48+E48*10)</f>
        <v>33549</v>
      </c>
      <c r="G48" s="8">
        <v>41573</v>
      </c>
      <c r="H48" s="35">
        <f>SUM(Aug!H48+G48)</f>
        <v>133663</v>
      </c>
      <c r="I48" s="35">
        <f t="shared" si="0"/>
        <v>48448</v>
      </c>
      <c r="J48" s="35">
        <f t="shared" si="1"/>
        <v>308736</v>
      </c>
    </row>
    <row r="49" spans="1:10" s="11" customFormat="1" ht="15.75" customHeight="1">
      <c r="A49" s="9" t="s">
        <v>43</v>
      </c>
      <c r="B49" s="10" t="s">
        <v>20</v>
      </c>
      <c r="C49" s="29">
        <v>0</v>
      </c>
      <c r="D49" s="35">
        <f>SUM(Aug!D49+C49*10)</f>
        <v>222690</v>
      </c>
      <c r="E49" s="8">
        <v>104</v>
      </c>
      <c r="F49" s="35">
        <f>SUM(Aug!F49+E49*10)</f>
        <v>29279</v>
      </c>
      <c r="G49" s="8">
        <v>520</v>
      </c>
      <c r="H49" s="35">
        <f>SUM(Aug!H49+G49)</f>
        <v>96043</v>
      </c>
      <c r="I49" s="35">
        <f t="shared" si="0"/>
        <v>624</v>
      </c>
      <c r="J49" s="35">
        <f t="shared" si="1"/>
        <v>348012</v>
      </c>
    </row>
    <row r="50" spans="1:10" s="11" customFormat="1" ht="15.75" customHeight="1">
      <c r="A50" s="9" t="s">
        <v>131</v>
      </c>
      <c r="B50" s="10" t="s">
        <v>20</v>
      </c>
      <c r="C50" s="29">
        <v>16052</v>
      </c>
      <c r="D50" s="35">
        <f>SUM(Aug!D50+C50*10)</f>
        <v>515322</v>
      </c>
      <c r="E50" s="8">
        <v>504</v>
      </c>
      <c r="F50" s="35">
        <f>SUM(Aug!F50+E50*10)</f>
        <v>5040</v>
      </c>
      <c r="G50" s="8">
        <v>38107</v>
      </c>
      <c r="H50" s="35">
        <f>SUM(Aug!H50+G50)</f>
        <v>199110</v>
      </c>
      <c r="I50" s="35">
        <f t="shared" si="0"/>
        <v>54663</v>
      </c>
      <c r="J50" s="35">
        <f t="shared" si="1"/>
        <v>719472</v>
      </c>
    </row>
    <row r="51" spans="1:10" s="1" customFormat="1" ht="15.75" customHeight="1">
      <c r="A51" s="5" t="s">
        <v>48</v>
      </c>
      <c r="B51" s="6" t="s">
        <v>20</v>
      </c>
      <c r="C51" s="29">
        <v>8878</v>
      </c>
      <c r="D51" s="35">
        <f>SUM(Aug!D51+C51*10)</f>
        <v>223453</v>
      </c>
      <c r="E51" s="8">
        <v>675</v>
      </c>
      <c r="F51" s="35">
        <f>SUM(Aug!F51+E51*10)</f>
        <v>27534</v>
      </c>
      <c r="G51" s="8">
        <v>61963</v>
      </c>
      <c r="H51" s="35">
        <f>SUM(Aug!H51+G51)</f>
        <v>213960</v>
      </c>
      <c r="I51" s="35">
        <f t="shared" si="0"/>
        <v>71516</v>
      </c>
      <c r="J51" s="35">
        <f t="shared" si="1"/>
        <v>464947</v>
      </c>
    </row>
    <row r="52" spans="1:10" s="11" customFormat="1" ht="15.75" customHeight="1">
      <c r="A52" s="9" t="s">
        <v>54</v>
      </c>
      <c r="B52" s="10" t="s">
        <v>20</v>
      </c>
      <c r="C52" s="29">
        <v>1215</v>
      </c>
      <c r="D52" s="35">
        <f>SUM(Aug!D52+C52*10)</f>
        <v>45249</v>
      </c>
      <c r="E52" s="8">
        <v>0</v>
      </c>
      <c r="F52" s="35">
        <f>SUM(Aug!F52+E52*10)</f>
        <v>0</v>
      </c>
      <c r="G52" s="8">
        <v>0</v>
      </c>
      <c r="H52" s="35">
        <f>SUM(Aug!H52+G52)</f>
        <v>1667</v>
      </c>
      <c r="I52" s="35">
        <f t="shared" si="0"/>
        <v>1215</v>
      </c>
      <c r="J52" s="35">
        <f t="shared" si="1"/>
        <v>46916</v>
      </c>
    </row>
    <row r="53" spans="1:10" s="11" customFormat="1" ht="15.75" customHeight="1">
      <c r="A53" s="9" t="s">
        <v>55</v>
      </c>
      <c r="B53" s="10" t="s">
        <v>20</v>
      </c>
      <c r="C53" s="29">
        <v>11626</v>
      </c>
      <c r="D53" s="35">
        <f>SUM(Aug!D53+C53*10)</f>
        <v>703316</v>
      </c>
      <c r="E53" s="8">
        <v>9676</v>
      </c>
      <c r="F53" s="35">
        <f>SUM(Aug!F53+E53*10)</f>
        <v>195329</v>
      </c>
      <c r="G53" s="8">
        <v>145902</v>
      </c>
      <c r="H53" s="35">
        <f>SUM(Aug!H53+G53)</f>
        <v>584688</v>
      </c>
      <c r="I53" s="35">
        <f t="shared" si="0"/>
        <v>167204</v>
      </c>
      <c r="J53" s="35">
        <f t="shared" si="1"/>
        <v>1483333</v>
      </c>
    </row>
    <row r="54" spans="1:10" s="11" customFormat="1" ht="15.75" customHeight="1">
      <c r="A54" s="9" t="s">
        <v>56</v>
      </c>
      <c r="B54" s="10" t="s">
        <v>20</v>
      </c>
      <c r="C54" s="29">
        <v>20381</v>
      </c>
      <c r="D54" s="35">
        <f>SUM(Aug!D54+C54*10)</f>
        <v>413965</v>
      </c>
      <c r="E54" s="8">
        <v>12117</v>
      </c>
      <c r="F54" s="35">
        <f>SUM(Aug!F54+E54*10)</f>
        <v>375043</v>
      </c>
      <c r="G54" s="8">
        <v>128519</v>
      </c>
      <c r="H54" s="35">
        <f>SUM(Aug!H54+G54)</f>
        <v>735935</v>
      </c>
      <c r="I54" s="35">
        <f t="shared" si="0"/>
        <v>161017</v>
      </c>
      <c r="J54" s="35">
        <f t="shared" si="1"/>
        <v>1524943</v>
      </c>
    </row>
    <row r="55" spans="1:10" s="1" customFormat="1" ht="15.75" customHeight="1">
      <c r="A55" s="5" t="s">
        <v>58</v>
      </c>
      <c r="B55" s="6" t="s">
        <v>20</v>
      </c>
      <c r="C55" s="29">
        <v>0</v>
      </c>
      <c r="D55" s="35">
        <f>SUM(Aug!D55+C55*10)</f>
        <v>112600</v>
      </c>
      <c r="E55" s="8">
        <v>0</v>
      </c>
      <c r="F55" s="35">
        <f>SUM(Aug!F55+E55*10)</f>
        <v>0</v>
      </c>
      <c r="G55" s="8">
        <v>0</v>
      </c>
      <c r="H55" s="35">
        <f>SUM(Aug!H55+G55)</f>
        <v>28219</v>
      </c>
      <c r="I55" s="35">
        <f t="shared" si="0"/>
        <v>0</v>
      </c>
      <c r="J55" s="35">
        <f t="shared" si="1"/>
        <v>140819</v>
      </c>
    </row>
    <row r="56" spans="1:10" s="1" customFormat="1" ht="15.75" customHeight="1">
      <c r="A56" s="5" t="s">
        <v>59</v>
      </c>
      <c r="B56" s="6" t="s">
        <v>20</v>
      </c>
      <c r="C56" s="29">
        <v>37686</v>
      </c>
      <c r="D56" s="35">
        <f>SUM(Aug!D56+C56*10)</f>
        <v>753720</v>
      </c>
      <c r="E56" s="8">
        <v>13078</v>
      </c>
      <c r="F56" s="35">
        <f>SUM(Aug!F56+E56*10)</f>
        <v>342749</v>
      </c>
      <c r="G56" s="8">
        <v>211285</v>
      </c>
      <c r="H56" s="35">
        <f>SUM(Aug!H56+G56)</f>
        <v>532894</v>
      </c>
      <c r="I56" s="35">
        <f t="shared" si="0"/>
        <v>262049</v>
      </c>
      <c r="J56" s="35">
        <f t="shared" si="1"/>
        <v>1629363</v>
      </c>
    </row>
    <row r="57" spans="1:10" s="1" customFormat="1" ht="15.75" customHeight="1">
      <c r="A57" s="5" t="s">
        <v>60</v>
      </c>
      <c r="B57" s="6" t="s">
        <v>20</v>
      </c>
      <c r="C57" s="29">
        <v>12838</v>
      </c>
      <c r="D57" s="35">
        <f>SUM(Aug!D57+C57*10)</f>
        <v>564882</v>
      </c>
      <c r="E57" s="8">
        <v>9914</v>
      </c>
      <c r="F57" s="35">
        <f>SUM(Aug!F57+E57*10)</f>
        <v>324463</v>
      </c>
      <c r="G57" s="8">
        <v>77243</v>
      </c>
      <c r="H57" s="35">
        <f>SUM(Aug!H57+G57)</f>
        <v>402135</v>
      </c>
      <c r="I57" s="35">
        <f t="shared" si="0"/>
        <v>99995</v>
      </c>
      <c r="J57" s="35">
        <f t="shared" si="1"/>
        <v>1291480</v>
      </c>
    </row>
    <row r="58" spans="1:10" s="1" customFormat="1" ht="15.75" customHeight="1">
      <c r="A58" s="5" t="s">
        <v>61</v>
      </c>
      <c r="B58" s="6" t="s">
        <v>20</v>
      </c>
      <c r="C58" s="29">
        <v>18778</v>
      </c>
      <c r="D58" s="35">
        <f>SUM(Aug!D58+C58*10)</f>
        <v>703035</v>
      </c>
      <c r="E58" s="8">
        <v>5725</v>
      </c>
      <c r="F58" s="35">
        <f>SUM(Aug!F58+E58*10)</f>
        <v>332603</v>
      </c>
      <c r="G58" s="8">
        <v>183161</v>
      </c>
      <c r="H58" s="35">
        <f>SUM(Aug!H58+G58)</f>
        <v>639255</v>
      </c>
      <c r="I58" s="35">
        <f t="shared" si="0"/>
        <v>207664</v>
      </c>
      <c r="J58" s="35">
        <f t="shared" si="1"/>
        <v>1674893</v>
      </c>
    </row>
    <row r="59" spans="1:10" s="1" customFormat="1" ht="15.75" customHeight="1">
      <c r="A59" s="5" t="s">
        <v>65</v>
      </c>
      <c r="B59" s="6" t="s">
        <v>20</v>
      </c>
      <c r="C59" s="29">
        <v>0</v>
      </c>
      <c r="D59" s="35">
        <f>SUM(Aug!D59+C59*10)</f>
        <v>92508</v>
      </c>
      <c r="E59" s="8">
        <v>1113</v>
      </c>
      <c r="F59" s="35">
        <f>SUM(Aug!F59+E59*10)</f>
        <v>11130</v>
      </c>
      <c r="G59" s="8">
        <v>0</v>
      </c>
      <c r="H59" s="35">
        <f>SUM(Aug!H59+G59)</f>
        <v>59471</v>
      </c>
      <c r="I59" s="35">
        <f t="shared" si="0"/>
        <v>1113</v>
      </c>
      <c r="J59" s="35">
        <f t="shared" si="1"/>
        <v>163109</v>
      </c>
    </row>
    <row r="60" spans="1:10" s="1" customFormat="1" ht="15.75" customHeight="1">
      <c r="A60" s="5" t="s">
        <v>66</v>
      </c>
      <c r="B60" s="6" t="s">
        <v>20</v>
      </c>
      <c r="C60" s="29">
        <v>18011</v>
      </c>
      <c r="D60" s="35">
        <f>SUM(Aug!D60+C60*10)</f>
        <v>380629</v>
      </c>
      <c r="E60" s="8">
        <v>1113</v>
      </c>
      <c r="F60" s="35">
        <f>SUM(Aug!F60+E60*10)</f>
        <v>11130</v>
      </c>
      <c r="G60" s="8">
        <v>242564</v>
      </c>
      <c r="H60" s="35">
        <f>SUM(Aug!H60+G60)</f>
        <v>333339</v>
      </c>
      <c r="I60" s="35">
        <f t="shared" si="0"/>
        <v>261688</v>
      </c>
      <c r="J60" s="35">
        <f t="shared" si="1"/>
        <v>725098</v>
      </c>
    </row>
    <row r="61" spans="1:10" s="1" customFormat="1" ht="15.75" customHeight="1">
      <c r="A61" s="5" t="s">
        <v>67</v>
      </c>
      <c r="B61" s="6" t="s">
        <v>20</v>
      </c>
      <c r="C61" s="29">
        <v>2105</v>
      </c>
      <c r="D61" s="35">
        <f>SUM(Aug!D61+C61*10)</f>
        <v>116582</v>
      </c>
      <c r="E61" s="8">
        <v>303</v>
      </c>
      <c r="F61" s="35">
        <f>SUM(Aug!F61+E61*10)</f>
        <v>23814</v>
      </c>
      <c r="G61" s="8">
        <v>20371</v>
      </c>
      <c r="H61" s="35">
        <f>SUM(Aug!H61+G61)</f>
        <v>96674</v>
      </c>
      <c r="I61" s="35">
        <f t="shared" si="0"/>
        <v>22779</v>
      </c>
      <c r="J61" s="35">
        <f t="shared" si="1"/>
        <v>237070</v>
      </c>
    </row>
    <row r="62" spans="1:10" s="11" customFormat="1" ht="15.75" customHeight="1">
      <c r="A62" s="9" t="s">
        <v>68</v>
      </c>
      <c r="B62" s="10" t="s">
        <v>20</v>
      </c>
      <c r="C62" s="29">
        <v>1120</v>
      </c>
      <c r="D62" s="35">
        <f>SUM(Aug!D62+C62*10)</f>
        <v>382272</v>
      </c>
      <c r="E62" s="8">
        <v>0</v>
      </c>
      <c r="F62" s="35">
        <f>SUM(Aug!F62+E62*10)</f>
        <v>13233</v>
      </c>
      <c r="G62" s="8">
        <v>29688</v>
      </c>
      <c r="H62" s="35">
        <f>SUM(Aug!H62+G62)</f>
        <v>132986</v>
      </c>
      <c r="I62" s="35">
        <f t="shared" si="0"/>
        <v>30808</v>
      </c>
      <c r="J62" s="35">
        <f t="shared" si="1"/>
        <v>528491</v>
      </c>
    </row>
    <row r="63" spans="1:10" s="1" customFormat="1" ht="15.75" customHeight="1">
      <c r="A63" s="5" t="s">
        <v>69</v>
      </c>
      <c r="B63" s="6" t="s">
        <v>20</v>
      </c>
      <c r="C63" s="29">
        <v>13971</v>
      </c>
      <c r="D63" s="35">
        <f>SUM(Aug!D63+C63*10)</f>
        <v>290583</v>
      </c>
      <c r="E63" s="8">
        <v>1203</v>
      </c>
      <c r="F63" s="35">
        <f>SUM(Aug!F63+E63*10)</f>
        <v>97117</v>
      </c>
      <c r="G63" s="8">
        <v>146852</v>
      </c>
      <c r="H63" s="35">
        <f>SUM(Aug!H63+G63)</f>
        <v>457827</v>
      </c>
      <c r="I63" s="35">
        <f t="shared" si="0"/>
        <v>162026</v>
      </c>
      <c r="J63" s="35">
        <f t="shared" si="1"/>
        <v>845527</v>
      </c>
    </row>
    <row r="64" spans="1:10" s="11" customFormat="1" ht="15.75" customHeight="1">
      <c r="A64" s="9" t="s">
        <v>70</v>
      </c>
      <c r="B64" s="10" t="s">
        <v>20</v>
      </c>
      <c r="C64" s="29">
        <v>5365</v>
      </c>
      <c r="D64" s="35">
        <f>SUM(Aug!D64+C64*10)</f>
        <v>234255</v>
      </c>
      <c r="E64" s="8">
        <v>2226</v>
      </c>
      <c r="F64" s="35">
        <f>SUM(Aug!F64+E64*10)</f>
        <v>148174</v>
      </c>
      <c r="G64" s="8">
        <v>78733</v>
      </c>
      <c r="H64" s="35">
        <f>SUM(Aug!H64+G64)</f>
        <v>265012</v>
      </c>
      <c r="I64" s="35">
        <f t="shared" si="0"/>
        <v>86324</v>
      </c>
      <c r="J64" s="35">
        <f t="shared" si="1"/>
        <v>647441</v>
      </c>
    </row>
    <row r="65" spans="1:10" s="1" customFormat="1" ht="15.75" customHeight="1">
      <c r="A65" s="5" t="s">
        <v>71</v>
      </c>
      <c r="B65" s="6" t="s">
        <v>20</v>
      </c>
      <c r="C65" s="29">
        <v>9872</v>
      </c>
      <c r="D65" s="35">
        <f>SUM(Aug!D65+C65*10)</f>
        <v>245108</v>
      </c>
      <c r="E65" s="8">
        <v>90</v>
      </c>
      <c r="F65" s="35">
        <f>SUM(Aug!F65+E65*10)</f>
        <v>6491</v>
      </c>
      <c r="G65" s="8">
        <v>36679</v>
      </c>
      <c r="H65" s="35">
        <f>SUM(Aug!H65+G65)</f>
        <v>71013</v>
      </c>
      <c r="I65" s="35">
        <f t="shared" si="0"/>
        <v>46641</v>
      </c>
      <c r="J65" s="35">
        <f t="shared" si="1"/>
        <v>322612</v>
      </c>
    </row>
    <row r="66" spans="1:10" s="11" customFormat="1" ht="15.75" customHeight="1">
      <c r="A66" s="9" t="s">
        <v>72</v>
      </c>
      <c r="B66" s="10" t="s">
        <v>20</v>
      </c>
      <c r="C66" s="29">
        <v>0</v>
      </c>
      <c r="D66" s="35">
        <f>SUM(Aug!D66+C66*10)</f>
        <v>33036</v>
      </c>
      <c r="E66" s="8">
        <v>0</v>
      </c>
      <c r="F66" s="35">
        <f>SUM(Aug!F66+E66*10)</f>
        <v>0</v>
      </c>
      <c r="G66" s="8">
        <v>0</v>
      </c>
      <c r="H66" s="35">
        <f>SUM(Aug!H66+G66)</f>
        <v>0</v>
      </c>
      <c r="I66" s="35">
        <f t="shared" si="0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29">
        <v>3483</v>
      </c>
      <c r="D67" s="35">
        <f>SUM(Aug!D67+C67*10)</f>
        <v>198697</v>
      </c>
      <c r="E67" s="8">
        <v>0</v>
      </c>
      <c r="F67" s="35">
        <f>SUM(Aug!F67+E67*10)</f>
        <v>1969</v>
      </c>
      <c r="G67" s="8">
        <v>35336</v>
      </c>
      <c r="H67" s="35">
        <f>SUM(Aug!H67+G67)</f>
        <v>147513</v>
      </c>
      <c r="I67" s="35">
        <f t="shared" si="0"/>
        <v>38819</v>
      </c>
      <c r="J67" s="35">
        <f t="shared" si="1"/>
        <v>348179</v>
      </c>
    </row>
    <row r="68" spans="1:10" s="11" customFormat="1" ht="15.75" customHeight="1">
      <c r="A68" s="9" t="s">
        <v>74</v>
      </c>
      <c r="B68" s="10" t="s">
        <v>20</v>
      </c>
      <c r="C68" s="29">
        <v>0</v>
      </c>
      <c r="D68" s="35">
        <f>SUM(Aug!D68+C68*10)</f>
        <v>61692</v>
      </c>
      <c r="E68" s="8">
        <v>0</v>
      </c>
      <c r="F68" s="35">
        <f>SUM(Aug!F68+E68*10)</f>
        <v>29623</v>
      </c>
      <c r="G68" s="8">
        <v>0</v>
      </c>
      <c r="H68" s="35">
        <f>SUM(Aug!H68+G68)</f>
        <v>156947</v>
      </c>
      <c r="I68" s="35">
        <f t="shared" si="0"/>
        <v>0</v>
      </c>
      <c r="J68" s="35">
        <f t="shared" si="1"/>
        <v>248262</v>
      </c>
    </row>
    <row r="69" spans="1:10" s="1" customFormat="1" ht="15.75" customHeight="1">
      <c r="A69" s="5" t="s">
        <v>75</v>
      </c>
      <c r="B69" s="6" t="s">
        <v>20</v>
      </c>
      <c r="C69" s="29">
        <v>5245</v>
      </c>
      <c r="D69" s="35">
        <f>SUM(Aug!D69+C69*10)</f>
        <v>109546</v>
      </c>
      <c r="E69" s="8">
        <v>1113</v>
      </c>
      <c r="F69" s="35">
        <f>SUM(Aug!F69+E69*10)</f>
        <v>56894</v>
      </c>
      <c r="G69" s="8">
        <v>33688</v>
      </c>
      <c r="H69" s="35">
        <f>SUM(Aug!H69+G69)</f>
        <v>111815</v>
      </c>
      <c r="I69" s="35">
        <f aca="true" t="shared" si="2" ref="I69:I80">SUM(C69,E69,G69)</f>
        <v>40046</v>
      </c>
      <c r="J69" s="35">
        <f t="shared" si="1"/>
        <v>278255</v>
      </c>
    </row>
    <row r="70" spans="1:10" s="1" customFormat="1" ht="15.75" customHeight="1">
      <c r="A70" s="5" t="s">
        <v>76</v>
      </c>
      <c r="B70" s="6" t="s">
        <v>20</v>
      </c>
      <c r="C70" s="29">
        <v>0</v>
      </c>
      <c r="D70" s="35">
        <f>SUM(Aug!D70+C70*10)</f>
        <v>0</v>
      </c>
      <c r="E70" s="8">
        <v>0</v>
      </c>
      <c r="F70" s="35">
        <f>SUM(Aug!F70+E70*10)</f>
        <v>22594</v>
      </c>
      <c r="G70" s="8">
        <v>0</v>
      </c>
      <c r="H70" s="35">
        <f>SUM(Aug!H70+G70)</f>
        <v>20322</v>
      </c>
      <c r="I70" s="35">
        <f t="shared" si="2"/>
        <v>0</v>
      </c>
      <c r="J70" s="35">
        <f aca="true" t="shared" si="3" ref="J70:J80">SUM(D70+F70+H70)</f>
        <v>42916</v>
      </c>
    </row>
    <row r="71" spans="1:10" s="11" customFormat="1" ht="15.75" customHeight="1">
      <c r="A71" s="9" t="s">
        <v>78</v>
      </c>
      <c r="B71" s="10" t="s">
        <v>20</v>
      </c>
      <c r="C71" s="29">
        <v>0</v>
      </c>
      <c r="D71" s="35">
        <f>SUM(Aug!D71+C71*10)</f>
        <v>28680</v>
      </c>
      <c r="E71" s="8">
        <v>0</v>
      </c>
      <c r="F71" s="35">
        <f>SUM(Aug!F71+E71*10)</f>
        <v>0</v>
      </c>
      <c r="G71" s="8">
        <v>0</v>
      </c>
      <c r="H71" s="35">
        <f>SUM(Aug!H71+G71)</f>
        <v>0</v>
      </c>
      <c r="I71" s="35">
        <f t="shared" si="2"/>
        <v>0</v>
      </c>
      <c r="J71" s="35">
        <f t="shared" si="3"/>
        <v>28680</v>
      </c>
    </row>
    <row r="72" spans="1:10" s="11" customFormat="1" ht="15.75" customHeight="1">
      <c r="A72" s="9" t="s">
        <v>79</v>
      </c>
      <c r="B72" s="10" t="s">
        <v>20</v>
      </c>
      <c r="C72" s="29">
        <v>0</v>
      </c>
      <c r="D72" s="35">
        <f>SUM(Aug!D72+C72*10)</f>
        <v>229728</v>
      </c>
      <c r="E72" s="8">
        <v>0</v>
      </c>
      <c r="F72" s="35">
        <f>SUM(Aug!F72+E72*10)</f>
        <v>24648</v>
      </c>
      <c r="G72" s="8">
        <v>0</v>
      </c>
      <c r="H72" s="35">
        <f>SUM(Aug!H72+G72)</f>
        <v>38974</v>
      </c>
      <c r="I72" s="35">
        <f t="shared" si="2"/>
        <v>0</v>
      </c>
      <c r="J72" s="35">
        <f t="shared" si="3"/>
        <v>293350</v>
      </c>
    </row>
    <row r="73" spans="1:10" s="11" customFormat="1" ht="15.75" customHeight="1">
      <c r="A73" s="9" t="s">
        <v>80</v>
      </c>
      <c r="B73" s="10" t="s">
        <v>20</v>
      </c>
      <c r="C73" s="29">
        <v>18430</v>
      </c>
      <c r="D73" s="35">
        <f>SUM(Aug!D73+C73*10)</f>
        <v>339178</v>
      </c>
      <c r="E73" s="8">
        <v>670</v>
      </c>
      <c r="F73" s="35">
        <f>SUM(Aug!F73+E73*10)</f>
        <v>17194</v>
      </c>
      <c r="G73" s="8">
        <v>93312</v>
      </c>
      <c r="H73" s="35">
        <f>SUM(Aug!H73+G73)</f>
        <v>302182</v>
      </c>
      <c r="I73" s="35">
        <f t="shared" si="2"/>
        <v>112412</v>
      </c>
      <c r="J73" s="35">
        <f t="shared" si="3"/>
        <v>658554</v>
      </c>
    </row>
    <row r="74" spans="1:10" s="1" customFormat="1" ht="15.75" customHeight="1">
      <c r="A74" s="5" t="s">
        <v>81</v>
      </c>
      <c r="B74" s="6" t="s">
        <v>20</v>
      </c>
      <c r="C74" s="29">
        <v>4780</v>
      </c>
      <c r="D74" s="35">
        <f>SUM(Aug!D74+C74*10)</f>
        <v>119839</v>
      </c>
      <c r="E74" s="8">
        <v>3464</v>
      </c>
      <c r="F74" s="35">
        <f>SUM(Aug!F74+E74*10)</f>
        <v>39944</v>
      </c>
      <c r="G74" s="8">
        <v>82714</v>
      </c>
      <c r="H74" s="35">
        <f>SUM(Aug!H74+G74)</f>
        <v>142948</v>
      </c>
      <c r="I74" s="35">
        <f t="shared" si="2"/>
        <v>90958</v>
      </c>
      <c r="J74" s="35">
        <f t="shared" si="3"/>
        <v>302731</v>
      </c>
    </row>
    <row r="75" spans="1:10" s="11" customFormat="1" ht="15.75" customHeight="1">
      <c r="A75" s="9" t="s">
        <v>85</v>
      </c>
      <c r="B75" s="10" t="s">
        <v>20</v>
      </c>
      <c r="C75" s="29">
        <v>0</v>
      </c>
      <c r="D75" s="35">
        <f>SUM(Aug!D75+C75*10)</f>
        <v>0</v>
      </c>
      <c r="E75" s="8">
        <v>0</v>
      </c>
      <c r="F75" s="35">
        <f>SUM(Aug!F75+E75*10)</f>
        <v>0</v>
      </c>
      <c r="G75" s="8">
        <v>0</v>
      </c>
      <c r="H75" s="35">
        <f>SUM(Aug!H75+G75)</f>
        <v>0</v>
      </c>
      <c r="I75" s="35">
        <f t="shared" si="2"/>
        <v>0</v>
      </c>
      <c r="J75" s="35">
        <f t="shared" si="3"/>
        <v>0</v>
      </c>
    </row>
    <row r="76" spans="1:10" s="11" customFormat="1" ht="15.75" customHeight="1">
      <c r="A76" s="9" t="s">
        <v>87</v>
      </c>
      <c r="B76" s="10" t="s">
        <v>20</v>
      </c>
      <c r="C76" s="29">
        <v>0</v>
      </c>
      <c r="D76" s="35">
        <f>SUM(Aug!D76+C76*10)</f>
        <v>167280</v>
      </c>
      <c r="E76" s="8">
        <v>0</v>
      </c>
      <c r="F76" s="35">
        <f>SUM(Aug!F76+E76*10)</f>
        <v>0</v>
      </c>
      <c r="G76" s="8">
        <v>0</v>
      </c>
      <c r="H76" s="35">
        <f>SUM(Aug!H76+G76)</f>
        <v>0</v>
      </c>
      <c r="I76" s="35">
        <f t="shared" si="2"/>
        <v>0</v>
      </c>
      <c r="J76" s="35">
        <f t="shared" si="3"/>
        <v>167280</v>
      </c>
    </row>
    <row r="77" spans="1:10" s="1" customFormat="1" ht="15.75" customHeight="1">
      <c r="A77" s="5" t="s">
        <v>88</v>
      </c>
      <c r="B77" s="6" t="s">
        <v>20</v>
      </c>
      <c r="C77" s="29">
        <v>38611</v>
      </c>
      <c r="D77" s="35">
        <f>SUM(Aug!D77+C77*10)</f>
        <v>558612</v>
      </c>
      <c r="E77" s="8">
        <v>2519</v>
      </c>
      <c r="F77" s="35">
        <f>SUM(Aug!F77+E77*10)</f>
        <v>144415</v>
      </c>
      <c r="G77" s="8">
        <v>212071</v>
      </c>
      <c r="H77" s="35">
        <f>SUM(Aug!H77+G77)</f>
        <v>595627</v>
      </c>
      <c r="I77" s="35">
        <f t="shared" si="2"/>
        <v>253201</v>
      </c>
      <c r="J77" s="35">
        <f t="shared" si="3"/>
        <v>1298654</v>
      </c>
    </row>
    <row r="78" spans="1:10" s="1" customFormat="1" ht="15.75" customHeight="1">
      <c r="A78" s="5" t="s">
        <v>139</v>
      </c>
      <c r="B78" s="6" t="s">
        <v>20</v>
      </c>
      <c r="C78" s="29">
        <v>0</v>
      </c>
      <c r="D78" s="35">
        <f>SUM(Aug!D78+C78*10)</f>
        <v>0</v>
      </c>
      <c r="E78" s="8">
        <v>4251</v>
      </c>
      <c r="F78" s="35">
        <f>SUM(Aug!F78+E78*10)</f>
        <v>140085</v>
      </c>
      <c r="G78" s="8">
        <v>58026</v>
      </c>
      <c r="H78" s="35">
        <f>SUM(Aug!H78+G78)</f>
        <v>123643</v>
      </c>
      <c r="I78" s="35">
        <f t="shared" si="2"/>
        <v>62277</v>
      </c>
      <c r="J78" s="35">
        <f t="shared" si="3"/>
        <v>263728</v>
      </c>
    </row>
    <row r="79" spans="1:10" s="1" customFormat="1" ht="15.75" customHeight="1">
      <c r="A79" s="5" t="s">
        <v>137</v>
      </c>
      <c r="B79" s="6" t="s">
        <v>20</v>
      </c>
      <c r="C79" s="29">
        <v>0</v>
      </c>
      <c r="D79" s="35">
        <f>SUM(Aug!D79+C79*10)</f>
        <v>0</v>
      </c>
      <c r="E79" s="8">
        <v>8811</v>
      </c>
      <c r="F79" s="35">
        <f>SUM(Aug!F79+E79*10)</f>
        <v>184973</v>
      </c>
      <c r="G79" s="8">
        <v>31922</v>
      </c>
      <c r="H79" s="35">
        <f>SUM(Aug!H79+G79)</f>
        <v>108896</v>
      </c>
      <c r="I79" s="35">
        <f t="shared" si="2"/>
        <v>40733</v>
      </c>
      <c r="J79" s="35">
        <f t="shared" si="3"/>
        <v>293869</v>
      </c>
    </row>
    <row r="80" spans="1:10" s="1" customFormat="1" ht="15.75" customHeight="1">
      <c r="A80" s="5" t="s">
        <v>138</v>
      </c>
      <c r="B80" s="6" t="s">
        <v>20</v>
      </c>
      <c r="C80" s="29">
        <v>0</v>
      </c>
      <c r="D80" s="35">
        <f>SUM(Aug!D80+C80*10)</f>
        <v>0</v>
      </c>
      <c r="E80" s="8">
        <v>4073</v>
      </c>
      <c r="F80" s="35">
        <f>SUM(Aug!F80+E80*10)</f>
        <v>74115</v>
      </c>
      <c r="G80" s="8">
        <v>34255</v>
      </c>
      <c r="H80" s="35">
        <f>SUM(Aug!H80+G80)</f>
        <v>82632</v>
      </c>
      <c r="I80" s="35">
        <f t="shared" si="2"/>
        <v>38328</v>
      </c>
      <c r="J80" s="35">
        <f t="shared" si="3"/>
        <v>156747</v>
      </c>
    </row>
    <row r="81" spans="1:10" s="3" customFormat="1" ht="21.75">
      <c r="A81" s="19" t="s">
        <v>125</v>
      </c>
      <c r="B81" s="2"/>
      <c r="C81" s="36">
        <f>SUM(C5:C35)</f>
        <v>122011</v>
      </c>
      <c r="D81" s="36">
        <f aca="true" t="shared" si="4" ref="D81:J81">SUM(D5:D35)</f>
        <v>5454554</v>
      </c>
      <c r="E81" s="36">
        <f t="shared" si="4"/>
        <v>59538</v>
      </c>
      <c r="F81" s="36">
        <f t="shared" si="4"/>
        <v>2661572</v>
      </c>
      <c r="G81" s="36">
        <f t="shared" si="4"/>
        <v>2031735</v>
      </c>
      <c r="H81" s="36">
        <f t="shared" si="4"/>
        <v>6942641</v>
      </c>
      <c r="I81" s="36">
        <f t="shared" si="4"/>
        <v>2213284</v>
      </c>
      <c r="J81" s="36">
        <f t="shared" si="4"/>
        <v>15058767</v>
      </c>
    </row>
    <row r="82" spans="1:10" s="3" customFormat="1" ht="21.75">
      <c r="A82" s="19" t="s">
        <v>126</v>
      </c>
      <c r="B82" s="2"/>
      <c r="C82" s="36">
        <f>SUM(C36:C80)</f>
        <v>383916</v>
      </c>
      <c r="D82" s="36">
        <f aca="true" t="shared" si="5" ref="D82:J82">SUM(D36:D80)</f>
        <v>11886660</v>
      </c>
      <c r="E82" s="36">
        <f t="shared" si="5"/>
        <v>107503</v>
      </c>
      <c r="F82" s="36">
        <f t="shared" si="5"/>
        <v>3644705</v>
      </c>
      <c r="G82" s="36">
        <f t="shared" si="5"/>
        <v>3108705</v>
      </c>
      <c r="H82" s="36">
        <f t="shared" si="5"/>
        <v>10028808</v>
      </c>
      <c r="I82" s="36">
        <f t="shared" si="5"/>
        <v>3600124</v>
      </c>
      <c r="J82" s="36">
        <f t="shared" si="5"/>
        <v>25560173</v>
      </c>
    </row>
    <row r="83" spans="1:10" s="3" customFormat="1" ht="15.75" customHeight="1">
      <c r="A83" s="17" t="s">
        <v>89</v>
      </c>
      <c r="B83" s="2"/>
      <c r="C83" s="36">
        <f>SUM(C81:C82)</f>
        <v>505927</v>
      </c>
      <c r="D83" s="36">
        <f aca="true" t="shared" si="6" ref="D83:J83">SUM(D81:D82)</f>
        <v>17341214</v>
      </c>
      <c r="E83" s="36">
        <f t="shared" si="6"/>
        <v>167041</v>
      </c>
      <c r="F83" s="36">
        <f t="shared" si="6"/>
        <v>6306277</v>
      </c>
      <c r="G83" s="36">
        <f t="shared" si="6"/>
        <v>5140440</v>
      </c>
      <c r="H83" s="36">
        <f t="shared" si="6"/>
        <v>16971449</v>
      </c>
      <c r="I83" s="36">
        <f t="shared" si="6"/>
        <v>5813408</v>
      </c>
      <c r="J83" s="36">
        <f t="shared" si="6"/>
        <v>40618940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155</v>
      </c>
      <c r="J84" s="51">
        <v>46417294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154</v>
      </c>
      <c r="J85" s="49">
        <v>44008495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 sheet="1"/>
  <mergeCells count="1">
    <mergeCell ref="A1:J1"/>
  </mergeCells>
  <conditionalFormatting sqref="A2:A83 C2:IV2 A1:IV1 I3:IV83 B3:H86 I84:J84">
    <cfRule type="expression" priority="59" dxfId="0" stopIfTrue="1">
      <formula>CellHasFormula</formula>
    </cfRule>
  </conditionalFormatting>
  <conditionalFormatting sqref="A1:IV1">
    <cfRule type="expression" priority="58" dxfId="0" stopIfTrue="1">
      <formula>CellHasFormula</formula>
    </cfRule>
  </conditionalFormatting>
  <conditionalFormatting sqref="C36:C80">
    <cfRule type="expression" priority="57" dxfId="0" stopIfTrue="1">
      <formula>CellHasFormula</formula>
    </cfRule>
  </conditionalFormatting>
  <conditionalFormatting sqref="E36:E80">
    <cfRule type="expression" priority="56" dxfId="0" stopIfTrue="1">
      <formula>CellHasFormula</formula>
    </cfRule>
  </conditionalFormatting>
  <conditionalFormatting sqref="G36:G80">
    <cfRule type="expression" priority="55" dxfId="0" stopIfTrue="1">
      <formula>CellHasFormula</formula>
    </cfRule>
  </conditionalFormatting>
  <conditionalFormatting sqref="C5:C80">
    <cfRule type="expression" priority="54" dxfId="0" stopIfTrue="1">
      <formula>CellHasFormula</formula>
    </cfRule>
  </conditionalFormatting>
  <conditionalFormatting sqref="E5:E80">
    <cfRule type="expression" priority="53" dxfId="0" stopIfTrue="1">
      <formula>CellHasFormula</formula>
    </cfRule>
  </conditionalFormatting>
  <conditionalFormatting sqref="G5:G80">
    <cfRule type="expression" priority="52" dxfId="0" stopIfTrue="1">
      <formula>CellHasFormula</formula>
    </cfRule>
  </conditionalFormatting>
  <conditionalFormatting sqref="C5:C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E5:E80">
    <cfRule type="expression" priority="48" dxfId="0" stopIfTrue="1">
      <formula>CellHasFormula</formula>
    </cfRule>
  </conditionalFormatting>
  <conditionalFormatting sqref="G5:G80">
    <cfRule type="expression" priority="47" dxfId="0" stopIfTrue="1">
      <formula>CellHasFormula</formula>
    </cfRule>
  </conditionalFormatting>
  <conditionalFormatting sqref="G5:G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80">
    <cfRule type="expression" priority="44" dxfId="0" stopIfTrue="1">
      <formula>CellHasFormula</formula>
    </cfRule>
  </conditionalFormatting>
  <conditionalFormatting sqref="C36:C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E36:E80">
    <cfRule type="expression" priority="41" dxfId="0" stopIfTrue="1">
      <formula>CellHasFormula</formula>
    </cfRule>
  </conditionalFormatting>
  <conditionalFormatting sqref="E36:E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G36:G80">
    <cfRule type="expression" priority="38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C36:C80">
    <cfRule type="expression" priority="36" dxfId="0" stopIfTrue="1">
      <formula>CellHasFormula</formula>
    </cfRule>
  </conditionalFormatting>
  <conditionalFormatting sqref="C36:C80">
    <cfRule type="expression" priority="35" dxfId="0" stopIfTrue="1">
      <formula>CellHasFormula</formula>
    </cfRule>
  </conditionalFormatting>
  <conditionalFormatting sqref="C36:C80">
    <cfRule type="expression" priority="34" dxfId="0" stopIfTrue="1">
      <formula>CellHasFormula</formula>
    </cfRule>
  </conditionalFormatting>
  <conditionalFormatting sqref="C36:C80">
    <cfRule type="expression" priority="33" dxfId="0" stopIfTrue="1">
      <formula>CellHasFormula</formula>
    </cfRule>
  </conditionalFormatting>
  <conditionalFormatting sqref="C36:C80">
    <cfRule type="expression" priority="32" dxfId="0" stopIfTrue="1">
      <formula>CellHasFormula</formula>
    </cfRule>
  </conditionalFormatting>
  <conditionalFormatting sqref="C36:C80">
    <cfRule type="expression" priority="31" dxfId="0" stopIfTrue="1">
      <formula>CellHasFormula</formula>
    </cfRule>
  </conditionalFormatting>
  <conditionalFormatting sqref="C36:C80">
    <cfRule type="expression" priority="30" dxfId="0" stopIfTrue="1">
      <formula>CellHasFormula</formula>
    </cfRule>
  </conditionalFormatting>
  <conditionalFormatting sqref="C36:C80">
    <cfRule type="expression" priority="29" dxfId="0" stopIfTrue="1">
      <formula>CellHasFormula</formula>
    </cfRule>
  </conditionalFormatting>
  <conditionalFormatting sqref="E36:E80">
    <cfRule type="expression" priority="28" dxfId="0" stopIfTrue="1">
      <formula>CellHasFormula</formula>
    </cfRule>
  </conditionalFormatting>
  <conditionalFormatting sqref="E36:E80">
    <cfRule type="expression" priority="27" dxfId="0" stopIfTrue="1">
      <formula>CellHasFormula</formula>
    </cfRule>
  </conditionalFormatting>
  <conditionalFormatting sqref="E36:E80">
    <cfRule type="expression" priority="26" dxfId="0" stopIfTrue="1">
      <formula>CellHasFormula</formula>
    </cfRule>
  </conditionalFormatting>
  <conditionalFormatting sqref="E36:E80">
    <cfRule type="expression" priority="25" dxfId="0" stopIfTrue="1">
      <formula>CellHasFormula</formula>
    </cfRule>
  </conditionalFormatting>
  <conditionalFormatting sqref="E36:E80">
    <cfRule type="expression" priority="24" dxfId="0" stopIfTrue="1">
      <formula>CellHasFormula</formula>
    </cfRule>
  </conditionalFormatting>
  <conditionalFormatting sqref="E36:E80">
    <cfRule type="expression" priority="23" dxfId="0" stopIfTrue="1">
      <formula>CellHasFormula</formula>
    </cfRule>
  </conditionalFormatting>
  <conditionalFormatting sqref="E36:E80">
    <cfRule type="expression" priority="22" dxfId="0" stopIfTrue="1">
      <formula>CellHasFormula</formula>
    </cfRule>
  </conditionalFormatting>
  <conditionalFormatting sqref="E36:E80">
    <cfRule type="expression" priority="21" dxfId="0" stopIfTrue="1">
      <formula>CellHasFormula</formula>
    </cfRule>
  </conditionalFormatting>
  <conditionalFormatting sqref="G36:G80">
    <cfRule type="expression" priority="20" dxfId="0" stopIfTrue="1">
      <formula>CellHasFormula</formula>
    </cfRule>
  </conditionalFormatting>
  <conditionalFormatting sqref="G36:G80">
    <cfRule type="expression" priority="19" dxfId="0" stopIfTrue="1">
      <formula>CellHasFormula</formula>
    </cfRule>
  </conditionalFormatting>
  <conditionalFormatting sqref="G36:G80">
    <cfRule type="expression" priority="18" dxfId="0" stopIfTrue="1">
      <formula>CellHasFormula</formula>
    </cfRule>
  </conditionalFormatting>
  <conditionalFormatting sqref="G36:G80">
    <cfRule type="expression" priority="17" dxfId="0" stopIfTrue="1">
      <formula>CellHasFormula</formula>
    </cfRule>
  </conditionalFormatting>
  <conditionalFormatting sqref="G36:G80">
    <cfRule type="expression" priority="16" dxfId="0" stopIfTrue="1">
      <formula>CellHasFormula</formula>
    </cfRule>
  </conditionalFormatting>
  <conditionalFormatting sqref="G36:G80">
    <cfRule type="expression" priority="15" dxfId="0" stopIfTrue="1">
      <formula>CellHasFormula</formula>
    </cfRule>
  </conditionalFormatting>
  <conditionalFormatting sqref="G36:G80">
    <cfRule type="expression" priority="14" dxfId="0" stopIfTrue="1">
      <formula>CellHasFormula</formula>
    </cfRule>
  </conditionalFormatting>
  <conditionalFormatting sqref="G36:G80">
    <cfRule type="expression" priority="13" dxfId="0" stopIfTrue="1">
      <formula>CellHasFormula</formula>
    </cfRule>
  </conditionalFormatting>
  <conditionalFormatting sqref="C5:C35">
    <cfRule type="expression" priority="12" dxfId="0" stopIfTrue="1">
      <formula>CellHasFormula</formula>
    </cfRule>
  </conditionalFormatting>
  <conditionalFormatting sqref="C5:C35">
    <cfRule type="expression" priority="11" dxfId="0" stopIfTrue="1">
      <formula>CellHasFormula</formula>
    </cfRule>
  </conditionalFormatting>
  <conditionalFormatting sqref="C5:C35">
    <cfRule type="expression" priority="10" dxfId="0" stopIfTrue="1">
      <formula>CellHasFormula</formula>
    </cfRule>
  </conditionalFormatting>
  <conditionalFormatting sqref="C5:C35">
    <cfRule type="expression" priority="9" dxfId="0" stopIfTrue="1">
      <formula>CellHasFormula</formula>
    </cfRule>
  </conditionalFormatting>
  <conditionalFormatting sqref="E5:E35">
    <cfRule type="expression" priority="8" dxfId="0" stopIfTrue="1">
      <formula>CellHasFormula</formula>
    </cfRule>
  </conditionalFormatting>
  <conditionalFormatting sqref="E5:E35">
    <cfRule type="expression" priority="7" dxfId="0" stopIfTrue="1">
      <formula>CellHasFormula</formula>
    </cfRule>
  </conditionalFormatting>
  <conditionalFormatting sqref="E5:E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G5:G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J83" sqref="J83"/>
    </sheetView>
  </sheetViews>
  <sheetFormatPr defaultColWidth="9.140625" defaultRowHeight="12.75"/>
  <cols>
    <col min="1" max="1" width="17.28125" style="28" customWidth="1"/>
    <col min="2" max="2" width="9.140625" style="28" customWidth="1"/>
    <col min="3" max="3" width="15.7109375" style="28" customWidth="1"/>
    <col min="4" max="4" width="15.7109375" style="47" customWidth="1"/>
    <col min="5" max="5" width="15.7109375" style="28" customWidth="1"/>
    <col min="6" max="6" width="15.7109375" style="47" customWidth="1"/>
    <col min="7" max="7" width="15.7109375" style="28" customWidth="1"/>
    <col min="8" max="10" width="15.7109375" style="47" customWidth="1"/>
    <col min="11" max="16384" width="9.140625" style="28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7" customFormat="1" ht="10.5">
      <c r="A2" s="17" t="s">
        <v>145</v>
      </c>
      <c r="D2" s="45"/>
      <c r="F2" s="45"/>
      <c r="H2" s="45"/>
      <c r="I2" s="45"/>
      <c r="J2" s="45"/>
    </row>
    <row r="3" spans="1:10" s="5" customFormat="1" ht="10.5">
      <c r="A3" s="26"/>
      <c r="B3" s="26"/>
      <c r="C3" s="26"/>
      <c r="D3" s="46"/>
      <c r="E3" s="26"/>
      <c r="F3" s="46"/>
      <c r="G3" s="26"/>
      <c r="H3" s="46"/>
      <c r="I3" s="46"/>
      <c r="J3" s="46"/>
    </row>
    <row r="4" spans="1:10" s="4" customFormat="1" ht="20.25" customHeight="1">
      <c r="A4" s="4" t="s">
        <v>0</v>
      </c>
      <c r="B4" s="4" t="s">
        <v>1</v>
      </c>
      <c r="C4" s="4" t="s">
        <v>117</v>
      </c>
      <c r="D4" s="39" t="s">
        <v>11</v>
      </c>
      <c r="E4" s="4" t="s">
        <v>118</v>
      </c>
      <c r="F4" s="39" t="s">
        <v>14</v>
      </c>
      <c r="G4" s="4" t="s">
        <v>119</v>
      </c>
      <c r="H4" s="39" t="s">
        <v>90</v>
      </c>
      <c r="I4" s="39" t="s">
        <v>120</v>
      </c>
      <c r="J4" s="39" t="s">
        <v>18</v>
      </c>
    </row>
    <row r="5" spans="1:10" s="4" customFormat="1" ht="20.25" customHeight="1">
      <c r="A5" s="21" t="s">
        <v>132</v>
      </c>
      <c r="B5" s="4" t="s">
        <v>22</v>
      </c>
      <c r="C5" s="30">
        <v>3172</v>
      </c>
      <c r="D5" s="34">
        <f>SUM(Sep!D5+C5*9)</f>
        <v>215965</v>
      </c>
      <c r="E5" s="30">
        <v>0</v>
      </c>
      <c r="F5" s="34">
        <f>SUM(Sep!F5+E5*9)</f>
        <v>94377</v>
      </c>
      <c r="G5" s="30">
        <v>49208</v>
      </c>
      <c r="H5" s="34">
        <f>SUM(Sep!H5+G5)</f>
        <v>173646</v>
      </c>
      <c r="I5" s="34">
        <f aca="true" t="shared" si="0" ref="I5:I68">SUM(C5,E5,G5)</f>
        <v>52380</v>
      </c>
      <c r="J5" s="34">
        <f aca="true" t="shared" si="1" ref="J5:J75">SUM(D5+F5+H5)</f>
        <v>483988</v>
      </c>
    </row>
    <row r="6" spans="1:10" s="15" customFormat="1" ht="15.75" customHeight="1">
      <c r="A6" s="9" t="s">
        <v>21</v>
      </c>
      <c r="B6" s="10" t="s">
        <v>22</v>
      </c>
      <c r="C6" s="30">
        <v>0</v>
      </c>
      <c r="D6" s="34">
        <f>SUM(Sep!D6+C6*9)</f>
        <v>0</v>
      </c>
      <c r="E6" s="30">
        <v>0</v>
      </c>
      <c r="F6" s="34">
        <f>SUM(Sep!F6+E6*9)</f>
        <v>16332</v>
      </c>
      <c r="G6" s="30">
        <v>0</v>
      </c>
      <c r="H6" s="34">
        <f>SUM(Sep!H6+G6)</f>
        <v>27035</v>
      </c>
      <c r="I6" s="34">
        <f t="shared" si="0"/>
        <v>0</v>
      </c>
      <c r="J6" s="34">
        <f t="shared" si="1"/>
        <v>43367</v>
      </c>
    </row>
    <row r="7" spans="1:10" s="15" customFormat="1" ht="15.75" customHeight="1">
      <c r="A7" s="9" t="s">
        <v>23</v>
      </c>
      <c r="B7" s="10" t="s">
        <v>22</v>
      </c>
      <c r="C7" s="30">
        <v>2103</v>
      </c>
      <c r="D7" s="34">
        <f>SUM(Sep!D7+C7*9)</f>
        <v>148697</v>
      </c>
      <c r="E7" s="30">
        <v>39</v>
      </c>
      <c r="F7" s="34">
        <f>SUM(Sep!F7+E7*9)</f>
        <v>83589</v>
      </c>
      <c r="G7" s="30">
        <v>16953</v>
      </c>
      <c r="H7" s="34">
        <f>SUM(Sep!H7+G7)</f>
        <v>159574</v>
      </c>
      <c r="I7" s="34">
        <f t="shared" si="0"/>
        <v>19095</v>
      </c>
      <c r="J7" s="34">
        <f t="shared" si="1"/>
        <v>391860</v>
      </c>
    </row>
    <row r="8" spans="1:10" s="17" customFormat="1" ht="15.75" customHeight="1">
      <c r="A8" s="5" t="s">
        <v>24</v>
      </c>
      <c r="B8" s="6" t="s">
        <v>22</v>
      </c>
      <c r="C8" s="30">
        <v>16863</v>
      </c>
      <c r="D8" s="34">
        <f>SUM(Sep!D8+C8*9)</f>
        <v>407888</v>
      </c>
      <c r="E8" s="30">
        <v>6466</v>
      </c>
      <c r="F8" s="34">
        <f>SUM(Sep!F8+E8*9)</f>
        <v>388874</v>
      </c>
      <c r="G8" s="30">
        <v>506733</v>
      </c>
      <c r="H8" s="34">
        <f>SUM(Sep!H8+G8)</f>
        <v>961195</v>
      </c>
      <c r="I8" s="34">
        <f t="shared" si="0"/>
        <v>530062</v>
      </c>
      <c r="J8" s="34">
        <f t="shared" si="1"/>
        <v>1757957</v>
      </c>
    </row>
    <row r="9" spans="1:10" s="15" customFormat="1" ht="15.75" customHeight="1">
      <c r="A9" s="9" t="s">
        <v>25</v>
      </c>
      <c r="B9" s="10" t="s">
        <v>22</v>
      </c>
      <c r="C9" s="30">
        <v>6145</v>
      </c>
      <c r="D9" s="34">
        <f>SUM(Sep!D9+C9*9)</f>
        <v>277026</v>
      </c>
      <c r="E9" s="30">
        <v>2572</v>
      </c>
      <c r="F9" s="34">
        <f>SUM(Sep!F9+E9*9)</f>
        <v>72828</v>
      </c>
      <c r="G9" s="30">
        <v>173528</v>
      </c>
      <c r="H9" s="34">
        <f>SUM(Sep!H9+G9)</f>
        <v>354728</v>
      </c>
      <c r="I9" s="34">
        <f t="shared" si="0"/>
        <v>182245</v>
      </c>
      <c r="J9" s="34">
        <f t="shared" si="1"/>
        <v>704582</v>
      </c>
    </row>
    <row r="10" spans="1:10" s="17" customFormat="1" ht="15.75" customHeight="1">
      <c r="A10" s="5" t="s">
        <v>27</v>
      </c>
      <c r="B10" s="6" t="s">
        <v>22</v>
      </c>
      <c r="C10" s="30">
        <v>8652</v>
      </c>
      <c r="D10" s="34">
        <f>SUM(Sep!D10+C10*9)</f>
        <v>349376</v>
      </c>
      <c r="E10" s="30">
        <v>3114</v>
      </c>
      <c r="F10" s="34">
        <f>SUM(Sep!F10+E10*9)</f>
        <v>90795</v>
      </c>
      <c r="G10" s="30">
        <v>81278</v>
      </c>
      <c r="H10" s="34">
        <f>SUM(Sep!H10+G10)</f>
        <v>299199</v>
      </c>
      <c r="I10" s="34">
        <f t="shared" si="0"/>
        <v>93044</v>
      </c>
      <c r="J10" s="34">
        <f t="shared" si="1"/>
        <v>739370</v>
      </c>
    </row>
    <row r="11" spans="1:10" s="17" customFormat="1" ht="15.75" customHeight="1">
      <c r="A11" s="5" t="s">
        <v>30</v>
      </c>
      <c r="B11" s="6" t="s">
        <v>22</v>
      </c>
      <c r="C11" s="30">
        <v>8457</v>
      </c>
      <c r="D11" s="34">
        <f>SUM(Sep!D11+C11*9)</f>
        <v>257421</v>
      </c>
      <c r="E11" s="30">
        <v>6854</v>
      </c>
      <c r="F11" s="34">
        <f>SUM(Sep!F11+E11*9)</f>
        <v>127582</v>
      </c>
      <c r="G11" s="30">
        <v>156604</v>
      </c>
      <c r="H11" s="34">
        <f>SUM(Sep!H11+G11)</f>
        <v>407858</v>
      </c>
      <c r="I11" s="34">
        <f t="shared" si="0"/>
        <v>171915</v>
      </c>
      <c r="J11" s="34">
        <f t="shared" si="1"/>
        <v>792861</v>
      </c>
    </row>
    <row r="12" spans="1:10" s="17" customFormat="1" ht="15.75" customHeight="1">
      <c r="A12" s="5" t="s">
        <v>31</v>
      </c>
      <c r="B12" s="6" t="s">
        <v>22</v>
      </c>
      <c r="C12" s="30">
        <v>7636</v>
      </c>
      <c r="D12" s="34">
        <f>SUM(Sep!D12+C12*9)</f>
        <v>222394</v>
      </c>
      <c r="E12" s="30">
        <v>9904</v>
      </c>
      <c r="F12" s="34">
        <f>SUM(Sep!F12+E12*9)</f>
        <v>208358</v>
      </c>
      <c r="G12" s="30">
        <v>192582</v>
      </c>
      <c r="H12" s="34">
        <f>SUM(Sep!H12+G12)</f>
        <v>356753</v>
      </c>
      <c r="I12" s="34">
        <f t="shared" si="0"/>
        <v>210122</v>
      </c>
      <c r="J12" s="34">
        <f t="shared" si="1"/>
        <v>787505</v>
      </c>
    </row>
    <row r="13" spans="1:10" s="15" customFormat="1" ht="15.75" customHeight="1">
      <c r="A13" s="9" t="s">
        <v>36</v>
      </c>
      <c r="B13" s="10" t="s">
        <v>22</v>
      </c>
      <c r="C13" s="30">
        <v>2973</v>
      </c>
      <c r="D13" s="34">
        <f>SUM(Sep!D13+C13*9)</f>
        <v>141940</v>
      </c>
      <c r="E13" s="30">
        <v>0</v>
      </c>
      <c r="F13" s="34">
        <f>SUM(Sep!F13+E13*9)</f>
        <v>472057</v>
      </c>
      <c r="G13" s="30">
        <v>76711</v>
      </c>
      <c r="H13" s="34">
        <f>SUM(Sep!H13+G13)</f>
        <v>146508</v>
      </c>
      <c r="I13" s="34">
        <f t="shared" si="0"/>
        <v>79684</v>
      </c>
      <c r="J13" s="34">
        <f t="shared" si="1"/>
        <v>760505</v>
      </c>
    </row>
    <row r="14" spans="1:10" s="17" customFormat="1" ht="15.75" customHeight="1">
      <c r="A14" s="5" t="s">
        <v>37</v>
      </c>
      <c r="B14" s="6" t="s">
        <v>22</v>
      </c>
      <c r="C14" s="30">
        <v>4238</v>
      </c>
      <c r="D14" s="34">
        <f>SUM(Sep!D14+C14*9)</f>
        <v>86760</v>
      </c>
      <c r="E14" s="30">
        <v>0</v>
      </c>
      <c r="F14" s="34">
        <f>SUM(Sep!F14+E14*9)</f>
        <v>0</v>
      </c>
      <c r="G14" s="30">
        <v>63354</v>
      </c>
      <c r="H14" s="34">
        <f>SUM(Sep!H14+G14)</f>
        <v>114745</v>
      </c>
      <c r="I14" s="34">
        <f t="shared" si="0"/>
        <v>67592</v>
      </c>
      <c r="J14" s="34">
        <f t="shared" si="1"/>
        <v>201505</v>
      </c>
    </row>
    <row r="15" spans="1:10" s="17" customFormat="1" ht="15.75" customHeight="1">
      <c r="A15" s="5" t="s">
        <v>40</v>
      </c>
      <c r="B15" s="6" t="s">
        <v>22</v>
      </c>
      <c r="C15" s="30">
        <v>4598</v>
      </c>
      <c r="D15" s="34">
        <f>SUM(Sep!D15+C15*9)</f>
        <v>526249</v>
      </c>
      <c r="E15" s="30">
        <v>7778</v>
      </c>
      <c r="F15" s="34">
        <f>SUM(Sep!F15+E15*9)</f>
        <v>157725</v>
      </c>
      <c r="G15" s="30">
        <v>96961</v>
      </c>
      <c r="H15" s="34">
        <f>SUM(Sep!H15+G15)</f>
        <v>711686</v>
      </c>
      <c r="I15" s="34">
        <f t="shared" si="0"/>
        <v>109337</v>
      </c>
      <c r="J15" s="34">
        <f t="shared" si="1"/>
        <v>1395660</v>
      </c>
    </row>
    <row r="16" spans="1:10" s="17" customFormat="1" ht="15.75" customHeight="1">
      <c r="A16" s="5" t="s">
        <v>44</v>
      </c>
      <c r="B16" s="6" t="s">
        <v>22</v>
      </c>
      <c r="C16" s="30">
        <v>9386</v>
      </c>
      <c r="D16" s="34">
        <f>SUM(Sep!D16+C16*9)</f>
        <v>272925</v>
      </c>
      <c r="E16" s="30">
        <v>6436</v>
      </c>
      <c r="F16" s="34">
        <f>SUM(Sep!F16+E16*9)</f>
        <v>93439</v>
      </c>
      <c r="G16" s="30">
        <v>166265</v>
      </c>
      <c r="H16" s="34">
        <f>SUM(Sep!H16+G16)</f>
        <v>430172</v>
      </c>
      <c r="I16" s="34">
        <f t="shared" si="0"/>
        <v>182087</v>
      </c>
      <c r="J16" s="34">
        <f t="shared" si="1"/>
        <v>796536</v>
      </c>
    </row>
    <row r="17" spans="1:10" s="17" customFormat="1" ht="15.75" customHeight="1">
      <c r="A17" s="5" t="s">
        <v>45</v>
      </c>
      <c r="B17" s="6" t="s">
        <v>22</v>
      </c>
      <c r="C17" s="30">
        <v>4245</v>
      </c>
      <c r="D17" s="34">
        <f>SUM(Sep!D17+C17*9)</f>
        <v>124546</v>
      </c>
      <c r="E17" s="30">
        <v>13644</v>
      </c>
      <c r="F17" s="34">
        <f>SUM(Sep!F17+E17*9)</f>
        <v>205721</v>
      </c>
      <c r="G17" s="30">
        <v>102580</v>
      </c>
      <c r="H17" s="34">
        <f>SUM(Sep!H17+G17)</f>
        <v>529145</v>
      </c>
      <c r="I17" s="34">
        <f t="shared" si="0"/>
        <v>120469</v>
      </c>
      <c r="J17" s="34">
        <f t="shared" si="1"/>
        <v>859412</v>
      </c>
    </row>
    <row r="18" spans="1:10" s="17" customFormat="1" ht="15.75" customHeight="1">
      <c r="A18" s="5" t="s">
        <v>46</v>
      </c>
      <c r="B18" s="6" t="s">
        <v>22</v>
      </c>
      <c r="C18" s="30">
        <v>14715</v>
      </c>
      <c r="D18" s="34">
        <f>SUM(Sep!D18+C18*9)</f>
        <v>497699</v>
      </c>
      <c r="E18" s="30">
        <v>15272</v>
      </c>
      <c r="F18" s="34">
        <f>SUM(Sep!F18+E18*9)</f>
        <v>276574</v>
      </c>
      <c r="G18" s="30">
        <v>273763</v>
      </c>
      <c r="H18" s="34">
        <f>SUM(Sep!H18+G18)</f>
        <v>724077</v>
      </c>
      <c r="I18" s="34">
        <f t="shared" si="0"/>
        <v>303750</v>
      </c>
      <c r="J18" s="34">
        <f t="shared" si="1"/>
        <v>1498350</v>
      </c>
    </row>
    <row r="19" spans="1:10" s="15" customFormat="1" ht="15.75" customHeight="1">
      <c r="A19" s="9" t="s">
        <v>47</v>
      </c>
      <c r="B19" s="10" t="s">
        <v>22</v>
      </c>
      <c r="C19" s="30">
        <v>442</v>
      </c>
      <c r="D19" s="34">
        <f>SUM(Sep!D19+C19*9)</f>
        <v>19138</v>
      </c>
      <c r="E19" s="30">
        <v>0</v>
      </c>
      <c r="F19" s="34">
        <f>SUM(Sep!F19+E19*9)</f>
        <v>11418</v>
      </c>
      <c r="G19" s="30">
        <v>9640</v>
      </c>
      <c r="H19" s="34">
        <f>SUM(Sep!H19+G19)</f>
        <v>22753</v>
      </c>
      <c r="I19" s="34">
        <f t="shared" si="0"/>
        <v>10082</v>
      </c>
      <c r="J19" s="34">
        <f t="shared" si="1"/>
        <v>53309</v>
      </c>
    </row>
    <row r="20" spans="1:10" s="15" customFormat="1" ht="15.75" customHeight="1">
      <c r="A20" s="9" t="s">
        <v>49</v>
      </c>
      <c r="B20" s="10" t="s">
        <v>22</v>
      </c>
      <c r="C20" s="30">
        <v>0</v>
      </c>
      <c r="D20" s="34">
        <f>SUM(Sep!D20+C20*9)</f>
        <v>0</v>
      </c>
      <c r="E20" s="30">
        <v>0</v>
      </c>
      <c r="F20" s="34">
        <f>SUM(Sep!F20+E20*9)</f>
        <v>2200</v>
      </c>
      <c r="G20" s="30">
        <v>0</v>
      </c>
      <c r="H20" s="34">
        <f>SUM(Sep!H20+G20)</f>
        <v>10709</v>
      </c>
      <c r="I20" s="34">
        <f t="shared" si="0"/>
        <v>0</v>
      </c>
      <c r="J20" s="34">
        <f t="shared" si="1"/>
        <v>12909</v>
      </c>
    </row>
    <row r="21" spans="1:10" s="17" customFormat="1" ht="15.75" customHeight="1">
      <c r="A21" s="5" t="s">
        <v>50</v>
      </c>
      <c r="B21" s="6" t="s">
        <v>22</v>
      </c>
      <c r="C21" s="30">
        <v>3783</v>
      </c>
      <c r="D21" s="34">
        <f>SUM(Sep!D21+C21*9)</f>
        <v>175875</v>
      </c>
      <c r="E21" s="30">
        <v>0</v>
      </c>
      <c r="F21" s="34">
        <f>SUM(Sep!F21+E21*9)</f>
        <v>6610</v>
      </c>
      <c r="G21" s="30">
        <v>36810</v>
      </c>
      <c r="H21" s="34">
        <f>SUM(Sep!H21+G21)</f>
        <v>323873</v>
      </c>
      <c r="I21" s="34">
        <f t="shared" si="0"/>
        <v>40593</v>
      </c>
      <c r="J21" s="34">
        <f t="shared" si="1"/>
        <v>506358</v>
      </c>
    </row>
    <row r="22" spans="1:10" s="17" customFormat="1" ht="15.75" customHeight="1">
      <c r="A22" s="5" t="s">
        <v>51</v>
      </c>
      <c r="B22" s="6" t="s">
        <v>22</v>
      </c>
      <c r="C22" s="30">
        <v>0</v>
      </c>
      <c r="D22" s="34">
        <f>SUM(Sep!D22+C22*9)</f>
        <v>3060</v>
      </c>
      <c r="E22" s="30">
        <v>0</v>
      </c>
      <c r="F22" s="34">
        <f>SUM(Sep!F22+E22*9)</f>
        <v>0</v>
      </c>
      <c r="G22" s="30">
        <v>0</v>
      </c>
      <c r="H22" s="34">
        <f>SUM(Sep!H22+G22)</f>
        <v>2036</v>
      </c>
      <c r="I22" s="34">
        <f t="shared" si="0"/>
        <v>0</v>
      </c>
      <c r="J22" s="34">
        <f t="shared" si="1"/>
        <v>5096</v>
      </c>
    </row>
    <row r="23" spans="1:10" s="17" customFormat="1" ht="15.75" customHeight="1">
      <c r="A23" s="5" t="s">
        <v>52</v>
      </c>
      <c r="B23" s="6" t="s">
        <v>22</v>
      </c>
      <c r="C23" s="30">
        <v>12186</v>
      </c>
      <c r="D23" s="34">
        <f>SUM(Sep!D23+C23*9)</f>
        <v>547530</v>
      </c>
      <c r="E23" s="30">
        <v>12995</v>
      </c>
      <c r="F23" s="34">
        <f>SUM(Sep!F23+E23*9)</f>
        <v>226746</v>
      </c>
      <c r="G23" s="30">
        <v>367308</v>
      </c>
      <c r="H23" s="34">
        <f>SUM(Sep!H23+G23)</f>
        <v>852167</v>
      </c>
      <c r="I23" s="34">
        <f t="shared" si="0"/>
        <v>392489</v>
      </c>
      <c r="J23" s="34">
        <f t="shared" si="1"/>
        <v>1626443</v>
      </c>
    </row>
    <row r="24" spans="1:10" s="17" customFormat="1" ht="15.75" customHeight="1">
      <c r="A24" s="5" t="s">
        <v>53</v>
      </c>
      <c r="B24" s="6" t="s">
        <v>22</v>
      </c>
      <c r="C24" s="30">
        <v>0</v>
      </c>
      <c r="D24" s="34">
        <f>SUM(Sep!D24+C24*9)</f>
        <v>0</v>
      </c>
      <c r="E24" s="30">
        <v>0</v>
      </c>
      <c r="F24" s="34">
        <f>SUM(Sep!F24+E24*9)</f>
        <v>0</v>
      </c>
      <c r="G24" s="30">
        <v>0</v>
      </c>
      <c r="H24" s="34">
        <f>SUM(Sep!H24+G24)</f>
        <v>0</v>
      </c>
      <c r="I24" s="34">
        <f t="shared" si="0"/>
        <v>0</v>
      </c>
      <c r="J24" s="34">
        <f t="shared" si="1"/>
        <v>0</v>
      </c>
    </row>
    <row r="25" spans="1:10" s="15" customFormat="1" ht="15.75" customHeight="1">
      <c r="A25" s="9" t="s">
        <v>57</v>
      </c>
      <c r="B25" s="10" t="s">
        <v>22</v>
      </c>
      <c r="C25" s="30">
        <v>9899</v>
      </c>
      <c r="D25" s="34">
        <f>SUM(Sep!D25+C25*9)</f>
        <v>193962</v>
      </c>
      <c r="E25" s="30">
        <v>3921</v>
      </c>
      <c r="F25" s="34">
        <f>SUM(Sep!F25+E25*9)</f>
        <v>189084</v>
      </c>
      <c r="G25" s="30">
        <v>146860</v>
      </c>
      <c r="H25" s="34">
        <f>SUM(Sep!H25+G25)</f>
        <v>311602</v>
      </c>
      <c r="I25" s="34">
        <f t="shared" si="0"/>
        <v>160680</v>
      </c>
      <c r="J25" s="34">
        <f t="shared" si="1"/>
        <v>694648</v>
      </c>
    </row>
    <row r="26" spans="1:10" s="17" customFormat="1" ht="15.75" customHeight="1">
      <c r="A26" s="5" t="s">
        <v>63</v>
      </c>
      <c r="B26" s="6" t="s">
        <v>22</v>
      </c>
      <c r="C26" s="30">
        <v>255</v>
      </c>
      <c r="D26" s="34">
        <f>SUM(Sep!D26+C26*9)</f>
        <v>232406</v>
      </c>
      <c r="E26" s="30">
        <v>5196</v>
      </c>
      <c r="F26" s="34">
        <f>SUM(Sep!F26+E26*9)</f>
        <v>106412</v>
      </c>
      <c r="G26" s="30">
        <v>30649</v>
      </c>
      <c r="H26" s="34">
        <f>SUM(Sep!H26+G26)</f>
        <v>292849</v>
      </c>
      <c r="I26" s="34">
        <f t="shared" si="0"/>
        <v>36100</v>
      </c>
      <c r="J26" s="34">
        <f t="shared" si="1"/>
        <v>631667</v>
      </c>
    </row>
    <row r="27" spans="1:10" s="17" customFormat="1" ht="15.75" customHeight="1">
      <c r="A27" s="5" t="s">
        <v>64</v>
      </c>
      <c r="B27" s="6" t="s">
        <v>22</v>
      </c>
      <c r="C27" s="30">
        <v>10430</v>
      </c>
      <c r="D27" s="34">
        <f>SUM(Sep!D27+C27*9)</f>
        <v>361775</v>
      </c>
      <c r="E27" s="30">
        <v>5057</v>
      </c>
      <c r="F27" s="34">
        <f>SUM(Sep!F27+E27*9)</f>
        <v>201362</v>
      </c>
      <c r="G27" s="30">
        <v>84069</v>
      </c>
      <c r="H27" s="34">
        <f>SUM(Sep!H27+G27)</f>
        <v>428527</v>
      </c>
      <c r="I27" s="34">
        <f t="shared" si="0"/>
        <v>99556</v>
      </c>
      <c r="J27" s="34">
        <f t="shared" si="1"/>
        <v>991664</v>
      </c>
    </row>
    <row r="28" spans="1:10" s="17" customFormat="1" ht="15.75" customHeight="1">
      <c r="A28" s="5" t="s">
        <v>77</v>
      </c>
      <c r="B28" s="6" t="s">
        <v>22</v>
      </c>
      <c r="C28" s="30">
        <v>10316</v>
      </c>
      <c r="D28" s="34">
        <f>SUM(Sep!D28+C28*9)</f>
        <v>230204</v>
      </c>
      <c r="E28" s="30">
        <v>2845</v>
      </c>
      <c r="F28" s="34">
        <f>SUM(Sep!F28+E28*9)</f>
        <v>36753</v>
      </c>
      <c r="G28" s="30">
        <v>134120</v>
      </c>
      <c r="H28" s="34">
        <f>SUM(Sep!H28+G28)</f>
        <v>222059</v>
      </c>
      <c r="I28" s="34">
        <f t="shared" si="0"/>
        <v>147281</v>
      </c>
      <c r="J28" s="34">
        <f t="shared" si="1"/>
        <v>489016</v>
      </c>
    </row>
    <row r="29" spans="1:10" s="17" customFormat="1" ht="15.75" customHeight="1">
      <c r="A29" s="5" t="s">
        <v>82</v>
      </c>
      <c r="B29" s="6" t="s">
        <v>22</v>
      </c>
      <c r="C29" s="30">
        <v>4923</v>
      </c>
      <c r="D29" s="34">
        <f>SUM(Sep!D29+C29*9)</f>
        <v>448550</v>
      </c>
      <c r="E29" s="30">
        <v>0</v>
      </c>
      <c r="F29" s="34">
        <f>SUM(Sep!F29+E29*9)</f>
        <v>990</v>
      </c>
      <c r="G29" s="30">
        <v>18462</v>
      </c>
      <c r="H29" s="34">
        <f>SUM(Sep!H29+G29)</f>
        <v>428747</v>
      </c>
      <c r="I29" s="34">
        <f t="shared" si="0"/>
        <v>23385</v>
      </c>
      <c r="J29" s="34">
        <f t="shared" si="1"/>
        <v>878287</v>
      </c>
    </row>
    <row r="30" spans="1:10" s="17" customFormat="1" ht="15.75" customHeight="1">
      <c r="A30" s="5" t="s">
        <v>83</v>
      </c>
      <c r="B30" s="6" t="s">
        <v>22</v>
      </c>
      <c r="C30" s="30">
        <v>10554</v>
      </c>
      <c r="D30" s="34">
        <f>SUM(Sep!D30+C30*9)</f>
        <v>537476</v>
      </c>
      <c r="E30" s="30">
        <v>192</v>
      </c>
      <c r="F30" s="34">
        <f>SUM(Sep!F30+E30*9)</f>
        <v>45163</v>
      </c>
      <c r="G30" s="30">
        <v>29678</v>
      </c>
      <c r="H30" s="34">
        <f>SUM(Sep!H30+G30)</f>
        <v>501455</v>
      </c>
      <c r="I30" s="34">
        <f t="shared" si="0"/>
        <v>40424</v>
      </c>
      <c r="J30" s="34">
        <f t="shared" si="1"/>
        <v>1084094</v>
      </c>
    </row>
    <row r="31" spans="1:10" s="17" customFormat="1" ht="15.75" customHeight="1">
      <c r="A31" s="5" t="s">
        <v>84</v>
      </c>
      <c r="B31" s="6" t="s">
        <v>22</v>
      </c>
      <c r="C31" s="30">
        <v>7332</v>
      </c>
      <c r="D31" s="34">
        <f>SUM(Sep!D31+C31*9)</f>
        <v>427618</v>
      </c>
      <c r="E31" s="30">
        <v>19596</v>
      </c>
      <c r="F31" s="34">
        <f>SUM(Sep!F31+E31*9)</f>
        <v>322140</v>
      </c>
      <c r="G31" s="30">
        <v>187071</v>
      </c>
      <c r="H31" s="34">
        <f>SUM(Sep!H31+G31)</f>
        <v>766937</v>
      </c>
      <c r="I31" s="34">
        <f t="shared" si="0"/>
        <v>213999</v>
      </c>
      <c r="J31" s="34">
        <f t="shared" si="1"/>
        <v>1516695</v>
      </c>
    </row>
    <row r="32" spans="1:10" s="15" customFormat="1" ht="15.75" customHeight="1">
      <c r="A32" s="9" t="s">
        <v>86</v>
      </c>
      <c r="B32" s="10" t="s">
        <v>22</v>
      </c>
      <c r="C32" s="30">
        <v>0</v>
      </c>
      <c r="D32" s="34">
        <f>SUM(Sep!D32+C32*9)</f>
        <v>141961</v>
      </c>
      <c r="E32" s="30">
        <v>2340</v>
      </c>
      <c r="F32" s="34">
        <f>SUM(Sep!F32+E32*9)</f>
        <v>60870</v>
      </c>
      <c r="G32" s="30">
        <v>29678</v>
      </c>
      <c r="H32" s="34">
        <f>SUM(Sep!H32+G32)</f>
        <v>147789</v>
      </c>
      <c r="I32" s="34">
        <f t="shared" si="0"/>
        <v>32018</v>
      </c>
      <c r="J32" s="34">
        <f t="shared" si="1"/>
        <v>350620</v>
      </c>
    </row>
    <row r="33" spans="1:10" s="15" customFormat="1" ht="15.75" customHeight="1">
      <c r="A33" s="9" t="s">
        <v>134</v>
      </c>
      <c r="B33" s="10" t="s">
        <v>22</v>
      </c>
      <c r="C33" s="30">
        <v>0</v>
      </c>
      <c r="D33" s="34">
        <f>SUM(Sep!D33+C33*9)</f>
        <v>0</v>
      </c>
      <c r="E33" s="30"/>
      <c r="F33" s="34">
        <f>SUM(Sep!F33+E33*9)</f>
        <v>25130</v>
      </c>
      <c r="G33" s="30"/>
      <c r="H33" s="34">
        <f>SUM(Sep!H33+G33)</f>
        <v>21989</v>
      </c>
      <c r="I33" s="34">
        <f t="shared" si="0"/>
        <v>0</v>
      </c>
      <c r="J33" s="34">
        <f t="shared" si="1"/>
        <v>47119</v>
      </c>
    </row>
    <row r="34" spans="1:10" s="15" customFormat="1" ht="15.75" customHeight="1">
      <c r="A34" s="9" t="s">
        <v>135</v>
      </c>
      <c r="B34" s="10" t="s">
        <v>22</v>
      </c>
      <c r="C34" s="30">
        <v>0</v>
      </c>
      <c r="D34" s="34">
        <f>SUM(Sep!D34+C34*9)</f>
        <v>42048</v>
      </c>
      <c r="E34" s="30">
        <v>2890</v>
      </c>
      <c r="F34" s="34">
        <f>SUM(Sep!F34+E34*9)</f>
        <v>207276</v>
      </c>
      <c r="G34" s="30">
        <v>24430</v>
      </c>
      <c r="H34" s="34">
        <f>SUM(Sep!H34+G34)</f>
        <v>182611</v>
      </c>
      <c r="I34" s="34">
        <f t="shared" si="0"/>
        <v>27320</v>
      </c>
      <c r="J34" s="34">
        <f t="shared" si="1"/>
        <v>431935</v>
      </c>
    </row>
    <row r="35" spans="1:10" s="15" customFormat="1" ht="15.75" customHeight="1">
      <c r="A35" s="9" t="s">
        <v>136</v>
      </c>
      <c r="B35" s="10" t="s">
        <v>22</v>
      </c>
      <c r="C35" s="30">
        <v>0</v>
      </c>
      <c r="D35" s="34">
        <f>SUM(Sep!D35+C35*9)</f>
        <v>33792</v>
      </c>
      <c r="E35" s="30">
        <v>9362</v>
      </c>
      <c r="F35" s="34">
        <f>SUM(Sep!F35+E35*9)</f>
        <v>159424</v>
      </c>
      <c r="G35" s="30">
        <v>60911</v>
      </c>
      <c r="H35" s="34">
        <f>SUM(Sep!H35+G35)</f>
        <v>146423</v>
      </c>
      <c r="I35" s="34">
        <f t="shared" si="0"/>
        <v>70273</v>
      </c>
      <c r="J35" s="34">
        <f t="shared" si="1"/>
        <v>339639</v>
      </c>
    </row>
    <row r="36" spans="1:10" s="15" customFormat="1" ht="15.75" customHeight="1">
      <c r="A36" s="9" t="s">
        <v>129</v>
      </c>
      <c r="B36" s="10" t="s">
        <v>20</v>
      </c>
      <c r="C36" s="30">
        <v>16850</v>
      </c>
      <c r="D36" s="34">
        <f>SUM(Sep!D36+C36*9)</f>
        <v>413962</v>
      </c>
      <c r="E36" s="30">
        <v>1732</v>
      </c>
      <c r="F36" s="34">
        <f>SUM(Sep!F36+E36*9)</f>
        <v>15588</v>
      </c>
      <c r="G36" s="30">
        <v>26636</v>
      </c>
      <c r="H36" s="34">
        <f>SUM(Sep!H36+G36)</f>
        <v>167308</v>
      </c>
      <c r="I36" s="34">
        <f t="shared" si="0"/>
        <v>45218</v>
      </c>
      <c r="J36" s="34">
        <f t="shared" si="1"/>
        <v>596858</v>
      </c>
    </row>
    <row r="37" spans="1:10" s="17" customFormat="1" ht="15.75" customHeight="1">
      <c r="A37" s="5" t="s">
        <v>19</v>
      </c>
      <c r="B37" s="6" t="s">
        <v>20</v>
      </c>
      <c r="C37" s="30">
        <v>7585</v>
      </c>
      <c r="D37" s="34">
        <f>SUM(Sep!D37+C37*9)</f>
        <v>299004</v>
      </c>
      <c r="E37" s="30">
        <v>0</v>
      </c>
      <c r="F37" s="34">
        <f>SUM(Sep!F37+E37*9)</f>
        <v>16110</v>
      </c>
      <c r="G37" s="30">
        <v>121468</v>
      </c>
      <c r="H37" s="34">
        <f>SUM(Sep!H37+G37)</f>
        <v>224301</v>
      </c>
      <c r="I37" s="34">
        <f t="shared" si="0"/>
        <v>129053</v>
      </c>
      <c r="J37" s="34">
        <f t="shared" si="1"/>
        <v>539415</v>
      </c>
    </row>
    <row r="38" spans="1:10" s="17" customFormat="1" ht="15.75" customHeight="1">
      <c r="A38" s="5" t="s">
        <v>26</v>
      </c>
      <c r="B38" s="6" t="s">
        <v>20</v>
      </c>
      <c r="C38" s="30">
        <v>21078</v>
      </c>
      <c r="D38" s="34">
        <f>SUM(Sep!D38+C38*9)</f>
        <v>1008170</v>
      </c>
      <c r="E38" s="30">
        <v>5870</v>
      </c>
      <c r="F38" s="34">
        <f>SUM(Sep!F38+E38*9)</f>
        <v>298272</v>
      </c>
      <c r="G38" s="30">
        <v>313117</v>
      </c>
      <c r="H38" s="34">
        <f>SUM(Sep!H38+G38)</f>
        <v>937967</v>
      </c>
      <c r="I38" s="34">
        <f t="shared" si="0"/>
        <v>340065</v>
      </c>
      <c r="J38" s="34">
        <f t="shared" si="1"/>
        <v>2244409</v>
      </c>
    </row>
    <row r="39" spans="1:10" s="17" customFormat="1" ht="15.75" customHeight="1">
      <c r="A39" s="5" t="s">
        <v>28</v>
      </c>
      <c r="B39" s="6" t="s">
        <v>20</v>
      </c>
      <c r="C39" s="30">
        <v>12869</v>
      </c>
      <c r="D39" s="34">
        <f>SUM(Sep!D39+C39*9)</f>
        <v>410197</v>
      </c>
      <c r="E39" s="30">
        <v>742</v>
      </c>
      <c r="F39" s="34">
        <f>SUM(Sep!F39+E39*9)</f>
        <v>17594</v>
      </c>
      <c r="G39" s="30">
        <v>136287</v>
      </c>
      <c r="H39" s="34">
        <f>SUM(Sep!H39+G39)</f>
        <v>518966</v>
      </c>
      <c r="I39" s="34">
        <f t="shared" si="0"/>
        <v>149898</v>
      </c>
      <c r="J39" s="34">
        <f t="shared" si="1"/>
        <v>946757</v>
      </c>
    </row>
    <row r="40" spans="1:10" s="17" customFormat="1" ht="15.75" customHeight="1">
      <c r="A40" s="5" t="s">
        <v>29</v>
      </c>
      <c r="B40" s="6" t="s">
        <v>20</v>
      </c>
      <c r="C40" s="30">
        <v>14271</v>
      </c>
      <c r="D40" s="34">
        <f>SUM(Sep!D40+C40*9)</f>
        <v>330867</v>
      </c>
      <c r="E40" s="30">
        <v>2685</v>
      </c>
      <c r="F40" s="34">
        <f>SUM(Sep!F40+E40*9)</f>
        <v>82171</v>
      </c>
      <c r="G40" s="30">
        <v>206157</v>
      </c>
      <c r="H40" s="34">
        <f>SUM(Sep!H40+G40)</f>
        <v>358014</v>
      </c>
      <c r="I40" s="34">
        <f t="shared" si="0"/>
        <v>223113</v>
      </c>
      <c r="J40" s="34">
        <f t="shared" si="1"/>
        <v>771052</v>
      </c>
    </row>
    <row r="41" spans="1:10" s="15" customFormat="1" ht="15.75" customHeight="1">
      <c r="A41" s="9" t="s">
        <v>32</v>
      </c>
      <c r="B41" s="10" t="s">
        <v>20</v>
      </c>
      <c r="C41" s="30">
        <v>0</v>
      </c>
      <c r="D41" s="34">
        <f>SUM(Sep!D41+C41*9)</f>
        <v>42744</v>
      </c>
      <c r="E41" s="30">
        <v>0</v>
      </c>
      <c r="F41" s="34">
        <f>SUM(Sep!F41+E41*9)</f>
        <v>0</v>
      </c>
      <c r="G41" s="30">
        <v>0</v>
      </c>
      <c r="H41" s="34">
        <f>SUM(Sep!H41+G41)</f>
        <v>0</v>
      </c>
      <c r="I41" s="34">
        <f t="shared" si="0"/>
        <v>0</v>
      </c>
      <c r="J41" s="34">
        <f t="shared" si="1"/>
        <v>42744</v>
      </c>
    </row>
    <row r="42" spans="1:10" s="17" customFormat="1" ht="15.75" customHeight="1">
      <c r="A42" s="5" t="s">
        <v>33</v>
      </c>
      <c r="B42" s="6" t="s">
        <v>20</v>
      </c>
      <c r="C42" s="30">
        <v>2659</v>
      </c>
      <c r="D42" s="34">
        <f>SUM(Sep!D42+C42*9)</f>
        <v>344576</v>
      </c>
      <c r="E42" s="30">
        <v>5778</v>
      </c>
      <c r="F42" s="34">
        <f>SUM(Sep!F42+E42*9)</f>
        <v>183441</v>
      </c>
      <c r="G42" s="30">
        <v>91132</v>
      </c>
      <c r="H42" s="34">
        <f>SUM(Sep!H42+G42)</f>
        <v>308855</v>
      </c>
      <c r="I42" s="34">
        <f t="shared" si="0"/>
        <v>99569</v>
      </c>
      <c r="J42" s="34">
        <f t="shared" si="1"/>
        <v>836872</v>
      </c>
    </row>
    <row r="43" spans="1:10" s="17" customFormat="1" ht="15.75" customHeight="1">
      <c r="A43" s="5" t="s">
        <v>34</v>
      </c>
      <c r="B43" s="6" t="s">
        <v>20</v>
      </c>
      <c r="C43" s="30">
        <v>6029</v>
      </c>
      <c r="D43" s="34">
        <f>SUM(Sep!D43+C43*9)</f>
        <v>278114</v>
      </c>
      <c r="E43" s="30">
        <v>5221</v>
      </c>
      <c r="F43" s="34">
        <f>SUM(Sep!F43+E43*9)</f>
        <v>146559</v>
      </c>
      <c r="G43" s="30">
        <v>77722</v>
      </c>
      <c r="H43" s="34">
        <f>SUM(Sep!H43+G43)</f>
        <v>313483</v>
      </c>
      <c r="I43" s="34">
        <f t="shared" si="0"/>
        <v>88972</v>
      </c>
      <c r="J43" s="34">
        <f t="shared" si="1"/>
        <v>738156</v>
      </c>
    </row>
    <row r="44" spans="1:10" s="15" customFormat="1" ht="15.75" customHeight="1">
      <c r="A44" s="9" t="s">
        <v>35</v>
      </c>
      <c r="B44" s="10" t="s">
        <v>20</v>
      </c>
      <c r="C44" s="30">
        <v>0</v>
      </c>
      <c r="D44" s="34">
        <f>SUM(Sep!D44+C44*9)</f>
        <v>210588</v>
      </c>
      <c r="E44" s="30">
        <v>0</v>
      </c>
      <c r="F44" s="34">
        <f>SUM(Sep!F44+E44*9)</f>
        <v>0</v>
      </c>
      <c r="G44" s="30">
        <v>0</v>
      </c>
      <c r="H44" s="34">
        <f>SUM(Sep!H44+G44)</f>
        <v>0</v>
      </c>
      <c r="I44" s="34">
        <f t="shared" si="0"/>
        <v>0</v>
      </c>
      <c r="J44" s="34">
        <f t="shared" si="1"/>
        <v>210588</v>
      </c>
    </row>
    <row r="45" spans="1:10" s="17" customFormat="1" ht="15.75" customHeight="1">
      <c r="A45" s="5" t="s">
        <v>38</v>
      </c>
      <c r="B45" s="6" t="s">
        <v>20</v>
      </c>
      <c r="C45" s="30">
        <v>22535</v>
      </c>
      <c r="D45" s="34">
        <f>SUM(Sep!D45+C45*9)</f>
        <v>872552</v>
      </c>
      <c r="E45" s="30">
        <v>4035</v>
      </c>
      <c r="F45" s="34">
        <f>SUM(Sep!F45+E45*9)</f>
        <v>132253</v>
      </c>
      <c r="G45" s="30">
        <v>308128</v>
      </c>
      <c r="H45" s="34">
        <f>SUM(Sep!H45+G45)</f>
        <v>944658</v>
      </c>
      <c r="I45" s="34">
        <f t="shared" si="0"/>
        <v>334698</v>
      </c>
      <c r="J45" s="34">
        <f t="shared" si="1"/>
        <v>1949463</v>
      </c>
    </row>
    <row r="46" spans="1:10" s="15" customFormat="1" ht="15.75" customHeight="1">
      <c r="A46" s="9" t="s">
        <v>39</v>
      </c>
      <c r="B46" s="10" t="s">
        <v>20</v>
      </c>
      <c r="C46" s="30">
        <v>2465</v>
      </c>
      <c r="D46" s="34">
        <f>SUM(Sep!D46+C46*9)</f>
        <v>452854</v>
      </c>
      <c r="E46" s="30">
        <v>1255</v>
      </c>
      <c r="F46" s="34">
        <f>SUM(Sep!F46+E46*9)</f>
        <v>70065</v>
      </c>
      <c r="G46" s="30">
        <v>10718</v>
      </c>
      <c r="H46" s="34">
        <f>SUM(Sep!H46+G46)</f>
        <v>259571</v>
      </c>
      <c r="I46" s="34">
        <f t="shared" si="0"/>
        <v>14438</v>
      </c>
      <c r="J46" s="34">
        <f t="shared" si="1"/>
        <v>782490</v>
      </c>
    </row>
    <row r="47" spans="1:10" s="17" customFormat="1" ht="15.75" customHeight="1">
      <c r="A47" s="5" t="s">
        <v>41</v>
      </c>
      <c r="B47" s="6" t="s">
        <v>20</v>
      </c>
      <c r="C47" s="30">
        <v>19505</v>
      </c>
      <c r="D47" s="34">
        <f>SUM(Sep!D47+C47*9)</f>
        <v>367665</v>
      </c>
      <c r="E47" s="30">
        <v>9497</v>
      </c>
      <c r="F47" s="34">
        <f>SUM(Sep!F47+E47*9)</f>
        <v>300855</v>
      </c>
      <c r="G47" s="30">
        <v>233978</v>
      </c>
      <c r="H47" s="34">
        <f>SUM(Sep!H47+G47)</f>
        <v>705638</v>
      </c>
      <c r="I47" s="34">
        <f t="shared" si="0"/>
        <v>262980</v>
      </c>
      <c r="J47" s="34">
        <f t="shared" si="1"/>
        <v>1374158</v>
      </c>
    </row>
    <row r="48" spans="1:10" s="17" customFormat="1" ht="15.75" customHeight="1">
      <c r="A48" s="5" t="s">
        <v>42</v>
      </c>
      <c r="B48" s="6" t="s">
        <v>20</v>
      </c>
      <c r="C48" s="30">
        <v>2982</v>
      </c>
      <c r="D48" s="34">
        <f>SUM(Sep!D48+C48*9)</f>
        <v>168362</v>
      </c>
      <c r="E48" s="30">
        <v>3958</v>
      </c>
      <c r="F48" s="34">
        <f>SUM(Sep!F48+E48*9)</f>
        <v>69171</v>
      </c>
      <c r="G48" s="30">
        <v>24718</v>
      </c>
      <c r="H48" s="34">
        <f>SUM(Sep!H48+G48)</f>
        <v>158381</v>
      </c>
      <c r="I48" s="34">
        <f t="shared" si="0"/>
        <v>31658</v>
      </c>
      <c r="J48" s="34">
        <f t="shared" si="1"/>
        <v>395914</v>
      </c>
    </row>
    <row r="49" spans="1:10" s="15" customFormat="1" ht="15.75" customHeight="1">
      <c r="A49" s="9" t="s">
        <v>43</v>
      </c>
      <c r="B49" s="10" t="s">
        <v>20</v>
      </c>
      <c r="C49" s="30">
        <v>1797</v>
      </c>
      <c r="D49" s="34">
        <f>SUM(Sep!D49+C49*9)</f>
        <v>238863</v>
      </c>
      <c r="E49" s="30">
        <v>1113</v>
      </c>
      <c r="F49" s="34">
        <f>SUM(Sep!F49+E49*9)</f>
        <v>39296</v>
      </c>
      <c r="G49" s="30">
        <v>24390</v>
      </c>
      <c r="H49" s="34">
        <f>SUM(Sep!H49+G49)</f>
        <v>120433</v>
      </c>
      <c r="I49" s="34">
        <f t="shared" si="0"/>
        <v>27300</v>
      </c>
      <c r="J49" s="34">
        <f t="shared" si="1"/>
        <v>398592</v>
      </c>
    </row>
    <row r="50" spans="1:10" s="15" customFormat="1" ht="15.75" customHeight="1">
      <c r="A50" s="9" t="s">
        <v>130</v>
      </c>
      <c r="B50" s="10" t="s">
        <v>20</v>
      </c>
      <c r="C50" s="30">
        <v>13099</v>
      </c>
      <c r="D50" s="34">
        <f>SUM(Sep!D50+C50*9)</f>
        <v>633213</v>
      </c>
      <c r="E50" s="30">
        <v>0</v>
      </c>
      <c r="F50" s="34">
        <f>SUM(Sep!F50+E50*9)</f>
        <v>5040</v>
      </c>
      <c r="G50" s="30">
        <v>49146</v>
      </c>
      <c r="H50" s="34">
        <f>SUM(Sep!H50+G50)</f>
        <v>248256</v>
      </c>
      <c r="I50" s="34">
        <f t="shared" si="0"/>
        <v>62245</v>
      </c>
      <c r="J50" s="34">
        <f t="shared" si="1"/>
        <v>886509</v>
      </c>
    </row>
    <row r="51" spans="1:10" s="17" customFormat="1" ht="15.75" customHeight="1">
      <c r="A51" s="5" t="s">
        <v>48</v>
      </c>
      <c r="B51" s="6" t="s">
        <v>20</v>
      </c>
      <c r="C51" s="30">
        <v>10698</v>
      </c>
      <c r="D51" s="34">
        <f>SUM(Sep!D51+C51*9)</f>
        <v>319735</v>
      </c>
      <c r="E51" s="30">
        <v>0</v>
      </c>
      <c r="F51" s="34">
        <f>SUM(Sep!F51+E51*9)</f>
        <v>27534</v>
      </c>
      <c r="G51" s="30">
        <v>49457</v>
      </c>
      <c r="H51" s="34">
        <f>SUM(Sep!H51+G51)</f>
        <v>263417</v>
      </c>
      <c r="I51" s="34">
        <f t="shared" si="0"/>
        <v>60155</v>
      </c>
      <c r="J51" s="34">
        <f t="shared" si="1"/>
        <v>610686</v>
      </c>
    </row>
    <row r="52" spans="1:10" s="15" customFormat="1" ht="15.75" customHeight="1">
      <c r="A52" s="9" t="s">
        <v>54</v>
      </c>
      <c r="B52" s="10" t="s">
        <v>20</v>
      </c>
      <c r="C52" s="30">
        <v>0</v>
      </c>
      <c r="D52" s="34">
        <f>SUM(Sep!D52+C52*9)</f>
        <v>45249</v>
      </c>
      <c r="E52" s="30">
        <v>0</v>
      </c>
      <c r="F52" s="34">
        <f>SUM(Sep!F52+E52*9)</f>
        <v>0</v>
      </c>
      <c r="G52" s="30">
        <v>0</v>
      </c>
      <c r="H52" s="34">
        <f>SUM(Sep!H52+G52)</f>
        <v>1667</v>
      </c>
      <c r="I52" s="34">
        <f t="shared" si="0"/>
        <v>0</v>
      </c>
      <c r="J52" s="34">
        <f t="shared" si="1"/>
        <v>46916</v>
      </c>
    </row>
    <row r="53" spans="1:10" s="15" customFormat="1" ht="15.75" customHeight="1">
      <c r="A53" s="9" t="s">
        <v>55</v>
      </c>
      <c r="B53" s="10" t="s">
        <v>20</v>
      </c>
      <c r="C53" s="30">
        <v>25414</v>
      </c>
      <c r="D53" s="34">
        <f>SUM(Sep!D53+C53*9)</f>
        <v>932042</v>
      </c>
      <c r="E53" s="30">
        <v>6352</v>
      </c>
      <c r="F53" s="34">
        <f>SUM(Sep!F53+E53*9)</f>
        <v>252497</v>
      </c>
      <c r="G53" s="30">
        <v>246870</v>
      </c>
      <c r="H53" s="34">
        <f>SUM(Sep!H53+G53)</f>
        <v>831558</v>
      </c>
      <c r="I53" s="34">
        <f t="shared" si="0"/>
        <v>278636</v>
      </c>
      <c r="J53" s="34">
        <f t="shared" si="1"/>
        <v>2016097</v>
      </c>
    </row>
    <row r="54" spans="1:10" s="15" customFormat="1" ht="15.75" customHeight="1">
      <c r="A54" s="9" t="s">
        <v>56</v>
      </c>
      <c r="B54" s="10" t="s">
        <v>20</v>
      </c>
      <c r="C54" s="30">
        <v>21403</v>
      </c>
      <c r="D54" s="34">
        <f>SUM(Sep!D54+C54*9)</f>
        <v>606592</v>
      </c>
      <c r="E54" s="30">
        <v>20218</v>
      </c>
      <c r="F54" s="34">
        <f>SUM(Sep!F54+E54*9)</f>
        <v>557005</v>
      </c>
      <c r="G54" s="30">
        <v>381410</v>
      </c>
      <c r="H54" s="34">
        <f>SUM(Sep!H54+G54)</f>
        <v>1117345</v>
      </c>
      <c r="I54" s="34">
        <f t="shared" si="0"/>
        <v>423031</v>
      </c>
      <c r="J54" s="34">
        <f t="shared" si="1"/>
        <v>2280942</v>
      </c>
    </row>
    <row r="55" spans="1:10" s="17" customFormat="1" ht="15.75" customHeight="1">
      <c r="A55" s="5" t="s">
        <v>58</v>
      </c>
      <c r="B55" s="6" t="s">
        <v>20</v>
      </c>
      <c r="C55" s="30">
        <v>0</v>
      </c>
      <c r="D55" s="34">
        <f>SUM(Sep!D55+C55*9)</f>
        <v>112600</v>
      </c>
      <c r="E55" s="30">
        <v>0</v>
      </c>
      <c r="F55" s="34">
        <f>SUM(Sep!F55+E55*9)</f>
        <v>0</v>
      </c>
      <c r="G55" s="30">
        <v>0</v>
      </c>
      <c r="H55" s="34">
        <f>SUM(Sep!H55+G55)</f>
        <v>28219</v>
      </c>
      <c r="I55" s="34">
        <f t="shared" si="0"/>
        <v>0</v>
      </c>
      <c r="J55" s="34">
        <f t="shared" si="1"/>
        <v>140819</v>
      </c>
    </row>
    <row r="56" spans="1:10" s="17" customFormat="1" ht="15.75" customHeight="1">
      <c r="A56" s="5" t="s">
        <v>59</v>
      </c>
      <c r="B56" s="6" t="s">
        <v>20</v>
      </c>
      <c r="C56" s="30">
        <v>8630</v>
      </c>
      <c r="D56" s="34">
        <f>SUM(Sep!D56+C56*9)</f>
        <v>831390</v>
      </c>
      <c r="E56" s="30">
        <v>10819</v>
      </c>
      <c r="F56" s="34">
        <f>SUM(Sep!F56+E56*9)</f>
        <v>440120</v>
      </c>
      <c r="G56" s="30">
        <v>57568</v>
      </c>
      <c r="H56" s="34">
        <f>SUM(Sep!H56+G56)</f>
        <v>590462</v>
      </c>
      <c r="I56" s="34">
        <f t="shared" si="0"/>
        <v>77017</v>
      </c>
      <c r="J56" s="34">
        <f t="shared" si="1"/>
        <v>1861972</v>
      </c>
    </row>
    <row r="57" spans="1:10" s="17" customFormat="1" ht="15.75" customHeight="1">
      <c r="A57" s="5" t="s">
        <v>60</v>
      </c>
      <c r="B57" s="6" t="s">
        <v>20</v>
      </c>
      <c r="C57" s="30">
        <v>8364</v>
      </c>
      <c r="D57" s="34">
        <f>SUM(Sep!D57+C57*9)</f>
        <v>640158</v>
      </c>
      <c r="E57" s="30">
        <v>13305</v>
      </c>
      <c r="F57" s="34">
        <f>SUM(Sep!F57+E57*9)</f>
        <v>444208</v>
      </c>
      <c r="G57" s="30">
        <v>166626</v>
      </c>
      <c r="H57" s="34">
        <f>SUM(Sep!H57+G57)</f>
        <v>568761</v>
      </c>
      <c r="I57" s="34">
        <f t="shared" si="0"/>
        <v>188295</v>
      </c>
      <c r="J57" s="34">
        <f t="shared" si="1"/>
        <v>1653127</v>
      </c>
    </row>
    <row r="58" spans="1:10" s="17" customFormat="1" ht="15.75" customHeight="1">
      <c r="A58" s="5" t="s">
        <v>61</v>
      </c>
      <c r="B58" s="6" t="s">
        <v>20</v>
      </c>
      <c r="C58" s="30">
        <v>31498</v>
      </c>
      <c r="D58" s="34">
        <f>SUM(Sep!D58+C58*9)</f>
        <v>986517</v>
      </c>
      <c r="E58" s="30">
        <v>7852</v>
      </c>
      <c r="F58" s="34">
        <f>SUM(Sep!F58+E58*9)</f>
        <v>403271</v>
      </c>
      <c r="G58" s="30">
        <v>257242</v>
      </c>
      <c r="H58" s="34">
        <f>SUM(Sep!H58+G58)</f>
        <v>896497</v>
      </c>
      <c r="I58" s="34">
        <f t="shared" si="0"/>
        <v>296592</v>
      </c>
      <c r="J58" s="34">
        <f t="shared" si="1"/>
        <v>2286285</v>
      </c>
    </row>
    <row r="59" spans="1:10" s="17" customFormat="1" ht="15.75" customHeight="1">
      <c r="A59" s="5" t="s">
        <v>65</v>
      </c>
      <c r="B59" s="6" t="s">
        <v>20</v>
      </c>
      <c r="C59" s="30">
        <v>569</v>
      </c>
      <c r="D59" s="34">
        <f>SUM(Sep!D59+C59*9)</f>
        <v>97629</v>
      </c>
      <c r="E59" s="30">
        <v>0</v>
      </c>
      <c r="F59" s="34">
        <f>SUM(Sep!F59+E59*9)</f>
        <v>11130</v>
      </c>
      <c r="G59" s="30">
        <v>569</v>
      </c>
      <c r="H59" s="34">
        <f>SUM(Sep!H59+G59)</f>
        <v>60040</v>
      </c>
      <c r="I59" s="34">
        <f t="shared" si="0"/>
        <v>1138</v>
      </c>
      <c r="J59" s="34">
        <f t="shared" si="1"/>
        <v>168799</v>
      </c>
    </row>
    <row r="60" spans="1:10" s="17" customFormat="1" ht="15.75" customHeight="1">
      <c r="A60" s="5" t="s">
        <v>66</v>
      </c>
      <c r="B60" s="6" t="s">
        <v>20</v>
      </c>
      <c r="C60" s="30">
        <v>9711</v>
      </c>
      <c r="D60" s="34">
        <f>SUM(Sep!D60+C60*9)</f>
        <v>468028</v>
      </c>
      <c r="E60" s="30">
        <v>696</v>
      </c>
      <c r="F60" s="34">
        <f>SUM(Sep!F60+E60*9)</f>
        <v>17394</v>
      </c>
      <c r="G60" s="30">
        <v>153024</v>
      </c>
      <c r="H60" s="34">
        <f>SUM(Sep!H60+G60)</f>
        <v>486363</v>
      </c>
      <c r="I60" s="34">
        <f t="shared" si="0"/>
        <v>163431</v>
      </c>
      <c r="J60" s="34">
        <f t="shared" si="1"/>
        <v>971785</v>
      </c>
    </row>
    <row r="61" spans="1:10" s="17" customFormat="1" ht="15.75" customHeight="1">
      <c r="A61" s="5" t="s">
        <v>67</v>
      </c>
      <c r="B61" s="6" t="s">
        <v>20</v>
      </c>
      <c r="C61" s="30">
        <v>100</v>
      </c>
      <c r="D61" s="34">
        <f>SUM(Sep!D61+C61*9)</f>
        <v>117482</v>
      </c>
      <c r="E61" s="30">
        <v>4899</v>
      </c>
      <c r="F61" s="34">
        <f>SUM(Sep!F61+E61*9)</f>
        <v>67905</v>
      </c>
      <c r="G61" s="30">
        <v>15078</v>
      </c>
      <c r="H61" s="34">
        <f>SUM(Sep!H61+G61)</f>
        <v>111752</v>
      </c>
      <c r="I61" s="34">
        <f t="shared" si="0"/>
        <v>20077</v>
      </c>
      <c r="J61" s="34">
        <f t="shared" si="1"/>
        <v>297139</v>
      </c>
    </row>
    <row r="62" spans="1:10" s="15" customFormat="1" ht="15.75" customHeight="1">
      <c r="A62" s="9" t="s">
        <v>68</v>
      </c>
      <c r="B62" s="10" t="s">
        <v>20</v>
      </c>
      <c r="C62" s="30">
        <v>3460</v>
      </c>
      <c r="D62" s="34">
        <f>SUM(Sep!D62+C62*9)</f>
        <v>413412</v>
      </c>
      <c r="E62" s="30">
        <v>1203</v>
      </c>
      <c r="F62" s="34">
        <f>SUM(Sep!F62+E62*9)</f>
        <v>24060</v>
      </c>
      <c r="G62" s="30">
        <v>24254</v>
      </c>
      <c r="H62" s="34">
        <f>SUM(Sep!H62+G62)</f>
        <v>157240</v>
      </c>
      <c r="I62" s="34">
        <f t="shared" si="0"/>
        <v>28917</v>
      </c>
      <c r="J62" s="34">
        <f t="shared" si="1"/>
        <v>594712</v>
      </c>
    </row>
    <row r="63" spans="1:10" s="17" customFormat="1" ht="15.75" customHeight="1">
      <c r="A63" s="5" t="s">
        <v>69</v>
      </c>
      <c r="B63" s="6" t="s">
        <v>20</v>
      </c>
      <c r="C63" s="30">
        <v>12787</v>
      </c>
      <c r="D63" s="34">
        <f>SUM(Sep!D63+C63*9)</f>
        <v>405666</v>
      </c>
      <c r="E63" s="30">
        <v>3872</v>
      </c>
      <c r="F63" s="34">
        <f>SUM(Sep!F63+E63*9)</f>
        <v>131965</v>
      </c>
      <c r="G63" s="30">
        <v>43883</v>
      </c>
      <c r="H63" s="34">
        <f>SUM(Sep!H63+G63)</f>
        <v>501710</v>
      </c>
      <c r="I63" s="34">
        <f t="shared" si="0"/>
        <v>60542</v>
      </c>
      <c r="J63" s="34">
        <f t="shared" si="1"/>
        <v>1039341</v>
      </c>
    </row>
    <row r="64" spans="1:10" s="15" customFormat="1" ht="15.75" customHeight="1">
      <c r="A64" s="9" t="s">
        <v>70</v>
      </c>
      <c r="B64" s="10" t="s">
        <v>20</v>
      </c>
      <c r="C64" s="30">
        <v>17778</v>
      </c>
      <c r="D64" s="34">
        <f>SUM(Sep!D64+C64*9)</f>
        <v>394257</v>
      </c>
      <c r="E64" s="30">
        <v>3429</v>
      </c>
      <c r="F64" s="34">
        <f>SUM(Sep!F64+E64*9)</f>
        <v>179035</v>
      </c>
      <c r="G64" s="30">
        <v>152157</v>
      </c>
      <c r="H64" s="34">
        <f>SUM(Sep!H64+G64)</f>
        <v>417169</v>
      </c>
      <c r="I64" s="34">
        <f t="shared" si="0"/>
        <v>173364</v>
      </c>
      <c r="J64" s="34">
        <f t="shared" si="1"/>
        <v>990461</v>
      </c>
    </row>
    <row r="65" spans="1:10" s="17" customFormat="1" ht="15.75" customHeight="1">
      <c r="A65" s="5" t="s">
        <v>71</v>
      </c>
      <c r="B65" s="6" t="s">
        <v>20</v>
      </c>
      <c r="C65" s="30">
        <v>8204</v>
      </c>
      <c r="D65" s="34">
        <f>SUM(Sep!D65+C65*9)</f>
        <v>318944</v>
      </c>
      <c r="E65" s="30">
        <v>1805</v>
      </c>
      <c r="F65" s="34">
        <f>SUM(Sep!F65+E65*9)</f>
        <v>22736</v>
      </c>
      <c r="G65" s="30">
        <v>46102</v>
      </c>
      <c r="H65" s="34">
        <f>SUM(Sep!H65+G65)</f>
        <v>117115</v>
      </c>
      <c r="I65" s="34">
        <f t="shared" si="0"/>
        <v>56111</v>
      </c>
      <c r="J65" s="34">
        <f t="shared" si="1"/>
        <v>458795</v>
      </c>
    </row>
    <row r="66" spans="1:10" s="15" customFormat="1" ht="15.75" customHeight="1">
      <c r="A66" s="9" t="s">
        <v>72</v>
      </c>
      <c r="B66" s="10" t="s">
        <v>20</v>
      </c>
      <c r="C66" s="30">
        <v>0</v>
      </c>
      <c r="D66" s="34">
        <f>SUM(Sep!D66+C66*9)</f>
        <v>33036</v>
      </c>
      <c r="E66" s="30">
        <v>0</v>
      </c>
      <c r="F66" s="34">
        <f>SUM(Sep!F66+E66*9)</f>
        <v>0</v>
      </c>
      <c r="G66" s="30">
        <v>0</v>
      </c>
      <c r="H66" s="34">
        <f>SUM(Sep!H66+G66)</f>
        <v>0</v>
      </c>
      <c r="I66" s="34">
        <f t="shared" si="0"/>
        <v>0</v>
      </c>
      <c r="J66" s="34">
        <f t="shared" si="1"/>
        <v>33036</v>
      </c>
    </row>
    <row r="67" spans="1:10" s="17" customFormat="1" ht="15.75" customHeight="1">
      <c r="A67" s="5" t="s">
        <v>73</v>
      </c>
      <c r="B67" s="6" t="s">
        <v>20</v>
      </c>
      <c r="C67" s="30">
        <v>0</v>
      </c>
      <c r="D67" s="34">
        <f>SUM(Sep!D67+C67*9)</f>
        <v>198697</v>
      </c>
      <c r="E67" s="30">
        <v>1732</v>
      </c>
      <c r="F67" s="34">
        <f>SUM(Sep!F67+E67*9)</f>
        <v>17557</v>
      </c>
      <c r="G67" s="30">
        <v>16101</v>
      </c>
      <c r="H67" s="34">
        <f>SUM(Sep!H67+G67)</f>
        <v>163614</v>
      </c>
      <c r="I67" s="34">
        <f t="shared" si="0"/>
        <v>17833</v>
      </c>
      <c r="J67" s="34">
        <f t="shared" si="1"/>
        <v>379868</v>
      </c>
    </row>
    <row r="68" spans="1:10" s="15" customFormat="1" ht="15.75" customHeight="1">
      <c r="A68" s="9" t="s">
        <v>74</v>
      </c>
      <c r="B68" s="10" t="s">
        <v>20</v>
      </c>
      <c r="C68" s="30">
        <v>0</v>
      </c>
      <c r="D68" s="34">
        <f>SUM(Sep!D68+C68*9)</f>
        <v>61692</v>
      </c>
      <c r="E68" s="30">
        <v>164</v>
      </c>
      <c r="F68" s="34">
        <f>SUM(Sep!F68+E68*9)</f>
        <v>31099</v>
      </c>
      <c r="G68" s="30">
        <v>513</v>
      </c>
      <c r="H68" s="34">
        <f>SUM(Sep!H68+G68)</f>
        <v>157460</v>
      </c>
      <c r="I68" s="34">
        <f t="shared" si="0"/>
        <v>677</v>
      </c>
      <c r="J68" s="34">
        <f t="shared" si="1"/>
        <v>250251</v>
      </c>
    </row>
    <row r="69" spans="1:10" s="17" customFormat="1" ht="15.75" customHeight="1">
      <c r="A69" s="5" t="s">
        <v>75</v>
      </c>
      <c r="B69" s="6" t="s">
        <v>20</v>
      </c>
      <c r="C69" s="30">
        <v>3783</v>
      </c>
      <c r="D69" s="34">
        <f>SUM(Sep!D69+C69*9)</f>
        <v>143593</v>
      </c>
      <c r="E69" s="30">
        <v>1684</v>
      </c>
      <c r="F69" s="34">
        <f>SUM(Sep!F69+E69*9)</f>
        <v>72050</v>
      </c>
      <c r="G69" s="30">
        <v>29887</v>
      </c>
      <c r="H69" s="34">
        <f>SUM(Sep!H69+G69)</f>
        <v>141702</v>
      </c>
      <c r="I69" s="34">
        <f aca="true" t="shared" si="2" ref="I69:I80">SUM(C69,E69,G69)</f>
        <v>35354</v>
      </c>
      <c r="J69" s="34">
        <f t="shared" si="1"/>
        <v>357345</v>
      </c>
    </row>
    <row r="70" spans="1:10" s="17" customFormat="1" ht="15.75" customHeight="1">
      <c r="A70" s="5" t="s">
        <v>76</v>
      </c>
      <c r="B70" s="6" t="s">
        <v>20</v>
      </c>
      <c r="C70" s="30">
        <v>0</v>
      </c>
      <c r="D70" s="34">
        <f>SUM(Sep!D70+C70*9)</f>
        <v>0</v>
      </c>
      <c r="E70" s="30">
        <v>1113</v>
      </c>
      <c r="F70" s="34">
        <f>SUM(Sep!F70+E70*9)</f>
        <v>32611</v>
      </c>
      <c r="G70" s="30">
        <v>21861</v>
      </c>
      <c r="H70" s="34">
        <f>SUM(Sep!H70+G70)</f>
        <v>42183</v>
      </c>
      <c r="I70" s="34">
        <f t="shared" si="2"/>
        <v>22974</v>
      </c>
      <c r="J70" s="34">
        <f t="shared" si="1"/>
        <v>74794</v>
      </c>
    </row>
    <row r="71" spans="1:10" s="15" customFormat="1" ht="15.75" customHeight="1">
      <c r="A71" s="9" t="s">
        <v>78</v>
      </c>
      <c r="B71" s="10" t="s">
        <v>20</v>
      </c>
      <c r="C71" s="30">
        <v>1897</v>
      </c>
      <c r="D71" s="34">
        <f>SUM(Sep!D71+C71*9)</f>
        <v>45753</v>
      </c>
      <c r="E71" s="30">
        <v>0</v>
      </c>
      <c r="F71" s="34">
        <f>SUM(Sep!F71+E71*9)</f>
        <v>0</v>
      </c>
      <c r="G71" s="30">
        <v>13060</v>
      </c>
      <c r="H71" s="34">
        <f>SUM(Sep!H71+G71)</f>
        <v>13060</v>
      </c>
      <c r="I71" s="34">
        <f t="shared" si="2"/>
        <v>14957</v>
      </c>
      <c r="J71" s="34">
        <f t="shared" si="1"/>
        <v>58813</v>
      </c>
    </row>
    <row r="72" spans="1:10" s="15" customFormat="1" ht="15.75" customHeight="1">
      <c r="A72" s="9" t="s">
        <v>79</v>
      </c>
      <c r="B72" s="10" t="s">
        <v>20</v>
      </c>
      <c r="C72" s="30">
        <v>0</v>
      </c>
      <c r="D72" s="34">
        <f>SUM(Sep!D72+C72*9)</f>
        <v>229728</v>
      </c>
      <c r="E72" s="30">
        <v>0</v>
      </c>
      <c r="F72" s="34">
        <f>SUM(Sep!F72+E72*9)</f>
        <v>24648</v>
      </c>
      <c r="G72" s="30">
        <v>0</v>
      </c>
      <c r="H72" s="34">
        <f>SUM(Sep!H72+G72)</f>
        <v>38974</v>
      </c>
      <c r="I72" s="34">
        <f t="shared" si="2"/>
        <v>0</v>
      </c>
      <c r="J72" s="34">
        <f t="shared" si="1"/>
        <v>293350</v>
      </c>
    </row>
    <row r="73" spans="1:10" s="15" customFormat="1" ht="15.75" customHeight="1">
      <c r="A73" s="9" t="s">
        <v>80</v>
      </c>
      <c r="B73" s="10" t="s">
        <v>20</v>
      </c>
      <c r="C73" s="30">
        <v>16365</v>
      </c>
      <c r="D73" s="34">
        <f>SUM(Sep!D73+C73*9)</f>
        <v>486463</v>
      </c>
      <c r="E73" s="30">
        <v>493</v>
      </c>
      <c r="F73" s="34">
        <f>SUM(Sep!F73+E73*9)</f>
        <v>21631</v>
      </c>
      <c r="G73" s="30">
        <v>61568</v>
      </c>
      <c r="H73" s="34">
        <f>SUM(Sep!H73+G73)</f>
        <v>363750</v>
      </c>
      <c r="I73" s="34">
        <f t="shared" si="2"/>
        <v>78426</v>
      </c>
      <c r="J73" s="34">
        <f t="shared" si="1"/>
        <v>871844</v>
      </c>
    </row>
    <row r="74" spans="1:10" s="17" customFormat="1" ht="15.75" customHeight="1">
      <c r="A74" s="5" t="s">
        <v>81</v>
      </c>
      <c r="B74" s="6" t="s">
        <v>20</v>
      </c>
      <c r="C74" s="30">
        <v>1516</v>
      </c>
      <c r="D74" s="34">
        <f>SUM(Sep!D74+C74*9)</f>
        <v>133483</v>
      </c>
      <c r="E74" s="30">
        <v>0</v>
      </c>
      <c r="F74" s="34">
        <f>SUM(Sep!F74+E74*9)</f>
        <v>39944</v>
      </c>
      <c r="G74" s="30">
        <v>18144</v>
      </c>
      <c r="H74" s="34">
        <f>SUM(Sep!H74+G74)</f>
        <v>161092</v>
      </c>
      <c r="I74" s="34">
        <f t="shared" si="2"/>
        <v>19660</v>
      </c>
      <c r="J74" s="34">
        <f t="shared" si="1"/>
        <v>334519</v>
      </c>
    </row>
    <row r="75" spans="1:10" s="15" customFormat="1" ht="15.75" customHeight="1">
      <c r="A75" s="9" t="s">
        <v>85</v>
      </c>
      <c r="B75" s="10" t="s">
        <v>20</v>
      </c>
      <c r="C75" s="30">
        <v>0</v>
      </c>
      <c r="D75" s="34">
        <f>SUM(Sep!D75+C75*9)</f>
        <v>0</v>
      </c>
      <c r="E75" s="30">
        <v>0</v>
      </c>
      <c r="F75" s="34">
        <f>SUM(Sep!F75+E75*9)</f>
        <v>0</v>
      </c>
      <c r="G75" s="30">
        <v>0</v>
      </c>
      <c r="H75" s="34">
        <f>SUM(Sep!H75+G75)</f>
        <v>0</v>
      </c>
      <c r="I75" s="34">
        <f t="shared" si="2"/>
        <v>0</v>
      </c>
      <c r="J75" s="34">
        <f t="shared" si="1"/>
        <v>0</v>
      </c>
    </row>
    <row r="76" spans="1:10" s="15" customFormat="1" ht="15.75" customHeight="1">
      <c r="A76" s="9" t="s">
        <v>87</v>
      </c>
      <c r="B76" s="10" t="s">
        <v>20</v>
      </c>
      <c r="C76" s="30">
        <v>1473</v>
      </c>
      <c r="D76" s="34">
        <f>SUM(Sep!D76+C76*9)</f>
        <v>180537</v>
      </c>
      <c r="E76" s="30">
        <v>0</v>
      </c>
      <c r="F76" s="34">
        <f>SUM(Sep!F76+E76*9)</f>
        <v>0</v>
      </c>
      <c r="G76" s="30">
        <v>8865</v>
      </c>
      <c r="H76" s="34">
        <f>SUM(Sep!H76+G76)</f>
        <v>8865</v>
      </c>
      <c r="I76" s="34">
        <f t="shared" si="2"/>
        <v>10338</v>
      </c>
      <c r="J76" s="34">
        <f>SUM(D76+F76+H76)</f>
        <v>189402</v>
      </c>
    </row>
    <row r="77" spans="1:10" s="17" customFormat="1" ht="15.75" customHeight="1">
      <c r="A77" s="5" t="s">
        <v>88</v>
      </c>
      <c r="B77" s="6" t="s">
        <v>20</v>
      </c>
      <c r="C77" s="30">
        <v>12925</v>
      </c>
      <c r="D77" s="34">
        <f>SUM(Sep!D77+C77*9)</f>
        <v>674937</v>
      </c>
      <c r="E77" s="30">
        <v>9446</v>
      </c>
      <c r="F77" s="34">
        <f>SUM(Sep!F77+E77*9)</f>
        <v>229429</v>
      </c>
      <c r="G77" s="30">
        <v>124148</v>
      </c>
      <c r="H77" s="34">
        <f>SUM(Sep!H77+G77)</f>
        <v>719775</v>
      </c>
      <c r="I77" s="34">
        <f t="shared" si="2"/>
        <v>146519</v>
      </c>
      <c r="J77" s="34">
        <f>SUM(D77+F77+H77)</f>
        <v>1624141</v>
      </c>
    </row>
    <row r="78" spans="1:10" s="17" customFormat="1" ht="15.75" customHeight="1">
      <c r="A78" s="5" t="s">
        <v>139</v>
      </c>
      <c r="B78" s="6" t="s">
        <v>20</v>
      </c>
      <c r="C78" s="30">
        <v>0</v>
      </c>
      <c r="D78" s="34">
        <f>SUM(Sep!D78+C78*9)</f>
        <v>0</v>
      </c>
      <c r="E78" s="30">
        <v>1732</v>
      </c>
      <c r="F78" s="34">
        <f>SUM(Sep!F78+E78*9)</f>
        <v>155673</v>
      </c>
      <c r="G78" s="30">
        <v>20714</v>
      </c>
      <c r="H78" s="34">
        <f>SUM(Sep!H78+G78)</f>
        <v>144357</v>
      </c>
      <c r="I78" s="34">
        <f t="shared" si="2"/>
        <v>22446</v>
      </c>
      <c r="J78" s="34">
        <f>SUM(D78+F78+H78)</f>
        <v>300030</v>
      </c>
    </row>
    <row r="79" spans="1:10" s="17" customFormat="1" ht="15.75" customHeight="1">
      <c r="A79" s="5" t="s">
        <v>137</v>
      </c>
      <c r="B79" s="6" t="s">
        <v>20</v>
      </c>
      <c r="C79" s="30">
        <v>0</v>
      </c>
      <c r="D79" s="34">
        <f>SUM(Sep!D79+C79*9)</f>
        <v>0</v>
      </c>
      <c r="E79" s="30">
        <v>7648</v>
      </c>
      <c r="F79" s="34">
        <f>SUM(Sep!F79+E79*9)</f>
        <v>253805</v>
      </c>
      <c r="G79" s="30">
        <v>36076</v>
      </c>
      <c r="H79" s="34">
        <f>SUM(Sep!H79+G79)</f>
        <v>144972</v>
      </c>
      <c r="I79" s="34">
        <f t="shared" si="2"/>
        <v>43724</v>
      </c>
      <c r="J79" s="34">
        <f>SUM(D79+F79+H79)</f>
        <v>398777</v>
      </c>
    </row>
    <row r="80" spans="1:10" s="17" customFormat="1" ht="15.75" customHeight="1">
      <c r="A80" s="5" t="s">
        <v>138</v>
      </c>
      <c r="B80" s="6" t="s">
        <v>20</v>
      </c>
      <c r="C80" s="30">
        <v>1318</v>
      </c>
      <c r="D80" s="34">
        <f>SUM(Sep!D80+C80*9)</f>
        <v>11862</v>
      </c>
      <c r="E80" s="30">
        <v>5018</v>
      </c>
      <c r="F80" s="34">
        <f>SUM(Sep!F80+E80*9)</f>
        <v>119277</v>
      </c>
      <c r="G80" s="30">
        <v>43944</v>
      </c>
      <c r="H80" s="34">
        <f>SUM(Sep!H80+G80)</f>
        <v>126576</v>
      </c>
      <c r="I80" s="34">
        <f t="shared" si="2"/>
        <v>50280</v>
      </c>
      <c r="J80" s="34">
        <f>SUM(D80+F80+H80)</f>
        <v>257715</v>
      </c>
    </row>
    <row r="81" spans="1:10" s="5" customFormat="1" ht="21.75">
      <c r="A81" s="19" t="s">
        <v>125</v>
      </c>
      <c r="B81" s="26"/>
      <c r="C81" s="36">
        <f>SUM(C5:C35)</f>
        <v>163303</v>
      </c>
      <c r="D81" s="36">
        <f aca="true" t="shared" si="3" ref="D81:J81">SUM(D5:D35)</f>
        <v>6924281</v>
      </c>
      <c r="E81" s="36">
        <f t="shared" si="3"/>
        <v>136473</v>
      </c>
      <c r="F81" s="36">
        <f t="shared" si="3"/>
        <v>3889829</v>
      </c>
      <c r="G81" s="36">
        <f t="shared" si="3"/>
        <v>3116206</v>
      </c>
      <c r="H81" s="36">
        <f t="shared" si="3"/>
        <v>10058847</v>
      </c>
      <c r="I81" s="36">
        <f t="shared" si="3"/>
        <v>3415982</v>
      </c>
      <c r="J81" s="36">
        <f t="shared" si="3"/>
        <v>20872957</v>
      </c>
    </row>
    <row r="82" spans="1:10" s="5" customFormat="1" ht="21.75">
      <c r="A82" s="19" t="s">
        <v>126</v>
      </c>
      <c r="B82" s="26"/>
      <c r="C82" s="36">
        <f>SUM(C36:C80)</f>
        <v>341617</v>
      </c>
      <c r="D82" s="36">
        <f aca="true" t="shared" si="4" ref="D82:J82">SUM(D36:D80)</f>
        <v>14961213</v>
      </c>
      <c r="E82" s="36">
        <f t="shared" si="4"/>
        <v>145366</v>
      </c>
      <c r="F82" s="36">
        <f t="shared" si="4"/>
        <v>4952999</v>
      </c>
      <c r="G82" s="36">
        <f t="shared" si="4"/>
        <v>3612718</v>
      </c>
      <c r="H82" s="36">
        <f t="shared" si="4"/>
        <v>13641526</v>
      </c>
      <c r="I82" s="36">
        <f t="shared" si="4"/>
        <v>4099701</v>
      </c>
      <c r="J82" s="36">
        <f t="shared" si="4"/>
        <v>33555738</v>
      </c>
    </row>
    <row r="83" spans="1:10" s="5" customFormat="1" ht="15.75" customHeight="1">
      <c r="A83" s="17" t="s">
        <v>89</v>
      </c>
      <c r="B83" s="26"/>
      <c r="C83" s="36">
        <f>SUM(C81:C82)</f>
        <v>504920</v>
      </c>
      <c r="D83" s="36">
        <f aca="true" t="shared" si="5" ref="D83:J83">SUM(D81:D82)</f>
        <v>21885494</v>
      </c>
      <c r="E83" s="36">
        <f t="shared" si="5"/>
        <v>281839</v>
      </c>
      <c r="F83" s="36">
        <f t="shared" si="5"/>
        <v>8842828</v>
      </c>
      <c r="G83" s="36">
        <f t="shared" si="5"/>
        <v>6728924</v>
      </c>
      <c r="H83" s="36">
        <f t="shared" si="5"/>
        <v>23700373</v>
      </c>
      <c r="I83" s="36">
        <f t="shared" si="5"/>
        <v>7515683</v>
      </c>
      <c r="J83" s="36">
        <f t="shared" si="5"/>
        <v>54428695</v>
      </c>
    </row>
    <row r="84" spans="1:10" ht="12.75">
      <c r="A84" s="27"/>
      <c r="B84" s="26"/>
      <c r="C84" s="26"/>
      <c r="D84" s="46"/>
      <c r="E84" s="26"/>
      <c r="F84" s="46"/>
      <c r="G84" s="26"/>
      <c r="H84" s="46"/>
      <c r="I84" s="44" t="s">
        <v>155</v>
      </c>
      <c r="J84" s="49">
        <v>55593145</v>
      </c>
    </row>
    <row r="85" spans="1:10" ht="12.75">
      <c r="A85" s="27"/>
      <c r="B85" s="26"/>
      <c r="C85" s="26"/>
      <c r="D85" s="46"/>
      <c r="E85" s="26"/>
      <c r="F85" s="46"/>
      <c r="G85" s="26"/>
      <c r="H85" s="46"/>
      <c r="I85" s="44" t="s">
        <v>154</v>
      </c>
      <c r="J85" s="49">
        <v>31036205</v>
      </c>
    </row>
    <row r="86" spans="1:8" ht="10.5">
      <c r="A86" s="27"/>
      <c r="B86" s="26"/>
      <c r="C86" s="26"/>
      <c r="D86" s="46"/>
      <c r="E86" s="26"/>
      <c r="F86" s="46"/>
      <c r="G86" s="26"/>
      <c r="H86" s="46"/>
    </row>
  </sheetData>
  <sheetProtection/>
  <mergeCells count="1">
    <mergeCell ref="A1:J1"/>
  </mergeCells>
  <conditionalFormatting sqref="A2:A83 C2:IV2 I3:IV83 A1:IV1 B3:H86">
    <cfRule type="expression" priority="53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92" sqref="J92"/>
    </sheetView>
  </sheetViews>
  <sheetFormatPr defaultColWidth="9.140625" defaultRowHeight="12.75"/>
  <cols>
    <col min="1" max="1" width="21.57421875" style="0" bestFit="1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146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4</v>
      </c>
      <c r="D4" s="39" t="s">
        <v>11</v>
      </c>
      <c r="E4" s="4" t="s">
        <v>13</v>
      </c>
      <c r="F4" s="39" t="s">
        <v>14</v>
      </c>
      <c r="G4" s="4" t="s">
        <v>93</v>
      </c>
      <c r="H4" s="39" t="s">
        <v>90</v>
      </c>
      <c r="I4" s="39" t="s">
        <v>94</v>
      </c>
      <c r="J4" s="39" t="s">
        <v>18</v>
      </c>
    </row>
    <row r="5" spans="1:10" s="4" customFormat="1" ht="20.25" customHeight="1">
      <c r="A5" s="21" t="s">
        <v>128</v>
      </c>
      <c r="B5" s="4" t="s">
        <v>22</v>
      </c>
      <c r="C5" s="7">
        <v>3484</v>
      </c>
      <c r="D5" s="35">
        <f>SUM(Oct!D5+C5*8)</f>
        <v>243837</v>
      </c>
      <c r="E5" s="8">
        <v>2243</v>
      </c>
      <c r="F5" s="35">
        <f>SUM(Oct!F5+E5*8)</f>
        <v>112321</v>
      </c>
      <c r="G5" s="8">
        <v>26214</v>
      </c>
      <c r="H5" s="35">
        <f>SUM(Oct!H5+G5)</f>
        <v>199860</v>
      </c>
      <c r="I5" s="35">
        <f aca="true" t="shared" si="0" ref="I5:I68">SUM(C5,E5,G5)</f>
        <v>31941</v>
      </c>
      <c r="J5" s="35">
        <f>SUM(D5+F5+H5)</f>
        <v>556018</v>
      </c>
    </row>
    <row r="6" spans="1:10" s="11" customFormat="1" ht="15.75" customHeight="1">
      <c r="A6" s="9" t="s">
        <v>21</v>
      </c>
      <c r="B6" s="10" t="s">
        <v>22</v>
      </c>
      <c r="C6" s="7">
        <v>3073</v>
      </c>
      <c r="D6" s="35">
        <f>SUM(Oct!D6+C6*8)</f>
        <v>24584</v>
      </c>
      <c r="E6" s="8">
        <v>0</v>
      </c>
      <c r="F6" s="35">
        <f>SUM(Oct!F6+E6*8)</f>
        <v>16332</v>
      </c>
      <c r="G6" s="8">
        <v>0</v>
      </c>
      <c r="H6" s="35">
        <f>SUM(Oct!H6+G6)</f>
        <v>27035</v>
      </c>
      <c r="I6" s="35">
        <f t="shared" si="0"/>
        <v>3073</v>
      </c>
      <c r="J6" s="35">
        <f aca="true" t="shared" si="1" ref="J6:J69">SUM(D6+F6+H6)</f>
        <v>67951</v>
      </c>
    </row>
    <row r="7" spans="1:10" s="11" customFormat="1" ht="15.75" customHeight="1">
      <c r="A7" s="9" t="s">
        <v>23</v>
      </c>
      <c r="B7" s="10" t="s">
        <v>22</v>
      </c>
      <c r="C7" s="7">
        <v>2973</v>
      </c>
      <c r="D7" s="35">
        <f>SUM(Oct!D7+C7*8)</f>
        <v>172481</v>
      </c>
      <c r="E7" s="8">
        <v>1203</v>
      </c>
      <c r="F7" s="35">
        <f>SUM(Oct!F7+E7*8)</f>
        <v>93213</v>
      </c>
      <c r="G7" s="8">
        <v>22457</v>
      </c>
      <c r="H7" s="35">
        <f>SUM(Oct!H7+G7)</f>
        <v>182031</v>
      </c>
      <c r="I7" s="35">
        <f t="shared" si="0"/>
        <v>26633</v>
      </c>
      <c r="J7" s="35">
        <f t="shared" si="1"/>
        <v>447725</v>
      </c>
    </row>
    <row r="8" spans="1:10" s="1" customFormat="1" ht="15.75" customHeight="1">
      <c r="A8" s="5" t="s">
        <v>24</v>
      </c>
      <c r="B8" s="6" t="s">
        <v>22</v>
      </c>
      <c r="C8" s="7">
        <v>7850</v>
      </c>
      <c r="D8" s="35">
        <f>SUM(Oct!D8+C8*8)</f>
        <v>470688</v>
      </c>
      <c r="E8" s="8">
        <v>16449</v>
      </c>
      <c r="F8" s="35">
        <f>SUM(Oct!F8+E8*8)</f>
        <v>520466</v>
      </c>
      <c r="G8" s="8">
        <v>158899</v>
      </c>
      <c r="H8" s="35">
        <f>SUM(Oct!H8+G8)</f>
        <v>1120094</v>
      </c>
      <c r="I8" s="35">
        <f t="shared" si="0"/>
        <v>183198</v>
      </c>
      <c r="J8" s="35">
        <f t="shared" si="1"/>
        <v>2111248</v>
      </c>
    </row>
    <row r="9" spans="1:10" s="11" customFormat="1" ht="15.75" customHeight="1">
      <c r="A9" s="9" t="s">
        <v>25</v>
      </c>
      <c r="B9" s="10" t="s">
        <v>22</v>
      </c>
      <c r="C9" s="7">
        <v>0</v>
      </c>
      <c r="D9" s="35">
        <f>SUM(Oct!D9+C9*8)</f>
        <v>277026</v>
      </c>
      <c r="E9" s="8">
        <v>714</v>
      </c>
      <c r="F9" s="35">
        <f>SUM(Oct!F9+E9*8)</f>
        <v>78540</v>
      </c>
      <c r="G9" s="8">
        <v>2142</v>
      </c>
      <c r="H9" s="35">
        <f>SUM(Oct!H9+G9)</f>
        <v>356870</v>
      </c>
      <c r="I9" s="35">
        <f t="shared" si="0"/>
        <v>2856</v>
      </c>
      <c r="J9" s="35">
        <f t="shared" si="1"/>
        <v>712436</v>
      </c>
    </row>
    <row r="10" spans="1:10" s="1" customFormat="1" ht="15.75" customHeight="1">
      <c r="A10" s="5" t="s">
        <v>27</v>
      </c>
      <c r="B10" s="6" t="s">
        <v>22</v>
      </c>
      <c r="C10" s="7">
        <v>13294</v>
      </c>
      <c r="D10" s="35">
        <f>SUM(Oct!D10+C10*8)</f>
        <v>455728</v>
      </c>
      <c r="E10" s="8">
        <v>8134</v>
      </c>
      <c r="F10" s="35">
        <f>SUM(Oct!F10+E10*8)</f>
        <v>155867</v>
      </c>
      <c r="G10" s="8">
        <v>169555</v>
      </c>
      <c r="H10" s="35">
        <f>SUM(Oct!H10+G10)</f>
        <v>468754</v>
      </c>
      <c r="I10" s="35">
        <f t="shared" si="0"/>
        <v>190983</v>
      </c>
      <c r="J10" s="35">
        <f t="shared" si="1"/>
        <v>1080349</v>
      </c>
    </row>
    <row r="11" spans="1:10" s="1" customFormat="1" ht="15.75" customHeight="1">
      <c r="A11" s="5" t="s">
        <v>30</v>
      </c>
      <c r="B11" s="6" t="s">
        <v>22</v>
      </c>
      <c r="C11" s="7">
        <v>17314</v>
      </c>
      <c r="D11" s="35">
        <f>SUM(Oct!D11+C11*8)</f>
        <v>395933</v>
      </c>
      <c r="E11" s="8">
        <v>8561</v>
      </c>
      <c r="F11" s="35">
        <f>SUM(Oct!F11+E11*8)</f>
        <v>196070</v>
      </c>
      <c r="G11" s="8">
        <v>136073</v>
      </c>
      <c r="H11" s="35">
        <f>SUM(Oct!H11+G11)</f>
        <v>543931</v>
      </c>
      <c r="I11" s="35">
        <f t="shared" si="0"/>
        <v>161948</v>
      </c>
      <c r="J11" s="35">
        <f t="shared" si="1"/>
        <v>1135934</v>
      </c>
    </row>
    <row r="12" spans="1:10" s="1" customFormat="1" ht="15.75" customHeight="1">
      <c r="A12" s="5" t="s">
        <v>31</v>
      </c>
      <c r="B12" s="6" t="s">
        <v>22</v>
      </c>
      <c r="C12" s="7">
        <v>2960</v>
      </c>
      <c r="D12" s="35">
        <f>SUM(Oct!D12+C12*8)</f>
        <v>246074</v>
      </c>
      <c r="E12" s="8">
        <v>10686</v>
      </c>
      <c r="F12" s="35">
        <f>SUM(Oct!F12+E12*8)</f>
        <v>293846</v>
      </c>
      <c r="G12" s="8">
        <v>62157</v>
      </c>
      <c r="H12" s="35">
        <f>SUM(Oct!H12+G12)</f>
        <v>418910</v>
      </c>
      <c r="I12" s="35">
        <f t="shared" si="0"/>
        <v>75803</v>
      </c>
      <c r="J12" s="35">
        <f t="shared" si="1"/>
        <v>958830</v>
      </c>
    </row>
    <row r="13" spans="1:10" s="11" customFormat="1" ht="15.75" customHeight="1">
      <c r="A13" s="9" t="s">
        <v>36</v>
      </c>
      <c r="B13" s="10" t="s">
        <v>22</v>
      </c>
      <c r="C13" s="7">
        <v>1272</v>
      </c>
      <c r="D13" s="35">
        <f>SUM(Oct!D13+C13*8)</f>
        <v>152116</v>
      </c>
      <c r="E13" s="8">
        <v>1038</v>
      </c>
      <c r="F13" s="35">
        <f>SUM(Oct!F13+E13*8)</f>
        <v>480361</v>
      </c>
      <c r="G13" s="8">
        <v>14622</v>
      </c>
      <c r="H13" s="35">
        <f>SUM(Oct!H13+G13)</f>
        <v>161130</v>
      </c>
      <c r="I13" s="35">
        <f t="shared" si="0"/>
        <v>16932</v>
      </c>
      <c r="J13" s="35">
        <f t="shared" si="1"/>
        <v>793607</v>
      </c>
    </row>
    <row r="14" spans="1:10" s="1" customFormat="1" ht="15.75" customHeight="1">
      <c r="A14" s="5" t="s">
        <v>37</v>
      </c>
      <c r="B14" s="6" t="s">
        <v>22</v>
      </c>
      <c r="C14" s="7">
        <v>8572</v>
      </c>
      <c r="D14" s="35">
        <f>SUM(Oct!D14+C14*8)</f>
        <v>155336</v>
      </c>
      <c r="E14" s="8">
        <v>0</v>
      </c>
      <c r="F14" s="35">
        <f>SUM(Oct!F14+E14*8)</f>
        <v>0</v>
      </c>
      <c r="G14" s="8">
        <v>24975</v>
      </c>
      <c r="H14" s="35">
        <f>SUM(Oct!H14+G14)</f>
        <v>139720</v>
      </c>
      <c r="I14" s="35">
        <f t="shared" si="0"/>
        <v>33547</v>
      </c>
      <c r="J14" s="35">
        <f t="shared" si="1"/>
        <v>295056</v>
      </c>
    </row>
    <row r="15" spans="1:10" s="1" customFormat="1" ht="15.75" customHeight="1">
      <c r="A15" s="5" t="s">
        <v>40</v>
      </c>
      <c r="B15" s="6" t="s">
        <v>22</v>
      </c>
      <c r="C15" s="7">
        <v>15031</v>
      </c>
      <c r="D15" s="35">
        <f>SUM(Oct!D15+C15*8)</f>
        <v>646497</v>
      </c>
      <c r="E15" s="8">
        <v>1832</v>
      </c>
      <c r="F15" s="35">
        <f>SUM(Oct!F15+E15*8)</f>
        <v>172381</v>
      </c>
      <c r="G15" s="8">
        <v>68097</v>
      </c>
      <c r="H15" s="35">
        <f>SUM(Oct!H15+G15)</f>
        <v>779783</v>
      </c>
      <c r="I15" s="35">
        <f t="shared" si="0"/>
        <v>84960</v>
      </c>
      <c r="J15" s="35">
        <f t="shared" si="1"/>
        <v>1598661</v>
      </c>
    </row>
    <row r="16" spans="1:10" s="1" customFormat="1" ht="15.75" customHeight="1">
      <c r="A16" s="5" t="s">
        <v>44</v>
      </c>
      <c r="B16" s="6" t="s">
        <v>22</v>
      </c>
      <c r="C16" s="7">
        <v>17226</v>
      </c>
      <c r="D16" s="35">
        <f>SUM(Oct!D16+C16*8)</f>
        <v>410733</v>
      </c>
      <c r="E16" s="8">
        <v>2316</v>
      </c>
      <c r="F16" s="35">
        <f>SUM(Oct!F16+E16*8)</f>
        <v>111967</v>
      </c>
      <c r="G16" s="8">
        <v>87104</v>
      </c>
      <c r="H16" s="35">
        <f>SUM(Oct!H16+G16)</f>
        <v>517276</v>
      </c>
      <c r="I16" s="35">
        <f t="shared" si="0"/>
        <v>106646</v>
      </c>
      <c r="J16" s="35">
        <f t="shared" si="1"/>
        <v>1039976</v>
      </c>
    </row>
    <row r="17" spans="1:10" s="1" customFormat="1" ht="15.75" customHeight="1">
      <c r="A17" s="5" t="s">
        <v>45</v>
      </c>
      <c r="B17" s="6" t="s">
        <v>22</v>
      </c>
      <c r="C17" s="7">
        <v>0</v>
      </c>
      <c r="D17" s="35">
        <f>SUM(Oct!D17+C17*8)</f>
        <v>124546</v>
      </c>
      <c r="E17" s="8">
        <v>4557</v>
      </c>
      <c r="F17" s="35">
        <f>SUM(Oct!F17+E17*8)</f>
        <v>242177</v>
      </c>
      <c r="G17" s="8">
        <v>63820</v>
      </c>
      <c r="H17" s="35">
        <f>SUM(Oct!H17+G17)</f>
        <v>592965</v>
      </c>
      <c r="I17" s="35">
        <f t="shared" si="0"/>
        <v>68377</v>
      </c>
      <c r="J17" s="35">
        <f t="shared" si="1"/>
        <v>959688</v>
      </c>
    </row>
    <row r="18" spans="1:10" s="1" customFormat="1" ht="15.75" customHeight="1">
      <c r="A18" s="5" t="s">
        <v>46</v>
      </c>
      <c r="B18" s="6" t="s">
        <v>22</v>
      </c>
      <c r="C18" s="7">
        <v>4099</v>
      </c>
      <c r="D18" s="35">
        <f>SUM(Oct!D18+C18*8)</f>
        <v>530491</v>
      </c>
      <c r="E18" s="8">
        <v>7527</v>
      </c>
      <c r="F18" s="35">
        <f>SUM(Oct!F18+E18*8)</f>
        <v>336790</v>
      </c>
      <c r="G18" s="8">
        <v>109573</v>
      </c>
      <c r="H18" s="35">
        <f>SUM(Oct!H18+G18)</f>
        <v>833650</v>
      </c>
      <c r="I18" s="35">
        <f t="shared" si="0"/>
        <v>121199</v>
      </c>
      <c r="J18" s="35">
        <f t="shared" si="1"/>
        <v>1700931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5">
        <f>SUM(Oct!D19+C19*8)</f>
        <v>19138</v>
      </c>
      <c r="E19" s="8">
        <v>0</v>
      </c>
      <c r="F19" s="35">
        <f>SUM(Oct!F19+E19*8)</f>
        <v>11418</v>
      </c>
      <c r="G19" s="8">
        <v>0</v>
      </c>
      <c r="H19" s="35">
        <f>SUM(Oct!H19+G19)</f>
        <v>22753</v>
      </c>
      <c r="I19" s="35">
        <f t="shared" si="0"/>
        <v>0</v>
      </c>
      <c r="J19" s="35">
        <f t="shared" si="1"/>
        <v>53309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5">
        <f>SUM(Oct!D20+C20*8)</f>
        <v>0</v>
      </c>
      <c r="E20" s="8">
        <v>0</v>
      </c>
      <c r="F20" s="35">
        <f>SUM(Oct!F20+E20*8)</f>
        <v>2200</v>
      </c>
      <c r="G20" s="8">
        <v>0</v>
      </c>
      <c r="H20" s="35">
        <f>SUM(Oct!H20+G20)</f>
        <v>10709</v>
      </c>
      <c r="I20" s="35">
        <f t="shared" si="0"/>
        <v>0</v>
      </c>
      <c r="J20" s="35">
        <f t="shared" si="1"/>
        <v>12909</v>
      </c>
    </row>
    <row r="21" spans="1:10" s="1" customFormat="1" ht="15.75" customHeight="1">
      <c r="A21" s="5" t="s">
        <v>50</v>
      </c>
      <c r="B21" s="6" t="s">
        <v>22</v>
      </c>
      <c r="C21" s="7">
        <v>0</v>
      </c>
      <c r="D21" s="35">
        <f>SUM(Oct!D21+C21*8)</f>
        <v>175875</v>
      </c>
      <c r="E21" s="8">
        <v>0</v>
      </c>
      <c r="F21" s="35">
        <f>SUM(Oct!F21+E21*8)</f>
        <v>6610</v>
      </c>
      <c r="G21" s="8">
        <v>0</v>
      </c>
      <c r="H21" s="35">
        <f>SUM(Oct!H21+G21)</f>
        <v>323873</v>
      </c>
      <c r="I21" s="35">
        <f t="shared" si="0"/>
        <v>0</v>
      </c>
      <c r="J21" s="35">
        <f t="shared" si="1"/>
        <v>506358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5">
        <f>SUM(Oct!D22+C22*8)</f>
        <v>3060</v>
      </c>
      <c r="E22" s="8">
        <v>0</v>
      </c>
      <c r="F22" s="35">
        <f>SUM(Oct!F22+E22*8)</f>
        <v>0</v>
      </c>
      <c r="G22" s="8">
        <v>0</v>
      </c>
      <c r="H22" s="35">
        <f>SUM(Oct!H22+G22)</f>
        <v>2036</v>
      </c>
      <c r="I22" s="35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7">
        <v>9841</v>
      </c>
      <c r="D23" s="35">
        <f>SUM(Oct!D23+C23*8)</f>
        <v>626258</v>
      </c>
      <c r="E23" s="8">
        <v>6349</v>
      </c>
      <c r="F23" s="35">
        <f>SUM(Oct!F23+E23*8)</f>
        <v>277538</v>
      </c>
      <c r="G23" s="8">
        <v>98873</v>
      </c>
      <c r="H23" s="35">
        <f>SUM(Oct!H23+G23)</f>
        <v>951040</v>
      </c>
      <c r="I23" s="35">
        <f t="shared" si="0"/>
        <v>115063</v>
      </c>
      <c r="J23" s="35">
        <f t="shared" si="1"/>
        <v>1854836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5">
        <f>SUM(Oct!D24+C24*8)</f>
        <v>0</v>
      </c>
      <c r="E24" s="8">
        <v>0</v>
      </c>
      <c r="F24" s="35">
        <f>SUM(Oct!F24+E24*8)</f>
        <v>0</v>
      </c>
      <c r="G24" s="8">
        <v>0</v>
      </c>
      <c r="H24" s="35">
        <f>SUM(Oct!H24+G24)</f>
        <v>0</v>
      </c>
      <c r="I24" s="35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7">
        <v>7494</v>
      </c>
      <c r="D25" s="35">
        <f>SUM(Oct!D25+C25*8)</f>
        <v>253914</v>
      </c>
      <c r="E25" s="8">
        <v>4368</v>
      </c>
      <c r="F25" s="35">
        <f>SUM(Oct!F25+E25*8)</f>
        <v>224028</v>
      </c>
      <c r="G25" s="8">
        <v>51454</v>
      </c>
      <c r="H25" s="35">
        <f>SUM(Oct!H25+G25)</f>
        <v>363056</v>
      </c>
      <c r="I25" s="35">
        <f t="shared" si="0"/>
        <v>63316</v>
      </c>
      <c r="J25" s="35">
        <f t="shared" si="1"/>
        <v>840998</v>
      </c>
    </row>
    <row r="26" spans="1:10" s="1" customFormat="1" ht="15.75" customHeight="1">
      <c r="A26" s="5" t="s">
        <v>63</v>
      </c>
      <c r="B26" s="6" t="s">
        <v>22</v>
      </c>
      <c r="C26" s="7">
        <v>7654</v>
      </c>
      <c r="D26" s="35">
        <f>SUM(Oct!D26+C26*8)</f>
        <v>293638</v>
      </c>
      <c r="E26" s="8">
        <v>7356</v>
      </c>
      <c r="F26" s="35">
        <f>SUM(Oct!F26+E26*8)</f>
        <v>165260</v>
      </c>
      <c r="G26" s="8">
        <v>96029</v>
      </c>
      <c r="H26" s="35">
        <f>SUM(Oct!H26+G26)</f>
        <v>388878</v>
      </c>
      <c r="I26" s="35">
        <f t="shared" si="0"/>
        <v>111039</v>
      </c>
      <c r="J26" s="35">
        <f t="shared" si="1"/>
        <v>847776</v>
      </c>
    </row>
    <row r="27" spans="1:10" s="1" customFormat="1" ht="15.75" customHeight="1">
      <c r="A27" s="5" t="s">
        <v>64</v>
      </c>
      <c r="B27" s="6" t="s">
        <v>22</v>
      </c>
      <c r="C27" s="7">
        <v>9857</v>
      </c>
      <c r="D27" s="35">
        <f>SUM(Oct!D27+C27*8)</f>
        <v>440631</v>
      </c>
      <c r="E27" s="8">
        <v>15261</v>
      </c>
      <c r="F27" s="35">
        <f>SUM(Oct!F27+E27*8)</f>
        <v>323450</v>
      </c>
      <c r="G27" s="8">
        <v>150217</v>
      </c>
      <c r="H27" s="35">
        <f>SUM(Oct!H27+G27)</f>
        <v>578744</v>
      </c>
      <c r="I27" s="35">
        <f t="shared" si="0"/>
        <v>175335</v>
      </c>
      <c r="J27" s="35">
        <f t="shared" si="1"/>
        <v>1342825</v>
      </c>
    </row>
    <row r="28" spans="1:10" s="1" customFormat="1" ht="15.75" customHeight="1">
      <c r="A28" s="5" t="s">
        <v>77</v>
      </c>
      <c r="B28" s="6" t="s">
        <v>22</v>
      </c>
      <c r="C28" s="7">
        <v>891</v>
      </c>
      <c r="D28" s="35">
        <f>SUM(Oct!D28+C28*8)</f>
        <v>237332</v>
      </c>
      <c r="E28" s="8">
        <v>2007</v>
      </c>
      <c r="F28" s="35">
        <f>SUM(Oct!F28+E28*8)</f>
        <v>52809</v>
      </c>
      <c r="G28" s="8">
        <v>10296</v>
      </c>
      <c r="H28" s="35">
        <f>SUM(Oct!H28+G28)</f>
        <v>232355</v>
      </c>
      <c r="I28" s="35">
        <f t="shared" si="0"/>
        <v>13194</v>
      </c>
      <c r="J28" s="35">
        <f t="shared" si="1"/>
        <v>522496</v>
      </c>
    </row>
    <row r="29" spans="1:10" s="1" customFormat="1" ht="15.75" customHeight="1">
      <c r="A29" s="5" t="s">
        <v>82</v>
      </c>
      <c r="B29" s="6" t="s">
        <v>22</v>
      </c>
      <c r="C29" s="7">
        <v>4619</v>
      </c>
      <c r="D29" s="35">
        <f>SUM(Oct!D29+C29*8)</f>
        <v>485502</v>
      </c>
      <c r="E29" s="8">
        <v>1113</v>
      </c>
      <c r="F29" s="35">
        <f>SUM(Oct!F29+E29*8)</f>
        <v>9894</v>
      </c>
      <c r="G29" s="8">
        <v>29560</v>
      </c>
      <c r="H29" s="35">
        <f>SUM(Oct!H29+G29)</f>
        <v>458307</v>
      </c>
      <c r="I29" s="35">
        <f t="shared" si="0"/>
        <v>35292</v>
      </c>
      <c r="J29" s="35">
        <f t="shared" si="1"/>
        <v>953703</v>
      </c>
    </row>
    <row r="30" spans="1:10" s="1" customFormat="1" ht="15.75" customHeight="1">
      <c r="A30" s="5" t="s">
        <v>83</v>
      </c>
      <c r="B30" s="6" t="s">
        <v>22</v>
      </c>
      <c r="C30" s="7">
        <v>20855</v>
      </c>
      <c r="D30" s="35">
        <f>SUM(Oct!D30+C30*8)</f>
        <v>704316</v>
      </c>
      <c r="E30" s="8">
        <v>2972</v>
      </c>
      <c r="F30" s="35">
        <f>SUM(Oct!F30+E30*8)</f>
        <v>68939</v>
      </c>
      <c r="G30" s="8">
        <v>140156</v>
      </c>
      <c r="H30" s="35">
        <f>SUM(Oct!H30+G30)</f>
        <v>641611</v>
      </c>
      <c r="I30" s="35">
        <f t="shared" si="0"/>
        <v>163983</v>
      </c>
      <c r="J30" s="35">
        <f t="shared" si="1"/>
        <v>1414866</v>
      </c>
    </row>
    <row r="31" spans="1:10" s="1" customFormat="1" ht="15.75" customHeight="1">
      <c r="A31" s="5" t="s">
        <v>84</v>
      </c>
      <c r="B31" s="6" t="s">
        <v>22</v>
      </c>
      <c r="C31" s="7">
        <v>2398</v>
      </c>
      <c r="D31" s="35">
        <f>SUM(Oct!D31+C31*8)</f>
        <v>446802</v>
      </c>
      <c r="E31" s="8">
        <v>0</v>
      </c>
      <c r="F31" s="35">
        <f>SUM(Oct!F31+E31*8)</f>
        <v>322140</v>
      </c>
      <c r="G31" s="8">
        <v>194758</v>
      </c>
      <c r="H31" s="35">
        <f>SUM(Oct!H31+G31)</f>
        <v>961695</v>
      </c>
      <c r="I31" s="35">
        <f t="shared" si="0"/>
        <v>197156</v>
      </c>
      <c r="J31" s="35">
        <f t="shared" si="1"/>
        <v>1730637</v>
      </c>
    </row>
    <row r="32" spans="1:10" s="11" customFormat="1" ht="15.75" customHeight="1">
      <c r="A32" s="9" t="s">
        <v>86</v>
      </c>
      <c r="B32" s="10" t="s">
        <v>22</v>
      </c>
      <c r="C32" s="7">
        <v>1474</v>
      </c>
      <c r="D32" s="35">
        <f>SUM(Oct!D32+C32*8)</f>
        <v>153753</v>
      </c>
      <c r="E32" s="8">
        <v>1113</v>
      </c>
      <c r="F32" s="35">
        <f>SUM(Oct!F32+E32*8)</f>
        <v>69774</v>
      </c>
      <c r="G32" s="8">
        <v>19511</v>
      </c>
      <c r="H32" s="35">
        <f>SUM(Oct!H32+G32)</f>
        <v>167300</v>
      </c>
      <c r="I32" s="35">
        <f t="shared" si="0"/>
        <v>22098</v>
      </c>
      <c r="J32" s="35">
        <f t="shared" si="1"/>
        <v>390827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5">
        <f>SUM(Oct!D33+C33*8)</f>
        <v>0</v>
      </c>
      <c r="E33" s="8">
        <v>3602</v>
      </c>
      <c r="F33" s="35">
        <f>SUM(Oct!F33+E33*8)</f>
        <v>53946</v>
      </c>
      <c r="G33" s="8">
        <v>13193</v>
      </c>
      <c r="H33" s="35">
        <f>SUM(Oct!H33+G33)</f>
        <v>35182</v>
      </c>
      <c r="I33" s="35">
        <f t="shared" si="0"/>
        <v>16795</v>
      </c>
      <c r="J33" s="35">
        <f t="shared" si="1"/>
        <v>89128</v>
      </c>
    </row>
    <row r="34" spans="1:10" s="11" customFormat="1" ht="15.75" customHeight="1">
      <c r="A34" s="9" t="s">
        <v>135</v>
      </c>
      <c r="B34" s="10" t="s">
        <v>22</v>
      </c>
      <c r="C34" s="7">
        <v>0</v>
      </c>
      <c r="D34" s="35">
        <f>SUM(Oct!D34+C34*8)</f>
        <v>42048</v>
      </c>
      <c r="E34" s="8">
        <v>1547</v>
      </c>
      <c r="F34" s="35">
        <f>SUM(Oct!F34+E34*8)</f>
        <v>219652</v>
      </c>
      <c r="G34" s="8">
        <v>11440</v>
      </c>
      <c r="H34" s="35">
        <f>SUM(Oct!H34+G34)</f>
        <v>194051</v>
      </c>
      <c r="I34" s="35">
        <f t="shared" si="0"/>
        <v>12987</v>
      </c>
      <c r="J34" s="35">
        <f t="shared" si="1"/>
        <v>455751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5">
        <f>SUM(Oct!D35+C35*8)</f>
        <v>33792</v>
      </c>
      <c r="E35" s="8">
        <v>6104</v>
      </c>
      <c r="F35" s="35">
        <f>SUM(Oct!F35+E35*8)</f>
        <v>208256</v>
      </c>
      <c r="G35" s="8">
        <v>26855</v>
      </c>
      <c r="H35" s="35">
        <f>SUM(Oct!H35+G35)</f>
        <v>173278</v>
      </c>
      <c r="I35" s="35">
        <f t="shared" si="0"/>
        <v>32959</v>
      </c>
      <c r="J35" s="35">
        <f t="shared" si="1"/>
        <v>415326</v>
      </c>
    </row>
    <row r="36" spans="1:10" s="11" customFormat="1" ht="15.75" customHeight="1">
      <c r="A36" s="9" t="s">
        <v>129</v>
      </c>
      <c r="B36" s="10" t="s">
        <v>20</v>
      </c>
      <c r="C36" s="7">
        <v>8842</v>
      </c>
      <c r="D36" s="35">
        <f>SUM(Oct!D36+C36*8)</f>
        <v>484698</v>
      </c>
      <c r="E36" s="8">
        <v>254</v>
      </c>
      <c r="F36" s="35">
        <f>SUM(Oct!F36+E36*8)</f>
        <v>17620</v>
      </c>
      <c r="G36" s="8">
        <v>150910</v>
      </c>
      <c r="H36" s="35">
        <f>SUM(Oct!H36+G36)</f>
        <v>318218</v>
      </c>
      <c r="I36" s="35">
        <f t="shared" si="0"/>
        <v>160006</v>
      </c>
      <c r="J36" s="35">
        <f t="shared" si="1"/>
        <v>820536</v>
      </c>
    </row>
    <row r="37" spans="1:10" s="1" customFormat="1" ht="15.75" customHeight="1">
      <c r="A37" s="5" t="s">
        <v>19</v>
      </c>
      <c r="B37" s="6" t="s">
        <v>20</v>
      </c>
      <c r="C37" s="7">
        <v>0</v>
      </c>
      <c r="D37" s="35">
        <f>SUM(Oct!D37+C37*8)</f>
        <v>299004</v>
      </c>
      <c r="E37" s="8">
        <v>1113</v>
      </c>
      <c r="F37" s="35">
        <f>SUM(Oct!F37+E37*8)</f>
        <v>25014</v>
      </c>
      <c r="G37" s="8">
        <v>8904</v>
      </c>
      <c r="H37" s="35">
        <f>SUM(Oct!H37+G37)</f>
        <v>233205</v>
      </c>
      <c r="I37" s="35">
        <f t="shared" si="0"/>
        <v>10017</v>
      </c>
      <c r="J37" s="35">
        <f t="shared" si="1"/>
        <v>557223</v>
      </c>
    </row>
    <row r="38" spans="1:10" s="1" customFormat="1" ht="15.75" customHeight="1">
      <c r="A38" s="5" t="s">
        <v>26</v>
      </c>
      <c r="B38" s="6" t="s">
        <v>20</v>
      </c>
      <c r="C38" s="7">
        <v>26811</v>
      </c>
      <c r="D38" s="35">
        <f>SUM(Oct!D38+C38*8)</f>
        <v>1222658</v>
      </c>
      <c r="E38" s="8">
        <v>8199</v>
      </c>
      <c r="F38" s="35">
        <f>SUM(Oct!F38+E38*8)</f>
        <v>363864</v>
      </c>
      <c r="G38" s="8">
        <v>298395</v>
      </c>
      <c r="H38" s="35">
        <f>SUM(Oct!H38+G38)</f>
        <v>1236362</v>
      </c>
      <c r="I38" s="35">
        <f t="shared" si="0"/>
        <v>333405</v>
      </c>
      <c r="J38" s="35">
        <f t="shared" si="1"/>
        <v>2822884</v>
      </c>
    </row>
    <row r="39" spans="1:10" s="1" customFormat="1" ht="15.75" customHeight="1">
      <c r="A39" s="5" t="s">
        <v>28</v>
      </c>
      <c r="B39" s="6" t="s">
        <v>20</v>
      </c>
      <c r="C39" s="7">
        <v>49854</v>
      </c>
      <c r="D39" s="35">
        <f>SUM(Oct!D39+C39*8)</f>
        <v>809029</v>
      </c>
      <c r="E39" s="8">
        <v>4204</v>
      </c>
      <c r="F39" s="35">
        <f>SUM(Oct!F39+E39*8)</f>
        <v>51226</v>
      </c>
      <c r="G39" s="8">
        <v>134704</v>
      </c>
      <c r="H39" s="35">
        <f>SUM(Oct!H39+G39)</f>
        <v>653670</v>
      </c>
      <c r="I39" s="35">
        <f t="shared" si="0"/>
        <v>188762</v>
      </c>
      <c r="J39" s="35">
        <f t="shared" si="1"/>
        <v>1513925</v>
      </c>
    </row>
    <row r="40" spans="1:10" s="1" customFormat="1" ht="15.75" customHeight="1">
      <c r="A40" s="5" t="s">
        <v>29</v>
      </c>
      <c r="B40" s="6" t="s">
        <v>20</v>
      </c>
      <c r="C40" s="7">
        <v>6720</v>
      </c>
      <c r="D40" s="35">
        <f>SUM(Oct!D40+C40*8)</f>
        <v>384627</v>
      </c>
      <c r="E40" s="8">
        <v>4598</v>
      </c>
      <c r="F40" s="35">
        <f>SUM(Oct!F40+E40*8)</f>
        <v>118955</v>
      </c>
      <c r="G40" s="8">
        <v>43078</v>
      </c>
      <c r="H40" s="35">
        <f>SUM(Oct!H40+G40)</f>
        <v>401092</v>
      </c>
      <c r="I40" s="35">
        <f t="shared" si="0"/>
        <v>54396</v>
      </c>
      <c r="J40" s="35">
        <f t="shared" si="1"/>
        <v>904674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5">
        <f>SUM(Oct!D41+C41*8)</f>
        <v>42744</v>
      </c>
      <c r="E41" s="8">
        <v>0</v>
      </c>
      <c r="F41" s="35">
        <f>SUM(Oct!F41+E41*8)</f>
        <v>0</v>
      </c>
      <c r="G41" s="8">
        <v>0</v>
      </c>
      <c r="H41" s="35">
        <f>SUM(Oct!H41+G41)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7">
        <v>4399</v>
      </c>
      <c r="D42" s="35">
        <f>SUM(Oct!D42+C42*8)</f>
        <v>379768</v>
      </c>
      <c r="E42" s="8">
        <v>2356</v>
      </c>
      <c r="F42" s="35">
        <f>SUM(Oct!F42+E42*8)</f>
        <v>202289</v>
      </c>
      <c r="G42" s="8">
        <v>25666</v>
      </c>
      <c r="H42" s="35">
        <f>SUM(Oct!H42+G42)</f>
        <v>334521</v>
      </c>
      <c r="I42" s="35">
        <f t="shared" si="0"/>
        <v>32421</v>
      </c>
      <c r="J42" s="35">
        <f t="shared" si="1"/>
        <v>916578</v>
      </c>
    </row>
    <row r="43" spans="1:10" s="1" customFormat="1" ht="15.75" customHeight="1">
      <c r="A43" s="5" t="s">
        <v>34</v>
      </c>
      <c r="B43" s="6" t="s">
        <v>20</v>
      </c>
      <c r="C43" s="7">
        <v>34451</v>
      </c>
      <c r="D43" s="35">
        <f>SUM(Oct!D43+C43*8)</f>
        <v>553722</v>
      </c>
      <c r="E43" s="8">
        <v>3339</v>
      </c>
      <c r="F43" s="35">
        <f>SUM(Oct!F43+E43*8)</f>
        <v>173271</v>
      </c>
      <c r="G43" s="8">
        <v>70569</v>
      </c>
      <c r="H43" s="35">
        <f>SUM(Oct!H43+G43)</f>
        <v>384052</v>
      </c>
      <c r="I43" s="35">
        <f t="shared" si="0"/>
        <v>108359</v>
      </c>
      <c r="J43" s="35">
        <f t="shared" si="1"/>
        <v>1111045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5">
        <f>SUM(Oct!D44+C44*8)</f>
        <v>210588</v>
      </c>
      <c r="E44" s="8">
        <v>0</v>
      </c>
      <c r="F44" s="35">
        <f>SUM(Oct!F44+E44*8)</f>
        <v>0</v>
      </c>
      <c r="G44" s="8">
        <v>0</v>
      </c>
      <c r="H44" s="35">
        <f>SUM(Oct!H44+G44)</f>
        <v>0</v>
      </c>
      <c r="I44" s="35">
        <f t="shared" si="0"/>
        <v>0</v>
      </c>
      <c r="J44" s="35">
        <f t="shared" si="1"/>
        <v>210588</v>
      </c>
    </row>
    <row r="45" spans="1:10" s="1" customFormat="1" ht="15.75" customHeight="1">
      <c r="A45" s="5" t="s">
        <v>38</v>
      </c>
      <c r="B45" s="6" t="s">
        <v>20</v>
      </c>
      <c r="C45" s="7">
        <v>21822</v>
      </c>
      <c r="D45" s="35">
        <f>SUM(Oct!D45+C45*8)</f>
        <v>1047128</v>
      </c>
      <c r="E45" s="8">
        <v>1113</v>
      </c>
      <c r="F45" s="35">
        <f>SUM(Oct!F45+E45*8)</f>
        <v>141157</v>
      </c>
      <c r="G45" s="8">
        <v>155228</v>
      </c>
      <c r="H45" s="35">
        <f>SUM(Oct!H45+G45)</f>
        <v>1099886</v>
      </c>
      <c r="I45" s="35">
        <f t="shared" si="0"/>
        <v>178163</v>
      </c>
      <c r="J45" s="35">
        <f t="shared" si="1"/>
        <v>2288171</v>
      </c>
    </row>
    <row r="46" spans="1:10" s="11" customFormat="1" ht="15.75" customHeight="1">
      <c r="A46" s="9" t="s">
        <v>39</v>
      </c>
      <c r="B46" s="10" t="s">
        <v>20</v>
      </c>
      <c r="C46" s="7">
        <v>36805</v>
      </c>
      <c r="D46" s="35">
        <f>SUM(Oct!D46+C46*8)</f>
        <v>747294</v>
      </c>
      <c r="E46" s="8">
        <v>2411</v>
      </c>
      <c r="F46" s="35">
        <f>SUM(Oct!F46+E46*8)</f>
        <v>89353</v>
      </c>
      <c r="G46" s="8">
        <v>122793</v>
      </c>
      <c r="H46" s="35">
        <f>SUM(Oct!H46+G46)</f>
        <v>382364</v>
      </c>
      <c r="I46" s="35">
        <f t="shared" si="0"/>
        <v>162009</v>
      </c>
      <c r="J46" s="35">
        <f t="shared" si="1"/>
        <v>1219011</v>
      </c>
    </row>
    <row r="47" spans="1:10" s="1" customFormat="1" ht="15.75" customHeight="1">
      <c r="A47" s="5" t="s">
        <v>41</v>
      </c>
      <c r="B47" s="6" t="s">
        <v>20</v>
      </c>
      <c r="C47" s="7">
        <v>24283</v>
      </c>
      <c r="D47" s="35">
        <f>SUM(Oct!D47+C47*8)</f>
        <v>561929</v>
      </c>
      <c r="E47" s="8">
        <v>13546</v>
      </c>
      <c r="F47" s="35">
        <f>SUM(Oct!F47+E47*8)</f>
        <v>409223</v>
      </c>
      <c r="G47" s="8">
        <v>157294</v>
      </c>
      <c r="H47" s="35">
        <f>SUM(Oct!H47+G47)</f>
        <v>862932</v>
      </c>
      <c r="I47" s="35">
        <f t="shared" si="0"/>
        <v>195123</v>
      </c>
      <c r="J47" s="35">
        <f t="shared" si="1"/>
        <v>1834084</v>
      </c>
    </row>
    <row r="48" spans="1:10" s="1" customFormat="1" ht="15.75" customHeight="1">
      <c r="A48" s="5" t="s">
        <v>42</v>
      </c>
      <c r="B48" s="6" t="s">
        <v>20</v>
      </c>
      <c r="C48" s="7">
        <v>9086</v>
      </c>
      <c r="D48" s="35">
        <f>SUM(Oct!D48+C48*8)</f>
        <v>241050</v>
      </c>
      <c r="E48" s="8">
        <v>1816</v>
      </c>
      <c r="F48" s="35">
        <f>SUM(Oct!F48+E48*8)</f>
        <v>83699</v>
      </c>
      <c r="G48" s="8">
        <v>24204</v>
      </c>
      <c r="H48" s="35">
        <f>SUM(Oct!H48+G48)</f>
        <v>182585</v>
      </c>
      <c r="I48" s="35">
        <f t="shared" si="0"/>
        <v>35106</v>
      </c>
      <c r="J48" s="35">
        <f t="shared" si="1"/>
        <v>507334</v>
      </c>
    </row>
    <row r="49" spans="1:10" s="11" customFormat="1" ht="15.75" customHeight="1">
      <c r="A49" s="9" t="s">
        <v>43</v>
      </c>
      <c r="B49" s="10" t="s">
        <v>20</v>
      </c>
      <c r="C49" s="7">
        <v>1211</v>
      </c>
      <c r="D49" s="35">
        <f>SUM(Oct!D49+C49*8)</f>
        <v>248551</v>
      </c>
      <c r="E49" s="8">
        <v>0</v>
      </c>
      <c r="F49" s="35">
        <f>SUM(Oct!F49+E49*8)</f>
        <v>39296</v>
      </c>
      <c r="G49" s="8">
        <v>7290</v>
      </c>
      <c r="H49" s="35">
        <f>SUM(Oct!H49+G49)</f>
        <v>127723</v>
      </c>
      <c r="I49" s="35">
        <f t="shared" si="0"/>
        <v>8501</v>
      </c>
      <c r="J49" s="35">
        <f t="shared" si="1"/>
        <v>415570</v>
      </c>
    </row>
    <row r="50" spans="1:10" s="11" customFormat="1" ht="15.75" customHeight="1">
      <c r="A50" s="9" t="s">
        <v>131</v>
      </c>
      <c r="B50" s="10" t="s">
        <v>20</v>
      </c>
      <c r="C50" s="7">
        <v>34810</v>
      </c>
      <c r="D50" s="35">
        <f>SUM(Oct!D50+C50*8)</f>
        <v>911693</v>
      </c>
      <c r="E50" s="8">
        <v>0</v>
      </c>
      <c r="F50" s="35">
        <f>SUM(Oct!F50+E50*8)</f>
        <v>5040</v>
      </c>
      <c r="G50" s="8">
        <v>153740</v>
      </c>
      <c r="H50" s="35">
        <f>SUM(Oct!H50+G50)</f>
        <v>401996</v>
      </c>
      <c r="I50" s="35">
        <f t="shared" si="0"/>
        <v>188550</v>
      </c>
      <c r="J50" s="35">
        <f t="shared" si="1"/>
        <v>1318729</v>
      </c>
    </row>
    <row r="51" spans="1:10" s="1" customFormat="1" ht="15.75" customHeight="1">
      <c r="A51" s="5" t="s">
        <v>48</v>
      </c>
      <c r="B51" s="6" t="s">
        <v>20</v>
      </c>
      <c r="C51" s="7">
        <v>25692</v>
      </c>
      <c r="D51" s="35">
        <f>SUM(Oct!D51+C51*8)</f>
        <v>525271</v>
      </c>
      <c r="E51" s="8">
        <v>2248</v>
      </c>
      <c r="F51" s="35">
        <f>SUM(Oct!F51+E51*8)</f>
        <v>45518</v>
      </c>
      <c r="G51" s="8">
        <v>77682</v>
      </c>
      <c r="H51" s="35">
        <f>SUM(Oct!H51+G51)</f>
        <v>341099</v>
      </c>
      <c r="I51" s="35">
        <f t="shared" si="0"/>
        <v>105622</v>
      </c>
      <c r="J51" s="35">
        <f t="shared" si="1"/>
        <v>911888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5">
        <f>SUM(Oct!D52+C52*8)</f>
        <v>45249</v>
      </c>
      <c r="E52" s="8">
        <v>224</v>
      </c>
      <c r="F52" s="35">
        <f>SUM(Oct!F52+E52*8)</f>
        <v>1792</v>
      </c>
      <c r="G52" s="8">
        <v>0</v>
      </c>
      <c r="H52" s="35">
        <f>SUM(Oct!H52+G52)</f>
        <v>1667</v>
      </c>
      <c r="I52" s="35">
        <f t="shared" si="0"/>
        <v>224</v>
      </c>
      <c r="J52" s="35">
        <f t="shared" si="1"/>
        <v>48708</v>
      </c>
    </row>
    <row r="53" spans="1:10" s="11" customFormat="1" ht="15.75" customHeight="1">
      <c r="A53" s="9" t="s">
        <v>55</v>
      </c>
      <c r="B53" s="10" t="s">
        <v>20</v>
      </c>
      <c r="C53" s="7">
        <v>9186</v>
      </c>
      <c r="D53" s="35">
        <f>SUM(Oct!D53+C53*8)</f>
        <v>1005530</v>
      </c>
      <c r="E53" s="8">
        <v>11352</v>
      </c>
      <c r="F53" s="35">
        <f>SUM(Oct!F53+E53*8)</f>
        <v>343313</v>
      </c>
      <c r="G53" s="8">
        <v>146327</v>
      </c>
      <c r="H53" s="35">
        <f>SUM(Oct!H53+G53)</f>
        <v>977885</v>
      </c>
      <c r="I53" s="35">
        <f t="shared" si="0"/>
        <v>166865</v>
      </c>
      <c r="J53" s="35">
        <f t="shared" si="1"/>
        <v>2326728</v>
      </c>
    </row>
    <row r="54" spans="1:10" s="11" customFormat="1" ht="15.75" customHeight="1">
      <c r="A54" s="9" t="s">
        <v>56</v>
      </c>
      <c r="B54" s="10" t="s">
        <v>20</v>
      </c>
      <c r="C54" s="7">
        <v>11215</v>
      </c>
      <c r="D54" s="35">
        <f>SUM(Oct!D54+C54*8)</f>
        <v>696312</v>
      </c>
      <c r="E54" s="8">
        <v>23680</v>
      </c>
      <c r="F54" s="35">
        <f>SUM(Oct!F54+E54*8)</f>
        <v>746445</v>
      </c>
      <c r="G54" s="8">
        <v>151190</v>
      </c>
      <c r="H54" s="35">
        <f>SUM(Oct!H54+G54)</f>
        <v>1268535</v>
      </c>
      <c r="I54" s="35">
        <f t="shared" si="0"/>
        <v>186085</v>
      </c>
      <c r="J54" s="35">
        <f t="shared" si="1"/>
        <v>2711292</v>
      </c>
    </row>
    <row r="55" spans="1:10" s="1" customFormat="1" ht="15.75" customHeight="1">
      <c r="A55" s="5" t="s">
        <v>58</v>
      </c>
      <c r="B55" s="6" t="s">
        <v>20</v>
      </c>
      <c r="C55" s="7">
        <v>2826</v>
      </c>
      <c r="D55" s="35">
        <f>SUM(Oct!D55+C55*8)</f>
        <v>135208</v>
      </c>
      <c r="E55" s="8">
        <v>0</v>
      </c>
      <c r="F55" s="35">
        <f>SUM(Oct!F55+E55*8)</f>
        <v>0</v>
      </c>
      <c r="G55" s="8">
        <v>37189</v>
      </c>
      <c r="H55" s="35">
        <f>SUM(Oct!H55+G55)</f>
        <v>65408</v>
      </c>
      <c r="I55" s="35">
        <f t="shared" si="0"/>
        <v>40015</v>
      </c>
      <c r="J55" s="35">
        <f t="shared" si="1"/>
        <v>200616</v>
      </c>
    </row>
    <row r="56" spans="1:10" s="1" customFormat="1" ht="15.75" customHeight="1">
      <c r="A56" s="5" t="s">
        <v>59</v>
      </c>
      <c r="B56" s="6" t="s">
        <v>20</v>
      </c>
      <c r="C56" s="7">
        <v>9315</v>
      </c>
      <c r="D56" s="35">
        <f>SUM(Oct!D56+C56*8)</f>
        <v>905910</v>
      </c>
      <c r="E56" s="8">
        <v>25035</v>
      </c>
      <c r="F56" s="35">
        <f>SUM(Oct!F56+E56*8)</f>
        <v>640400</v>
      </c>
      <c r="G56" s="8">
        <v>705226</v>
      </c>
      <c r="H56" s="35">
        <f>SUM(Oct!H56+G56)</f>
        <v>1295688</v>
      </c>
      <c r="I56" s="35">
        <f t="shared" si="0"/>
        <v>739576</v>
      </c>
      <c r="J56" s="35">
        <f t="shared" si="1"/>
        <v>2841998</v>
      </c>
    </row>
    <row r="57" spans="1:10" s="1" customFormat="1" ht="15.75" customHeight="1">
      <c r="A57" s="5" t="s">
        <v>60</v>
      </c>
      <c r="B57" s="6" t="s">
        <v>20</v>
      </c>
      <c r="C57" s="7">
        <v>48585</v>
      </c>
      <c r="D57" s="35">
        <f>SUM(Oct!D57+C57*8)</f>
        <v>1028838</v>
      </c>
      <c r="E57" s="8">
        <v>10471</v>
      </c>
      <c r="F57" s="35">
        <f>SUM(Oct!F57+E57*8)</f>
        <v>527976</v>
      </c>
      <c r="G57" s="8">
        <v>422570</v>
      </c>
      <c r="H57" s="35">
        <f>SUM(Oct!H57+G57)</f>
        <v>991331</v>
      </c>
      <c r="I57" s="35">
        <f t="shared" si="0"/>
        <v>481626</v>
      </c>
      <c r="J57" s="35">
        <f t="shared" si="1"/>
        <v>2548145</v>
      </c>
    </row>
    <row r="58" spans="1:10" s="1" customFormat="1" ht="15.75" customHeight="1">
      <c r="A58" s="5" t="s">
        <v>61</v>
      </c>
      <c r="B58" s="6" t="s">
        <v>20</v>
      </c>
      <c r="C58" s="7">
        <v>20250</v>
      </c>
      <c r="D58" s="35">
        <f>SUM(Oct!D58+C58*8)</f>
        <v>1148517</v>
      </c>
      <c r="E58" s="8">
        <v>1642</v>
      </c>
      <c r="F58" s="35">
        <f>SUM(Oct!F58+E58*8)</f>
        <v>416407</v>
      </c>
      <c r="G58" s="8">
        <v>160592</v>
      </c>
      <c r="H58" s="35">
        <f>SUM(Oct!H58+G58)</f>
        <v>1057089</v>
      </c>
      <c r="I58" s="35">
        <f t="shared" si="0"/>
        <v>182484</v>
      </c>
      <c r="J58" s="35">
        <f t="shared" si="1"/>
        <v>2622013</v>
      </c>
    </row>
    <row r="59" spans="1:10" s="1" customFormat="1" ht="15.75" customHeight="1">
      <c r="A59" s="5" t="s">
        <v>65</v>
      </c>
      <c r="B59" s="6" t="s">
        <v>20</v>
      </c>
      <c r="C59" s="7">
        <v>9299</v>
      </c>
      <c r="D59" s="35">
        <f>SUM(Oct!D59+C59*8)</f>
        <v>172021</v>
      </c>
      <c r="E59" s="8">
        <v>1113</v>
      </c>
      <c r="F59" s="35">
        <f>SUM(Oct!F59+E59*8)</f>
        <v>20034</v>
      </c>
      <c r="G59" s="8">
        <v>46656</v>
      </c>
      <c r="H59" s="35">
        <f>SUM(Oct!H59+G59)</f>
        <v>106696</v>
      </c>
      <c r="I59" s="35">
        <f t="shared" si="0"/>
        <v>57068</v>
      </c>
      <c r="J59" s="35">
        <f t="shared" si="1"/>
        <v>298751</v>
      </c>
    </row>
    <row r="60" spans="1:10" s="1" customFormat="1" ht="15.75" customHeight="1">
      <c r="A60" s="5" t="s">
        <v>66</v>
      </c>
      <c r="B60" s="6" t="s">
        <v>20</v>
      </c>
      <c r="C60" s="7">
        <v>20575</v>
      </c>
      <c r="D60" s="35">
        <f>SUM(Oct!D60+C60*8)</f>
        <v>632628</v>
      </c>
      <c r="E60" s="8">
        <v>947</v>
      </c>
      <c r="F60" s="35">
        <f>SUM(Oct!F60+E60*8)</f>
        <v>24970</v>
      </c>
      <c r="G60" s="8">
        <v>112017</v>
      </c>
      <c r="H60" s="35">
        <f>SUM(Oct!H60+G60)</f>
        <v>598380</v>
      </c>
      <c r="I60" s="35">
        <f t="shared" si="0"/>
        <v>133539</v>
      </c>
      <c r="J60" s="35">
        <f t="shared" si="1"/>
        <v>1255978</v>
      </c>
    </row>
    <row r="61" spans="1:10" s="1" customFormat="1" ht="15.75" customHeight="1">
      <c r="A61" s="5" t="s">
        <v>67</v>
      </c>
      <c r="B61" s="6" t="s">
        <v>20</v>
      </c>
      <c r="C61" s="7">
        <v>3028</v>
      </c>
      <c r="D61" s="35">
        <f>SUM(Oct!D61+C61*8)</f>
        <v>141706</v>
      </c>
      <c r="E61" s="8">
        <v>2206</v>
      </c>
      <c r="F61" s="35">
        <f>SUM(Oct!F61+E61*8)</f>
        <v>85553</v>
      </c>
      <c r="G61" s="8">
        <v>19972</v>
      </c>
      <c r="H61" s="35">
        <f>SUM(Oct!H61+G61)</f>
        <v>131724</v>
      </c>
      <c r="I61" s="35">
        <f t="shared" si="0"/>
        <v>25206</v>
      </c>
      <c r="J61" s="35">
        <f t="shared" si="1"/>
        <v>358983</v>
      </c>
    </row>
    <row r="62" spans="1:10" s="11" customFormat="1" ht="15.75" customHeight="1">
      <c r="A62" s="9" t="s">
        <v>68</v>
      </c>
      <c r="B62" s="10" t="s">
        <v>20</v>
      </c>
      <c r="C62" s="7">
        <v>2916</v>
      </c>
      <c r="D62" s="35">
        <f>SUM(Oct!D62+C62*8)</f>
        <v>436740</v>
      </c>
      <c r="E62" s="8">
        <v>1732</v>
      </c>
      <c r="F62" s="35">
        <f>SUM(Oct!F62+E62*8)</f>
        <v>37916</v>
      </c>
      <c r="G62" s="8">
        <v>34944</v>
      </c>
      <c r="H62" s="35">
        <f>SUM(Oct!H62+G62)</f>
        <v>192184</v>
      </c>
      <c r="I62" s="35">
        <f t="shared" si="0"/>
        <v>39592</v>
      </c>
      <c r="J62" s="35">
        <f t="shared" si="1"/>
        <v>666840</v>
      </c>
    </row>
    <row r="63" spans="1:10" s="1" customFormat="1" ht="15.75" customHeight="1">
      <c r="A63" s="5" t="s">
        <v>69</v>
      </c>
      <c r="B63" s="6" t="s">
        <v>20</v>
      </c>
      <c r="C63" s="7">
        <v>16824</v>
      </c>
      <c r="D63" s="35">
        <f>SUM(Oct!D63+C63*8)</f>
        <v>540258</v>
      </c>
      <c r="E63" s="8">
        <v>1794</v>
      </c>
      <c r="F63" s="35">
        <f>SUM(Oct!F63+E63*8)</f>
        <v>146317</v>
      </c>
      <c r="G63" s="8">
        <v>40363</v>
      </c>
      <c r="H63" s="35">
        <f>SUM(Oct!H63+G63)</f>
        <v>542073</v>
      </c>
      <c r="I63" s="35">
        <f t="shared" si="0"/>
        <v>58981</v>
      </c>
      <c r="J63" s="35">
        <f t="shared" si="1"/>
        <v>1228648</v>
      </c>
    </row>
    <row r="64" spans="1:10" s="11" customFormat="1" ht="15.75" customHeight="1">
      <c r="A64" s="9" t="s">
        <v>70</v>
      </c>
      <c r="B64" s="10" t="s">
        <v>20</v>
      </c>
      <c r="C64" s="7">
        <v>5412</v>
      </c>
      <c r="D64" s="35">
        <f>SUM(Oct!D64+C64*8)</f>
        <v>437553</v>
      </c>
      <c r="E64" s="8">
        <v>5926</v>
      </c>
      <c r="F64" s="35">
        <f>SUM(Oct!F64+E64*8)</f>
        <v>226443</v>
      </c>
      <c r="G64" s="8">
        <v>129954</v>
      </c>
      <c r="H64" s="35">
        <f>SUM(Oct!H64+G64)</f>
        <v>547123</v>
      </c>
      <c r="I64" s="35">
        <f t="shared" si="0"/>
        <v>141292</v>
      </c>
      <c r="J64" s="35">
        <f t="shared" si="1"/>
        <v>1211119</v>
      </c>
    </row>
    <row r="65" spans="1:10" s="1" customFormat="1" ht="15.75" customHeight="1">
      <c r="A65" s="5" t="s">
        <v>71</v>
      </c>
      <c r="B65" s="6" t="s">
        <v>20</v>
      </c>
      <c r="C65" s="7">
        <v>2826</v>
      </c>
      <c r="D65" s="35">
        <f>SUM(Oct!D65+C65*8)</f>
        <v>341552</v>
      </c>
      <c r="E65" s="8">
        <v>0</v>
      </c>
      <c r="F65" s="35">
        <f>SUM(Oct!F65+E65*8)</f>
        <v>22736</v>
      </c>
      <c r="G65" s="8">
        <v>24254</v>
      </c>
      <c r="H65" s="35">
        <f>SUM(Oct!H65+G65)</f>
        <v>141369</v>
      </c>
      <c r="I65" s="35">
        <f t="shared" si="0"/>
        <v>27080</v>
      </c>
      <c r="J65" s="35">
        <f t="shared" si="1"/>
        <v>505657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5">
        <f>SUM(Oct!D66+C66*8)</f>
        <v>33036</v>
      </c>
      <c r="E66" s="8">
        <v>0</v>
      </c>
      <c r="F66" s="35">
        <f>SUM(Oct!F66+E66*8)</f>
        <v>0</v>
      </c>
      <c r="G66" s="8">
        <v>0</v>
      </c>
      <c r="H66" s="35">
        <f>SUM(Oct!H66+G66)</f>
        <v>0</v>
      </c>
      <c r="I66" s="35">
        <f t="shared" si="0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7">
        <v>3220</v>
      </c>
      <c r="D67" s="35">
        <f>SUM(Oct!D67+C67*8)</f>
        <v>224457</v>
      </c>
      <c r="E67" s="8">
        <v>0</v>
      </c>
      <c r="F67" s="35">
        <f>SUM(Oct!F67+E67*8)</f>
        <v>17557</v>
      </c>
      <c r="G67" s="8">
        <v>29580</v>
      </c>
      <c r="H67" s="35">
        <f>SUM(Oct!H67+G67)</f>
        <v>193194</v>
      </c>
      <c r="I67" s="35">
        <f t="shared" si="0"/>
        <v>32800</v>
      </c>
      <c r="J67" s="35">
        <f t="shared" si="1"/>
        <v>435208</v>
      </c>
    </row>
    <row r="68" spans="1:10" s="11" customFormat="1" ht="15.75" customHeight="1">
      <c r="A68" s="9" t="s">
        <v>74</v>
      </c>
      <c r="B68" s="10" t="s">
        <v>20</v>
      </c>
      <c r="C68" s="7">
        <v>0</v>
      </c>
      <c r="D68" s="35">
        <f>SUM(Oct!D68+C68*8)</f>
        <v>61692</v>
      </c>
      <c r="E68" s="8">
        <v>0</v>
      </c>
      <c r="F68" s="35">
        <f>SUM(Oct!F68+E68*8)</f>
        <v>31099</v>
      </c>
      <c r="G68" s="11">
        <v>0</v>
      </c>
      <c r="H68" s="35">
        <f>SUM(Oct!H68+G68)</f>
        <v>157460</v>
      </c>
      <c r="I68" s="35">
        <f t="shared" si="0"/>
        <v>0</v>
      </c>
      <c r="J68" s="35">
        <f t="shared" si="1"/>
        <v>250251</v>
      </c>
    </row>
    <row r="69" spans="1:10" s="1" customFormat="1" ht="15.75" customHeight="1">
      <c r="A69" s="5" t="s">
        <v>75</v>
      </c>
      <c r="B69" s="6" t="s">
        <v>20</v>
      </c>
      <c r="C69" s="7">
        <v>1633</v>
      </c>
      <c r="D69" s="35">
        <f>SUM(Oct!D69+C69*8)</f>
        <v>156657</v>
      </c>
      <c r="E69" s="8">
        <v>1732</v>
      </c>
      <c r="F69" s="35">
        <f>SUM(Oct!F69+E69*8)</f>
        <v>85906</v>
      </c>
      <c r="G69" s="8">
        <v>14569</v>
      </c>
      <c r="H69" s="35">
        <f>SUM(Oct!H69+G69)</f>
        <v>156271</v>
      </c>
      <c r="I69" s="35">
        <f aca="true" t="shared" si="2" ref="I69:I80">SUM(C69,E69,G69)</f>
        <v>17934</v>
      </c>
      <c r="J69" s="35">
        <f t="shared" si="1"/>
        <v>398834</v>
      </c>
    </row>
    <row r="70" spans="1:10" s="1" customFormat="1" ht="15.75" customHeight="1">
      <c r="A70" s="5" t="s">
        <v>76</v>
      </c>
      <c r="B70" s="6" t="s">
        <v>20</v>
      </c>
      <c r="C70" s="7">
        <v>1220</v>
      </c>
      <c r="D70" s="35">
        <f>SUM(Oct!D70+C70*8)</f>
        <v>9760</v>
      </c>
      <c r="E70" s="8">
        <v>90</v>
      </c>
      <c r="F70" s="35">
        <f>SUM(Oct!F70+E70*8)</f>
        <v>33331</v>
      </c>
      <c r="G70" s="8">
        <v>4950</v>
      </c>
      <c r="H70" s="35">
        <f>SUM(Oct!H70+G70)</f>
        <v>47133</v>
      </c>
      <c r="I70" s="35">
        <f t="shared" si="2"/>
        <v>6260</v>
      </c>
      <c r="J70" s="35">
        <f aca="true" t="shared" si="3" ref="J70:J80">SUM(D70+F70+H70)</f>
        <v>90224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5">
        <f>SUM(Oct!D71+C71*8)</f>
        <v>45753</v>
      </c>
      <c r="E71" s="8">
        <v>0</v>
      </c>
      <c r="F71" s="35">
        <f>SUM(Oct!F71+E71*8)</f>
        <v>0</v>
      </c>
      <c r="G71" s="8">
        <v>0</v>
      </c>
      <c r="H71" s="35">
        <f>SUM(Oct!H71+G71)</f>
        <v>13060</v>
      </c>
      <c r="I71" s="35">
        <f t="shared" si="2"/>
        <v>0</v>
      </c>
      <c r="J71" s="35">
        <f t="shared" si="3"/>
        <v>58813</v>
      </c>
    </row>
    <row r="72" spans="1:10" s="11" customFormat="1" ht="15.75" customHeight="1">
      <c r="A72" s="9" t="s">
        <v>79</v>
      </c>
      <c r="B72" s="10" t="s">
        <v>20</v>
      </c>
      <c r="C72" s="7">
        <v>0</v>
      </c>
      <c r="D72" s="35">
        <f>SUM(Oct!D72+C72*8)</f>
        <v>229728</v>
      </c>
      <c r="E72" s="8">
        <v>0</v>
      </c>
      <c r="F72" s="35">
        <f>SUM(Oct!F72+E72*8)</f>
        <v>24648</v>
      </c>
      <c r="G72" s="8">
        <v>0</v>
      </c>
      <c r="H72" s="35">
        <f>SUM(Oct!H72+G72)</f>
        <v>38974</v>
      </c>
      <c r="I72" s="35">
        <f t="shared" si="2"/>
        <v>0</v>
      </c>
      <c r="J72" s="35">
        <f t="shared" si="3"/>
        <v>293350</v>
      </c>
    </row>
    <row r="73" spans="1:10" s="11" customFormat="1" ht="15.75" customHeight="1">
      <c r="A73" s="9" t="s">
        <v>80</v>
      </c>
      <c r="B73" s="10" t="s">
        <v>20</v>
      </c>
      <c r="C73" s="7">
        <v>17126</v>
      </c>
      <c r="D73" s="35">
        <f>SUM(Oct!D73+C73*8)</f>
        <v>623471</v>
      </c>
      <c r="E73" s="8">
        <v>367</v>
      </c>
      <c r="F73" s="35">
        <f>SUM(Oct!F73+E73*8)</f>
        <v>24567</v>
      </c>
      <c r="G73" s="8">
        <v>174316</v>
      </c>
      <c r="H73" s="35">
        <f>SUM(Oct!H73+G73)</f>
        <v>538066</v>
      </c>
      <c r="I73" s="35">
        <f t="shared" si="2"/>
        <v>191809</v>
      </c>
      <c r="J73" s="35">
        <f t="shared" si="3"/>
        <v>1186104</v>
      </c>
    </row>
    <row r="74" spans="1:10" s="1" customFormat="1" ht="15.75" customHeight="1">
      <c r="A74" s="5" t="s">
        <v>81</v>
      </c>
      <c r="B74" s="6" t="s">
        <v>20</v>
      </c>
      <c r="C74" s="7">
        <v>6207</v>
      </c>
      <c r="D74" s="35">
        <f>SUM(Oct!D74+C74*8)</f>
        <v>183139</v>
      </c>
      <c r="E74" s="8">
        <v>3838</v>
      </c>
      <c r="F74" s="35">
        <f>SUM(Oct!F74+E74*8)</f>
        <v>70648</v>
      </c>
      <c r="G74" s="8">
        <v>60111</v>
      </c>
      <c r="H74" s="35">
        <f>SUM(Oct!H74+G74)</f>
        <v>221203</v>
      </c>
      <c r="I74" s="35">
        <f t="shared" si="2"/>
        <v>70156</v>
      </c>
      <c r="J74" s="35">
        <f t="shared" si="3"/>
        <v>474990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5">
        <f>SUM(Oct!D75+C75*8)</f>
        <v>0</v>
      </c>
      <c r="E75" s="8">
        <v>0</v>
      </c>
      <c r="F75" s="35">
        <f>SUM(Oct!F75+E75*8)</f>
        <v>0</v>
      </c>
      <c r="G75" s="8">
        <v>0</v>
      </c>
      <c r="H75" s="35">
        <f>SUM(Oct!H75+G75)</f>
        <v>0</v>
      </c>
      <c r="I75" s="35">
        <f t="shared" si="2"/>
        <v>0</v>
      </c>
      <c r="J75" s="35">
        <f t="shared" si="3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5">
        <f>SUM(Oct!D76+C76*8)</f>
        <v>180537</v>
      </c>
      <c r="E76" s="8">
        <v>0</v>
      </c>
      <c r="F76" s="35">
        <f>SUM(Oct!F76+E76*8)</f>
        <v>0</v>
      </c>
      <c r="G76" s="8">
        <v>0</v>
      </c>
      <c r="H76" s="35">
        <f>SUM(Oct!H76+G76)</f>
        <v>8865</v>
      </c>
      <c r="I76" s="35">
        <f t="shared" si="2"/>
        <v>0</v>
      </c>
      <c r="J76" s="35">
        <f t="shared" si="3"/>
        <v>189402</v>
      </c>
    </row>
    <row r="77" spans="1:10" s="1" customFormat="1" ht="15.75" customHeight="1">
      <c r="A77" s="5" t="s">
        <v>88</v>
      </c>
      <c r="B77" s="6" t="s">
        <v>20</v>
      </c>
      <c r="C77" s="7">
        <v>20887</v>
      </c>
      <c r="D77" s="35">
        <f>SUM(Oct!D77+C77*8)</f>
        <v>842033</v>
      </c>
      <c r="E77" s="8">
        <v>3429</v>
      </c>
      <c r="F77" s="35">
        <f>SUM(Oct!F77+E77*8)</f>
        <v>256861</v>
      </c>
      <c r="G77" s="8">
        <v>201456</v>
      </c>
      <c r="H77" s="35">
        <f>SUM(Oct!H77+G77)</f>
        <v>921231</v>
      </c>
      <c r="I77" s="35">
        <f t="shared" si="2"/>
        <v>225772</v>
      </c>
      <c r="J77" s="35">
        <f t="shared" si="3"/>
        <v>2020125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5">
        <f>SUM(Oct!D78+C78*8)</f>
        <v>0</v>
      </c>
      <c r="E78" s="8">
        <v>1732</v>
      </c>
      <c r="F78" s="35">
        <f>SUM(Oct!F78+E78*8)</f>
        <v>169529</v>
      </c>
      <c r="G78" s="8">
        <v>36082</v>
      </c>
      <c r="H78" s="35">
        <f>SUM(Oct!H78+G78)</f>
        <v>180439</v>
      </c>
      <c r="I78" s="35">
        <f t="shared" si="2"/>
        <v>37814</v>
      </c>
      <c r="J78" s="35">
        <f t="shared" si="3"/>
        <v>349968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5">
        <f>SUM(Oct!D79+C79*8)</f>
        <v>0</v>
      </c>
      <c r="E79" s="8">
        <v>7403</v>
      </c>
      <c r="F79" s="35">
        <f>SUM(Oct!F79+E79*8)</f>
        <v>313029</v>
      </c>
      <c r="G79" s="8">
        <v>21558</v>
      </c>
      <c r="H79" s="35">
        <f>SUM(Oct!H79+G79)</f>
        <v>166530</v>
      </c>
      <c r="I79" s="35">
        <f t="shared" si="2"/>
        <v>28961</v>
      </c>
      <c r="J79" s="35">
        <f t="shared" si="3"/>
        <v>479559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5">
        <f>SUM(Oct!D80+C80*8)</f>
        <v>11862</v>
      </c>
      <c r="E80" s="8">
        <v>3073</v>
      </c>
      <c r="F80" s="35">
        <f>SUM(Oct!F80+E80*8)</f>
        <v>143861</v>
      </c>
      <c r="G80" s="8">
        <v>10717</v>
      </c>
      <c r="H80" s="35">
        <f>SUM(Oct!H80+G80)</f>
        <v>137293</v>
      </c>
      <c r="I80" s="35">
        <f t="shared" si="2"/>
        <v>13790</v>
      </c>
      <c r="J80" s="35">
        <f t="shared" si="3"/>
        <v>293016</v>
      </c>
    </row>
    <row r="81" spans="1:10" s="3" customFormat="1" ht="21.75">
      <c r="A81" s="19" t="s">
        <v>125</v>
      </c>
      <c r="B81" s="2"/>
      <c r="C81" s="36">
        <f>SUM(C5:C35)</f>
        <v>162231</v>
      </c>
      <c r="D81" s="36">
        <f>SUM(D5:D35)</f>
        <v>8222129</v>
      </c>
      <c r="E81" s="36">
        <f aca="true" t="shared" si="4" ref="E81:J81">SUM(E5:E35)</f>
        <v>117052</v>
      </c>
      <c r="F81" s="36">
        <f t="shared" si="4"/>
        <v>4826245</v>
      </c>
      <c r="G81" s="36">
        <f t="shared" si="4"/>
        <v>1788030</v>
      </c>
      <c r="H81" s="36">
        <f t="shared" si="4"/>
        <v>11846877</v>
      </c>
      <c r="I81" s="36">
        <f t="shared" si="4"/>
        <v>2067313</v>
      </c>
      <c r="J81" s="36">
        <f t="shared" si="4"/>
        <v>24895251</v>
      </c>
    </row>
    <row r="82" spans="1:10" s="3" customFormat="1" ht="21.75">
      <c r="A82" s="19" t="s">
        <v>126</v>
      </c>
      <c r="B82" s="2"/>
      <c r="C82" s="36">
        <f>SUM(C36:C80)</f>
        <v>497336</v>
      </c>
      <c r="D82" s="36">
        <f aca="true" t="shared" si="5" ref="D82:J82">SUM(D36:D80)</f>
        <v>18939901</v>
      </c>
      <c r="E82" s="36">
        <f t="shared" si="5"/>
        <v>152983</v>
      </c>
      <c r="F82" s="36">
        <f t="shared" si="5"/>
        <v>6176863</v>
      </c>
      <c r="G82" s="36">
        <f t="shared" si="5"/>
        <v>4015050</v>
      </c>
      <c r="H82" s="36">
        <f t="shared" si="5"/>
        <v>17656576</v>
      </c>
      <c r="I82" s="36">
        <f t="shared" si="5"/>
        <v>4665369</v>
      </c>
      <c r="J82" s="36">
        <f t="shared" si="5"/>
        <v>42773340</v>
      </c>
    </row>
    <row r="83" spans="1:10" s="3" customFormat="1" ht="15.75" customHeight="1">
      <c r="A83" s="17" t="s">
        <v>89</v>
      </c>
      <c r="B83" s="2"/>
      <c r="C83" s="36">
        <f>SUM(C81:C82)</f>
        <v>659567</v>
      </c>
      <c r="D83" s="36">
        <f aca="true" t="shared" si="6" ref="D83:J83">SUM(D81:D82)</f>
        <v>27162030</v>
      </c>
      <c r="E83" s="36">
        <f t="shared" si="6"/>
        <v>270035</v>
      </c>
      <c r="F83" s="36">
        <f t="shared" si="6"/>
        <v>11003108</v>
      </c>
      <c r="G83" s="36">
        <f t="shared" si="6"/>
        <v>5803080</v>
      </c>
      <c r="H83" s="36">
        <f t="shared" si="6"/>
        <v>29503453</v>
      </c>
      <c r="I83" s="36">
        <f t="shared" si="6"/>
        <v>6732682</v>
      </c>
      <c r="J83" s="36">
        <f t="shared" si="6"/>
        <v>67668591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155</v>
      </c>
      <c r="J84" s="51">
        <v>63289480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154</v>
      </c>
      <c r="J85" s="49">
        <v>60085045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 sheet="1"/>
  <mergeCells count="1">
    <mergeCell ref="A1:J1"/>
  </mergeCells>
  <conditionalFormatting sqref="A2:A83 C2:IV2 A1:IV1 I3:IV83 B3:H86 I84:J84">
    <cfRule type="expression" priority="59" dxfId="0" stopIfTrue="1">
      <formula>CellHasFormula</formula>
    </cfRule>
  </conditionalFormatting>
  <conditionalFormatting sqref="A1:IV1">
    <cfRule type="expression" priority="58" dxfId="0" stopIfTrue="1">
      <formula>CellHasFormula</formula>
    </cfRule>
  </conditionalFormatting>
  <conditionalFormatting sqref="C36:C80">
    <cfRule type="expression" priority="57" dxfId="0" stopIfTrue="1">
      <formula>CellHasFormula</formula>
    </cfRule>
  </conditionalFormatting>
  <conditionalFormatting sqref="E36:E80">
    <cfRule type="expression" priority="56" dxfId="0" stopIfTrue="1">
      <formula>CellHasFormula</formula>
    </cfRule>
  </conditionalFormatting>
  <conditionalFormatting sqref="G36:G80">
    <cfRule type="expression" priority="55" dxfId="0" stopIfTrue="1">
      <formula>CellHasFormula</formula>
    </cfRule>
  </conditionalFormatting>
  <conditionalFormatting sqref="C5:C80">
    <cfRule type="expression" priority="54" dxfId="0" stopIfTrue="1">
      <formula>CellHasFormula</formula>
    </cfRule>
  </conditionalFormatting>
  <conditionalFormatting sqref="E5:E80">
    <cfRule type="expression" priority="53" dxfId="0" stopIfTrue="1">
      <formula>CellHasFormula</formula>
    </cfRule>
  </conditionalFormatting>
  <conditionalFormatting sqref="G5:G80">
    <cfRule type="expression" priority="52" dxfId="0" stopIfTrue="1">
      <formula>CellHasFormula</formula>
    </cfRule>
  </conditionalFormatting>
  <conditionalFormatting sqref="C5:C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E5:E80">
    <cfRule type="expression" priority="48" dxfId="0" stopIfTrue="1">
      <formula>CellHasFormula</formula>
    </cfRule>
  </conditionalFormatting>
  <conditionalFormatting sqref="G5:G80">
    <cfRule type="expression" priority="47" dxfId="0" stopIfTrue="1">
      <formula>CellHasFormula</formula>
    </cfRule>
  </conditionalFormatting>
  <conditionalFormatting sqref="G5:G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80">
    <cfRule type="expression" priority="44" dxfId="0" stopIfTrue="1">
      <formula>CellHasFormula</formula>
    </cfRule>
  </conditionalFormatting>
  <conditionalFormatting sqref="C36:C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E36:E80">
    <cfRule type="expression" priority="41" dxfId="0" stopIfTrue="1">
      <formula>CellHasFormula</formula>
    </cfRule>
  </conditionalFormatting>
  <conditionalFormatting sqref="E36:E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G36:G80">
    <cfRule type="expression" priority="38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C5:C35">
    <cfRule type="expression" priority="36" dxfId="0" stopIfTrue="1">
      <formula>CellHasFormula</formula>
    </cfRule>
  </conditionalFormatting>
  <conditionalFormatting sqref="C5:C35">
    <cfRule type="expression" priority="35" dxfId="0" stopIfTrue="1">
      <formula>CellHasFormula</formula>
    </cfRule>
  </conditionalFormatting>
  <conditionalFormatting sqref="C5:C35">
    <cfRule type="expression" priority="34" dxfId="0" stopIfTrue="1">
      <formula>CellHasFormula</formula>
    </cfRule>
  </conditionalFormatting>
  <conditionalFormatting sqref="C5:C35">
    <cfRule type="expression" priority="33" dxfId="0" stopIfTrue="1">
      <formula>CellHasFormula</formula>
    </cfRule>
  </conditionalFormatting>
  <conditionalFormatting sqref="E5:E35">
    <cfRule type="expression" priority="32" dxfId="0" stopIfTrue="1">
      <formula>CellHasFormula</formula>
    </cfRule>
  </conditionalFormatting>
  <conditionalFormatting sqref="E5:E35">
    <cfRule type="expression" priority="31" dxfId="0" stopIfTrue="1">
      <formula>CellHasFormula</formula>
    </cfRule>
  </conditionalFormatting>
  <conditionalFormatting sqref="E5:E35">
    <cfRule type="expression" priority="30" dxfId="0" stopIfTrue="1">
      <formula>CellHasFormula</formula>
    </cfRule>
  </conditionalFormatting>
  <conditionalFormatting sqref="E5:E35">
    <cfRule type="expression" priority="29" dxfId="0" stopIfTrue="1">
      <formula>CellHasFormula</formula>
    </cfRule>
  </conditionalFormatting>
  <conditionalFormatting sqref="G5:G35">
    <cfRule type="expression" priority="28" dxfId="0" stopIfTrue="1">
      <formula>CellHasFormula</formula>
    </cfRule>
  </conditionalFormatting>
  <conditionalFormatting sqref="G5:G35">
    <cfRule type="expression" priority="27" dxfId="0" stopIfTrue="1">
      <formula>CellHasFormula</formula>
    </cfRule>
  </conditionalFormatting>
  <conditionalFormatting sqref="G5:G35">
    <cfRule type="expression" priority="26" dxfId="0" stopIfTrue="1">
      <formula>CellHasFormula</formula>
    </cfRule>
  </conditionalFormatting>
  <conditionalFormatting sqref="G5:G35">
    <cfRule type="expression" priority="25" dxfId="0" stopIfTrue="1">
      <formula>CellHasFormula</formula>
    </cfRule>
  </conditionalFormatting>
  <conditionalFormatting sqref="C36:C80">
    <cfRule type="expression" priority="24" dxfId="0" stopIfTrue="1">
      <formula>CellHasFormula</formula>
    </cfRule>
  </conditionalFormatting>
  <conditionalFormatting sqref="C36:C80">
    <cfRule type="expression" priority="23" dxfId="0" stopIfTrue="1">
      <formula>CellHasFormula</formula>
    </cfRule>
  </conditionalFormatting>
  <conditionalFormatting sqref="C36:C80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C36:C80">
    <cfRule type="expression" priority="20" dxfId="0" stopIfTrue="1">
      <formula>CellHasFormula</formula>
    </cfRule>
  </conditionalFormatting>
  <conditionalFormatting sqref="C36:C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C36:C80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67 G69:G80">
    <cfRule type="expression" priority="8" dxfId="0" stopIfTrue="1">
      <formula>CellHasFormula</formula>
    </cfRule>
  </conditionalFormatting>
  <conditionalFormatting sqref="G71:G80">
    <cfRule type="expression" priority="7" dxfId="0" stopIfTrue="1">
      <formula>CellHasFormula</formula>
    </cfRule>
  </conditionalFormatting>
  <conditionalFormatting sqref="G71:G80">
    <cfRule type="expression" priority="6" dxfId="0" stopIfTrue="1">
      <formula>CellHasFormula</formula>
    </cfRule>
  </conditionalFormatting>
  <conditionalFormatting sqref="G71:G80">
    <cfRule type="expression" priority="5" dxfId="0" stopIfTrue="1">
      <formula>CellHasFormula</formula>
    </cfRule>
  </conditionalFormatting>
  <conditionalFormatting sqref="G71:G80">
    <cfRule type="expression" priority="4" dxfId="0" stopIfTrue="1">
      <formula>CellHasFormula</formula>
    </cfRule>
  </conditionalFormatting>
  <conditionalFormatting sqref="G71:G80">
    <cfRule type="expression" priority="3" dxfId="0" stopIfTrue="1">
      <formula>CellHasFormula</formula>
    </cfRule>
  </conditionalFormatting>
  <conditionalFormatting sqref="G71:G80">
    <cfRule type="expression" priority="2" dxfId="0" stopIfTrue="1">
      <formula>CellHasFormula</formula>
    </cfRule>
  </conditionalFormatting>
  <conditionalFormatting sqref="G71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L55" sqref="L55"/>
    </sheetView>
  </sheetViews>
  <sheetFormatPr defaultColWidth="9.140625" defaultRowHeight="12.75"/>
  <cols>
    <col min="1" max="1" width="17.7109375" style="0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147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5</v>
      </c>
      <c r="D4" s="39" t="s">
        <v>11</v>
      </c>
      <c r="E4" s="4" t="s">
        <v>95</v>
      </c>
      <c r="F4" s="39" t="s">
        <v>14</v>
      </c>
      <c r="G4" s="4" t="s">
        <v>96</v>
      </c>
      <c r="H4" s="39" t="s">
        <v>90</v>
      </c>
      <c r="I4" s="39" t="s">
        <v>97</v>
      </c>
      <c r="J4" s="39" t="s">
        <v>18</v>
      </c>
    </row>
    <row r="5" spans="1:10" s="4" customFormat="1" ht="15.75" customHeight="1">
      <c r="A5" s="21" t="s">
        <v>132</v>
      </c>
      <c r="B5" s="10" t="s">
        <v>22</v>
      </c>
      <c r="C5" s="7">
        <v>4849</v>
      </c>
      <c r="D5" s="35">
        <f>SUM(Nov!D5+C5*7)</f>
        <v>277780</v>
      </c>
      <c r="E5" s="8">
        <v>3356</v>
      </c>
      <c r="F5" s="35">
        <f>SUM(Nov!F5+E5*7)</f>
        <v>135813</v>
      </c>
      <c r="G5" s="8">
        <v>24481</v>
      </c>
      <c r="H5" s="35">
        <f>SUM(Nov!H5+G5)</f>
        <v>224341</v>
      </c>
      <c r="I5" s="35">
        <f aca="true" t="shared" si="0" ref="I5:I68">SUM(C5,E5,G5)</f>
        <v>32686</v>
      </c>
      <c r="J5" s="35">
        <f>SUM(D5+F5+H5)</f>
        <v>637934</v>
      </c>
    </row>
    <row r="6" spans="1:10" s="11" customFormat="1" ht="15.75" customHeight="1">
      <c r="A6" s="9" t="s">
        <v>21</v>
      </c>
      <c r="B6" s="10" t="s">
        <v>22</v>
      </c>
      <c r="C6" s="7">
        <v>0</v>
      </c>
      <c r="D6" s="35">
        <f>SUM(Nov!D6+C6*7)</f>
        <v>24584</v>
      </c>
      <c r="E6" s="8">
        <v>0</v>
      </c>
      <c r="F6" s="35">
        <f>SUM(Nov!F6+E6*7)</f>
        <v>16332</v>
      </c>
      <c r="G6" s="8">
        <v>0</v>
      </c>
      <c r="H6" s="35">
        <f>SUM(Nov!H6+G6)</f>
        <v>27035</v>
      </c>
      <c r="I6" s="35">
        <f t="shared" si="0"/>
        <v>0</v>
      </c>
      <c r="J6" s="35">
        <f aca="true" t="shared" si="1" ref="J6:J69">SUM(D6+F6+H6)</f>
        <v>67951</v>
      </c>
    </row>
    <row r="7" spans="1:10" s="11" customFormat="1" ht="15.75" customHeight="1">
      <c r="A7" s="9" t="s">
        <v>23</v>
      </c>
      <c r="B7" s="10" t="s">
        <v>22</v>
      </c>
      <c r="C7" s="7">
        <v>130</v>
      </c>
      <c r="D7" s="35">
        <f>SUM(Nov!D7+C7*7)</f>
        <v>173391</v>
      </c>
      <c r="E7" s="8">
        <v>3279</v>
      </c>
      <c r="F7" s="35">
        <f>SUM(Nov!F7+E7*7)</f>
        <v>116166</v>
      </c>
      <c r="G7" s="8">
        <v>26449</v>
      </c>
      <c r="H7" s="35">
        <f>SUM(Nov!H7+G7)</f>
        <v>208480</v>
      </c>
      <c r="I7" s="35">
        <f t="shared" si="0"/>
        <v>29858</v>
      </c>
      <c r="J7" s="35">
        <f t="shared" si="1"/>
        <v>498037</v>
      </c>
    </row>
    <row r="8" spans="1:10" s="1" customFormat="1" ht="15.75" customHeight="1">
      <c r="A8" s="5" t="s">
        <v>24</v>
      </c>
      <c r="B8" s="6" t="s">
        <v>22</v>
      </c>
      <c r="C8" s="7">
        <v>9141</v>
      </c>
      <c r="D8" s="35">
        <f>SUM(Nov!D8+C8*7)</f>
        <v>534675</v>
      </c>
      <c r="E8" s="8">
        <v>15687</v>
      </c>
      <c r="F8" s="35">
        <f>SUM(Nov!F8+E8*7)</f>
        <v>630275</v>
      </c>
      <c r="G8" s="8">
        <v>239908</v>
      </c>
      <c r="H8" s="35">
        <f>SUM(Nov!H8+G8)</f>
        <v>1360002</v>
      </c>
      <c r="I8" s="35">
        <f t="shared" si="0"/>
        <v>264736</v>
      </c>
      <c r="J8" s="35">
        <f t="shared" si="1"/>
        <v>2524952</v>
      </c>
    </row>
    <row r="9" spans="1:10" s="11" customFormat="1" ht="15.75" customHeight="1">
      <c r="A9" s="9" t="s">
        <v>25</v>
      </c>
      <c r="B9" s="10" t="s">
        <v>22</v>
      </c>
      <c r="C9" s="7">
        <v>130</v>
      </c>
      <c r="D9" s="35">
        <f>SUM(Nov!D9+C9*7)</f>
        <v>277936</v>
      </c>
      <c r="E9" s="8">
        <v>1631</v>
      </c>
      <c r="F9" s="35">
        <f>SUM(Nov!F9+E9*7)</f>
        <v>89957</v>
      </c>
      <c r="G9" s="8">
        <v>11875</v>
      </c>
      <c r="H9" s="35">
        <f>SUM(Nov!H9+G9)</f>
        <v>368745</v>
      </c>
      <c r="I9" s="35">
        <f t="shared" si="0"/>
        <v>13636</v>
      </c>
      <c r="J9" s="35">
        <f t="shared" si="1"/>
        <v>736638</v>
      </c>
    </row>
    <row r="10" spans="1:10" s="1" customFormat="1" ht="15.75" customHeight="1">
      <c r="A10" s="5" t="s">
        <v>27</v>
      </c>
      <c r="B10" s="6" t="s">
        <v>22</v>
      </c>
      <c r="C10" s="7">
        <v>2857</v>
      </c>
      <c r="D10" s="35">
        <f>SUM(Nov!D10+C10*7)</f>
        <v>475727</v>
      </c>
      <c r="E10" s="8">
        <v>2153</v>
      </c>
      <c r="F10" s="35">
        <f>SUM(Nov!F10+E10*7)</f>
        <v>170938</v>
      </c>
      <c r="G10" s="8">
        <v>49474</v>
      </c>
      <c r="H10" s="35">
        <f>SUM(Nov!H10+G10)</f>
        <v>518228</v>
      </c>
      <c r="I10" s="35">
        <f t="shared" si="0"/>
        <v>54484</v>
      </c>
      <c r="J10" s="35">
        <f t="shared" si="1"/>
        <v>1164893</v>
      </c>
    </row>
    <row r="11" spans="1:10" s="1" customFormat="1" ht="15.75" customHeight="1">
      <c r="A11" s="5" t="s">
        <v>30</v>
      </c>
      <c r="B11" s="6" t="s">
        <v>22</v>
      </c>
      <c r="C11" s="7">
        <v>2392</v>
      </c>
      <c r="D11" s="35">
        <f>SUM(Nov!D11+C11*7)</f>
        <v>412677</v>
      </c>
      <c r="E11" s="8">
        <v>2663</v>
      </c>
      <c r="F11" s="35">
        <f>SUM(Nov!F11+E11*7)</f>
        <v>214711</v>
      </c>
      <c r="G11" s="8">
        <v>10126</v>
      </c>
      <c r="H11" s="35">
        <f>SUM(Nov!H11+G11)</f>
        <v>554057</v>
      </c>
      <c r="I11" s="35">
        <f t="shared" si="0"/>
        <v>15181</v>
      </c>
      <c r="J11" s="35">
        <f t="shared" si="1"/>
        <v>1181445</v>
      </c>
    </row>
    <row r="12" spans="1:10" s="1" customFormat="1" ht="15.75" customHeight="1">
      <c r="A12" s="5" t="s">
        <v>31</v>
      </c>
      <c r="B12" s="6" t="s">
        <v>22</v>
      </c>
      <c r="C12" s="7">
        <v>1670</v>
      </c>
      <c r="D12" s="35">
        <f>SUM(Nov!D12+C12*7)</f>
        <v>257764</v>
      </c>
      <c r="E12" s="8">
        <v>7092</v>
      </c>
      <c r="F12" s="35">
        <f>SUM(Nov!F12+E12*7)</f>
        <v>343490</v>
      </c>
      <c r="G12" s="8">
        <v>21889</v>
      </c>
      <c r="H12" s="35">
        <f>SUM(Nov!H12+G12)</f>
        <v>440799</v>
      </c>
      <c r="I12" s="35">
        <f t="shared" si="0"/>
        <v>30651</v>
      </c>
      <c r="J12" s="35">
        <f t="shared" si="1"/>
        <v>1042053</v>
      </c>
    </row>
    <row r="13" spans="1:10" s="11" customFormat="1" ht="15.75" customHeight="1">
      <c r="A13" s="9" t="s">
        <v>36</v>
      </c>
      <c r="B13" s="10" t="s">
        <v>22</v>
      </c>
      <c r="C13" s="7">
        <v>577</v>
      </c>
      <c r="D13" s="35">
        <f>SUM(Nov!D13+C13*7)</f>
        <v>156155</v>
      </c>
      <c r="E13" s="8">
        <v>0</v>
      </c>
      <c r="F13" s="35">
        <f>SUM(Nov!F13+E13*7)</f>
        <v>480361</v>
      </c>
      <c r="G13" s="8">
        <v>2276</v>
      </c>
      <c r="H13" s="35">
        <f>SUM(Nov!H13+G13)</f>
        <v>163406</v>
      </c>
      <c r="I13" s="35">
        <f t="shared" si="0"/>
        <v>2853</v>
      </c>
      <c r="J13" s="35">
        <f t="shared" si="1"/>
        <v>799922</v>
      </c>
    </row>
    <row r="14" spans="1:10" s="1" customFormat="1" ht="15.75" customHeight="1">
      <c r="A14" s="5" t="s">
        <v>37</v>
      </c>
      <c r="B14" s="6" t="s">
        <v>22</v>
      </c>
      <c r="C14" s="7">
        <v>3309</v>
      </c>
      <c r="D14" s="35">
        <f>SUM(Nov!D14+C14*7)</f>
        <v>178499</v>
      </c>
      <c r="E14" s="8">
        <v>0</v>
      </c>
      <c r="F14" s="35">
        <f>SUM(Nov!F14+E14*7)</f>
        <v>0</v>
      </c>
      <c r="G14" s="8">
        <v>51660</v>
      </c>
      <c r="H14" s="35">
        <f>SUM(Nov!H14+G14)</f>
        <v>191380</v>
      </c>
      <c r="I14" s="35">
        <f t="shared" si="0"/>
        <v>54969</v>
      </c>
      <c r="J14" s="35">
        <f t="shared" si="1"/>
        <v>369879</v>
      </c>
    </row>
    <row r="15" spans="1:10" s="1" customFormat="1" ht="15.75" customHeight="1">
      <c r="A15" s="5" t="s">
        <v>40</v>
      </c>
      <c r="B15" s="6" t="s">
        <v>22</v>
      </c>
      <c r="C15" s="7">
        <v>5788</v>
      </c>
      <c r="D15" s="35">
        <f>SUM(Nov!D15+C15*7)</f>
        <v>687013</v>
      </c>
      <c r="E15" s="8">
        <v>1513</v>
      </c>
      <c r="F15" s="35">
        <f>SUM(Nov!F15+E15*7)</f>
        <v>182972</v>
      </c>
      <c r="G15" s="8">
        <v>35003</v>
      </c>
      <c r="H15" s="35">
        <f>SUM(Nov!H15+G15)</f>
        <v>814786</v>
      </c>
      <c r="I15" s="35">
        <f t="shared" si="0"/>
        <v>42304</v>
      </c>
      <c r="J15" s="35">
        <f t="shared" si="1"/>
        <v>1684771</v>
      </c>
    </row>
    <row r="16" spans="1:10" s="1" customFormat="1" ht="15.75" customHeight="1">
      <c r="A16" s="5" t="s">
        <v>44</v>
      </c>
      <c r="B16" s="6" t="s">
        <v>22</v>
      </c>
      <c r="C16" s="7">
        <v>4224</v>
      </c>
      <c r="D16" s="35">
        <f>SUM(Nov!D16+C16*7)</f>
        <v>440301</v>
      </c>
      <c r="E16" s="8">
        <v>1424</v>
      </c>
      <c r="F16" s="35">
        <f>SUM(Nov!F16+E16*7)</f>
        <v>121935</v>
      </c>
      <c r="G16" s="8">
        <v>49309</v>
      </c>
      <c r="H16" s="35">
        <f>SUM(Nov!H16+G16)</f>
        <v>566585</v>
      </c>
      <c r="I16" s="35">
        <f t="shared" si="0"/>
        <v>54957</v>
      </c>
      <c r="J16" s="35">
        <f t="shared" si="1"/>
        <v>1128821</v>
      </c>
    </row>
    <row r="17" spans="1:10" s="1" customFormat="1" ht="15.75" customHeight="1">
      <c r="A17" s="5" t="s">
        <v>45</v>
      </c>
      <c r="B17" s="6" t="s">
        <v>22</v>
      </c>
      <c r="C17" s="7">
        <v>130</v>
      </c>
      <c r="D17" s="35">
        <f>SUM(Nov!D17+C17*7)</f>
        <v>125456</v>
      </c>
      <c r="E17" s="8">
        <v>2448</v>
      </c>
      <c r="F17" s="35">
        <f>SUM(Nov!F17+E17*7)</f>
        <v>259313</v>
      </c>
      <c r="G17" s="8">
        <v>53452</v>
      </c>
      <c r="H17" s="35">
        <f>SUM(Nov!H17+G17)</f>
        <v>646417</v>
      </c>
      <c r="I17" s="35">
        <f t="shared" si="0"/>
        <v>56030</v>
      </c>
      <c r="J17" s="35">
        <f t="shared" si="1"/>
        <v>1031186</v>
      </c>
    </row>
    <row r="18" spans="1:10" s="1" customFormat="1" ht="15.75" customHeight="1">
      <c r="A18" s="5" t="s">
        <v>46</v>
      </c>
      <c r="B18" s="6" t="s">
        <v>22</v>
      </c>
      <c r="C18" s="7">
        <v>7028</v>
      </c>
      <c r="D18" s="35">
        <f>SUM(Nov!D18+C18*7)</f>
        <v>579687</v>
      </c>
      <c r="E18" s="8">
        <v>10508</v>
      </c>
      <c r="F18" s="35">
        <f>SUM(Nov!F18+E18*7)</f>
        <v>410346</v>
      </c>
      <c r="G18" s="8">
        <v>101611</v>
      </c>
      <c r="H18" s="35">
        <f>SUM(Nov!H18+G18)</f>
        <v>935261</v>
      </c>
      <c r="I18" s="35">
        <f t="shared" si="0"/>
        <v>119147</v>
      </c>
      <c r="J18" s="35">
        <f t="shared" si="1"/>
        <v>1925294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5">
        <f>SUM(Nov!D19+C19*7)</f>
        <v>19138</v>
      </c>
      <c r="E19" s="8">
        <v>904</v>
      </c>
      <c r="F19" s="35">
        <f>SUM(Nov!F19+E19*7)</f>
        <v>17746</v>
      </c>
      <c r="G19" s="8">
        <v>10656</v>
      </c>
      <c r="H19" s="35">
        <f>SUM(Nov!H19+G19)</f>
        <v>33409</v>
      </c>
      <c r="I19" s="35">
        <f t="shared" si="0"/>
        <v>11560</v>
      </c>
      <c r="J19" s="35">
        <f t="shared" si="1"/>
        <v>70293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5">
        <f>SUM(Nov!D20+C20*7)</f>
        <v>0</v>
      </c>
      <c r="E20" s="8">
        <v>0</v>
      </c>
      <c r="F20" s="35">
        <f>SUM(Nov!F20+E20*7)</f>
        <v>2200</v>
      </c>
      <c r="G20" s="8">
        <v>0</v>
      </c>
      <c r="H20" s="35">
        <f>SUM(Nov!H20+G20)</f>
        <v>10709</v>
      </c>
      <c r="I20" s="35">
        <f t="shared" si="0"/>
        <v>0</v>
      </c>
      <c r="J20" s="35">
        <f t="shared" si="1"/>
        <v>12909</v>
      </c>
    </row>
    <row r="21" spans="1:10" s="1" customFormat="1" ht="15.75" customHeight="1">
      <c r="A21" s="5" t="s">
        <v>50</v>
      </c>
      <c r="B21" s="6" t="s">
        <v>22</v>
      </c>
      <c r="C21" s="7">
        <v>3887</v>
      </c>
      <c r="D21" s="35">
        <f>SUM(Nov!D21+C21*7)</f>
        <v>203084</v>
      </c>
      <c r="E21" s="8">
        <v>0</v>
      </c>
      <c r="F21" s="35">
        <f>SUM(Nov!F21+E21*7)</f>
        <v>6610</v>
      </c>
      <c r="G21" s="8">
        <v>27102</v>
      </c>
      <c r="H21" s="35">
        <f>SUM(Nov!H21+G21)</f>
        <v>350975</v>
      </c>
      <c r="I21" s="35">
        <f t="shared" si="0"/>
        <v>30989</v>
      </c>
      <c r="J21" s="35">
        <f t="shared" si="1"/>
        <v>560669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5">
        <f>SUM(Nov!D22+C22*7)</f>
        <v>3060</v>
      </c>
      <c r="E22" s="8">
        <v>0</v>
      </c>
      <c r="F22" s="35">
        <f>SUM(Nov!F22+E22*7)</f>
        <v>0</v>
      </c>
      <c r="G22" s="8">
        <v>0</v>
      </c>
      <c r="H22" s="35">
        <f>SUM(Nov!H22+G22)</f>
        <v>2036</v>
      </c>
      <c r="I22" s="35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7">
        <v>17658</v>
      </c>
      <c r="D23" s="35">
        <f>SUM(Nov!D23+C23*7)</f>
        <v>749864</v>
      </c>
      <c r="E23" s="8">
        <v>2023</v>
      </c>
      <c r="F23" s="35">
        <f>SUM(Nov!F23+E23*7)</f>
        <v>291699</v>
      </c>
      <c r="G23" s="8">
        <v>104791</v>
      </c>
      <c r="H23" s="35">
        <f>SUM(Nov!H23+G23)</f>
        <v>1055831</v>
      </c>
      <c r="I23" s="35">
        <f t="shared" si="0"/>
        <v>124472</v>
      </c>
      <c r="J23" s="35">
        <f t="shared" si="1"/>
        <v>2097394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5">
        <f>SUM(Nov!D24+C24*7)</f>
        <v>0</v>
      </c>
      <c r="E24" s="8">
        <v>0</v>
      </c>
      <c r="F24" s="35">
        <f>SUM(Nov!F24+E24*7)</f>
        <v>0</v>
      </c>
      <c r="G24" s="8">
        <v>0</v>
      </c>
      <c r="H24" s="35">
        <f>SUM(Nov!H24+G24)</f>
        <v>0</v>
      </c>
      <c r="I24" s="35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7">
        <v>4009</v>
      </c>
      <c r="D25" s="35">
        <f>SUM(Nov!D25+C25*7)</f>
        <v>281977</v>
      </c>
      <c r="E25" s="8">
        <v>8350</v>
      </c>
      <c r="F25" s="35">
        <f>SUM(Nov!F25+E25*7)</f>
        <v>282478</v>
      </c>
      <c r="G25" s="8">
        <v>72960</v>
      </c>
      <c r="H25" s="35">
        <f>SUM(Nov!H25+G25)</f>
        <v>436016</v>
      </c>
      <c r="I25" s="35">
        <f t="shared" si="0"/>
        <v>85319</v>
      </c>
      <c r="J25" s="35">
        <f t="shared" si="1"/>
        <v>1000471</v>
      </c>
    </row>
    <row r="26" spans="1:10" s="1" customFormat="1" ht="15.75" customHeight="1">
      <c r="A26" s="5" t="s">
        <v>63</v>
      </c>
      <c r="B26" s="6" t="s">
        <v>22</v>
      </c>
      <c r="C26" s="7">
        <v>39850</v>
      </c>
      <c r="D26" s="35">
        <f>SUM(Nov!D26+C26*7)</f>
        <v>572588</v>
      </c>
      <c r="E26" s="8">
        <v>6802</v>
      </c>
      <c r="F26" s="35">
        <f>SUM(Nov!F26+E26*7)</f>
        <v>212874</v>
      </c>
      <c r="G26" s="8">
        <v>148480</v>
      </c>
      <c r="H26" s="35">
        <f>SUM(Nov!H26+G26)</f>
        <v>537358</v>
      </c>
      <c r="I26" s="35">
        <f t="shared" si="0"/>
        <v>195132</v>
      </c>
      <c r="J26" s="35">
        <f t="shared" si="1"/>
        <v>1322820</v>
      </c>
    </row>
    <row r="27" spans="1:10" s="1" customFormat="1" ht="15.75" customHeight="1">
      <c r="A27" s="5" t="s">
        <v>64</v>
      </c>
      <c r="B27" s="6" t="s">
        <v>22</v>
      </c>
      <c r="C27" s="7">
        <v>11018</v>
      </c>
      <c r="D27" s="35">
        <f>SUM(Nov!D27+C27*7)</f>
        <v>517757</v>
      </c>
      <c r="E27" s="8">
        <v>6156</v>
      </c>
      <c r="F27" s="35">
        <f>SUM(Nov!F27+E27*7)</f>
        <v>366542</v>
      </c>
      <c r="G27" s="8">
        <v>117558</v>
      </c>
      <c r="H27" s="35">
        <f>SUM(Nov!H27+G27)</f>
        <v>696302</v>
      </c>
      <c r="I27" s="35">
        <f t="shared" si="0"/>
        <v>134732</v>
      </c>
      <c r="J27" s="35">
        <f t="shared" si="1"/>
        <v>1580601</v>
      </c>
    </row>
    <row r="28" spans="1:10" s="1" customFormat="1" ht="15.75" customHeight="1">
      <c r="A28" s="5" t="s">
        <v>77</v>
      </c>
      <c r="B28" s="6" t="s">
        <v>22</v>
      </c>
      <c r="C28" s="7">
        <v>5879</v>
      </c>
      <c r="D28" s="35">
        <f>SUM(Nov!D28+C28*7)</f>
        <v>278485</v>
      </c>
      <c r="E28" s="8">
        <v>1265</v>
      </c>
      <c r="F28" s="35">
        <f>SUM(Nov!F28+E28*7)</f>
        <v>61664</v>
      </c>
      <c r="G28" s="8">
        <v>40862</v>
      </c>
      <c r="H28" s="35">
        <f>SUM(Nov!H28+G28)</f>
        <v>273217</v>
      </c>
      <c r="I28" s="35">
        <f t="shared" si="0"/>
        <v>48006</v>
      </c>
      <c r="J28" s="35">
        <f t="shared" si="1"/>
        <v>613366</v>
      </c>
    </row>
    <row r="29" spans="1:10" s="1" customFormat="1" ht="15.75" customHeight="1">
      <c r="A29" s="5" t="s">
        <v>82</v>
      </c>
      <c r="B29" s="6" t="s">
        <v>22</v>
      </c>
      <c r="C29" s="7">
        <v>2389</v>
      </c>
      <c r="D29" s="35">
        <f>SUM(Nov!D29+C29*7)</f>
        <v>502225</v>
      </c>
      <c r="E29" s="8">
        <v>2102</v>
      </c>
      <c r="F29" s="35">
        <f>SUM(Nov!F29+E29*7)</f>
        <v>24608</v>
      </c>
      <c r="G29" s="8">
        <v>55523</v>
      </c>
      <c r="H29" s="35">
        <f>SUM(Nov!H29+G29)</f>
        <v>513830</v>
      </c>
      <c r="I29" s="35">
        <f t="shared" si="0"/>
        <v>60014</v>
      </c>
      <c r="J29" s="35">
        <f t="shared" si="1"/>
        <v>1040663</v>
      </c>
    </row>
    <row r="30" spans="1:10" s="1" customFormat="1" ht="15.75" customHeight="1">
      <c r="A30" s="5" t="s">
        <v>83</v>
      </c>
      <c r="B30" s="6" t="s">
        <v>22</v>
      </c>
      <c r="C30" s="7">
        <v>12514</v>
      </c>
      <c r="D30" s="35">
        <f>SUM(Nov!D30+C30*7)</f>
        <v>791914</v>
      </c>
      <c r="E30" s="8">
        <v>617</v>
      </c>
      <c r="F30" s="35">
        <f>SUM(Nov!F30+E30*7)</f>
        <v>73258</v>
      </c>
      <c r="G30" s="8">
        <v>109339</v>
      </c>
      <c r="H30" s="35">
        <f>SUM(Nov!H30+G30)</f>
        <v>750950</v>
      </c>
      <c r="I30" s="35">
        <f t="shared" si="0"/>
        <v>122470</v>
      </c>
      <c r="J30" s="35">
        <f t="shared" si="1"/>
        <v>1616122</v>
      </c>
    </row>
    <row r="31" spans="1:10" s="1" customFormat="1" ht="15.75" customHeight="1">
      <c r="A31" s="5" t="s">
        <v>84</v>
      </c>
      <c r="B31" s="6" t="s">
        <v>22</v>
      </c>
      <c r="C31" s="7">
        <v>7078</v>
      </c>
      <c r="D31" s="35">
        <f>SUM(Nov!D31+C31*7)</f>
        <v>496348</v>
      </c>
      <c r="E31" s="8">
        <v>8408</v>
      </c>
      <c r="F31" s="35">
        <f>SUM(Nov!F31+E31*7)</f>
        <v>380996</v>
      </c>
      <c r="G31" s="8">
        <v>74119</v>
      </c>
      <c r="H31" s="35">
        <f>SUM(Nov!H31+G31)</f>
        <v>1035814</v>
      </c>
      <c r="I31" s="35">
        <f t="shared" si="0"/>
        <v>89605</v>
      </c>
      <c r="J31" s="35">
        <f t="shared" si="1"/>
        <v>1913158</v>
      </c>
    </row>
    <row r="32" spans="1:10" s="11" customFormat="1" ht="15.75" customHeight="1">
      <c r="A32" s="9" t="s">
        <v>86</v>
      </c>
      <c r="B32" s="10" t="s">
        <v>22</v>
      </c>
      <c r="C32" s="7">
        <v>0</v>
      </c>
      <c r="D32" s="35">
        <f>SUM(Nov!D32+C32*7)</f>
        <v>153753</v>
      </c>
      <c r="E32" s="8">
        <v>0</v>
      </c>
      <c r="F32" s="35">
        <f>SUM(Nov!F32+E32*7)</f>
        <v>69774</v>
      </c>
      <c r="G32" s="8">
        <v>0</v>
      </c>
      <c r="H32" s="35">
        <f>SUM(Nov!H32+G32)</f>
        <v>167300</v>
      </c>
      <c r="I32" s="35">
        <f t="shared" si="0"/>
        <v>0</v>
      </c>
      <c r="J32" s="35">
        <f t="shared" si="1"/>
        <v>390827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5">
        <f>SUM(Nov!D33+C33*7)</f>
        <v>0</v>
      </c>
      <c r="E33" s="8">
        <v>0</v>
      </c>
      <c r="F33" s="35">
        <f>SUM(Nov!F33+E33*7)</f>
        <v>53946</v>
      </c>
      <c r="G33" s="8">
        <v>0</v>
      </c>
      <c r="H33" s="35">
        <f>SUM(Nov!H33+G33)</f>
        <v>35182</v>
      </c>
      <c r="I33" s="35">
        <f t="shared" si="0"/>
        <v>0</v>
      </c>
      <c r="J33" s="35">
        <f t="shared" si="1"/>
        <v>89128</v>
      </c>
    </row>
    <row r="34" spans="1:10" s="11" customFormat="1" ht="15.75" customHeight="1">
      <c r="A34" s="9" t="s">
        <v>135</v>
      </c>
      <c r="B34" s="10" t="s">
        <v>22</v>
      </c>
      <c r="C34" s="7">
        <v>1264</v>
      </c>
      <c r="D34" s="35">
        <f>SUM(Nov!D34+C34*7)</f>
        <v>50896</v>
      </c>
      <c r="E34" s="8">
        <v>3081</v>
      </c>
      <c r="F34" s="35">
        <f>SUM(Nov!F34+E34*7)</f>
        <v>241219</v>
      </c>
      <c r="G34" s="8">
        <v>16591</v>
      </c>
      <c r="H34" s="35">
        <f>SUM(Nov!H34+G34)</f>
        <v>210642</v>
      </c>
      <c r="I34" s="35">
        <f t="shared" si="0"/>
        <v>20936</v>
      </c>
      <c r="J34" s="35">
        <f t="shared" si="1"/>
        <v>502757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5">
        <f>SUM(Nov!D35+C35*7)</f>
        <v>33792</v>
      </c>
      <c r="E35" s="8">
        <v>1444</v>
      </c>
      <c r="F35" s="35">
        <f>SUM(Nov!F35+E35*7)</f>
        <v>218364</v>
      </c>
      <c r="G35" s="8">
        <v>15884</v>
      </c>
      <c r="H35" s="35">
        <f>SUM(Nov!H35+G35)</f>
        <v>189162</v>
      </c>
      <c r="I35" s="35">
        <f t="shared" si="0"/>
        <v>17328</v>
      </c>
      <c r="J35" s="35">
        <f t="shared" si="1"/>
        <v>441318</v>
      </c>
    </row>
    <row r="36" spans="1:10" s="11" customFormat="1" ht="15.75" customHeight="1">
      <c r="A36" s="9" t="s">
        <v>129</v>
      </c>
      <c r="B36" s="10" t="s">
        <v>20</v>
      </c>
      <c r="C36" s="7">
        <v>15658</v>
      </c>
      <c r="D36" s="35">
        <f>SUM(Nov!D36+C36*7)</f>
        <v>594304</v>
      </c>
      <c r="E36" s="8">
        <v>3305</v>
      </c>
      <c r="F36" s="35">
        <f>SUM(Nov!F36+E36*7)</f>
        <v>40755</v>
      </c>
      <c r="G36" s="8">
        <v>44175</v>
      </c>
      <c r="H36" s="35">
        <f>SUM(Nov!H36+G36)</f>
        <v>362393</v>
      </c>
      <c r="I36" s="35">
        <f t="shared" si="0"/>
        <v>63138</v>
      </c>
      <c r="J36" s="35">
        <f t="shared" si="1"/>
        <v>997452</v>
      </c>
    </row>
    <row r="37" spans="1:10" s="1" customFormat="1" ht="15.75" customHeight="1">
      <c r="A37" s="5" t="s">
        <v>19</v>
      </c>
      <c r="B37" s="6" t="s">
        <v>20</v>
      </c>
      <c r="C37" s="7">
        <v>1137</v>
      </c>
      <c r="D37" s="35">
        <f>SUM(Nov!D37+C37*7)</f>
        <v>306963</v>
      </c>
      <c r="E37" s="8">
        <v>0</v>
      </c>
      <c r="F37" s="35">
        <f>SUM(Nov!F37+E37*7)</f>
        <v>25014</v>
      </c>
      <c r="G37" s="8">
        <v>10080</v>
      </c>
      <c r="H37" s="35">
        <f>SUM(Nov!H37+G37)</f>
        <v>243285</v>
      </c>
      <c r="I37" s="35">
        <f t="shared" si="0"/>
        <v>11217</v>
      </c>
      <c r="J37" s="35">
        <f t="shared" si="1"/>
        <v>575262</v>
      </c>
    </row>
    <row r="38" spans="1:10" s="1" customFormat="1" ht="15.75" customHeight="1">
      <c r="A38" s="5" t="s">
        <v>26</v>
      </c>
      <c r="B38" s="6" t="s">
        <v>20</v>
      </c>
      <c r="C38" s="7">
        <v>31145</v>
      </c>
      <c r="D38" s="35">
        <f>SUM(Nov!D38+C38*7)</f>
        <v>1440673</v>
      </c>
      <c r="E38" s="8">
        <v>6623</v>
      </c>
      <c r="F38" s="35">
        <f>SUM(Nov!F38+E38*7)</f>
        <v>410225</v>
      </c>
      <c r="G38" s="8">
        <v>104818</v>
      </c>
      <c r="H38" s="35">
        <f>SUM(Nov!H38+G38)</f>
        <v>1341180</v>
      </c>
      <c r="I38" s="35">
        <f t="shared" si="0"/>
        <v>142586</v>
      </c>
      <c r="J38" s="35">
        <f t="shared" si="1"/>
        <v>3192078</v>
      </c>
    </row>
    <row r="39" spans="1:10" s="1" customFormat="1" ht="15.75" customHeight="1">
      <c r="A39" s="5" t="s">
        <v>28</v>
      </c>
      <c r="B39" s="6" t="s">
        <v>20</v>
      </c>
      <c r="C39" s="7">
        <v>6872</v>
      </c>
      <c r="D39" s="35">
        <f>SUM(Nov!D39+C39*7)</f>
        <v>857133</v>
      </c>
      <c r="E39" s="8">
        <v>0</v>
      </c>
      <c r="F39" s="35">
        <f>SUM(Nov!F39+E39*7)</f>
        <v>51226</v>
      </c>
      <c r="G39" s="8">
        <v>19082</v>
      </c>
      <c r="H39" s="35">
        <f>SUM(Nov!H39+G39)</f>
        <v>672752</v>
      </c>
      <c r="I39" s="35">
        <f t="shared" si="0"/>
        <v>25954</v>
      </c>
      <c r="J39" s="35">
        <f t="shared" si="1"/>
        <v>1581111</v>
      </c>
    </row>
    <row r="40" spans="1:10" s="1" customFormat="1" ht="15.75" customHeight="1">
      <c r="A40" s="5" t="s">
        <v>29</v>
      </c>
      <c r="B40" s="6" t="s">
        <v>20</v>
      </c>
      <c r="C40" s="7">
        <v>8784</v>
      </c>
      <c r="D40" s="35">
        <f>SUM(Nov!D40+C40*7)</f>
        <v>446115</v>
      </c>
      <c r="E40" s="8">
        <v>0</v>
      </c>
      <c r="F40" s="35">
        <f>SUM(Nov!F40+E40*7)</f>
        <v>118955</v>
      </c>
      <c r="G40" s="8">
        <v>23893</v>
      </c>
      <c r="H40" s="35">
        <f>SUM(Nov!H40+G40)</f>
        <v>424985</v>
      </c>
      <c r="I40" s="35">
        <f t="shared" si="0"/>
        <v>32677</v>
      </c>
      <c r="J40" s="35">
        <f t="shared" si="1"/>
        <v>990055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5">
        <f>SUM(Nov!D41+C41*7)</f>
        <v>42744</v>
      </c>
      <c r="E41" s="8">
        <v>0</v>
      </c>
      <c r="F41" s="35">
        <f>SUM(Nov!F41+E41*7)</f>
        <v>0</v>
      </c>
      <c r="G41" s="8">
        <v>0</v>
      </c>
      <c r="H41" s="35">
        <f>SUM(Nov!H41+G41)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7">
        <v>10651</v>
      </c>
      <c r="D42" s="35">
        <f>SUM(Nov!D42+C42*7)</f>
        <v>454325</v>
      </c>
      <c r="E42" s="8">
        <v>11899</v>
      </c>
      <c r="F42" s="35">
        <f>SUM(Nov!F42+E42*7)</f>
        <v>285582</v>
      </c>
      <c r="G42" s="8">
        <v>218307</v>
      </c>
      <c r="H42" s="35">
        <f>SUM(Nov!H42+G42)</f>
        <v>552828</v>
      </c>
      <c r="I42" s="35">
        <f t="shared" si="0"/>
        <v>240857</v>
      </c>
      <c r="J42" s="35">
        <f t="shared" si="1"/>
        <v>1292735</v>
      </c>
    </row>
    <row r="43" spans="1:10" s="1" customFormat="1" ht="15.75" customHeight="1">
      <c r="A43" s="5" t="s">
        <v>34</v>
      </c>
      <c r="B43" s="6" t="s">
        <v>20</v>
      </c>
      <c r="C43" s="7">
        <v>4208</v>
      </c>
      <c r="D43" s="35">
        <f>SUM(Nov!D43+C43*7)</f>
        <v>583178</v>
      </c>
      <c r="E43" s="8">
        <v>0</v>
      </c>
      <c r="F43" s="35">
        <f>SUM(Nov!F43+E43*7)</f>
        <v>173271</v>
      </c>
      <c r="G43" s="8">
        <v>23876</v>
      </c>
      <c r="H43" s="35">
        <f>SUM(Nov!H43+G43)</f>
        <v>407928</v>
      </c>
      <c r="I43" s="35">
        <f t="shared" si="0"/>
        <v>28084</v>
      </c>
      <c r="J43" s="35">
        <f t="shared" si="1"/>
        <v>1164377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5">
        <f>SUM(Nov!D44+C44*7)</f>
        <v>210588</v>
      </c>
      <c r="E44" s="8">
        <v>0</v>
      </c>
      <c r="F44" s="35">
        <f>SUM(Nov!F44+E44*7)</f>
        <v>0</v>
      </c>
      <c r="G44" s="8">
        <v>0</v>
      </c>
      <c r="H44" s="35">
        <f>SUM(Nov!H44+G44)</f>
        <v>0</v>
      </c>
      <c r="I44" s="35">
        <f t="shared" si="0"/>
        <v>0</v>
      </c>
      <c r="J44" s="35">
        <f t="shared" si="1"/>
        <v>210588</v>
      </c>
    </row>
    <row r="45" spans="1:10" s="1" customFormat="1" ht="15.75" customHeight="1">
      <c r="A45" s="5" t="s">
        <v>38</v>
      </c>
      <c r="B45" s="6" t="s">
        <v>20</v>
      </c>
      <c r="C45" s="7">
        <v>30275</v>
      </c>
      <c r="D45" s="35">
        <f>SUM(Nov!D45+C45*7)</f>
        <v>1259053</v>
      </c>
      <c r="E45" s="8">
        <v>1184</v>
      </c>
      <c r="F45" s="35">
        <f>SUM(Nov!F45+E45*7)</f>
        <v>149445</v>
      </c>
      <c r="G45" s="8">
        <v>164142</v>
      </c>
      <c r="H45" s="35">
        <f>SUM(Nov!H45+G45)</f>
        <v>1264028</v>
      </c>
      <c r="I45" s="35">
        <f t="shared" si="0"/>
        <v>195601</v>
      </c>
      <c r="J45" s="35">
        <f t="shared" si="1"/>
        <v>2672526</v>
      </c>
    </row>
    <row r="46" spans="1:10" s="11" customFormat="1" ht="15.75" customHeight="1">
      <c r="A46" s="9" t="s">
        <v>39</v>
      </c>
      <c r="B46" s="10" t="s">
        <v>20</v>
      </c>
      <c r="C46" s="7">
        <v>3250</v>
      </c>
      <c r="D46" s="35">
        <f>SUM(Nov!D46+C46*7)</f>
        <v>770044</v>
      </c>
      <c r="E46" s="8">
        <v>415</v>
      </c>
      <c r="F46" s="35">
        <f>SUM(Nov!F46+E46*7)</f>
        <v>92258</v>
      </c>
      <c r="G46" s="8">
        <v>27425</v>
      </c>
      <c r="H46" s="35">
        <f>SUM(Nov!H46+G46)</f>
        <v>409789</v>
      </c>
      <c r="I46" s="35">
        <f t="shared" si="0"/>
        <v>31090</v>
      </c>
      <c r="J46" s="35">
        <f t="shared" si="1"/>
        <v>1272091</v>
      </c>
    </row>
    <row r="47" spans="1:10" s="1" customFormat="1" ht="15.75" customHeight="1">
      <c r="A47" s="5" t="s">
        <v>41</v>
      </c>
      <c r="B47" s="6" t="s">
        <v>20</v>
      </c>
      <c r="C47" s="7">
        <v>24518</v>
      </c>
      <c r="D47" s="35">
        <f>SUM(Nov!D47+C47*7)</f>
        <v>733555</v>
      </c>
      <c r="E47" s="8">
        <v>3660</v>
      </c>
      <c r="F47" s="35">
        <f>SUM(Nov!F47+E47*7)</f>
        <v>434843</v>
      </c>
      <c r="G47" s="8">
        <v>53019</v>
      </c>
      <c r="H47" s="35">
        <f>SUM(Nov!H47+G47)</f>
        <v>915951</v>
      </c>
      <c r="I47" s="35">
        <f t="shared" si="0"/>
        <v>81197</v>
      </c>
      <c r="J47" s="35">
        <f t="shared" si="1"/>
        <v>2084349</v>
      </c>
    </row>
    <row r="48" spans="1:10" s="1" customFormat="1" ht="15.75" customHeight="1">
      <c r="A48" s="5" t="s">
        <v>42</v>
      </c>
      <c r="B48" s="6" t="s">
        <v>20</v>
      </c>
      <c r="C48" s="7">
        <v>1041</v>
      </c>
      <c r="D48" s="35">
        <f>SUM(Nov!D48+C48*7)</f>
        <v>248337</v>
      </c>
      <c r="E48" s="8">
        <v>5706</v>
      </c>
      <c r="F48" s="35">
        <f>SUM(Nov!F48+E48*7)</f>
        <v>123641</v>
      </c>
      <c r="G48" s="8">
        <v>30096</v>
      </c>
      <c r="H48" s="35">
        <f>SUM(Nov!H48+G48)</f>
        <v>212681</v>
      </c>
      <c r="I48" s="35">
        <f t="shared" si="0"/>
        <v>36843</v>
      </c>
      <c r="J48" s="35">
        <f t="shared" si="1"/>
        <v>584659</v>
      </c>
    </row>
    <row r="49" spans="1:10" s="11" customFormat="1" ht="15.75" customHeight="1">
      <c r="A49" s="9" t="s">
        <v>43</v>
      </c>
      <c r="B49" s="10" t="s">
        <v>20</v>
      </c>
      <c r="C49" s="7">
        <v>1312</v>
      </c>
      <c r="D49" s="35">
        <f>SUM(Nov!D49+C49*7)</f>
        <v>257735</v>
      </c>
      <c r="E49" s="8">
        <v>3430</v>
      </c>
      <c r="F49" s="35">
        <f>SUM(Nov!F49+E49*7)</f>
        <v>63306</v>
      </c>
      <c r="G49" s="8">
        <v>37955</v>
      </c>
      <c r="H49" s="35">
        <f>SUM(Nov!H49+G49)</f>
        <v>165678</v>
      </c>
      <c r="I49" s="35">
        <f t="shared" si="0"/>
        <v>42697</v>
      </c>
      <c r="J49" s="35">
        <f t="shared" si="1"/>
        <v>486719</v>
      </c>
    </row>
    <row r="50" spans="1:10" s="11" customFormat="1" ht="15.75" customHeight="1">
      <c r="A50" s="9" t="s">
        <v>130</v>
      </c>
      <c r="B50" s="10" t="s">
        <v>20</v>
      </c>
      <c r="C50" s="7">
        <v>5337</v>
      </c>
      <c r="D50" s="35">
        <f>SUM(Nov!D50+C50*7)</f>
        <v>949052</v>
      </c>
      <c r="E50" s="8">
        <v>0</v>
      </c>
      <c r="F50" s="35">
        <f>SUM(Nov!F50+E50*7)</f>
        <v>5040</v>
      </c>
      <c r="G50" s="8">
        <v>20591</v>
      </c>
      <c r="H50" s="35">
        <f>SUM(Nov!H50+G50)</f>
        <v>422587</v>
      </c>
      <c r="I50" s="35">
        <f t="shared" si="0"/>
        <v>25928</v>
      </c>
      <c r="J50" s="35">
        <f t="shared" si="1"/>
        <v>1376679</v>
      </c>
    </row>
    <row r="51" spans="1:10" s="1" customFormat="1" ht="15.75" customHeight="1">
      <c r="A51" s="5" t="s">
        <v>48</v>
      </c>
      <c r="B51" s="6" t="s">
        <v>20</v>
      </c>
      <c r="C51" s="7">
        <v>6631</v>
      </c>
      <c r="D51" s="35">
        <f>SUM(Nov!D51+C51*7)</f>
        <v>571688</v>
      </c>
      <c r="E51" s="8">
        <v>641</v>
      </c>
      <c r="F51" s="35">
        <f>SUM(Nov!F51+E51*7)</f>
        <v>50005</v>
      </c>
      <c r="G51" s="8">
        <v>42694</v>
      </c>
      <c r="H51" s="35">
        <f>SUM(Nov!H51+G51)</f>
        <v>383793</v>
      </c>
      <c r="I51" s="35">
        <f t="shared" si="0"/>
        <v>49966</v>
      </c>
      <c r="J51" s="35">
        <f t="shared" si="1"/>
        <v>1005486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5">
        <f>SUM(Nov!D52+C52*7)</f>
        <v>45249</v>
      </c>
      <c r="E52" s="8">
        <v>0</v>
      </c>
      <c r="F52" s="35">
        <f>SUM(Nov!F52+E52*7)</f>
        <v>1792</v>
      </c>
      <c r="G52" s="8">
        <v>0</v>
      </c>
      <c r="H52" s="35">
        <f>SUM(Nov!H52+G52)</f>
        <v>1667</v>
      </c>
      <c r="I52" s="35">
        <f t="shared" si="0"/>
        <v>0</v>
      </c>
      <c r="J52" s="35">
        <f t="shared" si="1"/>
        <v>48708</v>
      </c>
    </row>
    <row r="53" spans="1:10" s="11" customFormat="1" ht="15.75" customHeight="1">
      <c r="A53" s="9" t="s">
        <v>55</v>
      </c>
      <c r="B53" s="10" t="s">
        <v>20</v>
      </c>
      <c r="C53" s="7">
        <v>12304</v>
      </c>
      <c r="D53" s="35">
        <f>SUM(Nov!D53+C53*7)</f>
        <v>1091658</v>
      </c>
      <c r="E53" s="8">
        <v>8573</v>
      </c>
      <c r="F53" s="35">
        <f>SUM(Nov!F53+E53*7)</f>
        <v>403324</v>
      </c>
      <c r="G53" s="8">
        <v>80127</v>
      </c>
      <c r="H53" s="35">
        <f>SUM(Nov!H53+G53)</f>
        <v>1058012</v>
      </c>
      <c r="I53" s="35">
        <f t="shared" si="0"/>
        <v>101004</v>
      </c>
      <c r="J53" s="35">
        <f t="shared" si="1"/>
        <v>2552994</v>
      </c>
    </row>
    <row r="54" spans="1:10" s="11" customFormat="1" ht="15.75" customHeight="1">
      <c r="A54" s="9" t="s">
        <v>56</v>
      </c>
      <c r="B54" s="10" t="s">
        <v>20</v>
      </c>
      <c r="C54" s="7">
        <v>19844</v>
      </c>
      <c r="D54" s="35">
        <f>SUM(Nov!D54+C54*7)</f>
        <v>835220</v>
      </c>
      <c r="E54" s="8">
        <v>16131</v>
      </c>
      <c r="F54" s="35">
        <f>SUM(Nov!F54+E54*7)</f>
        <v>859362</v>
      </c>
      <c r="G54" s="8">
        <v>238101</v>
      </c>
      <c r="H54" s="35">
        <f>SUM(Nov!H54+G54)</f>
        <v>1506636</v>
      </c>
      <c r="I54" s="35">
        <f t="shared" si="0"/>
        <v>274076</v>
      </c>
      <c r="J54" s="35">
        <f t="shared" si="1"/>
        <v>3201218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5">
        <f>SUM(Nov!D55+C55*7)</f>
        <v>135208</v>
      </c>
      <c r="E55" s="8">
        <v>0</v>
      </c>
      <c r="F55" s="35">
        <f>SUM(Nov!F55+E55*7)</f>
        <v>0</v>
      </c>
      <c r="G55" s="8">
        <v>0</v>
      </c>
      <c r="H55" s="35">
        <f>SUM(Nov!H55+G55)</f>
        <v>65408</v>
      </c>
      <c r="I55" s="35">
        <f t="shared" si="0"/>
        <v>0</v>
      </c>
      <c r="J55" s="35">
        <f t="shared" si="1"/>
        <v>200616</v>
      </c>
    </row>
    <row r="56" spans="1:10" s="1" customFormat="1" ht="15.75" customHeight="1">
      <c r="A56" s="5" t="s">
        <v>59</v>
      </c>
      <c r="B56" s="6" t="s">
        <v>20</v>
      </c>
      <c r="C56" s="7">
        <v>5393</v>
      </c>
      <c r="D56" s="35">
        <f>SUM(Nov!D56+C56*7)</f>
        <v>943661</v>
      </c>
      <c r="E56" s="8">
        <v>18839</v>
      </c>
      <c r="F56" s="35">
        <f>SUM(Nov!F56+E56*7)</f>
        <v>772273</v>
      </c>
      <c r="G56" s="8">
        <v>109884</v>
      </c>
      <c r="H56" s="35">
        <f>SUM(Nov!H56+G56)</f>
        <v>1405572</v>
      </c>
      <c r="I56" s="35">
        <f t="shared" si="0"/>
        <v>134116</v>
      </c>
      <c r="J56" s="35">
        <f t="shared" si="1"/>
        <v>3121506</v>
      </c>
    </row>
    <row r="57" spans="1:10" s="1" customFormat="1" ht="15.75" customHeight="1">
      <c r="A57" s="5" t="s">
        <v>60</v>
      </c>
      <c r="B57" s="6" t="s">
        <v>20</v>
      </c>
      <c r="C57" s="7">
        <v>13372</v>
      </c>
      <c r="D57" s="35">
        <f>SUM(Nov!D57+C57*7)</f>
        <v>1122442</v>
      </c>
      <c r="E57" s="8">
        <v>15008</v>
      </c>
      <c r="F57" s="35">
        <f>SUM(Nov!F57+E57*7)</f>
        <v>633032</v>
      </c>
      <c r="G57" s="8">
        <v>197219</v>
      </c>
      <c r="H57" s="35">
        <f>SUM(Nov!H57+G57)</f>
        <v>1188550</v>
      </c>
      <c r="I57" s="35">
        <f t="shared" si="0"/>
        <v>225599</v>
      </c>
      <c r="J57" s="35">
        <f t="shared" si="1"/>
        <v>2944024</v>
      </c>
    </row>
    <row r="58" spans="1:10" s="1" customFormat="1" ht="15.75" customHeight="1">
      <c r="A58" s="5" t="s">
        <v>61</v>
      </c>
      <c r="B58" s="6" t="s">
        <v>20</v>
      </c>
      <c r="C58" s="7">
        <v>23066</v>
      </c>
      <c r="D58" s="35">
        <f>SUM(Nov!D58+C58*7)</f>
        <v>1309979</v>
      </c>
      <c r="E58" s="8">
        <v>2247</v>
      </c>
      <c r="F58" s="35">
        <f>SUM(Nov!F58+E58*7)</f>
        <v>432136</v>
      </c>
      <c r="G58" s="8">
        <v>89124</v>
      </c>
      <c r="H58" s="35">
        <f>SUM(Nov!H58+G58)</f>
        <v>1146213</v>
      </c>
      <c r="I58" s="35">
        <f t="shared" si="0"/>
        <v>114437</v>
      </c>
      <c r="J58" s="35">
        <f t="shared" si="1"/>
        <v>2888328</v>
      </c>
    </row>
    <row r="59" spans="1:10" s="1" customFormat="1" ht="15.75" customHeight="1">
      <c r="A59" s="5" t="s">
        <v>65</v>
      </c>
      <c r="B59" s="6" t="s">
        <v>20</v>
      </c>
      <c r="C59" s="7">
        <v>13384</v>
      </c>
      <c r="D59" s="35">
        <f>SUM(Nov!D59+C59*7)</f>
        <v>265709</v>
      </c>
      <c r="E59" s="8">
        <v>0</v>
      </c>
      <c r="F59" s="35">
        <f>SUM(Nov!F59+E59*7)</f>
        <v>20034</v>
      </c>
      <c r="G59" s="8">
        <v>183879</v>
      </c>
      <c r="H59" s="35">
        <f>SUM(Nov!H59+G59)</f>
        <v>290575</v>
      </c>
      <c r="I59" s="35">
        <f t="shared" si="0"/>
        <v>197263</v>
      </c>
      <c r="J59" s="35">
        <f t="shared" si="1"/>
        <v>576318</v>
      </c>
    </row>
    <row r="60" spans="1:10" s="1" customFormat="1" ht="15.75" customHeight="1">
      <c r="A60" s="5" t="s">
        <v>66</v>
      </c>
      <c r="B60" s="6" t="s">
        <v>20</v>
      </c>
      <c r="C60" s="7">
        <v>1959</v>
      </c>
      <c r="D60" s="35">
        <f>SUM(Nov!D60+C60*7)</f>
        <v>646341</v>
      </c>
      <c r="E60" s="8">
        <v>0</v>
      </c>
      <c r="F60" s="35">
        <f>SUM(Nov!F60+E60*7)</f>
        <v>24970</v>
      </c>
      <c r="G60" s="8">
        <v>4487</v>
      </c>
      <c r="H60" s="35">
        <f>SUM(Nov!H60+G60)</f>
        <v>602867</v>
      </c>
      <c r="I60" s="35">
        <f t="shared" si="0"/>
        <v>6446</v>
      </c>
      <c r="J60" s="35">
        <f t="shared" si="1"/>
        <v>1274178</v>
      </c>
    </row>
    <row r="61" spans="1:10" s="1" customFormat="1" ht="15.75" customHeight="1">
      <c r="A61" s="5" t="s">
        <v>67</v>
      </c>
      <c r="B61" s="6" t="s">
        <v>20</v>
      </c>
      <c r="C61" s="7">
        <v>2736</v>
      </c>
      <c r="D61" s="35">
        <f>SUM(Nov!D61+C61*7)</f>
        <v>160858</v>
      </c>
      <c r="E61" s="8">
        <v>609</v>
      </c>
      <c r="F61" s="35">
        <f>SUM(Nov!F61+E61*7)</f>
        <v>89816</v>
      </c>
      <c r="G61" s="8">
        <v>28917</v>
      </c>
      <c r="H61" s="35">
        <f>SUM(Nov!H61+G61)</f>
        <v>160641</v>
      </c>
      <c r="I61" s="35">
        <f t="shared" si="0"/>
        <v>32262</v>
      </c>
      <c r="J61" s="35">
        <f t="shared" si="1"/>
        <v>411315</v>
      </c>
    </row>
    <row r="62" spans="1:10" s="11" customFormat="1" ht="15.75" customHeight="1">
      <c r="A62" s="9" t="s">
        <v>68</v>
      </c>
      <c r="B62" s="10" t="s">
        <v>20</v>
      </c>
      <c r="C62" s="7">
        <v>1233</v>
      </c>
      <c r="D62" s="35">
        <f>SUM(Nov!D62+C62*7)</f>
        <v>445371</v>
      </c>
      <c r="E62" s="8">
        <v>1130</v>
      </c>
      <c r="F62" s="35">
        <f>SUM(Nov!F62+E62*7)</f>
        <v>45826</v>
      </c>
      <c r="G62" s="8">
        <v>15081</v>
      </c>
      <c r="H62" s="35">
        <f>SUM(Nov!H62+G62)</f>
        <v>207265</v>
      </c>
      <c r="I62" s="35">
        <f t="shared" si="0"/>
        <v>17444</v>
      </c>
      <c r="J62" s="35">
        <f t="shared" si="1"/>
        <v>698462</v>
      </c>
    </row>
    <row r="63" spans="1:10" s="1" customFormat="1" ht="15.75" customHeight="1">
      <c r="A63" s="5" t="s">
        <v>69</v>
      </c>
      <c r="B63" s="6" t="s">
        <v>20</v>
      </c>
      <c r="C63" s="7">
        <v>8653</v>
      </c>
      <c r="D63" s="35">
        <f>SUM(Nov!D63+C63*7)</f>
        <v>600829</v>
      </c>
      <c r="E63" s="8">
        <v>2057</v>
      </c>
      <c r="F63" s="35">
        <f>SUM(Nov!F63+E63*7)</f>
        <v>160716</v>
      </c>
      <c r="G63" s="8">
        <v>103792</v>
      </c>
      <c r="H63" s="35">
        <f>SUM(Nov!H63+G63)</f>
        <v>645865</v>
      </c>
      <c r="I63" s="35">
        <f t="shared" si="0"/>
        <v>114502</v>
      </c>
      <c r="J63" s="35">
        <f t="shared" si="1"/>
        <v>1407410</v>
      </c>
    </row>
    <row r="64" spans="1:10" s="11" customFormat="1" ht="15.75" customHeight="1">
      <c r="A64" s="9" t="s">
        <v>70</v>
      </c>
      <c r="B64" s="10" t="s">
        <v>20</v>
      </c>
      <c r="C64" s="7">
        <v>1754</v>
      </c>
      <c r="D64" s="35">
        <f>SUM(Nov!D64+C64*7)</f>
        <v>449831</v>
      </c>
      <c r="E64" s="8">
        <v>2487</v>
      </c>
      <c r="F64" s="35">
        <f>SUM(Nov!F64+E64*7)</f>
        <v>243852</v>
      </c>
      <c r="G64" s="8">
        <v>31838</v>
      </c>
      <c r="H64" s="35">
        <f>SUM(Nov!H64+G64)</f>
        <v>578961</v>
      </c>
      <c r="I64" s="35">
        <f t="shared" si="0"/>
        <v>36079</v>
      </c>
      <c r="J64" s="35">
        <f t="shared" si="1"/>
        <v>1272644</v>
      </c>
    </row>
    <row r="65" spans="1:10" s="1" customFormat="1" ht="15.75" customHeight="1">
      <c r="A65" s="5" t="s">
        <v>71</v>
      </c>
      <c r="B65" s="6" t="s">
        <v>20</v>
      </c>
      <c r="C65" s="7">
        <v>131</v>
      </c>
      <c r="D65" s="35">
        <f>SUM(Nov!D65+C65*7)</f>
        <v>342469</v>
      </c>
      <c r="E65" s="8">
        <v>2595</v>
      </c>
      <c r="F65" s="35">
        <f>SUM(Nov!F65+E65*7)</f>
        <v>40901</v>
      </c>
      <c r="G65" s="8">
        <v>16810</v>
      </c>
      <c r="H65" s="35">
        <f>SUM(Nov!H65+G65)</f>
        <v>158179</v>
      </c>
      <c r="I65" s="35">
        <f t="shared" si="0"/>
        <v>19536</v>
      </c>
      <c r="J65" s="35">
        <f t="shared" si="1"/>
        <v>541549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5">
        <f>SUM(Nov!D66+C66*7)</f>
        <v>33036</v>
      </c>
      <c r="E66" s="8">
        <v>0</v>
      </c>
      <c r="F66" s="35">
        <f>SUM(Nov!F66+E66*7)</f>
        <v>0</v>
      </c>
      <c r="G66" s="8">
        <v>0</v>
      </c>
      <c r="H66" s="35">
        <f>SUM(Nov!H66+G66)</f>
        <v>0</v>
      </c>
      <c r="I66" s="35">
        <f t="shared" si="0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7">
        <v>5167</v>
      </c>
      <c r="D67" s="35">
        <f>SUM(Nov!D67+C67*7)</f>
        <v>260626</v>
      </c>
      <c r="E67" s="8">
        <v>1130</v>
      </c>
      <c r="F67" s="35">
        <f>SUM(Nov!F67+E67*7)</f>
        <v>25467</v>
      </c>
      <c r="G67" s="8">
        <v>20470</v>
      </c>
      <c r="H67" s="35">
        <f>SUM(Nov!H67+G67)</f>
        <v>213664</v>
      </c>
      <c r="I67" s="35">
        <f t="shared" si="0"/>
        <v>26767</v>
      </c>
      <c r="J67" s="35">
        <f t="shared" si="1"/>
        <v>499757</v>
      </c>
    </row>
    <row r="68" spans="1:10" s="11" customFormat="1" ht="15.75" customHeight="1">
      <c r="A68" s="9" t="s">
        <v>74</v>
      </c>
      <c r="B68" s="10" t="s">
        <v>20</v>
      </c>
      <c r="C68" s="7">
        <v>0</v>
      </c>
      <c r="D68" s="35">
        <f>SUM(Nov!D68+C68*7)</f>
        <v>61692</v>
      </c>
      <c r="E68" s="8">
        <v>0</v>
      </c>
      <c r="F68" s="35">
        <f>SUM(Nov!F68+E68*7)</f>
        <v>31099</v>
      </c>
      <c r="G68" s="8">
        <v>0</v>
      </c>
      <c r="H68" s="35">
        <f>SUM(Nov!H68+G68)</f>
        <v>157460</v>
      </c>
      <c r="I68" s="35">
        <f t="shared" si="0"/>
        <v>0</v>
      </c>
      <c r="J68" s="35">
        <f t="shared" si="1"/>
        <v>250251</v>
      </c>
    </row>
    <row r="69" spans="1:10" s="1" customFormat="1" ht="15.75" customHeight="1">
      <c r="A69" s="5" t="s">
        <v>75</v>
      </c>
      <c r="B69" s="6" t="s">
        <v>20</v>
      </c>
      <c r="C69" s="7">
        <v>5419</v>
      </c>
      <c r="D69" s="35">
        <f>SUM(Nov!D69+C69*7)</f>
        <v>194590</v>
      </c>
      <c r="E69" s="8">
        <v>3068</v>
      </c>
      <c r="F69" s="35">
        <f>SUM(Nov!F69+E69*7)</f>
        <v>107382</v>
      </c>
      <c r="G69" s="8">
        <v>86746</v>
      </c>
      <c r="H69" s="35">
        <f>SUM(Nov!H69+G69)</f>
        <v>243017</v>
      </c>
      <c r="I69" s="35">
        <f aca="true" t="shared" si="2" ref="I69:I80">SUM(C69,E69,G69)</f>
        <v>95233</v>
      </c>
      <c r="J69" s="35">
        <f t="shared" si="1"/>
        <v>544989</v>
      </c>
    </row>
    <row r="70" spans="1:10" s="1" customFormat="1" ht="15.75" customHeight="1">
      <c r="A70" s="5" t="s">
        <v>76</v>
      </c>
      <c r="B70" s="6" t="s">
        <v>20</v>
      </c>
      <c r="C70" s="7">
        <v>1233</v>
      </c>
      <c r="D70" s="35">
        <f>SUM(Nov!D70+C70*7)</f>
        <v>18391</v>
      </c>
      <c r="E70" s="8">
        <v>0</v>
      </c>
      <c r="F70" s="35">
        <f>SUM(Nov!F70+E70*7)</f>
        <v>33331</v>
      </c>
      <c r="G70" s="8">
        <v>14366</v>
      </c>
      <c r="H70" s="35">
        <f>SUM(Nov!H70+G70)</f>
        <v>61499</v>
      </c>
      <c r="I70" s="35">
        <f t="shared" si="2"/>
        <v>15599</v>
      </c>
      <c r="J70" s="35">
        <f aca="true" t="shared" si="3" ref="J70:J80">SUM(D70+F70+H70)</f>
        <v>113221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5">
        <f>SUM(Nov!D71+C71*7)</f>
        <v>45753</v>
      </c>
      <c r="E71" s="8">
        <v>0</v>
      </c>
      <c r="F71" s="35">
        <f>SUM(Nov!F71+E71*7)</f>
        <v>0</v>
      </c>
      <c r="G71" s="8">
        <v>0</v>
      </c>
      <c r="H71" s="35">
        <f>SUM(Nov!H71+G71)</f>
        <v>13060</v>
      </c>
      <c r="I71" s="35">
        <f t="shared" si="2"/>
        <v>0</v>
      </c>
      <c r="J71" s="35">
        <f t="shared" si="3"/>
        <v>58813</v>
      </c>
    </row>
    <row r="72" spans="1:10" s="11" customFormat="1" ht="15.75" customHeight="1">
      <c r="A72" s="9" t="s">
        <v>79</v>
      </c>
      <c r="B72" s="10" t="s">
        <v>20</v>
      </c>
      <c r="C72" s="7">
        <v>0</v>
      </c>
      <c r="D72" s="35">
        <f>SUM(Nov!D72+C72*7)</f>
        <v>229728</v>
      </c>
      <c r="E72" s="8">
        <v>86</v>
      </c>
      <c r="F72" s="35">
        <f>SUM(Nov!F72+E72*7)</f>
        <v>25250</v>
      </c>
      <c r="G72" s="8">
        <v>3687</v>
      </c>
      <c r="H72" s="35">
        <f>SUM(Nov!H72+G72)</f>
        <v>42661</v>
      </c>
      <c r="I72" s="35">
        <f t="shared" si="2"/>
        <v>3773</v>
      </c>
      <c r="J72" s="35">
        <f t="shared" si="3"/>
        <v>297639</v>
      </c>
    </row>
    <row r="73" spans="1:10" s="11" customFormat="1" ht="15.75" customHeight="1">
      <c r="A73" s="9" t="s">
        <v>80</v>
      </c>
      <c r="B73" s="10" t="s">
        <v>20</v>
      </c>
      <c r="C73" s="7">
        <v>17723</v>
      </c>
      <c r="D73" s="35">
        <f>SUM(Nov!D73+C73*7)</f>
        <v>747532</v>
      </c>
      <c r="E73" s="8">
        <v>0</v>
      </c>
      <c r="F73" s="35">
        <f>SUM(Nov!F73+E73*7)</f>
        <v>24567</v>
      </c>
      <c r="G73" s="8">
        <v>85081</v>
      </c>
      <c r="H73" s="35">
        <f>SUM(Nov!H73+G73)</f>
        <v>623147</v>
      </c>
      <c r="I73" s="35">
        <f t="shared" si="2"/>
        <v>102804</v>
      </c>
      <c r="J73" s="35">
        <f t="shared" si="3"/>
        <v>1395246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5">
        <f>SUM(Nov!D74+C74*7)</f>
        <v>183139</v>
      </c>
      <c r="E74" s="8">
        <v>2243</v>
      </c>
      <c r="F74" s="35">
        <f>SUM(Nov!F74+E74*7)</f>
        <v>86349</v>
      </c>
      <c r="G74" s="8">
        <v>27578</v>
      </c>
      <c r="H74" s="35">
        <f>SUM(Nov!H74+G74)</f>
        <v>248781</v>
      </c>
      <c r="I74" s="35">
        <f t="shared" si="2"/>
        <v>29821</v>
      </c>
      <c r="J74" s="35">
        <f t="shared" si="3"/>
        <v>518269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5">
        <f>SUM(Nov!D75+C75*7)</f>
        <v>0</v>
      </c>
      <c r="E75" s="8">
        <v>0</v>
      </c>
      <c r="F75" s="35">
        <f>SUM(Nov!F75+E75*7)</f>
        <v>0</v>
      </c>
      <c r="G75" s="8">
        <v>0</v>
      </c>
      <c r="H75" s="35">
        <f>SUM(Nov!H75+G75)</f>
        <v>0</v>
      </c>
      <c r="I75" s="35">
        <f t="shared" si="2"/>
        <v>0</v>
      </c>
      <c r="J75" s="35">
        <f t="shared" si="3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5">
        <f>SUM(Nov!D76+C76*7)</f>
        <v>180537</v>
      </c>
      <c r="E76" s="8">
        <v>0</v>
      </c>
      <c r="F76" s="35">
        <f>SUM(Nov!F76+E76*7)</f>
        <v>0</v>
      </c>
      <c r="G76" s="8">
        <v>0</v>
      </c>
      <c r="H76" s="35">
        <f>SUM(Nov!H76+G76)</f>
        <v>8865</v>
      </c>
      <c r="I76" s="35">
        <f t="shared" si="2"/>
        <v>0</v>
      </c>
      <c r="J76" s="35">
        <f t="shared" si="3"/>
        <v>189402</v>
      </c>
    </row>
    <row r="77" spans="1:10" s="1" customFormat="1" ht="15.75" customHeight="1">
      <c r="A77" s="5" t="s">
        <v>88</v>
      </c>
      <c r="B77" s="6" t="s">
        <v>20</v>
      </c>
      <c r="C77" s="7">
        <v>21700</v>
      </c>
      <c r="D77" s="35">
        <f>SUM(Nov!D77+C77*7)</f>
        <v>993933</v>
      </c>
      <c r="E77" s="8">
        <v>3658</v>
      </c>
      <c r="F77" s="35">
        <f>SUM(Nov!F77+E77*7)</f>
        <v>282467</v>
      </c>
      <c r="G77" s="8">
        <v>218370</v>
      </c>
      <c r="H77" s="35">
        <f>SUM(Nov!H77+G77)</f>
        <v>1139601</v>
      </c>
      <c r="I77" s="35">
        <f t="shared" si="2"/>
        <v>243728</v>
      </c>
      <c r="J77" s="35">
        <f t="shared" si="3"/>
        <v>2416001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5">
        <f>SUM(Nov!D78+C78*7)</f>
        <v>0</v>
      </c>
      <c r="E78" s="8">
        <v>1269</v>
      </c>
      <c r="F78" s="35">
        <f>SUM(Nov!F78+E78*7)</f>
        <v>178412</v>
      </c>
      <c r="G78" s="8">
        <v>3381</v>
      </c>
      <c r="H78" s="35">
        <f>SUM(Nov!H78+G78)</f>
        <v>183820</v>
      </c>
      <c r="I78" s="35">
        <f t="shared" si="2"/>
        <v>4650</v>
      </c>
      <c r="J78" s="35">
        <f t="shared" si="3"/>
        <v>362232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5">
        <f>SUM(Nov!D79+C79*7)</f>
        <v>0</v>
      </c>
      <c r="E79" s="8">
        <v>5791</v>
      </c>
      <c r="F79" s="35">
        <f>SUM(Nov!F79+E79*7)</f>
        <v>353566</v>
      </c>
      <c r="G79" s="8">
        <v>32956</v>
      </c>
      <c r="H79" s="35">
        <f>SUM(Nov!H79+G79)</f>
        <v>199486</v>
      </c>
      <c r="I79" s="35">
        <f t="shared" si="2"/>
        <v>38747</v>
      </c>
      <c r="J79" s="35">
        <f t="shared" si="3"/>
        <v>553052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5">
        <f>SUM(Nov!D80+C80*7)</f>
        <v>11862</v>
      </c>
      <c r="E80" s="8">
        <v>1997</v>
      </c>
      <c r="F80" s="35">
        <f>SUM(Nov!F80+E80*7)</f>
        <v>157840</v>
      </c>
      <c r="G80" s="8">
        <v>2601</v>
      </c>
      <c r="H80" s="35">
        <f>SUM(Nov!H80+G80)</f>
        <v>139894</v>
      </c>
      <c r="I80" s="35">
        <f t="shared" si="2"/>
        <v>4598</v>
      </c>
      <c r="J80" s="35">
        <f t="shared" si="3"/>
        <v>309596</v>
      </c>
    </row>
    <row r="81" spans="1:10" s="3" customFormat="1" ht="21.75">
      <c r="A81" s="19" t="s">
        <v>125</v>
      </c>
      <c r="B81" s="2"/>
      <c r="C81" s="36">
        <f>SUM(C5:C35)</f>
        <v>147771</v>
      </c>
      <c r="D81" s="36">
        <f aca="true" t="shared" si="4" ref="D81:J81">SUM(D5:D35)</f>
        <v>9256526</v>
      </c>
      <c r="E81" s="36">
        <f t="shared" si="4"/>
        <v>92906</v>
      </c>
      <c r="F81" s="36">
        <f t="shared" si="4"/>
        <v>5476587</v>
      </c>
      <c r="G81" s="36">
        <f t="shared" si="4"/>
        <v>1471378</v>
      </c>
      <c r="H81" s="36">
        <f t="shared" si="4"/>
        <v>13318255</v>
      </c>
      <c r="I81" s="36">
        <f t="shared" si="4"/>
        <v>1712055</v>
      </c>
      <c r="J81" s="36">
        <f t="shared" si="4"/>
        <v>28051368</v>
      </c>
    </row>
    <row r="82" spans="1:10" s="3" customFormat="1" ht="21.75">
      <c r="A82" s="19" t="s">
        <v>126</v>
      </c>
      <c r="B82" s="2"/>
      <c r="C82" s="36">
        <f>SUM(C36:C80)</f>
        <v>305890</v>
      </c>
      <c r="D82" s="36">
        <f aca="true" t="shared" si="5" ref="D82:J82">SUM(D36:D80)</f>
        <v>21081131</v>
      </c>
      <c r="E82" s="36">
        <f t="shared" si="5"/>
        <v>125781</v>
      </c>
      <c r="F82" s="36">
        <f t="shared" si="5"/>
        <v>7057330</v>
      </c>
      <c r="G82" s="36">
        <f t="shared" si="5"/>
        <v>2414648</v>
      </c>
      <c r="H82" s="36">
        <f t="shared" si="5"/>
        <v>20071224</v>
      </c>
      <c r="I82" s="36">
        <f t="shared" si="5"/>
        <v>2846319</v>
      </c>
      <c r="J82" s="36">
        <f t="shared" si="5"/>
        <v>48209685</v>
      </c>
    </row>
    <row r="83" spans="1:10" s="3" customFormat="1" ht="15.75" customHeight="1">
      <c r="A83" s="17" t="s">
        <v>89</v>
      </c>
      <c r="B83" s="2"/>
      <c r="C83" s="36">
        <f>SUM(C81:C82)</f>
        <v>453661</v>
      </c>
      <c r="D83" s="36">
        <f aca="true" t="shared" si="6" ref="D83:J83">SUM(D81:D82)</f>
        <v>30337657</v>
      </c>
      <c r="E83" s="36">
        <f t="shared" si="6"/>
        <v>218687</v>
      </c>
      <c r="F83" s="36">
        <f t="shared" si="6"/>
        <v>12533917</v>
      </c>
      <c r="G83" s="36">
        <f t="shared" si="6"/>
        <v>3886026</v>
      </c>
      <c r="H83" s="36">
        <f t="shared" si="6"/>
        <v>33389479</v>
      </c>
      <c r="I83" s="36">
        <f t="shared" si="6"/>
        <v>4558374</v>
      </c>
      <c r="J83" s="36">
        <f t="shared" si="6"/>
        <v>76261053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155</v>
      </c>
      <c r="J84" s="51">
        <v>70776205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154</v>
      </c>
      <c r="J85" s="49">
        <v>69916462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 sheet="1"/>
  <mergeCells count="1">
    <mergeCell ref="A1:J1"/>
  </mergeCells>
  <conditionalFormatting sqref="A2:A83 B84:H86 A1:IV1 B3:B83 C2:IV83 I84:J84">
    <cfRule type="expression" priority="59" dxfId="0" stopIfTrue="1">
      <formula>CellHasFormula</formula>
    </cfRule>
  </conditionalFormatting>
  <conditionalFormatting sqref="A1:IV1">
    <cfRule type="expression" priority="58" dxfId="0" stopIfTrue="1">
      <formula>CellHasFormula</formula>
    </cfRule>
  </conditionalFormatting>
  <conditionalFormatting sqref="C36:C80">
    <cfRule type="expression" priority="57" dxfId="0" stopIfTrue="1">
      <formula>CellHasFormula</formula>
    </cfRule>
  </conditionalFormatting>
  <conditionalFormatting sqref="E36:E80">
    <cfRule type="expression" priority="56" dxfId="0" stopIfTrue="1">
      <formula>CellHasFormula</formula>
    </cfRule>
  </conditionalFormatting>
  <conditionalFormatting sqref="G36:G80">
    <cfRule type="expression" priority="55" dxfId="0" stopIfTrue="1">
      <formula>CellHasFormula</formula>
    </cfRule>
  </conditionalFormatting>
  <conditionalFormatting sqref="C5:C80">
    <cfRule type="expression" priority="54" dxfId="0" stopIfTrue="1">
      <formula>CellHasFormula</formula>
    </cfRule>
  </conditionalFormatting>
  <conditionalFormatting sqref="E5:E80">
    <cfRule type="expression" priority="53" dxfId="0" stopIfTrue="1">
      <formula>CellHasFormula</formula>
    </cfRule>
  </conditionalFormatting>
  <conditionalFormatting sqref="G5:G80">
    <cfRule type="expression" priority="52" dxfId="0" stopIfTrue="1">
      <formula>CellHasFormula</formula>
    </cfRule>
  </conditionalFormatting>
  <conditionalFormatting sqref="C5:C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E5:E80">
    <cfRule type="expression" priority="48" dxfId="0" stopIfTrue="1">
      <formula>CellHasFormula</formula>
    </cfRule>
  </conditionalFormatting>
  <conditionalFormatting sqref="G5:G80">
    <cfRule type="expression" priority="47" dxfId="0" stopIfTrue="1">
      <formula>CellHasFormula</formula>
    </cfRule>
  </conditionalFormatting>
  <conditionalFormatting sqref="G5:G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80">
    <cfRule type="expression" priority="44" dxfId="0" stopIfTrue="1">
      <formula>CellHasFormula</formula>
    </cfRule>
  </conditionalFormatting>
  <conditionalFormatting sqref="C36:C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E36:E80">
    <cfRule type="expression" priority="41" dxfId="0" stopIfTrue="1">
      <formula>CellHasFormula</formula>
    </cfRule>
  </conditionalFormatting>
  <conditionalFormatting sqref="E36:E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G36:G80">
    <cfRule type="expression" priority="38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C5:C35">
    <cfRule type="expression" priority="36" dxfId="0" stopIfTrue="1">
      <formula>CellHasFormula</formula>
    </cfRule>
  </conditionalFormatting>
  <conditionalFormatting sqref="C5:C35">
    <cfRule type="expression" priority="35" dxfId="0" stopIfTrue="1">
      <formula>CellHasFormula</formula>
    </cfRule>
  </conditionalFormatting>
  <conditionalFormatting sqref="C5:C35">
    <cfRule type="expression" priority="34" dxfId="0" stopIfTrue="1">
      <formula>CellHasFormula</formula>
    </cfRule>
  </conditionalFormatting>
  <conditionalFormatting sqref="C5:C35">
    <cfRule type="expression" priority="33" dxfId="0" stopIfTrue="1">
      <formula>CellHasFormula</formula>
    </cfRule>
  </conditionalFormatting>
  <conditionalFormatting sqref="E5:E35">
    <cfRule type="expression" priority="32" dxfId="0" stopIfTrue="1">
      <formula>CellHasFormula</formula>
    </cfRule>
  </conditionalFormatting>
  <conditionalFormatting sqref="E5:E35">
    <cfRule type="expression" priority="31" dxfId="0" stopIfTrue="1">
      <formula>CellHasFormula</formula>
    </cfRule>
  </conditionalFormatting>
  <conditionalFormatting sqref="E5:E35">
    <cfRule type="expression" priority="30" dxfId="0" stopIfTrue="1">
      <formula>CellHasFormula</formula>
    </cfRule>
  </conditionalFormatting>
  <conditionalFormatting sqref="E5:E35">
    <cfRule type="expression" priority="29" dxfId="0" stopIfTrue="1">
      <formula>CellHasFormula</formula>
    </cfRule>
  </conditionalFormatting>
  <conditionalFormatting sqref="G5:G35">
    <cfRule type="expression" priority="28" dxfId="0" stopIfTrue="1">
      <formula>CellHasFormula</formula>
    </cfRule>
  </conditionalFormatting>
  <conditionalFormatting sqref="G5:G35">
    <cfRule type="expression" priority="27" dxfId="0" stopIfTrue="1">
      <formula>CellHasFormula</formula>
    </cfRule>
  </conditionalFormatting>
  <conditionalFormatting sqref="G5:G35">
    <cfRule type="expression" priority="26" dxfId="0" stopIfTrue="1">
      <formula>CellHasFormula</formula>
    </cfRule>
  </conditionalFormatting>
  <conditionalFormatting sqref="G5:G35">
    <cfRule type="expression" priority="25" dxfId="0" stopIfTrue="1">
      <formula>CellHasFormula</formula>
    </cfRule>
  </conditionalFormatting>
  <conditionalFormatting sqref="C36:C80">
    <cfRule type="expression" priority="24" dxfId="0" stopIfTrue="1">
      <formula>CellHasFormula</formula>
    </cfRule>
  </conditionalFormatting>
  <conditionalFormatting sqref="C36:C80">
    <cfRule type="expression" priority="23" dxfId="0" stopIfTrue="1">
      <formula>CellHasFormula</formula>
    </cfRule>
  </conditionalFormatting>
  <conditionalFormatting sqref="C36:C80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C36:C80">
    <cfRule type="expression" priority="20" dxfId="0" stopIfTrue="1">
      <formula>CellHasFormula</formula>
    </cfRule>
  </conditionalFormatting>
  <conditionalFormatting sqref="C36:C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C36:C80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6" sqref="G36:G80"/>
    </sheetView>
  </sheetViews>
  <sheetFormatPr defaultColWidth="9.140625" defaultRowHeight="12.75"/>
  <cols>
    <col min="1" max="1" width="19.00390625" style="0" bestFit="1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148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6</v>
      </c>
      <c r="D4" s="39" t="s">
        <v>11</v>
      </c>
      <c r="E4" s="4" t="s">
        <v>98</v>
      </c>
      <c r="F4" s="39" t="s">
        <v>14</v>
      </c>
      <c r="G4" s="4" t="s">
        <v>99</v>
      </c>
      <c r="H4" s="39" t="s">
        <v>90</v>
      </c>
      <c r="I4" s="39" t="s">
        <v>100</v>
      </c>
      <c r="J4" s="39" t="s">
        <v>18</v>
      </c>
    </row>
    <row r="5" spans="1:10" s="4" customFormat="1" ht="20.25" customHeight="1">
      <c r="A5" s="21" t="s">
        <v>128</v>
      </c>
      <c r="B5" s="4" t="s">
        <v>22</v>
      </c>
      <c r="C5" s="7">
        <v>3898</v>
      </c>
      <c r="D5" s="35">
        <f>SUM(Dec!D5+C5*6)</f>
        <v>301168</v>
      </c>
      <c r="E5" s="8">
        <v>2260</v>
      </c>
      <c r="F5" s="35">
        <f>SUM(Dec!F5+E5*6)</f>
        <v>149373</v>
      </c>
      <c r="G5" s="8">
        <v>33482</v>
      </c>
      <c r="H5" s="35">
        <f>SUM(Dec!H5+G5)</f>
        <v>257823</v>
      </c>
      <c r="I5" s="35">
        <f aca="true" t="shared" si="0" ref="I5:I41">SUM(C5,E5,G5)</f>
        <v>39640</v>
      </c>
      <c r="J5" s="35">
        <f>SUM(D5+F5+H5)</f>
        <v>708364</v>
      </c>
    </row>
    <row r="6" spans="1:10" s="11" customFormat="1" ht="15.75" customHeight="1">
      <c r="A6" s="9" t="s">
        <v>21</v>
      </c>
      <c r="B6" s="10" t="s">
        <v>22</v>
      </c>
      <c r="C6" s="7">
        <v>0</v>
      </c>
      <c r="D6" s="35">
        <f>SUM(Dec!D6+C6*6)</f>
        <v>24584</v>
      </c>
      <c r="E6" s="8">
        <v>0</v>
      </c>
      <c r="F6" s="35">
        <f>SUM(Dec!F6+E6*6)</f>
        <v>16332</v>
      </c>
      <c r="G6" s="8">
        <v>0</v>
      </c>
      <c r="H6" s="35">
        <f>SUM(Dec!H6+G6)</f>
        <v>27035</v>
      </c>
      <c r="I6" s="35">
        <f t="shared" si="0"/>
        <v>0</v>
      </c>
      <c r="J6" s="35">
        <f>SUM(D6+F6+H6)</f>
        <v>67951</v>
      </c>
    </row>
    <row r="7" spans="1:10" s="11" customFormat="1" ht="15.75" customHeight="1">
      <c r="A7" s="9" t="s">
        <v>23</v>
      </c>
      <c r="B7" s="10" t="s">
        <v>22</v>
      </c>
      <c r="C7" s="7">
        <v>1714</v>
      </c>
      <c r="D7" s="35">
        <f>SUM(Dec!D7+C7*6)</f>
        <v>183675</v>
      </c>
      <c r="E7" s="8">
        <v>1130</v>
      </c>
      <c r="F7" s="35">
        <f>SUM(Dec!F7+E7*6)</f>
        <v>122946</v>
      </c>
      <c r="G7" s="8">
        <v>28638</v>
      </c>
      <c r="H7" s="35">
        <f>SUM(Dec!H7+G7)</f>
        <v>237118</v>
      </c>
      <c r="I7" s="35">
        <f t="shared" si="0"/>
        <v>31482</v>
      </c>
      <c r="J7" s="35">
        <f aca="true" t="shared" si="1" ref="J7:J75">SUM(D7+F7+H7)</f>
        <v>543739</v>
      </c>
    </row>
    <row r="8" spans="1:10" s="1" customFormat="1" ht="15.75" customHeight="1">
      <c r="A8" s="5" t="s">
        <v>24</v>
      </c>
      <c r="B8" s="6" t="s">
        <v>22</v>
      </c>
      <c r="C8" s="7">
        <v>232</v>
      </c>
      <c r="D8" s="35">
        <f>SUM(Dec!D8+C8*6)</f>
        <v>536067</v>
      </c>
      <c r="E8" s="8">
        <v>16129</v>
      </c>
      <c r="F8" s="35">
        <f>SUM(Dec!F8+E8*6)</f>
        <v>727049</v>
      </c>
      <c r="G8" s="8">
        <v>121596</v>
      </c>
      <c r="H8" s="35">
        <f>SUM(Dec!H8+G8)</f>
        <v>1481598</v>
      </c>
      <c r="I8" s="36">
        <f t="shared" si="0"/>
        <v>137957</v>
      </c>
      <c r="J8" s="35">
        <f t="shared" si="1"/>
        <v>2744714</v>
      </c>
    </row>
    <row r="9" spans="1:10" s="11" customFormat="1" ht="15.75" customHeight="1">
      <c r="A9" s="9" t="s">
        <v>25</v>
      </c>
      <c r="B9" s="10" t="s">
        <v>22</v>
      </c>
      <c r="C9" s="7">
        <v>1320</v>
      </c>
      <c r="D9" s="35">
        <f>SUM(Dec!D9+C9*6)</f>
        <v>285856</v>
      </c>
      <c r="E9" s="8">
        <v>3390</v>
      </c>
      <c r="F9" s="35">
        <f>SUM(Dec!F9+E9*6)</f>
        <v>110297</v>
      </c>
      <c r="G9" s="8">
        <v>28937</v>
      </c>
      <c r="H9" s="35">
        <f>SUM(Dec!H9+G9)</f>
        <v>397682</v>
      </c>
      <c r="I9" s="35">
        <f t="shared" si="0"/>
        <v>33647</v>
      </c>
      <c r="J9" s="35">
        <f t="shared" si="1"/>
        <v>793835</v>
      </c>
    </row>
    <row r="10" spans="1:10" s="1" customFormat="1" ht="15.75" customHeight="1">
      <c r="A10" s="5" t="s">
        <v>27</v>
      </c>
      <c r="B10" s="6" t="s">
        <v>22</v>
      </c>
      <c r="C10" s="7">
        <v>7885</v>
      </c>
      <c r="D10" s="35">
        <f>SUM(Dec!D10+C10*6)</f>
        <v>523037</v>
      </c>
      <c r="E10" s="8">
        <v>7645</v>
      </c>
      <c r="F10" s="35">
        <f>SUM(Dec!F10+E10*6)</f>
        <v>216808</v>
      </c>
      <c r="G10" s="8">
        <v>119994</v>
      </c>
      <c r="H10" s="35">
        <f>SUM(Dec!H10+G10)</f>
        <v>638222</v>
      </c>
      <c r="I10" s="36">
        <f t="shared" si="0"/>
        <v>135524</v>
      </c>
      <c r="J10" s="35">
        <f t="shared" si="1"/>
        <v>1378067</v>
      </c>
    </row>
    <row r="11" spans="1:10" s="1" customFormat="1" ht="15.75" customHeight="1">
      <c r="A11" s="5" t="s">
        <v>30</v>
      </c>
      <c r="B11" s="6" t="s">
        <v>22</v>
      </c>
      <c r="C11" s="7">
        <v>4583</v>
      </c>
      <c r="D11" s="35">
        <f>SUM(Dec!D11+C11*6)</f>
        <v>440175</v>
      </c>
      <c r="E11" s="8">
        <v>4244</v>
      </c>
      <c r="F11" s="35">
        <f>SUM(Dec!F11+E11*6)</f>
        <v>240175</v>
      </c>
      <c r="G11" s="8">
        <v>79174</v>
      </c>
      <c r="H11" s="35">
        <f>SUM(Dec!H11+G11)</f>
        <v>633231</v>
      </c>
      <c r="I11" s="36">
        <f t="shared" si="0"/>
        <v>88001</v>
      </c>
      <c r="J11" s="35">
        <f t="shared" si="1"/>
        <v>1313581</v>
      </c>
    </row>
    <row r="12" spans="1:10" s="1" customFormat="1" ht="15.75" customHeight="1">
      <c r="A12" s="5" t="s">
        <v>31</v>
      </c>
      <c r="B12" s="6" t="s">
        <v>22</v>
      </c>
      <c r="C12" s="7">
        <v>8054</v>
      </c>
      <c r="D12" s="35">
        <f>SUM(Dec!D12+C12*6)</f>
        <v>306088</v>
      </c>
      <c r="E12" s="8">
        <v>31921</v>
      </c>
      <c r="F12" s="35">
        <f>SUM(Dec!F12+E12*6)</f>
        <v>535016</v>
      </c>
      <c r="G12" s="8">
        <v>115779</v>
      </c>
      <c r="H12" s="35">
        <f>SUM(Dec!H12+G12)</f>
        <v>556578</v>
      </c>
      <c r="I12" s="36">
        <f t="shared" si="0"/>
        <v>155754</v>
      </c>
      <c r="J12" s="35">
        <f t="shared" si="1"/>
        <v>1397682</v>
      </c>
    </row>
    <row r="13" spans="1:10" s="11" customFormat="1" ht="15.75" customHeight="1">
      <c r="A13" s="9" t="s">
        <v>36</v>
      </c>
      <c r="B13" s="10" t="s">
        <v>22</v>
      </c>
      <c r="C13" s="7">
        <v>1233</v>
      </c>
      <c r="D13" s="35">
        <f>SUM(Dec!D13+C13*6)</f>
        <v>163553</v>
      </c>
      <c r="E13" s="8">
        <v>0</v>
      </c>
      <c r="F13" s="35">
        <f>SUM(Dec!F13+E13*6)</f>
        <v>480361</v>
      </c>
      <c r="G13" s="8">
        <v>2448</v>
      </c>
      <c r="H13" s="35">
        <f>SUM(Dec!H13+G13)</f>
        <v>165854</v>
      </c>
      <c r="I13" s="35">
        <f t="shared" si="0"/>
        <v>3681</v>
      </c>
      <c r="J13" s="35">
        <f t="shared" si="1"/>
        <v>809768</v>
      </c>
    </row>
    <row r="14" spans="1:10" s="1" customFormat="1" ht="15.75" customHeight="1">
      <c r="A14" s="5" t="s">
        <v>37</v>
      </c>
      <c r="B14" s="6" t="s">
        <v>22</v>
      </c>
      <c r="C14" s="7">
        <v>400</v>
      </c>
      <c r="D14" s="35">
        <f>SUM(Dec!D14+C14*6)</f>
        <v>180899</v>
      </c>
      <c r="E14" s="8">
        <v>1113</v>
      </c>
      <c r="F14" s="35">
        <f>SUM(Dec!F14+E14*6)</f>
        <v>6678</v>
      </c>
      <c r="G14" s="8">
        <v>1536</v>
      </c>
      <c r="H14" s="35">
        <f>SUM(Dec!H14+G14)</f>
        <v>192916</v>
      </c>
      <c r="I14" s="36">
        <f t="shared" si="0"/>
        <v>3049</v>
      </c>
      <c r="J14" s="35">
        <f t="shared" si="1"/>
        <v>380493</v>
      </c>
    </row>
    <row r="15" spans="1:10" s="1" customFormat="1" ht="15.75" customHeight="1">
      <c r="A15" s="5" t="s">
        <v>40</v>
      </c>
      <c r="B15" s="6" t="s">
        <v>22</v>
      </c>
      <c r="C15" s="7">
        <v>34806</v>
      </c>
      <c r="D15" s="35">
        <f>SUM(Dec!D15+C15*6)</f>
        <v>895849</v>
      </c>
      <c r="E15" s="8">
        <v>3303</v>
      </c>
      <c r="F15" s="35">
        <f>SUM(Dec!F15+E15*6)</f>
        <v>202790</v>
      </c>
      <c r="G15" s="8">
        <v>57379</v>
      </c>
      <c r="H15" s="35">
        <f>SUM(Dec!H15+G15)</f>
        <v>872165</v>
      </c>
      <c r="I15" s="36">
        <f t="shared" si="0"/>
        <v>95488</v>
      </c>
      <c r="J15" s="35">
        <f t="shared" si="1"/>
        <v>1970804</v>
      </c>
    </row>
    <row r="16" spans="1:10" s="1" customFormat="1" ht="15.75" customHeight="1">
      <c r="A16" s="5" t="s">
        <v>44</v>
      </c>
      <c r="B16" s="6" t="s">
        <v>22</v>
      </c>
      <c r="C16" s="7">
        <v>22962</v>
      </c>
      <c r="D16" s="35">
        <f>SUM(Dec!D16+C16*6)</f>
        <v>578073</v>
      </c>
      <c r="E16" s="8">
        <v>2037</v>
      </c>
      <c r="F16" s="35">
        <f>SUM(Dec!F16+E16*6)</f>
        <v>134157</v>
      </c>
      <c r="G16" s="8">
        <v>43977</v>
      </c>
      <c r="H16" s="35">
        <f>SUM(Dec!H16+G16)</f>
        <v>610562</v>
      </c>
      <c r="I16" s="36">
        <f t="shared" si="0"/>
        <v>68976</v>
      </c>
      <c r="J16" s="35">
        <f t="shared" si="1"/>
        <v>1322792</v>
      </c>
    </row>
    <row r="17" spans="1:10" s="1" customFormat="1" ht="15.75" customHeight="1">
      <c r="A17" s="5" t="s">
        <v>45</v>
      </c>
      <c r="B17" s="6" t="s">
        <v>22</v>
      </c>
      <c r="C17" s="7">
        <v>3119</v>
      </c>
      <c r="D17" s="35">
        <f>SUM(Dec!D17+C17*6)</f>
        <v>144170</v>
      </c>
      <c r="E17" s="8">
        <v>7126</v>
      </c>
      <c r="F17" s="35">
        <f>SUM(Dec!F17+E17*6)</f>
        <v>302069</v>
      </c>
      <c r="G17" s="8">
        <v>93100</v>
      </c>
      <c r="H17" s="35">
        <f>SUM(Dec!H17+G17)</f>
        <v>739517</v>
      </c>
      <c r="I17" s="36">
        <f t="shared" si="0"/>
        <v>103345</v>
      </c>
      <c r="J17" s="35">
        <f t="shared" si="1"/>
        <v>1185756</v>
      </c>
    </row>
    <row r="18" spans="1:10" s="1" customFormat="1" ht="15.75" customHeight="1">
      <c r="A18" s="5" t="s">
        <v>46</v>
      </c>
      <c r="B18" s="6" t="s">
        <v>22</v>
      </c>
      <c r="C18" s="7">
        <v>2143</v>
      </c>
      <c r="D18" s="35">
        <f>SUM(Dec!D18+C18*6)</f>
        <v>592545</v>
      </c>
      <c r="E18" s="8">
        <v>10515</v>
      </c>
      <c r="F18" s="35">
        <f>SUM(Dec!F18+E18*6)</f>
        <v>473436</v>
      </c>
      <c r="G18" s="8">
        <v>83120</v>
      </c>
      <c r="H18" s="35">
        <f>SUM(Dec!H18+G18)</f>
        <v>1018381</v>
      </c>
      <c r="I18" s="36">
        <f t="shared" si="0"/>
        <v>95778</v>
      </c>
      <c r="J18" s="35">
        <f t="shared" si="1"/>
        <v>2084362</v>
      </c>
    </row>
    <row r="19" spans="1:10" s="11" customFormat="1" ht="15.75" customHeight="1">
      <c r="A19" s="9" t="s">
        <v>47</v>
      </c>
      <c r="B19" s="10" t="s">
        <v>22</v>
      </c>
      <c r="C19" s="7">
        <v>2858</v>
      </c>
      <c r="D19" s="35">
        <f>SUM(Dec!D19+C19*6)</f>
        <v>36286</v>
      </c>
      <c r="E19" s="8">
        <v>1288</v>
      </c>
      <c r="F19" s="35">
        <f>SUM(Dec!F19+E19*6)</f>
        <v>25474</v>
      </c>
      <c r="G19" s="8">
        <v>19578</v>
      </c>
      <c r="H19" s="35">
        <f>SUM(Dec!H19+G19)</f>
        <v>52987</v>
      </c>
      <c r="I19" s="35">
        <f t="shared" si="0"/>
        <v>23724</v>
      </c>
      <c r="J19" s="35">
        <f t="shared" si="1"/>
        <v>114747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5">
        <f>SUM(Dec!D20+C20*6)</f>
        <v>0</v>
      </c>
      <c r="E20" s="8">
        <v>1800</v>
      </c>
      <c r="F20" s="35">
        <f>SUM(Dec!F20+E20*6)</f>
        <v>13000</v>
      </c>
      <c r="G20" s="8">
        <v>14008</v>
      </c>
      <c r="H20" s="35">
        <f>SUM(Dec!H20+G20)</f>
        <v>24717</v>
      </c>
      <c r="I20" s="35">
        <f t="shared" si="0"/>
        <v>15808</v>
      </c>
      <c r="J20" s="35">
        <f t="shared" si="1"/>
        <v>37717</v>
      </c>
    </row>
    <row r="21" spans="1:10" s="1" customFormat="1" ht="15.75" customHeight="1">
      <c r="A21" s="5" t="s">
        <v>50</v>
      </c>
      <c r="B21" s="6" t="s">
        <v>22</v>
      </c>
      <c r="C21" s="7">
        <v>1423</v>
      </c>
      <c r="D21" s="35">
        <f>SUM(Dec!D21+C21*6)</f>
        <v>211622</v>
      </c>
      <c r="E21" s="8">
        <v>0</v>
      </c>
      <c r="F21" s="35">
        <f>SUM(Dec!F21+E21*6)</f>
        <v>6610</v>
      </c>
      <c r="G21" s="8">
        <v>1330</v>
      </c>
      <c r="H21" s="35">
        <f>SUM(Dec!H21+G21)</f>
        <v>352305</v>
      </c>
      <c r="I21" s="36">
        <f t="shared" si="0"/>
        <v>2753</v>
      </c>
      <c r="J21" s="35">
        <f t="shared" si="1"/>
        <v>570537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5">
        <f>SUM(Dec!D22+C22*6)</f>
        <v>3060</v>
      </c>
      <c r="E22" s="8">
        <v>0</v>
      </c>
      <c r="F22" s="35">
        <f>SUM(Dec!F22+E22*6)</f>
        <v>0</v>
      </c>
      <c r="G22" s="8">
        <v>0</v>
      </c>
      <c r="H22" s="35">
        <f>SUM(Dec!H22+G22)</f>
        <v>2036</v>
      </c>
      <c r="I22" s="36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7">
        <v>14569</v>
      </c>
      <c r="D23" s="35">
        <f>SUM(Dec!D23+C23*6)</f>
        <v>837278</v>
      </c>
      <c r="E23" s="8">
        <v>9760</v>
      </c>
      <c r="F23" s="35">
        <f>SUM(Dec!F23+E23*6)</f>
        <v>350259</v>
      </c>
      <c r="G23" s="8">
        <v>176458</v>
      </c>
      <c r="H23" s="35">
        <f>SUM(Dec!H23+G23)</f>
        <v>1232289</v>
      </c>
      <c r="I23" s="36">
        <f t="shared" si="0"/>
        <v>200787</v>
      </c>
      <c r="J23" s="35">
        <f t="shared" si="1"/>
        <v>2419826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5">
        <f>SUM(Dec!D24+C24*6)</f>
        <v>0</v>
      </c>
      <c r="E24" s="8">
        <v>0</v>
      </c>
      <c r="F24" s="35">
        <f>SUM(Dec!F24+E24*6)</f>
        <v>0</v>
      </c>
      <c r="G24" s="8">
        <v>0</v>
      </c>
      <c r="H24" s="35">
        <f>SUM(Dec!H24+G24)</f>
        <v>0</v>
      </c>
      <c r="I24" s="36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7">
        <v>9114</v>
      </c>
      <c r="D25" s="35">
        <f>SUM(Dec!D25+C25*6)</f>
        <v>336661</v>
      </c>
      <c r="E25" s="8">
        <v>7438</v>
      </c>
      <c r="F25" s="35">
        <f>SUM(Dec!F25+E25*6)</f>
        <v>327106</v>
      </c>
      <c r="G25" s="8">
        <v>342173</v>
      </c>
      <c r="H25" s="35">
        <f>SUM(Dec!H25+G25)</f>
        <v>778189</v>
      </c>
      <c r="I25" s="35">
        <f t="shared" si="0"/>
        <v>358725</v>
      </c>
      <c r="J25" s="35">
        <f t="shared" si="1"/>
        <v>1441956</v>
      </c>
    </row>
    <row r="26" spans="1:10" s="1" customFormat="1" ht="15.75" customHeight="1">
      <c r="A26" s="5" t="s">
        <v>63</v>
      </c>
      <c r="B26" s="6" t="s">
        <v>22</v>
      </c>
      <c r="C26" s="7">
        <v>5403</v>
      </c>
      <c r="D26" s="35">
        <f>SUM(Dec!D26+C26*6)</f>
        <v>605006</v>
      </c>
      <c r="E26" s="8">
        <v>90</v>
      </c>
      <c r="F26" s="35">
        <f>SUM(Dec!F26+E26*6)</f>
        <v>213414</v>
      </c>
      <c r="G26" s="8">
        <v>71105</v>
      </c>
      <c r="H26" s="35">
        <f>SUM(Dec!H26+G26)</f>
        <v>608463</v>
      </c>
      <c r="I26" s="36">
        <f t="shared" si="0"/>
        <v>76598</v>
      </c>
      <c r="J26" s="35">
        <f t="shared" si="1"/>
        <v>1426883</v>
      </c>
    </row>
    <row r="27" spans="1:10" s="1" customFormat="1" ht="15.75" customHeight="1">
      <c r="A27" s="5" t="s">
        <v>64</v>
      </c>
      <c r="B27" s="6" t="s">
        <v>22</v>
      </c>
      <c r="C27" s="7">
        <v>8378</v>
      </c>
      <c r="D27" s="35">
        <f>SUM(Dec!D27+C27*6)</f>
        <v>568025</v>
      </c>
      <c r="E27" s="8">
        <v>10866</v>
      </c>
      <c r="F27" s="35">
        <f>SUM(Dec!F27+E27*6)</f>
        <v>431738</v>
      </c>
      <c r="G27" s="8">
        <v>101485</v>
      </c>
      <c r="H27" s="35">
        <f>SUM(Dec!H27+G27)</f>
        <v>797787</v>
      </c>
      <c r="I27" s="36">
        <f t="shared" si="0"/>
        <v>120729</v>
      </c>
      <c r="J27" s="35">
        <f t="shared" si="1"/>
        <v>1797550</v>
      </c>
    </row>
    <row r="28" spans="1:10" s="1" customFormat="1" ht="15.75" customHeight="1">
      <c r="A28" s="5" t="s">
        <v>77</v>
      </c>
      <c r="B28" s="6" t="s">
        <v>22</v>
      </c>
      <c r="C28" s="7">
        <v>1539</v>
      </c>
      <c r="D28" s="35">
        <f>SUM(Dec!D28+C28*6)</f>
        <v>287719</v>
      </c>
      <c r="E28" s="8">
        <v>288</v>
      </c>
      <c r="F28" s="35">
        <f>SUM(Dec!F28+E28*6)</f>
        <v>63392</v>
      </c>
      <c r="G28" s="8">
        <v>53486</v>
      </c>
      <c r="H28" s="35">
        <f>SUM(Dec!H28+G28)</f>
        <v>326703</v>
      </c>
      <c r="I28" s="36">
        <f t="shared" si="0"/>
        <v>55313</v>
      </c>
      <c r="J28" s="35">
        <f t="shared" si="1"/>
        <v>677814</v>
      </c>
    </row>
    <row r="29" spans="1:10" s="1" customFormat="1" ht="15.75" customHeight="1">
      <c r="A29" s="5" t="s">
        <v>82</v>
      </c>
      <c r="B29" s="6" t="s">
        <v>22</v>
      </c>
      <c r="C29" s="7">
        <v>4151</v>
      </c>
      <c r="D29" s="35">
        <f>SUM(Dec!D29+C29*6)</f>
        <v>527131</v>
      </c>
      <c r="E29" s="8">
        <v>0</v>
      </c>
      <c r="F29" s="35">
        <f>SUM(Dec!F29+E29*6)</f>
        <v>24608</v>
      </c>
      <c r="G29" s="8">
        <v>27421</v>
      </c>
      <c r="H29" s="35">
        <f>SUM(Dec!H29+G29)</f>
        <v>541251</v>
      </c>
      <c r="I29" s="36">
        <f t="shared" si="0"/>
        <v>31572</v>
      </c>
      <c r="J29" s="35">
        <f t="shared" si="1"/>
        <v>1092990</v>
      </c>
    </row>
    <row r="30" spans="1:10" s="1" customFormat="1" ht="15.75" customHeight="1">
      <c r="A30" s="5" t="s">
        <v>83</v>
      </c>
      <c r="B30" s="6" t="s">
        <v>22</v>
      </c>
      <c r="C30" s="7">
        <v>6149</v>
      </c>
      <c r="D30" s="35">
        <f>SUM(Dec!D30+C30*6)</f>
        <v>828808</v>
      </c>
      <c r="E30" s="8">
        <v>5370</v>
      </c>
      <c r="F30" s="35">
        <f>SUM(Dec!F30+E30*6)</f>
        <v>105478</v>
      </c>
      <c r="G30" s="8">
        <v>195298</v>
      </c>
      <c r="H30" s="35">
        <f>SUM(Dec!H30+G30)</f>
        <v>946248</v>
      </c>
      <c r="I30" s="36">
        <f t="shared" si="0"/>
        <v>206817</v>
      </c>
      <c r="J30" s="35">
        <f t="shared" si="1"/>
        <v>1880534</v>
      </c>
    </row>
    <row r="31" spans="1:10" s="1" customFormat="1" ht="15.75" customHeight="1">
      <c r="A31" s="5" t="s">
        <v>84</v>
      </c>
      <c r="B31" s="6" t="s">
        <v>22</v>
      </c>
      <c r="C31" s="7">
        <v>6865</v>
      </c>
      <c r="D31" s="35">
        <f>SUM(Dec!D31+C31*6)</f>
        <v>537538</v>
      </c>
      <c r="E31" s="8">
        <v>2888</v>
      </c>
      <c r="F31" s="35">
        <f>SUM(Dec!F31+E31*6)</f>
        <v>398324</v>
      </c>
      <c r="G31" s="8">
        <v>60687</v>
      </c>
      <c r="H31" s="35">
        <f>SUM(Dec!H31+G31)</f>
        <v>1096501</v>
      </c>
      <c r="I31" s="36">
        <f t="shared" si="0"/>
        <v>70440</v>
      </c>
      <c r="J31" s="35">
        <f t="shared" si="1"/>
        <v>2032363</v>
      </c>
    </row>
    <row r="32" spans="1:10" s="11" customFormat="1" ht="15.75" customHeight="1">
      <c r="A32" s="9" t="s">
        <v>86</v>
      </c>
      <c r="B32" s="10" t="s">
        <v>22</v>
      </c>
      <c r="C32" s="7">
        <v>6261</v>
      </c>
      <c r="D32" s="35">
        <f>SUM(Dec!D32+C32*6)</f>
        <v>191319</v>
      </c>
      <c r="E32" s="8">
        <v>1977</v>
      </c>
      <c r="F32" s="35">
        <f>SUM(Dec!F32+E32*6)</f>
        <v>81636</v>
      </c>
      <c r="G32" s="8">
        <v>45098</v>
      </c>
      <c r="H32" s="35">
        <f>SUM(Dec!H32+G32)</f>
        <v>212398</v>
      </c>
      <c r="I32" s="35">
        <f t="shared" si="0"/>
        <v>53336</v>
      </c>
      <c r="J32" s="35">
        <f t="shared" si="1"/>
        <v>485353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5">
        <f>SUM(Dec!D33+C33*6)</f>
        <v>0</v>
      </c>
      <c r="E33" s="8">
        <v>4039</v>
      </c>
      <c r="F33" s="35">
        <f>SUM(Dec!F33+E33*6)</f>
        <v>78180</v>
      </c>
      <c r="G33" s="8">
        <v>15582</v>
      </c>
      <c r="H33" s="35">
        <f>SUM(Dec!H33+G33)</f>
        <v>50764</v>
      </c>
      <c r="I33" s="35">
        <f t="shared" si="0"/>
        <v>19621</v>
      </c>
      <c r="J33" s="35">
        <f t="shared" si="1"/>
        <v>128944</v>
      </c>
    </row>
    <row r="34" spans="1:10" s="11" customFormat="1" ht="15.75" customHeight="1">
      <c r="A34" s="9" t="s">
        <v>135</v>
      </c>
      <c r="B34" s="10" t="s">
        <v>22</v>
      </c>
      <c r="C34" s="7">
        <v>0</v>
      </c>
      <c r="D34" s="35">
        <f>SUM(Dec!D34+C34*6)</f>
        <v>50896</v>
      </c>
      <c r="E34" s="8">
        <v>1358</v>
      </c>
      <c r="F34" s="35">
        <f>SUM(Dec!F34+E34*6)</f>
        <v>249367</v>
      </c>
      <c r="G34" s="8">
        <v>10829</v>
      </c>
      <c r="H34" s="35">
        <f>SUM(Dec!H34+G34)</f>
        <v>221471</v>
      </c>
      <c r="I34" s="35">
        <f t="shared" si="0"/>
        <v>12187</v>
      </c>
      <c r="J34" s="35">
        <f t="shared" si="1"/>
        <v>521734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5">
        <f>SUM(Dec!D35+C35*6)</f>
        <v>33792</v>
      </c>
      <c r="E35" s="8">
        <v>3104</v>
      </c>
      <c r="F35" s="35">
        <f>SUM(Dec!F35+E35*6)</f>
        <v>236988</v>
      </c>
      <c r="G35" s="8">
        <v>7977</v>
      </c>
      <c r="H35" s="35">
        <f>SUM(Dec!H35+G35)</f>
        <v>197139</v>
      </c>
      <c r="I35" s="35">
        <f t="shared" si="0"/>
        <v>11081</v>
      </c>
      <c r="J35" s="35">
        <f t="shared" si="1"/>
        <v>467919</v>
      </c>
    </row>
    <row r="36" spans="1:10" s="11" customFormat="1" ht="15.75" customHeight="1">
      <c r="A36" s="9" t="s">
        <v>129</v>
      </c>
      <c r="B36" s="10" t="s">
        <v>20</v>
      </c>
      <c r="C36" s="7">
        <v>2683</v>
      </c>
      <c r="D36" s="35">
        <f>SUM(Dec!D36+C36*6)</f>
        <v>610402</v>
      </c>
      <c r="E36" s="8">
        <v>0</v>
      </c>
      <c r="F36" s="35">
        <f>SUM(Dec!F36+E36*6)</f>
        <v>40755</v>
      </c>
      <c r="G36" s="8">
        <v>17453</v>
      </c>
      <c r="H36" s="35">
        <f>SUM(Dec!H36+G36)</f>
        <v>379846</v>
      </c>
      <c r="I36" s="36">
        <f t="shared" si="0"/>
        <v>20136</v>
      </c>
      <c r="J36" s="35">
        <f t="shared" si="1"/>
        <v>1031003</v>
      </c>
    </row>
    <row r="37" spans="1:10" s="1" customFormat="1" ht="15.75" customHeight="1">
      <c r="A37" s="5" t="s">
        <v>19</v>
      </c>
      <c r="B37" s="6" t="s">
        <v>20</v>
      </c>
      <c r="C37" s="7">
        <v>7173</v>
      </c>
      <c r="D37" s="35">
        <f>SUM(Dec!D37+C37*6)</f>
        <v>350001</v>
      </c>
      <c r="E37" s="8">
        <v>0</v>
      </c>
      <c r="F37" s="35">
        <f>SUM(Dec!F37+E37*6)</f>
        <v>25014</v>
      </c>
      <c r="G37" s="8">
        <v>103225</v>
      </c>
      <c r="H37" s="35">
        <f>SUM(Dec!H37+G37)</f>
        <v>346510</v>
      </c>
      <c r="I37" s="36">
        <f t="shared" si="0"/>
        <v>110398</v>
      </c>
      <c r="J37" s="35">
        <f t="shared" si="1"/>
        <v>721525</v>
      </c>
    </row>
    <row r="38" spans="1:10" s="1" customFormat="1" ht="15.75" customHeight="1">
      <c r="A38" s="5" t="s">
        <v>26</v>
      </c>
      <c r="B38" s="6" t="s">
        <v>20</v>
      </c>
      <c r="C38" s="7">
        <v>14796</v>
      </c>
      <c r="D38" s="35">
        <f>SUM(Dec!D38+C38*6)</f>
        <v>1529449</v>
      </c>
      <c r="E38" s="8">
        <v>5306</v>
      </c>
      <c r="F38" s="35">
        <f>SUM(Dec!F38+E38*6)</f>
        <v>442061</v>
      </c>
      <c r="G38" s="8">
        <v>62899</v>
      </c>
      <c r="H38" s="35">
        <f>SUM(Dec!H38+G38)</f>
        <v>1404079</v>
      </c>
      <c r="I38" s="36">
        <f t="shared" si="0"/>
        <v>83001</v>
      </c>
      <c r="J38" s="35">
        <f t="shared" si="1"/>
        <v>3375589</v>
      </c>
    </row>
    <row r="39" spans="1:10" s="1" customFormat="1" ht="15.75" customHeight="1">
      <c r="A39" s="5" t="s">
        <v>28</v>
      </c>
      <c r="B39" s="6" t="s">
        <v>20</v>
      </c>
      <c r="C39" s="7">
        <v>15021</v>
      </c>
      <c r="D39" s="35">
        <f>SUM(Dec!D39+C39*6)</f>
        <v>947259</v>
      </c>
      <c r="E39" s="8">
        <v>2072</v>
      </c>
      <c r="F39" s="35">
        <f>SUM(Dec!F39+E39*6)</f>
        <v>63658</v>
      </c>
      <c r="G39" s="8">
        <v>150235</v>
      </c>
      <c r="H39" s="35">
        <f>SUM(Dec!H39+G39)</f>
        <v>822987</v>
      </c>
      <c r="I39" s="36">
        <f t="shared" si="0"/>
        <v>167328</v>
      </c>
      <c r="J39" s="35">
        <f t="shared" si="1"/>
        <v>1833904</v>
      </c>
    </row>
    <row r="40" spans="1:10" s="1" customFormat="1" ht="15.75" customHeight="1">
      <c r="A40" s="5" t="s">
        <v>29</v>
      </c>
      <c r="B40" s="6" t="s">
        <v>20</v>
      </c>
      <c r="C40" s="7">
        <v>4873</v>
      </c>
      <c r="D40" s="35">
        <f>SUM(Dec!D40+C40*6)</f>
        <v>475353</v>
      </c>
      <c r="E40" s="8">
        <v>1758</v>
      </c>
      <c r="F40" s="35">
        <f>SUM(Dec!F40+E40*6)</f>
        <v>129503</v>
      </c>
      <c r="G40" s="8">
        <v>63772</v>
      </c>
      <c r="H40" s="35">
        <f>SUM(Dec!H40+G40)</f>
        <v>488757</v>
      </c>
      <c r="I40" s="36">
        <f t="shared" si="0"/>
        <v>70403</v>
      </c>
      <c r="J40" s="35">
        <f t="shared" si="1"/>
        <v>1093613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5">
        <f>SUM(Dec!D41+C41*6)</f>
        <v>42744</v>
      </c>
      <c r="E41" s="8">
        <v>0</v>
      </c>
      <c r="F41" s="35">
        <f>SUM(Dec!F41+E41*6)</f>
        <v>0</v>
      </c>
      <c r="G41" s="8">
        <v>0</v>
      </c>
      <c r="H41" s="35">
        <f>SUM(Dec!H41+G41)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7">
        <v>259</v>
      </c>
      <c r="D42" s="35">
        <f>SUM(Dec!D42+C42*6)</f>
        <v>455879</v>
      </c>
      <c r="E42" s="8">
        <v>5601</v>
      </c>
      <c r="F42" s="35">
        <f>SUM(Dec!F42+E42*6)</f>
        <v>319188</v>
      </c>
      <c r="G42" s="8">
        <v>71267</v>
      </c>
      <c r="H42" s="35">
        <f>SUM(Dec!H42+G42)</f>
        <v>624095</v>
      </c>
      <c r="I42" s="36">
        <f aca="true" t="shared" si="2" ref="I42:I80">SUM(C42,E42,G42)</f>
        <v>77127</v>
      </c>
      <c r="J42" s="35">
        <f t="shared" si="1"/>
        <v>1399162</v>
      </c>
    </row>
    <row r="43" spans="1:10" s="1" customFormat="1" ht="15.75" customHeight="1">
      <c r="A43" s="5" t="s">
        <v>34</v>
      </c>
      <c r="B43" s="6" t="s">
        <v>20</v>
      </c>
      <c r="C43" s="7">
        <v>17252</v>
      </c>
      <c r="D43" s="35">
        <f>SUM(Dec!D43+C43*6)</f>
        <v>686690</v>
      </c>
      <c r="E43" s="8">
        <v>1130</v>
      </c>
      <c r="F43" s="35">
        <f>SUM(Dec!F43+E43*6)</f>
        <v>180051</v>
      </c>
      <c r="G43" s="8">
        <v>54151</v>
      </c>
      <c r="H43" s="35">
        <f>SUM(Dec!H43+G43)</f>
        <v>462079</v>
      </c>
      <c r="I43" s="36">
        <f t="shared" si="2"/>
        <v>72533</v>
      </c>
      <c r="J43" s="35">
        <f t="shared" si="1"/>
        <v>1328820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5">
        <f>SUM(Dec!D44+C44*6)</f>
        <v>210588</v>
      </c>
      <c r="E44" s="8">
        <v>0</v>
      </c>
      <c r="F44" s="35">
        <f>SUM(Dec!F44+E44*6)</f>
        <v>0</v>
      </c>
      <c r="G44" s="8">
        <v>0</v>
      </c>
      <c r="H44" s="35">
        <f>SUM(Dec!H44+G44)</f>
        <v>0</v>
      </c>
      <c r="I44" s="35">
        <f t="shared" si="2"/>
        <v>0</v>
      </c>
      <c r="J44" s="35">
        <f t="shared" si="1"/>
        <v>210588</v>
      </c>
    </row>
    <row r="45" spans="1:10" s="1" customFormat="1" ht="15.75" customHeight="1">
      <c r="A45" s="5" t="s">
        <v>38</v>
      </c>
      <c r="B45" s="6" t="s">
        <v>20</v>
      </c>
      <c r="C45" s="7">
        <v>1574</v>
      </c>
      <c r="D45" s="35">
        <f>SUM(Dec!D45+C45*6)</f>
        <v>1268497</v>
      </c>
      <c r="E45" s="8">
        <v>1271</v>
      </c>
      <c r="F45" s="35">
        <f>SUM(Dec!F45+E45*6)</f>
        <v>157071</v>
      </c>
      <c r="G45" s="8">
        <v>34210</v>
      </c>
      <c r="H45" s="35">
        <f>SUM(Dec!H45+G45)</f>
        <v>1298238</v>
      </c>
      <c r="I45" s="36">
        <f t="shared" si="2"/>
        <v>37055</v>
      </c>
      <c r="J45" s="35">
        <f t="shared" si="1"/>
        <v>2723806</v>
      </c>
    </row>
    <row r="46" spans="1:10" s="11" customFormat="1" ht="15.75" customHeight="1">
      <c r="A46" s="9" t="s">
        <v>39</v>
      </c>
      <c r="B46" s="10" t="s">
        <v>20</v>
      </c>
      <c r="C46" s="7">
        <v>9008</v>
      </c>
      <c r="D46" s="35">
        <f>SUM(Dec!D46+C46*6)</f>
        <v>824092</v>
      </c>
      <c r="E46" s="8">
        <v>1795</v>
      </c>
      <c r="F46" s="35">
        <f>SUM(Dec!F46+E46*6)</f>
        <v>103028</v>
      </c>
      <c r="G46" s="8">
        <v>83859</v>
      </c>
      <c r="H46" s="35">
        <f>SUM(Dec!H46+G46)</f>
        <v>493648</v>
      </c>
      <c r="I46" s="35">
        <f t="shared" si="2"/>
        <v>94662</v>
      </c>
      <c r="J46" s="35">
        <f t="shared" si="1"/>
        <v>1420768</v>
      </c>
    </row>
    <row r="47" spans="1:10" s="1" customFormat="1" ht="15.75" customHeight="1">
      <c r="A47" s="5" t="s">
        <v>41</v>
      </c>
      <c r="B47" s="6" t="s">
        <v>20</v>
      </c>
      <c r="C47" s="7">
        <v>23107</v>
      </c>
      <c r="D47" s="35">
        <f>SUM(Dec!D47+C47*6)</f>
        <v>872197</v>
      </c>
      <c r="E47" s="8">
        <v>6626</v>
      </c>
      <c r="F47" s="35">
        <f>SUM(Dec!F47+E47*6)</f>
        <v>474599</v>
      </c>
      <c r="G47" s="8">
        <v>135426</v>
      </c>
      <c r="H47" s="35">
        <f>SUM(Dec!H47+G47)</f>
        <v>1051377</v>
      </c>
      <c r="I47" s="36">
        <f t="shared" si="2"/>
        <v>165159</v>
      </c>
      <c r="J47" s="35">
        <f t="shared" si="1"/>
        <v>2398173</v>
      </c>
    </row>
    <row r="48" spans="1:10" s="1" customFormat="1" ht="15.75" customHeight="1">
      <c r="A48" s="5" t="s">
        <v>42</v>
      </c>
      <c r="B48" s="6" t="s">
        <v>20</v>
      </c>
      <c r="C48" s="7">
        <v>1801</v>
      </c>
      <c r="D48" s="35">
        <f>SUM(Dec!D48+C48*6)</f>
        <v>259143</v>
      </c>
      <c r="E48" s="8">
        <v>3388</v>
      </c>
      <c r="F48" s="35">
        <f>SUM(Dec!F48+E48*6)</f>
        <v>143969</v>
      </c>
      <c r="G48" s="8">
        <v>17216</v>
      </c>
      <c r="H48" s="35">
        <f>SUM(Dec!H48+G48)</f>
        <v>229897</v>
      </c>
      <c r="I48" s="36">
        <f t="shared" si="2"/>
        <v>22405</v>
      </c>
      <c r="J48" s="35">
        <f t="shared" si="1"/>
        <v>633009</v>
      </c>
    </row>
    <row r="49" spans="1:10" s="11" customFormat="1" ht="15.75" customHeight="1">
      <c r="A49" s="9" t="s">
        <v>43</v>
      </c>
      <c r="B49" s="10" t="s">
        <v>20</v>
      </c>
      <c r="C49" s="7">
        <v>0</v>
      </c>
      <c r="D49" s="35">
        <f>SUM(Dec!D49+C49*6)</f>
        <v>257735</v>
      </c>
      <c r="E49" s="8">
        <v>0</v>
      </c>
      <c r="F49" s="35">
        <f>SUM(Dec!F49+E49*6)</f>
        <v>63306</v>
      </c>
      <c r="G49" s="8">
        <v>0</v>
      </c>
      <c r="H49" s="35">
        <f>SUM(Dec!H49+G49)</f>
        <v>165678</v>
      </c>
      <c r="I49" s="35">
        <f t="shared" si="2"/>
        <v>0</v>
      </c>
      <c r="J49" s="35">
        <f t="shared" si="1"/>
        <v>486719</v>
      </c>
    </row>
    <row r="50" spans="1:10" s="11" customFormat="1" ht="15.75" customHeight="1">
      <c r="A50" s="9" t="s">
        <v>131</v>
      </c>
      <c r="B50" s="10" t="s">
        <v>20</v>
      </c>
      <c r="C50" s="7">
        <v>4697</v>
      </c>
      <c r="D50" s="35">
        <f>SUM(Dec!D50+C50*6)</f>
        <v>977234</v>
      </c>
      <c r="E50" s="8">
        <v>0</v>
      </c>
      <c r="F50" s="35">
        <f>SUM(Dec!F50+E50*6)</f>
        <v>5040</v>
      </c>
      <c r="G50" s="8">
        <v>25945</v>
      </c>
      <c r="H50" s="35">
        <f>SUM(Dec!H50+G50)</f>
        <v>448532</v>
      </c>
      <c r="I50" s="36">
        <f t="shared" si="2"/>
        <v>30642</v>
      </c>
      <c r="J50" s="35">
        <f t="shared" si="1"/>
        <v>1430806</v>
      </c>
    </row>
    <row r="51" spans="1:10" s="1" customFormat="1" ht="15.75" customHeight="1">
      <c r="A51" s="5" t="s">
        <v>48</v>
      </c>
      <c r="B51" s="6" t="s">
        <v>20</v>
      </c>
      <c r="C51" s="7">
        <v>21454</v>
      </c>
      <c r="D51" s="35">
        <f>SUM(Dec!D51+C51*6)</f>
        <v>700412</v>
      </c>
      <c r="E51" s="8">
        <v>1130</v>
      </c>
      <c r="F51" s="35">
        <f>SUM(Dec!F51+E51*6)</f>
        <v>56785</v>
      </c>
      <c r="G51" s="8">
        <v>472544</v>
      </c>
      <c r="H51" s="35">
        <f>SUM(Dec!H51+G51)</f>
        <v>856337</v>
      </c>
      <c r="I51" s="36">
        <f t="shared" si="2"/>
        <v>495128</v>
      </c>
      <c r="J51" s="35">
        <f t="shared" si="1"/>
        <v>1613534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5">
        <f>SUM(Dec!D52+C52*6)</f>
        <v>45249</v>
      </c>
      <c r="E52" s="8">
        <v>0</v>
      </c>
      <c r="F52" s="35">
        <f>SUM(Dec!F52+E52*6)</f>
        <v>1792</v>
      </c>
      <c r="G52" s="8">
        <v>0</v>
      </c>
      <c r="H52" s="35">
        <f>SUM(Dec!H52+G52)</f>
        <v>1667</v>
      </c>
      <c r="I52" s="35">
        <f t="shared" si="2"/>
        <v>0</v>
      </c>
      <c r="J52" s="35">
        <f t="shared" si="1"/>
        <v>48708</v>
      </c>
    </row>
    <row r="53" spans="1:10" s="11" customFormat="1" ht="15.75" customHeight="1">
      <c r="A53" s="9" t="s">
        <v>55</v>
      </c>
      <c r="B53" s="10" t="s">
        <v>20</v>
      </c>
      <c r="C53" s="7">
        <v>7367</v>
      </c>
      <c r="D53" s="35">
        <f>SUM(Dec!D53+C53*6)</f>
        <v>1135860</v>
      </c>
      <c r="E53" s="8">
        <v>7624</v>
      </c>
      <c r="F53" s="35">
        <f>SUM(Dec!F53+E53*6)</f>
        <v>449068</v>
      </c>
      <c r="G53" s="8">
        <v>127099</v>
      </c>
      <c r="H53" s="35">
        <f>SUM(Dec!H53+G53)</f>
        <v>1185111</v>
      </c>
      <c r="I53" s="35">
        <f t="shared" si="2"/>
        <v>142090</v>
      </c>
      <c r="J53" s="35">
        <f t="shared" si="1"/>
        <v>2770039</v>
      </c>
    </row>
    <row r="54" spans="1:10" s="11" customFormat="1" ht="15.75" customHeight="1">
      <c r="A54" s="9" t="s">
        <v>56</v>
      </c>
      <c r="B54" s="10" t="s">
        <v>20</v>
      </c>
      <c r="C54" s="7">
        <v>13403</v>
      </c>
      <c r="D54" s="35">
        <f>SUM(Dec!D54+C54*6)</f>
        <v>915638</v>
      </c>
      <c r="E54" s="8">
        <v>9697</v>
      </c>
      <c r="F54" s="35">
        <f>SUM(Dec!F54+E54*6)</f>
        <v>917544</v>
      </c>
      <c r="G54" s="8">
        <v>109162</v>
      </c>
      <c r="H54" s="35">
        <f>SUM(Dec!H54+G54)</f>
        <v>1615798</v>
      </c>
      <c r="I54" s="35">
        <f t="shared" si="2"/>
        <v>132262</v>
      </c>
      <c r="J54" s="35">
        <f t="shared" si="1"/>
        <v>3448980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5">
        <f>SUM(Dec!D55+C55*6)</f>
        <v>135208</v>
      </c>
      <c r="E55" s="8">
        <v>0</v>
      </c>
      <c r="F55" s="35">
        <f>SUM(Dec!F55+E55*6)</f>
        <v>0</v>
      </c>
      <c r="G55" s="8">
        <v>0</v>
      </c>
      <c r="H55" s="35">
        <f>SUM(Dec!H55+G55)</f>
        <v>65408</v>
      </c>
      <c r="I55" s="36">
        <f t="shared" si="2"/>
        <v>0</v>
      </c>
      <c r="J55" s="35">
        <f t="shared" si="1"/>
        <v>200616</v>
      </c>
    </row>
    <row r="56" spans="1:10" s="1" customFormat="1" ht="15.75" customHeight="1">
      <c r="A56" s="5" t="s">
        <v>59</v>
      </c>
      <c r="B56" s="6" t="s">
        <v>20</v>
      </c>
      <c r="C56" s="7">
        <v>9190</v>
      </c>
      <c r="D56" s="35">
        <f>SUM(Dec!D56+C56*6)</f>
        <v>998801</v>
      </c>
      <c r="E56" s="8">
        <v>1848</v>
      </c>
      <c r="F56" s="35">
        <f>SUM(Dec!F56+E56*6)</f>
        <v>783361</v>
      </c>
      <c r="G56" s="8">
        <v>138569</v>
      </c>
      <c r="H56" s="35">
        <f>SUM(Dec!H56+G56)</f>
        <v>1544141</v>
      </c>
      <c r="I56" s="36">
        <f t="shared" si="2"/>
        <v>149607</v>
      </c>
      <c r="J56" s="35">
        <f t="shared" si="1"/>
        <v>3326303</v>
      </c>
    </row>
    <row r="57" spans="1:10" s="1" customFormat="1" ht="15.75" customHeight="1">
      <c r="A57" s="5" t="s">
        <v>60</v>
      </c>
      <c r="B57" s="6" t="s">
        <v>20</v>
      </c>
      <c r="C57" s="7">
        <v>11566</v>
      </c>
      <c r="D57" s="35">
        <f>SUM(Dec!D57+C57*6)</f>
        <v>1191838</v>
      </c>
      <c r="E57" s="8">
        <v>23077</v>
      </c>
      <c r="F57" s="35">
        <f>SUM(Dec!F57+E57*6)</f>
        <v>771494</v>
      </c>
      <c r="G57" s="8">
        <v>114024</v>
      </c>
      <c r="H57" s="35">
        <f>SUM(Dec!H57+G57)</f>
        <v>1302574</v>
      </c>
      <c r="I57" s="36">
        <f t="shared" si="2"/>
        <v>148667</v>
      </c>
      <c r="J57" s="35">
        <f>SUM(D57+F57+H57)</f>
        <v>3265906</v>
      </c>
    </row>
    <row r="58" spans="1:10" s="1" customFormat="1" ht="15.75" customHeight="1">
      <c r="A58" s="5" t="s">
        <v>61</v>
      </c>
      <c r="B58" s="6" t="s">
        <v>20</v>
      </c>
      <c r="C58" s="7">
        <v>47125</v>
      </c>
      <c r="D58" s="35">
        <f>SUM(Dec!D58+C58*6)</f>
        <v>1592729</v>
      </c>
      <c r="E58" s="8">
        <v>8651</v>
      </c>
      <c r="F58" s="35">
        <f>SUM(Dec!F58+E58*6)</f>
        <v>484042</v>
      </c>
      <c r="G58" s="8">
        <v>136924</v>
      </c>
      <c r="H58" s="35">
        <f>SUM(Dec!H58+G58)</f>
        <v>1283137</v>
      </c>
      <c r="I58" s="36">
        <f t="shared" si="2"/>
        <v>192700</v>
      </c>
      <c r="J58" s="35">
        <f t="shared" si="1"/>
        <v>3359908</v>
      </c>
    </row>
    <row r="59" spans="1:10" s="1" customFormat="1" ht="15.75" customHeight="1">
      <c r="A59" s="5" t="s">
        <v>65</v>
      </c>
      <c r="B59" s="6" t="s">
        <v>20</v>
      </c>
      <c r="C59" s="7">
        <v>4772</v>
      </c>
      <c r="D59" s="35">
        <f>SUM(Dec!D59+C59*6)</f>
        <v>294341</v>
      </c>
      <c r="E59" s="8">
        <v>0</v>
      </c>
      <c r="F59" s="35">
        <f>SUM(Dec!F59+E59*6)</f>
        <v>20034</v>
      </c>
      <c r="G59" s="8">
        <v>57890</v>
      </c>
      <c r="H59" s="35">
        <f>SUM(Dec!H59+G59)</f>
        <v>348465</v>
      </c>
      <c r="I59" s="36">
        <f t="shared" si="2"/>
        <v>62662</v>
      </c>
      <c r="J59" s="35">
        <f t="shared" si="1"/>
        <v>662840</v>
      </c>
    </row>
    <row r="60" spans="1:10" s="1" customFormat="1" ht="15.75" customHeight="1">
      <c r="A60" s="5" t="s">
        <v>66</v>
      </c>
      <c r="B60" s="6" t="s">
        <v>20</v>
      </c>
      <c r="C60" s="7">
        <v>5572</v>
      </c>
      <c r="D60" s="35">
        <f>SUM(Dec!D60+C60*6)</f>
        <v>679773</v>
      </c>
      <c r="E60" s="8">
        <v>1791</v>
      </c>
      <c r="F60" s="35">
        <f>SUM(Dec!F60+E60*6)</f>
        <v>35716</v>
      </c>
      <c r="G60" s="8">
        <v>77044</v>
      </c>
      <c r="H60" s="35">
        <f>SUM(Dec!H60+G60)</f>
        <v>679911</v>
      </c>
      <c r="I60" s="36">
        <f t="shared" si="2"/>
        <v>84407</v>
      </c>
      <c r="J60" s="35">
        <f t="shared" si="1"/>
        <v>1395400</v>
      </c>
    </row>
    <row r="61" spans="1:10" s="1" customFormat="1" ht="15.75" customHeight="1">
      <c r="A61" s="5" t="s">
        <v>67</v>
      </c>
      <c r="B61" s="6" t="s">
        <v>20</v>
      </c>
      <c r="C61" s="7">
        <v>4344</v>
      </c>
      <c r="D61" s="35">
        <f>SUM(Dec!D61+C61*6)</f>
        <v>186922</v>
      </c>
      <c r="E61" s="8">
        <v>3104</v>
      </c>
      <c r="F61" s="35">
        <f>SUM(Dec!F61+E61*6)</f>
        <v>108440</v>
      </c>
      <c r="G61" s="8">
        <v>90756</v>
      </c>
      <c r="H61" s="35">
        <f>SUM(Dec!H61+G61)</f>
        <v>251397</v>
      </c>
      <c r="I61" s="36">
        <f t="shared" si="2"/>
        <v>98204</v>
      </c>
      <c r="J61" s="35">
        <f t="shared" si="1"/>
        <v>546759</v>
      </c>
    </row>
    <row r="62" spans="1:10" s="11" customFormat="1" ht="15.75" customHeight="1">
      <c r="A62" s="9" t="s">
        <v>68</v>
      </c>
      <c r="B62" s="10" t="s">
        <v>20</v>
      </c>
      <c r="C62" s="7">
        <v>3306</v>
      </c>
      <c r="D62" s="35">
        <f>SUM(Dec!D62+C62*6)</f>
        <v>465207</v>
      </c>
      <c r="E62" s="8">
        <v>1130</v>
      </c>
      <c r="F62" s="35">
        <f>SUM(Dec!F62+E62*6)</f>
        <v>52606</v>
      </c>
      <c r="G62" s="8">
        <v>41743</v>
      </c>
      <c r="H62" s="35">
        <f>SUM(Dec!H62+G62)</f>
        <v>249008</v>
      </c>
      <c r="I62" s="35">
        <f t="shared" si="2"/>
        <v>46179</v>
      </c>
      <c r="J62" s="35">
        <f t="shared" si="1"/>
        <v>766821</v>
      </c>
    </row>
    <row r="63" spans="1:10" s="1" customFormat="1" ht="15.75" customHeight="1">
      <c r="A63" s="5" t="s">
        <v>69</v>
      </c>
      <c r="B63" s="6" t="s">
        <v>20</v>
      </c>
      <c r="C63" s="7">
        <v>8256</v>
      </c>
      <c r="D63" s="35">
        <f>SUM(Dec!D63+C63*6)</f>
        <v>650365</v>
      </c>
      <c r="E63" s="8">
        <v>2085</v>
      </c>
      <c r="F63" s="35">
        <f>SUM(Dec!F63+E63*6)</f>
        <v>173226</v>
      </c>
      <c r="G63" s="8">
        <v>23169</v>
      </c>
      <c r="H63" s="35">
        <f>SUM(Dec!H63+G63)</f>
        <v>669034</v>
      </c>
      <c r="I63" s="36">
        <f t="shared" si="2"/>
        <v>33510</v>
      </c>
      <c r="J63" s="35">
        <f t="shared" si="1"/>
        <v>1492625</v>
      </c>
    </row>
    <row r="64" spans="1:10" s="11" customFormat="1" ht="15.75" customHeight="1">
      <c r="A64" s="9" t="s">
        <v>70</v>
      </c>
      <c r="B64" s="10" t="s">
        <v>20</v>
      </c>
      <c r="C64" s="7">
        <v>914</v>
      </c>
      <c r="D64" s="35">
        <f>SUM(Dec!D64+C64*6)</f>
        <v>455315</v>
      </c>
      <c r="E64" s="8">
        <v>0</v>
      </c>
      <c r="F64" s="35">
        <f>SUM(Dec!F64+E64*6)</f>
        <v>243852</v>
      </c>
      <c r="G64" s="8">
        <v>534</v>
      </c>
      <c r="H64" s="35">
        <f>SUM(Dec!H64+G64)</f>
        <v>579495</v>
      </c>
      <c r="I64" s="35">
        <f t="shared" si="2"/>
        <v>1448</v>
      </c>
      <c r="J64" s="35">
        <f t="shared" si="1"/>
        <v>1278662</v>
      </c>
    </row>
    <row r="65" spans="1:10" s="1" customFormat="1" ht="15.75" customHeight="1">
      <c r="A65" s="5" t="s">
        <v>71</v>
      </c>
      <c r="B65" s="6" t="s">
        <v>20</v>
      </c>
      <c r="C65" s="7">
        <v>7239</v>
      </c>
      <c r="D65" s="35">
        <f>SUM(Dec!D65+C65*6)</f>
        <v>385903</v>
      </c>
      <c r="E65" s="8">
        <v>846</v>
      </c>
      <c r="F65" s="35">
        <f>SUM(Dec!F65+E65*6)</f>
        <v>45977</v>
      </c>
      <c r="G65" s="8">
        <v>81654</v>
      </c>
      <c r="H65" s="35">
        <f>SUM(Dec!H65+G65)</f>
        <v>239833</v>
      </c>
      <c r="I65" s="36">
        <f t="shared" si="2"/>
        <v>89739</v>
      </c>
      <c r="J65" s="35">
        <f t="shared" si="1"/>
        <v>671713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5">
        <f>SUM(Dec!D66+C66*6)</f>
        <v>33036</v>
      </c>
      <c r="E66" s="8">
        <v>0</v>
      </c>
      <c r="F66" s="35">
        <f>SUM(Dec!F66+E66*6)</f>
        <v>0</v>
      </c>
      <c r="G66" s="8">
        <v>0</v>
      </c>
      <c r="H66" s="35">
        <f>SUM(Dec!H66+G66)</f>
        <v>0</v>
      </c>
      <c r="I66" s="35">
        <f t="shared" si="2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7">
        <v>8988</v>
      </c>
      <c r="D67" s="35">
        <f>SUM(Dec!D67+C67*6)</f>
        <v>314554</v>
      </c>
      <c r="E67" s="8">
        <v>0</v>
      </c>
      <c r="F67" s="35">
        <f>SUM(Dec!F67+E67*6)</f>
        <v>25467</v>
      </c>
      <c r="G67" s="8">
        <v>10390</v>
      </c>
      <c r="H67" s="35">
        <f>SUM(Dec!H67+G67)</f>
        <v>224054</v>
      </c>
      <c r="I67" s="36">
        <f t="shared" si="2"/>
        <v>19378</v>
      </c>
      <c r="J67" s="35">
        <f t="shared" si="1"/>
        <v>564075</v>
      </c>
    </row>
    <row r="68" spans="1:10" s="11" customFormat="1" ht="15.75" customHeight="1">
      <c r="A68" s="9" t="s">
        <v>74</v>
      </c>
      <c r="B68" s="10" t="s">
        <v>20</v>
      </c>
      <c r="C68" s="7">
        <v>0</v>
      </c>
      <c r="D68" s="35">
        <f>SUM(Dec!D68+C68*6)</f>
        <v>61692</v>
      </c>
      <c r="E68" s="8">
        <v>0</v>
      </c>
      <c r="F68" s="35">
        <f>SUM(Dec!F68+E68*6)</f>
        <v>31099</v>
      </c>
      <c r="G68" s="8">
        <v>0</v>
      </c>
      <c r="H68" s="35">
        <f>SUM(Dec!H68+G68)</f>
        <v>157460</v>
      </c>
      <c r="I68" s="35">
        <f t="shared" si="2"/>
        <v>0</v>
      </c>
      <c r="J68" s="35">
        <f>SUM(D68+F68+H68)</f>
        <v>250251</v>
      </c>
    </row>
    <row r="69" spans="1:10" s="1" customFormat="1" ht="15.75" customHeight="1">
      <c r="A69" s="5" t="s">
        <v>75</v>
      </c>
      <c r="B69" s="6" t="s">
        <v>20</v>
      </c>
      <c r="C69" s="7">
        <v>448</v>
      </c>
      <c r="D69" s="35">
        <f>SUM(Dec!D69+C69*6)</f>
        <v>197278</v>
      </c>
      <c r="E69" s="8">
        <v>2888</v>
      </c>
      <c r="F69" s="35">
        <f>SUM(Dec!F69+E69*6)</f>
        <v>124710</v>
      </c>
      <c r="G69" s="8">
        <v>46704</v>
      </c>
      <c r="H69" s="35">
        <f>SUM(Dec!H69+G69)</f>
        <v>289721</v>
      </c>
      <c r="I69" s="36">
        <f t="shared" si="2"/>
        <v>50040</v>
      </c>
      <c r="J69" s="35">
        <f t="shared" si="1"/>
        <v>611709</v>
      </c>
    </row>
    <row r="70" spans="1:10" s="1" customFormat="1" ht="15.75" customHeight="1">
      <c r="A70" s="5" t="s">
        <v>76</v>
      </c>
      <c r="B70" s="6" t="s">
        <v>20</v>
      </c>
      <c r="C70" s="7">
        <v>1923</v>
      </c>
      <c r="D70" s="35">
        <f>SUM(Dec!D70+C70*6)</f>
        <v>29929</v>
      </c>
      <c r="E70" s="8">
        <v>0</v>
      </c>
      <c r="F70" s="35">
        <f>SUM(Dec!F70+E70*6)</f>
        <v>33331</v>
      </c>
      <c r="G70" s="8">
        <v>30801</v>
      </c>
      <c r="H70" s="35">
        <f>SUM(Dec!H70+G70)</f>
        <v>92300</v>
      </c>
      <c r="I70" s="36">
        <f t="shared" si="2"/>
        <v>32724</v>
      </c>
      <c r="J70" s="35">
        <f t="shared" si="1"/>
        <v>155560</v>
      </c>
    </row>
    <row r="71" spans="1:10" s="11" customFormat="1" ht="15.75" customHeight="1">
      <c r="A71" s="9" t="s">
        <v>78</v>
      </c>
      <c r="B71" s="10" t="s">
        <v>20</v>
      </c>
      <c r="C71" s="7">
        <v>1525</v>
      </c>
      <c r="D71" s="35">
        <f>SUM(Dec!D71+C71*6)</f>
        <v>54903</v>
      </c>
      <c r="E71" s="8">
        <v>0</v>
      </c>
      <c r="F71" s="35">
        <f>SUM(Dec!F71+E71*6)</f>
        <v>0</v>
      </c>
      <c r="G71" s="8">
        <v>3855</v>
      </c>
      <c r="H71" s="35">
        <f>SUM(Dec!H71+G71)</f>
        <v>16915</v>
      </c>
      <c r="I71" s="35">
        <f t="shared" si="2"/>
        <v>5380</v>
      </c>
      <c r="J71" s="35">
        <f t="shared" si="1"/>
        <v>71818</v>
      </c>
    </row>
    <row r="72" spans="1:10" s="11" customFormat="1" ht="15.75" customHeight="1">
      <c r="A72" s="9" t="s">
        <v>79</v>
      </c>
      <c r="B72" s="10" t="s">
        <v>20</v>
      </c>
      <c r="C72" s="7">
        <v>0</v>
      </c>
      <c r="D72" s="35">
        <f>SUM(Dec!D72+C72*6)</f>
        <v>229728</v>
      </c>
      <c r="E72" s="8">
        <v>1130</v>
      </c>
      <c r="F72" s="35">
        <f>SUM(Dec!F72+E72*6)</f>
        <v>32030</v>
      </c>
      <c r="G72" s="8">
        <v>0</v>
      </c>
      <c r="H72" s="35">
        <f>SUM(Dec!H72+G72)</f>
        <v>42661</v>
      </c>
      <c r="I72" s="35">
        <f t="shared" si="2"/>
        <v>1130</v>
      </c>
      <c r="J72" s="35">
        <f t="shared" si="1"/>
        <v>304419</v>
      </c>
    </row>
    <row r="73" spans="1:10" s="11" customFormat="1" ht="15.75" customHeight="1">
      <c r="A73" s="9" t="s">
        <v>80</v>
      </c>
      <c r="B73" s="10" t="s">
        <v>20</v>
      </c>
      <c r="C73" s="7">
        <v>11052</v>
      </c>
      <c r="D73" s="35">
        <f>SUM(Dec!D73+C73*6)</f>
        <v>813844</v>
      </c>
      <c r="E73" s="8">
        <v>0</v>
      </c>
      <c r="F73" s="35">
        <f>SUM(Dec!F73+E73*6)</f>
        <v>24567</v>
      </c>
      <c r="G73" s="8">
        <v>51494</v>
      </c>
      <c r="H73" s="35">
        <f>SUM(Dec!H73+G73)</f>
        <v>674641</v>
      </c>
      <c r="I73" s="35">
        <f t="shared" si="2"/>
        <v>62546</v>
      </c>
      <c r="J73" s="35">
        <f t="shared" si="1"/>
        <v>1513052</v>
      </c>
    </row>
    <row r="74" spans="1:10" s="1" customFormat="1" ht="15.75" customHeight="1">
      <c r="A74" s="5" t="s">
        <v>81</v>
      </c>
      <c r="B74" s="6" t="s">
        <v>20</v>
      </c>
      <c r="C74" s="7">
        <v>1423</v>
      </c>
      <c r="D74" s="35">
        <f>SUM(Dec!D74+C74*6)</f>
        <v>191677</v>
      </c>
      <c r="E74" s="8">
        <v>2536</v>
      </c>
      <c r="F74" s="35">
        <f>SUM(Dec!F74+E74*6)</f>
        <v>101565</v>
      </c>
      <c r="G74" s="8">
        <v>11214</v>
      </c>
      <c r="H74" s="35">
        <f>SUM(Dec!H74+G74)</f>
        <v>259995</v>
      </c>
      <c r="I74" s="36">
        <f t="shared" si="2"/>
        <v>15173</v>
      </c>
      <c r="J74" s="35">
        <f t="shared" si="1"/>
        <v>553237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5">
        <f>SUM(Dec!D75+C75*6)</f>
        <v>0</v>
      </c>
      <c r="E75" s="8">
        <v>0</v>
      </c>
      <c r="F75" s="35">
        <f>SUM(Dec!F75+E75*6)</f>
        <v>0</v>
      </c>
      <c r="G75" s="8">
        <v>0</v>
      </c>
      <c r="H75" s="35">
        <f>SUM(Dec!H75+G75)</f>
        <v>0</v>
      </c>
      <c r="I75" s="35">
        <f t="shared" si="2"/>
        <v>0</v>
      </c>
      <c r="J75" s="35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5">
        <f>SUM(Dec!D76+C76*6)</f>
        <v>180537</v>
      </c>
      <c r="E76" s="8">
        <v>0</v>
      </c>
      <c r="F76" s="35">
        <f>SUM(Dec!F76+E76*6)</f>
        <v>0</v>
      </c>
      <c r="G76" s="8">
        <v>0</v>
      </c>
      <c r="H76" s="35">
        <f>SUM(Dec!H76+G76)</f>
        <v>8865</v>
      </c>
      <c r="I76" s="35">
        <f t="shared" si="2"/>
        <v>0</v>
      </c>
      <c r="J76" s="35">
        <f>SUM(D76+F76+H76)</f>
        <v>189402</v>
      </c>
    </row>
    <row r="77" spans="1:10" s="1" customFormat="1" ht="15.75" customHeight="1">
      <c r="A77" s="5" t="s">
        <v>88</v>
      </c>
      <c r="B77" s="6" t="s">
        <v>20</v>
      </c>
      <c r="C77" s="7">
        <v>21853</v>
      </c>
      <c r="D77" s="35">
        <f>SUM(Dec!D77+C77*6)</f>
        <v>1125051</v>
      </c>
      <c r="E77" s="8">
        <v>1532</v>
      </c>
      <c r="F77" s="35">
        <f>SUM(Dec!F77+E77*6)</f>
        <v>291659</v>
      </c>
      <c r="G77" s="8">
        <v>113063</v>
      </c>
      <c r="H77" s="35">
        <f>SUM(Dec!H77+G77)</f>
        <v>1252664</v>
      </c>
      <c r="I77" s="36">
        <f t="shared" si="2"/>
        <v>136448</v>
      </c>
      <c r="J77" s="35">
        <f>SUM(D77+F77+H77)</f>
        <v>2669374</v>
      </c>
    </row>
    <row r="78" spans="1:10" s="1" customFormat="1" ht="15.75" customHeight="1">
      <c r="A78" s="5" t="s">
        <v>139</v>
      </c>
      <c r="B78" s="6" t="s">
        <v>20</v>
      </c>
      <c r="C78" s="7">
        <v>3466</v>
      </c>
      <c r="D78" s="35">
        <f>SUM(Dec!D78+C78*6)</f>
        <v>20796</v>
      </c>
      <c r="E78" s="8">
        <v>0</v>
      </c>
      <c r="F78" s="35">
        <f>SUM(Dec!F78+E78*6)</f>
        <v>178412</v>
      </c>
      <c r="G78" s="8">
        <v>8798</v>
      </c>
      <c r="H78" s="35">
        <f>SUM(Dec!H78+G78)</f>
        <v>192618</v>
      </c>
      <c r="I78" s="36">
        <f t="shared" si="2"/>
        <v>12264</v>
      </c>
      <c r="J78" s="35">
        <f>SUM(D78+F78+H78)</f>
        <v>391826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5">
        <f>SUM(Dec!D79+C79*6)</f>
        <v>0</v>
      </c>
      <c r="E79" s="8">
        <v>90</v>
      </c>
      <c r="F79" s="35">
        <f>SUM(Dec!F79+E79*6)</f>
        <v>354106</v>
      </c>
      <c r="G79" s="8">
        <v>13561</v>
      </c>
      <c r="H79" s="35">
        <f>SUM(Dec!H79+G79)</f>
        <v>213047</v>
      </c>
      <c r="I79" s="36">
        <f t="shared" si="2"/>
        <v>13651</v>
      </c>
      <c r="J79" s="35">
        <f>SUM(D79+F79+H79)</f>
        <v>567153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5">
        <f>SUM(Dec!D80+C80*6)</f>
        <v>11862</v>
      </c>
      <c r="E80" s="8">
        <v>2359</v>
      </c>
      <c r="F80" s="35">
        <f>SUM(Dec!F80+E80*6)</f>
        <v>171994</v>
      </c>
      <c r="G80" s="8">
        <v>25983</v>
      </c>
      <c r="H80" s="35">
        <f>SUM(Dec!H80+G80)</f>
        <v>165877</v>
      </c>
      <c r="I80" s="36">
        <f t="shared" si="2"/>
        <v>28342</v>
      </c>
      <c r="J80" s="35">
        <f>SUM(D80+F80+H80)</f>
        <v>349733</v>
      </c>
    </row>
    <row r="81" spans="1:10" s="3" customFormat="1" ht="21.75">
      <c r="A81" s="19" t="s">
        <v>125</v>
      </c>
      <c r="B81" s="2"/>
      <c r="C81" s="36">
        <f>SUM(C5:C35)</f>
        <v>159059</v>
      </c>
      <c r="D81" s="36">
        <f aca="true" t="shared" si="3" ref="D81:J81">SUM(D5:D35)</f>
        <v>10210880</v>
      </c>
      <c r="E81" s="36">
        <f t="shared" si="3"/>
        <v>141079</v>
      </c>
      <c r="F81" s="36">
        <f t="shared" si="3"/>
        <v>6323061</v>
      </c>
      <c r="G81" s="36">
        <f t="shared" si="3"/>
        <v>1951675</v>
      </c>
      <c r="H81" s="36">
        <f t="shared" si="3"/>
        <v>15269930</v>
      </c>
      <c r="I81" s="36">
        <f t="shared" si="3"/>
        <v>2251813</v>
      </c>
      <c r="J81" s="36">
        <f t="shared" si="3"/>
        <v>31803871</v>
      </c>
    </row>
    <row r="82" spans="1:10" s="3" customFormat="1" ht="21.75">
      <c r="A82" s="19" t="s">
        <v>126</v>
      </c>
      <c r="B82" s="2"/>
      <c r="C82" s="36">
        <f>SUM(C36:C80)</f>
        <v>297430</v>
      </c>
      <c r="D82" s="36">
        <f aca="true" t="shared" si="4" ref="D82:J82">SUM(D36:D80)</f>
        <v>22865711</v>
      </c>
      <c r="E82" s="36">
        <f t="shared" si="4"/>
        <v>100465</v>
      </c>
      <c r="F82" s="36">
        <f t="shared" si="4"/>
        <v>7660120</v>
      </c>
      <c r="G82" s="36">
        <f t="shared" si="4"/>
        <v>2606633</v>
      </c>
      <c r="H82" s="36">
        <f t="shared" si="4"/>
        <v>22677857</v>
      </c>
      <c r="I82" s="36">
        <f t="shared" si="4"/>
        <v>3004528</v>
      </c>
      <c r="J82" s="36">
        <f t="shared" si="4"/>
        <v>53203688</v>
      </c>
    </row>
    <row r="83" spans="1:10" s="3" customFormat="1" ht="15.75" customHeight="1">
      <c r="A83" s="17" t="s">
        <v>89</v>
      </c>
      <c r="B83" s="2"/>
      <c r="C83" s="36">
        <f>SUM(C81:C82)</f>
        <v>456489</v>
      </c>
      <c r="D83" s="36">
        <f aca="true" t="shared" si="5" ref="D83:J83">SUM(D81:D82)</f>
        <v>33076591</v>
      </c>
      <c r="E83" s="36">
        <f t="shared" si="5"/>
        <v>241544</v>
      </c>
      <c r="F83" s="36">
        <f t="shared" si="5"/>
        <v>13983181</v>
      </c>
      <c r="G83" s="36">
        <f t="shared" si="5"/>
        <v>4558308</v>
      </c>
      <c r="H83" s="36">
        <f t="shared" si="5"/>
        <v>37947787</v>
      </c>
      <c r="I83" s="36">
        <f t="shared" si="5"/>
        <v>5256341</v>
      </c>
      <c r="J83" s="36">
        <f t="shared" si="5"/>
        <v>85007559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156</v>
      </c>
      <c r="J84" s="51">
        <v>78203595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155</v>
      </c>
      <c r="J85" s="49">
        <v>77672691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 sheet="1"/>
  <mergeCells count="1">
    <mergeCell ref="A1:J1"/>
  </mergeCells>
  <conditionalFormatting sqref="A2:A83 C2:IV2 A1:IV1 I3:IV83 B3:B86 C3:C4 C81:C86 D3:H86 I84:J84">
    <cfRule type="expression" priority="41" dxfId="0" stopIfTrue="1">
      <formula>CellHasFormula</formula>
    </cfRule>
  </conditionalFormatting>
  <conditionalFormatting sqref="A1:IV1">
    <cfRule type="expression" priority="40" dxfId="0" stopIfTrue="1">
      <formula>CellHasFormula</formula>
    </cfRule>
  </conditionalFormatting>
  <conditionalFormatting sqref="E36:E80">
    <cfRule type="expression" priority="39" dxfId="0" stopIfTrue="1">
      <formula>CellHasFormula</formula>
    </cfRule>
  </conditionalFormatting>
  <conditionalFormatting sqref="G36:G80">
    <cfRule type="expression" priority="37" dxfId="0" stopIfTrue="1">
      <formula>CellHasFormula</formula>
    </cfRule>
  </conditionalFormatting>
  <conditionalFormatting sqref="E5:E80">
    <cfRule type="expression" priority="36" dxfId="0" stopIfTrue="1">
      <formula>CellHasFormula</formula>
    </cfRule>
  </conditionalFormatting>
  <conditionalFormatting sqref="G5:G80">
    <cfRule type="expression" priority="35" dxfId="0" stopIfTrue="1">
      <formula>CellHasFormula</formula>
    </cfRule>
  </conditionalFormatting>
  <conditionalFormatting sqref="E36:E80">
    <cfRule type="expression" priority="34" dxfId="0" stopIfTrue="1">
      <formula>CellHasFormula</formula>
    </cfRule>
  </conditionalFormatting>
  <conditionalFormatting sqref="E36:E80">
    <cfRule type="expression" priority="33" dxfId="0" stopIfTrue="1">
      <formula>CellHasFormula</formula>
    </cfRule>
  </conditionalFormatting>
  <conditionalFormatting sqref="E36:E80">
    <cfRule type="expression" priority="32" dxfId="0" stopIfTrue="1">
      <formula>CellHasFormula</formula>
    </cfRule>
  </conditionalFormatting>
  <conditionalFormatting sqref="G36:G80">
    <cfRule type="expression" priority="31" dxfId="0" stopIfTrue="1">
      <formula>CellHasFormula</formula>
    </cfRule>
  </conditionalFormatting>
  <conditionalFormatting sqref="G36:G80">
    <cfRule type="expression" priority="30" dxfId="0" stopIfTrue="1">
      <formula>CellHasFormula</formula>
    </cfRule>
  </conditionalFormatting>
  <conditionalFormatting sqref="G36:G80">
    <cfRule type="expression" priority="29" dxfId="0" stopIfTrue="1">
      <formula>CellHasFormula</formula>
    </cfRule>
  </conditionalFormatting>
  <conditionalFormatting sqref="E5:E80">
    <cfRule type="expression" priority="28" dxfId="0" stopIfTrue="1">
      <formula>CellHasFormula</formula>
    </cfRule>
  </conditionalFormatting>
  <conditionalFormatting sqref="E5:E80">
    <cfRule type="expression" priority="27" dxfId="0" stopIfTrue="1">
      <formula>CellHasFormula</formula>
    </cfRule>
  </conditionalFormatting>
  <conditionalFormatting sqref="G5:G80">
    <cfRule type="expression" priority="26" dxfId="0" stopIfTrue="1">
      <formula>CellHasFormula</formula>
    </cfRule>
  </conditionalFormatting>
  <conditionalFormatting sqref="G5:G80">
    <cfRule type="expression" priority="25" dxfId="0" stopIfTrue="1">
      <formula>CellHasFormula</formula>
    </cfRule>
  </conditionalFormatting>
  <conditionalFormatting sqref="E5:E35">
    <cfRule type="expression" priority="24" dxfId="0" stopIfTrue="1">
      <formula>CellHasFormula</formula>
    </cfRule>
  </conditionalFormatting>
  <conditionalFormatting sqref="E5:E35">
    <cfRule type="expression" priority="23" dxfId="0" stopIfTrue="1">
      <formula>CellHasFormula</formula>
    </cfRule>
  </conditionalFormatting>
  <conditionalFormatting sqref="E5:E35">
    <cfRule type="expression" priority="22" dxfId="0" stopIfTrue="1">
      <formula>CellHasFormula</formula>
    </cfRule>
  </conditionalFormatting>
  <conditionalFormatting sqref="E5:E35">
    <cfRule type="expression" priority="21" dxfId="0" stopIfTrue="1">
      <formula>CellHasFormula</formula>
    </cfRule>
  </conditionalFormatting>
  <conditionalFormatting sqref="G5:G35">
    <cfRule type="expression" priority="20" dxfId="0" stopIfTrue="1">
      <formula>CellHasFormula</formula>
    </cfRule>
  </conditionalFormatting>
  <conditionalFormatting sqref="G5:G35">
    <cfRule type="expression" priority="19" dxfId="0" stopIfTrue="1">
      <formula>CellHasFormula</formula>
    </cfRule>
  </conditionalFormatting>
  <conditionalFormatting sqref="G5:G35">
    <cfRule type="expression" priority="18" dxfId="0" stopIfTrue="1">
      <formula>CellHasFormula</formula>
    </cfRule>
  </conditionalFormatting>
  <conditionalFormatting sqref="G5:G35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1">
      <pane ySplit="4" topLeftCell="A74" activePane="bottomLeft" state="frozen"/>
      <selection pane="topLeft" activeCell="A1" sqref="A1"/>
      <selection pane="bottomLeft" activeCell="L81" sqref="L81"/>
    </sheetView>
  </sheetViews>
  <sheetFormatPr defaultColWidth="9.140625" defaultRowHeight="12.75"/>
  <cols>
    <col min="1" max="1" width="20.28125" style="0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149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7</v>
      </c>
      <c r="D4" s="39" t="s">
        <v>11</v>
      </c>
      <c r="E4" s="4" t="s">
        <v>101</v>
      </c>
      <c r="F4" s="39" t="s">
        <v>14</v>
      </c>
      <c r="G4" s="4" t="s">
        <v>102</v>
      </c>
      <c r="H4" s="39" t="s">
        <v>90</v>
      </c>
      <c r="I4" s="39" t="s">
        <v>62</v>
      </c>
      <c r="J4" s="39" t="s">
        <v>18</v>
      </c>
    </row>
    <row r="5" spans="1:10" s="11" customFormat="1" ht="15.75" customHeight="1">
      <c r="A5" s="9" t="s">
        <v>128</v>
      </c>
      <c r="B5" s="10" t="s">
        <v>22</v>
      </c>
      <c r="C5" s="7">
        <v>3411</v>
      </c>
      <c r="D5" s="35">
        <f>SUM(Jan!D5+C5*5)</f>
        <v>318223</v>
      </c>
      <c r="E5" s="8">
        <v>2909</v>
      </c>
      <c r="F5" s="35">
        <f>SUM(Jan!F5+E5*5)</f>
        <v>163918</v>
      </c>
      <c r="G5" s="8">
        <v>45892</v>
      </c>
      <c r="H5" s="35">
        <f>SUM(Jan!H5+G5)</f>
        <v>303715</v>
      </c>
      <c r="I5" s="35">
        <f aca="true" t="shared" si="0" ref="I5:I41">SUM(C5,E5,G5)</f>
        <v>52212</v>
      </c>
      <c r="J5" s="35">
        <f>SUM(D5+F5+H5)</f>
        <v>785856</v>
      </c>
    </row>
    <row r="6" spans="1:10" s="11" customFormat="1" ht="15.75" customHeight="1">
      <c r="A6" s="9" t="s">
        <v>21</v>
      </c>
      <c r="B6" s="10" t="s">
        <v>22</v>
      </c>
      <c r="C6" s="7">
        <v>0</v>
      </c>
      <c r="D6" s="35">
        <f>SUM(Jan!D6+C6*5)</f>
        <v>24584</v>
      </c>
      <c r="E6" s="8">
        <v>0</v>
      </c>
      <c r="F6" s="35">
        <f>SUM(Jan!F6+E6*5)</f>
        <v>16332</v>
      </c>
      <c r="G6" s="8">
        <v>0</v>
      </c>
      <c r="H6" s="35">
        <f>SUM(Jan!H6+G6)</f>
        <v>27035</v>
      </c>
      <c r="I6" s="35">
        <f t="shared" si="0"/>
        <v>0</v>
      </c>
      <c r="J6" s="35">
        <f>SUM(D6+F6+H6)</f>
        <v>67951</v>
      </c>
    </row>
    <row r="7" spans="1:10" s="11" customFormat="1" ht="15.75" customHeight="1">
      <c r="A7" s="9" t="s">
        <v>23</v>
      </c>
      <c r="B7" s="10" t="s">
        <v>22</v>
      </c>
      <c r="C7" s="7">
        <v>7460</v>
      </c>
      <c r="D7" s="35">
        <f>SUM(Jan!D7+C7*5)</f>
        <v>220975</v>
      </c>
      <c r="E7" s="8">
        <v>7807</v>
      </c>
      <c r="F7" s="35">
        <f>SUM(Jan!F7+E7*5)</f>
        <v>161981</v>
      </c>
      <c r="G7" s="8">
        <v>89649</v>
      </c>
      <c r="H7" s="35">
        <f>SUM(Jan!H7+G7)</f>
        <v>326767</v>
      </c>
      <c r="I7" s="35">
        <f t="shared" si="0"/>
        <v>104916</v>
      </c>
      <c r="J7" s="35">
        <f aca="true" t="shared" si="1" ref="J7:J75">SUM(D7+F7+H7)</f>
        <v>709723</v>
      </c>
    </row>
    <row r="8" spans="1:10" s="1" customFormat="1" ht="15.75" customHeight="1">
      <c r="A8" s="5" t="s">
        <v>24</v>
      </c>
      <c r="B8" s="6" t="s">
        <v>22</v>
      </c>
      <c r="C8" s="7">
        <v>8990</v>
      </c>
      <c r="D8" s="35">
        <f>SUM(Jan!D8+C8*5)</f>
        <v>581017</v>
      </c>
      <c r="E8" s="8">
        <v>9222</v>
      </c>
      <c r="F8" s="35">
        <f>SUM(Jan!F8+E8*5)</f>
        <v>773159</v>
      </c>
      <c r="G8" s="8">
        <v>152094</v>
      </c>
      <c r="H8" s="35">
        <f>SUM(Jan!H8+G8)</f>
        <v>1633692</v>
      </c>
      <c r="I8" s="36">
        <f t="shared" si="0"/>
        <v>170306</v>
      </c>
      <c r="J8" s="35">
        <f t="shared" si="1"/>
        <v>2987868</v>
      </c>
    </row>
    <row r="9" spans="1:10" s="11" customFormat="1" ht="15.75" customHeight="1">
      <c r="A9" s="9" t="s">
        <v>25</v>
      </c>
      <c r="B9" s="10" t="s">
        <v>22</v>
      </c>
      <c r="C9" s="7">
        <v>4324</v>
      </c>
      <c r="D9" s="35">
        <f>SUM(Jan!D9+C9*5)</f>
        <v>307476</v>
      </c>
      <c r="E9" s="8"/>
      <c r="F9" s="35">
        <f>SUM(Jan!F9+E9*5)</f>
        <v>110297</v>
      </c>
      <c r="G9" s="8">
        <v>32113</v>
      </c>
      <c r="H9" s="35">
        <f>SUM(Jan!H9+G9)</f>
        <v>429795</v>
      </c>
      <c r="I9" s="35">
        <f t="shared" si="0"/>
        <v>36437</v>
      </c>
      <c r="J9" s="35">
        <f t="shared" si="1"/>
        <v>847568</v>
      </c>
    </row>
    <row r="10" spans="1:10" s="1" customFormat="1" ht="15.75" customHeight="1">
      <c r="A10" s="5" t="s">
        <v>27</v>
      </c>
      <c r="B10" s="6" t="s">
        <v>22</v>
      </c>
      <c r="C10" s="7">
        <v>0</v>
      </c>
      <c r="D10" s="35">
        <f>SUM(Jan!D10+C10*5)</f>
        <v>523037</v>
      </c>
      <c r="E10" s="8">
        <v>10464</v>
      </c>
      <c r="F10" s="35">
        <f>SUM(Jan!F10+E10*5)</f>
        <v>269128</v>
      </c>
      <c r="G10" s="8">
        <v>122668</v>
      </c>
      <c r="H10" s="35">
        <f>SUM(Jan!H10+G10)</f>
        <v>760890</v>
      </c>
      <c r="I10" s="36">
        <f t="shared" si="0"/>
        <v>133132</v>
      </c>
      <c r="J10" s="35">
        <f t="shared" si="1"/>
        <v>1553055</v>
      </c>
    </row>
    <row r="11" spans="1:10" s="1" customFormat="1" ht="15.75" customHeight="1">
      <c r="A11" s="5" t="s">
        <v>30</v>
      </c>
      <c r="B11" s="6" t="s">
        <v>22</v>
      </c>
      <c r="C11" s="7">
        <v>4122</v>
      </c>
      <c r="D11" s="35">
        <f>SUM(Jan!D11+C11*5)</f>
        <v>460785</v>
      </c>
      <c r="E11" s="8">
        <v>8993</v>
      </c>
      <c r="F11" s="35">
        <f>SUM(Jan!F11+E11*5)</f>
        <v>285140</v>
      </c>
      <c r="G11" s="8">
        <v>100257</v>
      </c>
      <c r="H11" s="35">
        <f>SUM(Jan!H11+G11)</f>
        <v>733488</v>
      </c>
      <c r="I11" s="36">
        <f t="shared" si="0"/>
        <v>113372</v>
      </c>
      <c r="J11" s="35">
        <f t="shared" si="1"/>
        <v>1479413</v>
      </c>
    </row>
    <row r="12" spans="1:10" s="1" customFormat="1" ht="15.75" customHeight="1">
      <c r="A12" s="5" t="s">
        <v>31</v>
      </c>
      <c r="B12" s="6" t="s">
        <v>22</v>
      </c>
      <c r="C12" s="7">
        <v>720</v>
      </c>
      <c r="D12" s="35">
        <f>SUM(Jan!D12+C12*5)</f>
        <v>309688</v>
      </c>
      <c r="E12" s="8">
        <v>13639</v>
      </c>
      <c r="F12" s="35">
        <f>SUM(Jan!F12+E12*5)</f>
        <v>603211</v>
      </c>
      <c r="G12" s="8">
        <v>72076</v>
      </c>
      <c r="H12" s="35">
        <f>SUM(Jan!H12+G12)</f>
        <v>628654</v>
      </c>
      <c r="I12" s="36">
        <f t="shared" si="0"/>
        <v>86435</v>
      </c>
      <c r="J12" s="35">
        <f t="shared" si="1"/>
        <v>1541553</v>
      </c>
    </row>
    <row r="13" spans="1:10" s="11" customFormat="1" ht="15.75" customHeight="1">
      <c r="A13" s="9" t="s">
        <v>36</v>
      </c>
      <c r="B13" s="10" t="s">
        <v>22</v>
      </c>
      <c r="C13" s="7">
        <v>0</v>
      </c>
      <c r="D13" s="35">
        <f>SUM(Jan!D13+C13*5)</f>
        <v>163553</v>
      </c>
      <c r="E13" s="8">
        <v>0</v>
      </c>
      <c r="F13" s="35">
        <f>SUM(Jan!F13+E13*5)</f>
        <v>480361</v>
      </c>
      <c r="G13" s="8">
        <v>0</v>
      </c>
      <c r="H13" s="35">
        <f>SUM(Jan!H13+G13)</f>
        <v>165854</v>
      </c>
      <c r="I13" s="35">
        <f t="shared" si="0"/>
        <v>0</v>
      </c>
      <c r="J13" s="35">
        <f t="shared" si="1"/>
        <v>809768</v>
      </c>
    </row>
    <row r="14" spans="1:10" s="1" customFormat="1" ht="15.75" customHeight="1">
      <c r="A14" s="5" t="s">
        <v>37</v>
      </c>
      <c r="B14" s="6" t="s">
        <v>22</v>
      </c>
      <c r="C14" s="7">
        <v>0</v>
      </c>
      <c r="D14" s="35">
        <f>SUM(Jan!D14+C14*5)</f>
        <v>180899</v>
      </c>
      <c r="E14" s="8">
        <v>0</v>
      </c>
      <c r="F14" s="35">
        <f>SUM(Jan!F14+E14*5)</f>
        <v>6678</v>
      </c>
      <c r="G14" s="8">
        <v>0</v>
      </c>
      <c r="H14" s="35">
        <f>SUM(Jan!H14+G14)</f>
        <v>192916</v>
      </c>
      <c r="I14" s="36">
        <f t="shared" si="0"/>
        <v>0</v>
      </c>
      <c r="J14" s="35">
        <f t="shared" si="1"/>
        <v>380493</v>
      </c>
    </row>
    <row r="15" spans="1:10" s="1" customFormat="1" ht="15.75" customHeight="1">
      <c r="A15" s="5" t="s">
        <v>40</v>
      </c>
      <c r="B15" s="6" t="s">
        <v>22</v>
      </c>
      <c r="C15" s="7">
        <v>901</v>
      </c>
      <c r="D15" s="35">
        <f>SUM(Jan!D15+C15*5)</f>
        <v>900354</v>
      </c>
      <c r="E15" s="8">
        <v>3066</v>
      </c>
      <c r="F15" s="35">
        <f>SUM(Jan!F15+E15*5)</f>
        <v>218120</v>
      </c>
      <c r="G15" s="8">
        <v>22770</v>
      </c>
      <c r="H15" s="35">
        <f>SUM(Jan!H15+G15)</f>
        <v>894935</v>
      </c>
      <c r="I15" s="36">
        <f t="shared" si="0"/>
        <v>26737</v>
      </c>
      <c r="J15" s="35">
        <f t="shared" si="1"/>
        <v>2013409</v>
      </c>
    </row>
    <row r="16" spans="1:10" s="1" customFormat="1" ht="15.75" customHeight="1">
      <c r="A16" s="5" t="s">
        <v>44</v>
      </c>
      <c r="B16" s="6" t="s">
        <v>22</v>
      </c>
      <c r="C16" s="7">
        <v>7386</v>
      </c>
      <c r="D16" s="35">
        <f>SUM(Jan!D16+C16*5)</f>
        <v>615003</v>
      </c>
      <c r="E16" s="8">
        <v>770</v>
      </c>
      <c r="F16" s="35">
        <f>SUM(Jan!F16+E16*5)</f>
        <v>138007</v>
      </c>
      <c r="G16" s="8">
        <v>42296</v>
      </c>
      <c r="H16" s="35">
        <f>SUM(Jan!H16+G16)</f>
        <v>652858</v>
      </c>
      <c r="I16" s="36">
        <f t="shared" si="0"/>
        <v>50452</v>
      </c>
      <c r="J16" s="35">
        <f t="shared" si="1"/>
        <v>1405868</v>
      </c>
    </row>
    <row r="17" spans="1:10" s="1" customFormat="1" ht="15.75" customHeight="1">
      <c r="A17" s="5" t="s">
        <v>45</v>
      </c>
      <c r="B17" s="6" t="s">
        <v>22</v>
      </c>
      <c r="C17" s="7">
        <v>3036</v>
      </c>
      <c r="D17" s="35">
        <f>SUM(Jan!D17+C17*5)</f>
        <v>159350</v>
      </c>
      <c r="E17" s="8">
        <v>5768</v>
      </c>
      <c r="F17" s="35">
        <f>SUM(Jan!F17+E17*5)</f>
        <v>330909</v>
      </c>
      <c r="G17" s="8">
        <v>97406</v>
      </c>
      <c r="H17" s="35">
        <f>SUM(Jan!H17+G17)</f>
        <v>836923</v>
      </c>
      <c r="I17" s="36">
        <f t="shared" si="0"/>
        <v>106210</v>
      </c>
      <c r="J17" s="35">
        <f t="shared" si="1"/>
        <v>1327182</v>
      </c>
    </row>
    <row r="18" spans="1:10" s="1" customFormat="1" ht="15.75" customHeight="1">
      <c r="A18" s="5" t="s">
        <v>46</v>
      </c>
      <c r="B18" s="6" t="s">
        <v>22</v>
      </c>
      <c r="C18" s="7">
        <v>3761</v>
      </c>
      <c r="D18" s="35">
        <f>SUM(Jan!D18+C18*5)</f>
        <v>611350</v>
      </c>
      <c r="E18" s="8">
        <v>15831</v>
      </c>
      <c r="F18" s="35">
        <f>SUM(Jan!F18+E18*5)</f>
        <v>552591</v>
      </c>
      <c r="G18" s="8">
        <v>117585</v>
      </c>
      <c r="H18" s="35">
        <f>SUM(Jan!H18+G18)</f>
        <v>1135966</v>
      </c>
      <c r="I18" s="36">
        <f t="shared" si="0"/>
        <v>137177</v>
      </c>
      <c r="J18" s="35">
        <f t="shared" si="1"/>
        <v>2299907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5">
        <f>SUM(Jan!D19+C19*5)</f>
        <v>36286</v>
      </c>
      <c r="E19" s="8">
        <v>0</v>
      </c>
      <c r="F19" s="35">
        <f>SUM(Jan!F19+E19*5)</f>
        <v>25474</v>
      </c>
      <c r="G19" s="8">
        <v>0</v>
      </c>
      <c r="H19" s="35">
        <f>SUM(Jan!H19+G19)</f>
        <v>52987</v>
      </c>
      <c r="I19" s="35">
        <f t="shared" si="0"/>
        <v>0</v>
      </c>
      <c r="J19" s="35">
        <f t="shared" si="1"/>
        <v>114747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5">
        <f>SUM(Jan!D20+C20*5)</f>
        <v>0</v>
      </c>
      <c r="E20" s="8">
        <v>0</v>
      </c>
      <c r="F20" s="35">
        <f>SUM(Jan!F20+E20*5)</f>
        <v>13000</v>
      </c>
      <c r="G20" s="8">
        <v>0</v>
      </c>
      <c r="H20" s="35">
        <f>SUM(Jan!H20+G20)</f>
        <v>24717</v>
      </c>
      <c r="I20" s="35">
        <f t="shared" si="0"/>
        <v>0</v>
      </c>
      <c r="J20" s="35">
        <f t="shared" si="1"/>
        <v>37717</v>
      </c>
    </row>
    <row r="21" spans="1:10" s="1" customFormat="1" ht="15.75" customHeight="1">
      <c r="A21" s="5" t="s">
        <v>50</v>
      </c>
      <c r="B21" s="6" t="s">
        <v>22</v>
      </c>
      <c r="C21" s="7">
        <v>3073</v>
      </c>
      <c r="D21" s="35">
        <f>SUM(Jan!D21+C21*5)</f>
        <v>226987</v>
      </c>
      <c r="E21" s="8">
        <v>0</v>
      </c>
      <c r="F21" s="35">
        <f>SUM(Jan!F21+E21*5)</f>
        <v>6610</v>
      </c>
      <c r="G21" s="8">
        <v>32703</v>
      </c>
      <c r="H21" s="35">
        <f>SUM(Jan!H21+G21)</f>
        <v>385008</v>
      </c>
      <c r="I21" s="36">
        <f t="shared" si="0"/>
        <v>35776</v>
      </c>
      <c r="J21" s="35">
        <f t="shared" si="1"/>
        <v>618605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5">
        <f>SUM(Jan!D22+C22*5)</f>
        <v>3060</v>
      </c>
      <c r="E22" s="8">
        <v>0</v>
      </c>
      <c r="F22" s="35">
        <f>SUM(Jan!F22+E22*5)</f>
        <v>0</v>
      </c>
      <c r="G22" s="8">
        <v>0</v>
      </c>
      <c r="H22" s="35">
        <f>SUM(Jan!H22+G22)</f>
        <v>2036</v>
      </c>
      <c r="I22" s="36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7">
        <v>11665</v>
      </c>
      <c r="D23" s="35">
        <f>SUM(Jan!D23+C23*5)</f>
        <v>895603</v>
      </c>
      <c r="E23" s="8">
        <v>8820</v>
      </c>
      <c r="F23" s="35">
        <f>SUM(Jan!F23+E23*5)</f>
        <v>394359</v>
      </c>
      <c r="G23" s="8">
        <v>119770</v>
      </c>
      <c r="H23" s="35">
        <f>SUM(Jan!H23+G23)</f>
        <v>1352059</v>
      </c>
      <c r="I23" s="36">
        <f t="shared" si="0"/>
        <v>140255</v>
      </c>
      <c r="J23" s="35">
        <f t="shared" si="1"/>
        <v>2642021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5">
        <f>SUM(Jan!D24+C24*5)</f>
        <v>0</v>
      </c>
      <c r="E24" s="8">
        <v>0</v>
      </c>
      <c r="F24" s="35">
        <f>SUM(Jan!F24+E24*5)</f>
        <v>0</v>
      </c>
      <c r="G24" s="8">
        <v>0</v>
      </c>
      <c r="H24" s="35">
        <f>SUM(Jan!H24+G24)</f>
        <v>0</v>
      </c>
      <c r="I24" s="36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7">
        <v>3280</v>
      </c>
      <c r="D25" s="35">
        <f>SUM(Jan!D25+C25*5)</f>
        <v>353061</v>
      </c>
      <c r="E25" s="8">
        <v>6498</v>
      </c>
      <c r="F25" s="35">
        <f>SUM(Jan!F25+E25*5)</f>
        <v>359596</v>
      </c>
      <c r="G25" s="8">
        <v>90898</v>
      </c>
      <c r="H25" s="35">
        <f>SUM(Jan!H25+G25)</f>
        <v>869087</v>
      </c>
      <c r="I25" s="35">
        <f t="shared" si="0"/>
        <v>100676</v>
      </c>
      <c r="J25" s="35">
        <f t="shared" si="1"/>
        <v>1581744</v>
      </c>
    </row>
    <row r="26" spans="1:10" s="1" customFormat="1" ht="15.75" customHeight="1">
      <c r="A26" s="5" t="s">
        <v>63</v>
      </c>
      <c r="B26" s="6" t="s">
        <v>22</v>
      </c>
      <c r="C26" s="7">
        <v>3392</v>
      </c>
      <c r="D26" s="35">
        <f>SUM(Jan!D26+C26*5)</f>
        <v>621966</v>
      </c>
      <c r="E26" s="8">
        <v>0</v>
      </c>
      <c r="F26" s="35">
        <f>SUM(Jan!F26+E26*5)</f>
        <v>213414</v>
      </c>
      <c r="G26" s="8">
        <v>50198</v>
      </c>
      <c r="H26" s="35">
        <f>SUM(Jan!H26+G26)</f>
        <v>658661</v>
      </c>
      <c r="I26" s="36">
        <f t="shared" si="0"/>
        <v>53590</v>
      </c>
      <c r="J26" s="35">
        <f t="shared" si="1"/>
        <v>1494041</v>
      </c>
    </row>
    <row r="27" spans="1:10" s="1" customFormat="1" ht="15.75" customHeight="1">
      <c r="A27" s="5" t="s">
        <v>64</v>
      </c>
      <c r="B27" s="6" t="s">
        <v>22</v>
      </c>
      <c r="C27" s="7">
        <v>3460</v>
      </c>
      <c r="D27" s="35">
        <f>SUM(Jan!D27+C27*5)</f>
        <v>585325</v>
      </c>
      <c r="E27" s="8">
        <v>4520</v>
      </c>
      <c r="F27" s="35">
        <f>SUM(Jan!F27+E27*5)</f>
        <v>454338</v>
      </c>
      <c r="G27" s="8">
        <v>70249</v>
      </c>
      <c r="H27" s="35">
        <f>SUM(Jan!H27+G27)</f>
        <v>868036</v>
      </c>
      <c r="I27" s="36">
        <f t="shared" si="0"/>
        <v>78229</v>
      </c>
      <c r="J27" s="35">
        <f t="shared" si="1"/>
        <v>1907699</v>
      </c>
    </row>
    <row r="28" spans="1:10" s="1" customFormat="1" ht="15.75" customHeight="1">
      <c r="A28" s="5" t="s">
        <v>77</v>
      </c>
      <c r="B28" s="6" t="s">
        <v>22</v>
      </c>
      <c r="C28" s="7">
        <v>448</v>
      </c>
      <c r="D28" s="35">
        <f>SUM(Jan!D28+C28*5)</f>
        <v>289959</v>
      </c>
      <c r="E28" s="8">
        <v>1493</v>
      </c>
      <c r="F28" s="35">
        <f>SUM(Jan!F28+E28*5)</f>
        <v>70857</v>
      </c>
      <c r="G28" s="8">
        <v>17496</v>
      </c>
      <c r="H28" s="35">
        <f>SUM(Jan!H28+G28)</f>
        <v>344199</v>
      </c>
      <c r="I28" s="36">
        <f t="shared" si="0"/>
        <v>19437</v>
      </c>
      <c r="J28" s="35">
        <f t="shared" si="1"/>
        <v>705015</v>
      </c>
    </row>
    <row r="29" spans="1:10" s="1" customFormat="1" ht="15.75" customHeight="1">
      <c r="A29" s="5" t="s">
        <v>82</v>
      </c>
      <c r="B29" s="6" t="s">
        <v>22</v>
      </c>
      <c r="C29" s="7">
        <v>4597</v>
      </c>
      <c r="D29" s="35">
        <f>SUM(Jan!D29+C29*5)</f>
        <v>550116</v>
      </c>
      <c r="E29" s="8">
        <v>2933</v>
      </c>
      <c r="F29" s="35">
        <f>SUM(Jan!F29+E29*5)</f>
        <v>39273</v>
      </c>
      <c r="G29" s="8">
        <v>59618</v>
      </c>
      <c r="H29" s="35">
        <f>SUM(Jan!H29+G29)</f>
        <v>600869</v>
      </c>
      <c r="I29" s="36">
        <f t="shared" si="0"/>
        <v>67148</v>
      </c>
      <c r="J29" s="35">
        <f t="shared" si="1"/>
        <v>1190258</v>
      </c>
    </row>
    <row r="30" spans="1:10" s="1" customFormat="1" ht="15.75" customHeight="1">
      <c r="A30" s="5" t="s">
        <v>83</v>
      </c>
      <c r="B30" s="6" t="s">
        <v>22</v>
      </c>
      <c r="C30" s="7">
        <v>16796</v>
      </c>
      <c r="D30" s="35">
        <f>SUM(Jan!D30+C30*5)</f>
        <v>912788</v>
      </c>
      <c r="E30" s="8">
        <v>2355</v>
      </c>
      <c r="F30" s="35">
        <f>SUM(Jan!F30+E30*5)</f>
        <v>117253</v>
      </c>
      <c r="G30" s="8">
        <v>168263</v>
      </c>
      <c r="H30" s="35">
        <f>SUM(Jan!H30+G30)</f>
        <v>1114511</v>
      </c>
      <c r="I30" s="36">
        <f t="shared" si="0"/>
        <v>187414</v>
      </c>
      <c r="J30" s="35">
        <f t="shared" si="1"/>
        <v>2144552</v>
      </c>
    </row>
    <row r="31" spans="1:10" s="1" customFormat="1" ht="15.75" customHeight="1">
      <c r="A31" s="5" t="s">
        <v>84</v>
      </c>
      <c r="B31" s="6" t="s">
        <v>22</v>
      </c>
      <c r="C31" s="7">
        <v>640</v>
      </c>
      <c r="D31" s="35">
        <f>SUM(Jan!D31+C31*5)</f>
        <v>540738</v>
      </c>
      <c r="E31" s="8">
        <v>13536</v>
      </c>
      <c r="F31" s="35">
        <f>SUM(Jan!F31+E31*5)</f>
        <v>466004</v>
      </c>
      <c r="G31" s="8">
        <v>112404</v>
      </c>
      <c r="H31" s="35">
        <f>SUM(Jan!H31+G31)</f>
        <v>1208905</v>
      </c>
      <c r="I31" s="36">
        <f t="shared" si="0"/>
        <v>126580</v>
      </c>
      <c r="J31" s="35">
        <f t="shared" si="1"/>
        <v>2215647</v>
      </c>
    </row>
    <row r="32" spans="1:10" s="11" customFormat="1" ht="15.75" customHeight="1">
      <c r="A32" s="9" t="s">
        <v>86</v>
      </c>
      <c r="B32" s="10" t="s">
        <v>22</v>
      </c>
      <c r="C32" s="7">
        <v>0</v>
      </c>
      <c r="D32" s="35">
        <f>SUM(Jan!D32+C32*5)</f>
        <v>191319</v>
      </c>
      <c r="E32" s="8">
        <v>6879</v>
      </c>
      <c r="F32" s="35">
        <f>SUM(Jan!F32+E32*5)</f>
        <v>116031</v>
      </c>
      <c r="G32" s="8">
        <v>49454</v>
      </c>
      <c r="H32" s="35">
        <f>SUM(Jan!H32+G32)</f>
        <v>261852</v>
      </c>
      <c r="I32" s="35">
        <f t="shared" si="0"/>
        <v>56333</v>
      </c>
      <c r="J32" s="35">
        <f t="shared" si="1"/>
        <v>569202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5">
        <f>SUM(Jan!D33+C33*5)</f>
        <v>0</v>
      </c>
      <c r="E33" s="8">
        <v>0</v>
      </c>
      <c r="F33" s="35">
        <f>SUM(Jan!F33+E33*5)</f>
        <v>78180</v>
      </c>
      <c r="G33" s="8">
        <v>0</v>
      </c>
      <c r="H33" s="35">
        <f>SUM(Jan!H33+G33)</f>
        <v>50764</v>
      </c>
      <c r="I33" s="35">
        <f t="shared" si="0"/>
        <v>0</v>
      </c>
      <c r="J33" s="35">
        <f t="shared" si="1"/>
        <v>128944</v>
      </c>
    </row>
    <row r="34" spans="1:10" s="11" customFormat="1" ht="15.75" customHeight="1">
      <c r="A34" s="9" t="s">
        <v>135</v>
      </c>
      <c r="B34" s="10" t="s">
        <v>22</v>
      </c>
      <c r="C34" s="7">
        <v>258</v>
      </c>
      <c r="D34" s="35">
        <f>SUM(Jan!D34+C34*5)</f>
        <v>52186</v>
      </c>
      <c r="E34" s="8">
        <v>3516</v>
      </c>
      <c r="F34" s="35">
        <f>SUM(Jan!F34+E34*5)</f>
        <v>266947</v>
      </c>
      <c r="G34" s="8">
        <v>28532</v>
      </c>
      <c r="H34" s="35">
        <f>SUM(Jan!H34+G34)</f>
        <v>250003</v>
      </c>
      <c r="I34" s="35">
        <f t="shared" si="0"/>
        <v>32306</v>
      </c>
      <c r="J34" s="35">
        <f t="shared" si="1"/>
        <v>569136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5">
        <f>SUM(Jan!D35+C35*5)</f>
        <v>33792</v>
      </c>
      <c r="E35" s="8">
        <v>5074</v>
      </c>
      <c r="F35" s="35">
        <f>SUM(Jan!F35+E35*5)</f>
        <v>262358</v>
      </c>
      <c r="G35" s="8">
        <v>16964</v>
      </c>
      <c r="H35" s="35">
        <f>SUM(Jan!H35+G35)</f>
        <v>214103</v>
      </c>
      <c r="I35" s="35">
        <f t="shared" si="0"/>
        <v>22038</v>
      </c>
      <c r="J35" s="35">
        <f t="shared" si="1"/>
        <v>510253</v>
      </c>
    </row>
    <row r="36" spans="1:10" s="11" customFormat="1" ht="15.75" customHeight="1">
      <c r="A36" s="9" t="s">
        <v>129</v>
      </c>
      <c r="B36" s="10" t="s">
        <v>20</v>
      </c>
      <c r="C36" s="7">
        <v>17275</v>
      </c>
      <c r="D36" s="35">
        <f>SUM(Jan!D36+C36*5)</f>
        <v>696777</v>
      </c>
      <c r="E36" s="8">
        <v>0</v>
      </c>
      <c r="F36" s="35">
        <f>SUM(Jan!F36+E36*5)</f>
        <v>40755</v>
      </c>
      <c r="G36" s="8">
        <v>55439</v>
      </c>
      <c r="H36" s="35">
        <f>SUM(Jan!H36+G36)</f>
        <v>435285</v>
      </c>
      <c r="I36" s="36">
        <f t="shared" si="0"/>
        <v>72714</v>
      </c>
      <c r="J36" s="35">
        <f t="shared" si="1"/>
        <v>1172817</v>
      </c>
    </row>
    <row r="37" spans="1:10" s="1" customFormat="1" ht="15.75" customHeight="1">
      <c r="A37" s="5" t="s">
        <v>19</v>
      </c>
      <c r="B37" s="6" t="s">
        <v>20</v>
      </c>
      <c r="C37" s="7">
        <v>1233</v>
      </c>
      <c r="D37" s="35">
        <f>SUM(Jan!D37+C37*5)</f>
        <v>356166</v>
      </c>
      <c r="E37" s="8">
        <v>0</v>
      </c>
      <c r="F37" s="35">
        <f>SUM(Jan!F37+E37*5)</f>
        <v>25014</v>
      </c>
      <c r="G37" s="8">
        <v>20631</v>
      </c>
      <c r="H37" s="35">
        <f>SUM(Jan!H37+G37)</f>
        <v>367141</v>
      </c>
      <c r="I37" s="36">
        <f t="shared" si="0"/>
        <v>21864</v>
      </c>
      <c r="J37" s="35">
        <f t="shared" si="1"/>
        <v>748321</v>
      </c>
    </row>
    <row r="38" spans="1:10" s="1" customFormat="1" ht="15.75" customHeight="1">
      <c r="A38" s="5" t="s">
        <v>26</v>
      </c>
      <c r="B38" s="6" t="s">
        <v>20</v>
      </c>
      <c r="C38" s="7">
        <v>16609</v>
      </c>
      <c r="D38" s="35">
        <f>SUM(Jan!D38+C38*5)</f>
        <v>1612494</v>
      </c>
      <c r="E38" s="8">
        <v>9625</v>
      </c>
      <c r="F38" s="35">
        <f>SUM(Jan!F38+E38*5)</f>
        <v>490186</v>
      </c>
      <c r="G38" s="8">
        <v>228960</v>
      </c>
      <c r="H38" s="35">
        <f>SUM(Jan!H38+G38)</f>
        <v>1633039</v>
      </c>
      <c r="I38" s="36">
        <f t="shared" si="0"/>
        <v>255194</v>
      </c>
      <c r="J38" s="35">
        <f t="shared" si="1"/>
        <v>3735719</v>
      </c>
    </row>
    <row r="39" spans="1:10" s="1" customFormat="1" ht="15.75" customHeight="1">
      <c r="A39" s="5" t="s">
        <v>28</v>
      </c>
      <c r="B39" s="6" t="s">
        <v>20</v>
      </c>
      <c r="C39" s="7">
        <v>5416</v>
      </c>
      <c r="D39" s="35">
        <f>SUM(Jan!D39+C39*5)</f>
        <v>974339</v>
      </c>
      <c r="E39" s="8">
        <v>0</v>
      </c>
      <c r="F39" s="35">
        <f>SUM(Jan!F39+E39*5)</f>
        <v>63658</v>
      </c>
      <c r="G39" s="8">
        <v>65457</v>
      </c>
      <c r="H39" s="35">
        <f>SUM(Jan!H39+G39)</f>
        <v>888444</v>
      </c>
      <c r="I39" s="36">
        <f t="shared" si="0"/>
        <v>70873</v>
      </c>
      <c r="J39" s="35">
        <f t="shared" si="1"/>
        <v>1926441</v>
      </c>
    </row>
    <row r="40" spans="1:10" s="1" customFormat="1" ht="15.75" customHeight="1">
      <c r="A40" s="5" t="s">
        <v>29</v>
      </c>
      <c r="B40" s="6" t="s">
        <v>20</v>
      </c>
      <c r="C40" s="7">
        <v>6056</v>
      </c>
      <c r="D40" s="35">
        <f>SUM(Jan!D40+C40*5)</f>
        <v>505633</v>
      </c>
      <c r="E40" s="8">
        <v>574</v>
      </c>
      <c r="F40" s="35">
        <f>SUM(Jan!F40+E40*5)</f>
        <v>132373</v>
      </c>
      <c r="G40" s="8">
        <v>14758</v>
      </c>
      <c r="H40" s="35">
        <f>SUM(Jan!H40+G40)</f>
        <v>503515</v>
      </c>
      <c r="I40" s="36">
        <f t="shared" si="0"/>
        <v>21388</v>
      </c>
      <c r="J40" s="35">
        <f t="shared" si="1"/>
        <v>1141521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5">
        <f>SUM(Jan!D41+C41*5)</f>
        <v>42744</v>
      </c>
      <c r="E41" s="8">
        <v>0</v>
      </c>
      <c r="F41" s="35">
        <f>SUM(Jan!F41+E41*5)</f>
        <v>0</v>
      </c>
      <c r="G41" s="8">
        <v>0</v>
      </c>
      <c r="H41" s="35">
        <f>SUM(Jan!H41+G41)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7">
        <v>23578</v>
      </c>
      <c r="D42" s="35">
        <f>SUM(Jan!D42+C42*5)</f>
        <v>573769</v>
      </c>
      <c r="E42" s="8">
        <v>15266</v>
      </c>
      <c r="F42" s="35">
        <f>SUM(Jan!F42+E42*5)</f>
        <v>395518</v>
      </c>
      <c r="G42" s="8">
        <v>98334</v>
      </c>
      <c r="H42" s="35">
        <f>SUM(Jan!H42+G42)</f>
        <v>722429</v>
      </c>
      <c r="I42" s="36">
        <f aca="true" t="shared" si="2" ref="I42:I80">SUM(C42,E42,G42)</f>
        <v>137178</v>
      </c>
      <c r="J42" s="35">
        <f t="shared" si="1"/>
        <v>1691716</v>
      </c>
    </row>
    <row r="43" spans="1:10" s="1" customFormat="1" ht="15.75" customHeight="1">
      <c r="A43" s="5" t="s">
        <v>34</v>
      </c>
      <c r="B43" s="6" t="s">
        <v>20</v>
      </c>
      <c r="C43" s="7">
        <v>1845</v>
      </c>
      <c r="D43" s="35">
        <f>SUM(Jan!D43+C43*5)</f>
        <v>695915</v>
      </c>
      <c r="E43" s="8">
        <v>6906</v>
      </c>
      <c r="F43" s="35">
        <f>SUM(Jan!F43+E43*5)</f>
        <v>214581</v>
      </c>
      <c r="G43" s="8">
        <v>20190</v>
      </c>
      <c r="H43" s="35">
        <f>SUM(Jan!H43+G43)</f>
        <v>482269</v>
      </c>
      <c r="I43" s="36">
        <f t="shared" si="2"/>
        <v>28941</v>
      </c>
      <c r="J43" s="35">
        <f t="shared" si="1"/>
        <v>1392765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5">
        <f>SUM(Jan!D44+C44*5)</f>
        <v>210588</v>
      </c>
      <c r="E44" s="8">
        <v>0</v>
      </c>
      <c r="F44" s="35">
        <f>SUM(Jan!F44+E44*5)</f>
        <v>0</v>
      </c>
      <c r="G44" s="8">
        <v>0</v>
      </c>
      <c r="H44" s="35">
        <f>SUM(Jan!H44+G44)</f>
        <v>0</v>
      </c>
      <c r="I44" s="35">
        <f t="shared" si="2"/>
        <v>0</v>
      </c>
      <c r="J44" s="35">
        <f>SUM(D44+F44+H44)</f>
        <v>210588</v>
      </c>
    </row>
    <row r="45" spans="1:10" s="1" customFormat="1" ht="15.75" customHeight="1">
      <c r="A45" s="5" t="s">
        <v>38</v>
      </c>
      <c r="B45" s="6" t="s">
        <v>20</v>
      </c>
      <c r="C45" s="7">
        <v>27725</v>
      </c>
      <c r="D45" s="35">
        <f>SUM(Jan!D45+C45*5)</f>
        <v>1407122</v>
      </c>
      <c r="E45" s="8">
        <v>110</v>
      </c>
      <c r="F45" s="35">
        <f>SUM(Jan!F45+E45*5)</f>
        <v>157621</v>
      </c>
      <c r="G45" s="8">
        <v>217247</v>
      </c>
      <c r="H45" s="35">
        <f>SUM(Jan!H45+G45)</f>
        <v>1515485</v>
      </c>
      <c r="I45" s="36">
        <f t="shared" si="2"/>
        <v>245082</v>
      </c>
      <c r="J45" s="35">
        <f t="shared" si="1"/>
        <v>3080228</v>
      </c>
    </row>
    <row r="46" spans="1:10" s="11" customFormat="1" ht="15.75" customHeight="1">
      <c r="A46" s="9" t="s">
        <v>39</v>
      </c>
      <c r="B46" s="10" t="s">
        <v>20</v>
      </c>
      <c r="C46" s="7">
        <v>32749</v>
      </c>
      <c r="D46" s="35">
        <f>SUM(Jan!D46+C46*5)</f>
        <v>987837</v>
      </c>
      <c r="E46" s="8">
        <v>270</v>
      </c>
      <c r="F46" s="35">
        <f>SUM(Jan!F46+E46*5)</f>
        <v>104378</v>
      </c>
      <c r="G46" s="8">
        <v>42652</v>
      </c>
      <c r="H46" s="35">
        <f>SUM(Jan!H46+G46)</f>
        <v>536300</v>
      </c>
      <c r="I46" s="35">
        <f t="shared" si="2"/>
        <v>75671</v>
      </c>
      <c r="J46" s="35">
        <f t="shared" si="1"/>
        <v>1628515</v>
      </c>
    </row>
    <row r="47" spans="1:10" s="1" customFormat="1" ht="15.75" customHeight="1">
      <c r="A47" s="5" t="s">
        <v>41</v>
      </c>
      <c r="B47" s="6" t="s">
        <v>20</v>
      </c>
      <c r="C47" s="7">
        <v>9640</v>
      </c>
      <c r="D47" s="35">
        <f>SUM(Jan!D47+C47*5)</f>
        <v>920397</v>
      </c>
      <c r="E47" s="8">
        <v>9943</v>
      </c>
      <c r="F47" s="35">
        <f>SUM(Jan!F47+E47*5)</f>
        <v>524314</v>
      </c>
      <c r="G47" s="8">
        <v>50122</v>
      </c>
      <c r="H47" s="35">
        <f>SUM(Jan!H47+G47)</f>
        <v>1101499</v>
      </c>
      <c r="I47" s="36">
        <f t="shared" si="2"/>
        <v>69705</v>
      </c>
      <c r="J47" s="35">
        <f t="shared" si="1"/>
        <v>2546210</v>
      </c>
    </row>
    <row r="48" spans="1:10" s="1" customFormat="1" ht="15.75" customHeight="1">
      <c r="A48" s="5" t="s">
        <v>42</v>
      </c>
      <c r="B48" s="6" t="s">
        <v>20</v>
      </c>
      <c r="C48" s="7">
        <v>4882</v>
      </c>
      <c r="D48" s="35">
        <f>SUM(Jan!D48+C48*5)</f>
        <v>283553</v>
      </c>
      <c r="E48" s="8">
        <v>1130</v>
      </c>
      <c r="F48" s="35">
        <f>SUM(Jan!F48+E48*5)</f>
        <v>149619</v>
      </c>
      <c r="G48" s="8">
        <v>29870</v>
      </c>
      <c r="H48" s="35">
        <f>SUM(Jan!H48+G48)</f>
        <v>259767</v>
      </c>
      <c r="I48" s="36">
        <f t="shared" si="2"/>
        <v>35882</v>
      </c>
      <c r="J48" s="35">
        <f t="shared" si="1"/>
        <v>692939</v>
      </c>
    </row>
    <row r="49" spans="1:10" s="11" customFormat="1" ht="15.75" customHeight="1">
      <c r="A49" s="9" t="s">
        <v>43</v>
      </c>
      <c r="B49" s="10" t="s">
        <v>20</v>
      </c>
      <c r="C49" s="7">
        <v>0</v>
      </c>
      <c r="D49" s="35">
        <f>SUM(Jan!D49+C49*5)</f>
        <v>257735</v>
      </c>
      <c r="E49" s="8">
        <v>615</v>
      </c>
      <c r="F49" s="35">
        <f>SUM(Jan!F49+E49*5)</f>
        <v>66381</v>
      </c>
      <c r="G49" s="8">
        <v>6954</v>
      </c>
      <c r="H49" s="35">
        <f>SUM(Jan!H49+G49)</f>
        <v>172632</v>
      </c>
      <c r="I49" s="35">
        <f t="shared" si="2"/>
        <v>7569</v>
      </c>
      <c r="J49" s="35">
        <f t="shared" si="1"/>
        <v>496748</v>
      </c>
    </row>
    <row r="50" spans="1:10" s="11" customFormat="1" ht="15.75" customHeight="1">
      <c r="A50" s="9" t="s">
        <v>130</v>
      </c>
      <c r="B50" s="10" t="s">
        <v>20</v>
      </c>
      <c r="C50" s="7">
        <v>13344</v>
      </c>
      <c r="D50" s="35">
        <f>SUM(Jan!D50+C50*5)</f>
        <v>1043954</v>
      </c>
      <c r="E50" s="8">
        <v>1233</v>
      </c>
      <c r="F50" s="35">
        <f>SUM(Jan!F50+E50*5)</f>
        <v>11205</v>
      </c>
      <c r="G50" s="8">
        <v>111440</v>
      </c>
      <c r="H50" s="35">
        <f>SUM(Jan!H50+G50)</f>
        <v>559972</v>
      </c>
      <c r="I50" s="36">
        <f t="shared" si="2"/>
        <v>126017</v>
      </c>
      <c r="J50" s="35">
        <f t="shared" si="1"/>
        <v>1615131</v>
      </c>
    </row>
    <row r="51" spans="1:10" s="1" customFormat="1" ht="15.75" customHeight="1">
      <c r="A51" s="5" t="s">
        <v>48</v>
      </c>
      <c r="B51" s="6" t="s">
        <v>20</v>
      </c>
      <c r="C51" s="7">
        <v>18539</v>
      </c>
      <c r="D51" s="35">
        <f>SUM(Jan!D51+C51*5)</f>
        <v>793107</v>
      </c>
      <c r="E51" s="8">
        <v>1220</v>
      </c>
      <c r="F51" s="35">
        <f>SUM(Jan!F51+E51*5)</f>
        <v>62885</v>
      </c>
      <c r="G51" s="8">
        <v>108245</v>
      </c>
      <c r="H51" s="35">
        <f>SUM(Jan!H51+G51)</f>
        <v>964582</v>
      </c>
      <c r="I51" s="36">
        <f t="shared" si="2"/>
        <v>128004</v>
      </c>
      <c r="J51" s="35">
        <f t="shared" si="1"/>
        <v>1820574</v>
      </c>
    </row>
    <row r="52" spans="1:10" s="11" customFormat="1" ht="15.75" customHeight="1">
      <c r="A52" s="9" t="s">
        <v>54</v>
      </c>
      <c r="B52" s="10" t="s">
        <v>20</v>
      </c>
      <c r="C52" s="7">
        <v>0</v>
      </c>
      <c r="D52" s="35">
        <f>SUM(Jan!D52+C52*5)</f>
        <v>45249</v>
      </c>
      <c r="E52" s="8">
        <v>0</v>
      </c>
      <c r="F52" s="35">
        <f>SUM(Jan!F52+E52*5)</f>
        <v>1792</v>
      </c>
      <c r="G52" s="8">
        <v>0</v>
      </c>
      <c r="H52" s="35">
        <f>SUM(Jan!H52+G52)</f>
        <v>1667</v>
      </c>
      <c r="I52" s="35">
        <f t="shared" si="2"/>
        <v>0</v>
      </c>
      <c r="J52" s="35">
        <f t="shared" si="1"/>
        <v>48708</v>
      </c>
    </row>
    <row r="53" spans="1:10" s="11" customFormat="1" ht="15.75" customHeight="1">
      <c r="A53" s="9" t="s">
        <v>55</v>
      </c>
      <c r="B53" s="10" t="s">
        <v>20</v>
      </c>
      <c r="C53" s="7">
        <v>16632</v>
      </c>
      <c r="D53" s="35">
        <f>SUM(Jan!D53+C53*5)</f>
        <v>1219020</v>
      </c>
      <c r="E53" s="8">
        <v>14133</v>
      </c>
      <c r="F53" s="35">
        <f>SUM(Jan!F53+E53*5)</f>
        <v>519733</v>
      </c>
      <c r="G53" s="8">
        <v>228513</v>
      </c>
      <c r="H53" s="35">
        <f>SUM(Jan!H53+G53)</f>
        <v>1413624</v>
      </c>
      <c r="I53" s="35">
        <f t="shared" si="2"/>
        <v>259278</v>
      </c>
      <c r="J53" s="35">
        <f t="shared" si="1"/>
        <v>3152377</v>
      </c>
    </row>
    <row r="54" spans="1:10" s="11" customFormat="1" ht="15.75" customHeight="1">
      <c r="A54" s="9" t="s">
        <v>56</v>
      </c>
      <c r="B54" s="10" t="s">
        <v>20</v>
      </c>
      <c r="C54" s="7">
        <v>24533</v>
      </c>
      <c r="D54" s="35">
        <f>SUM(Jan!D54+C54*5)</f>
        <v>1038303</v>
      </c>
      <c r="E54" s="8">
        <v>16870</v>
      </c>
      <c r="F54" s="35">
        <f>SUM(Jan!F54+E54*5)</f>
        <v>1001894</v>
      </c>
      <c r="G54" s="8">
        <v>159407</v>
      </c>
      <c r="H54" s="35">
        <f>SUM(Jan!H54+G54)</f>
        <v>1775205</v>
      </c>
      <c r="I54" s="35">
        <f t="shared" si="2"/>
        <v>200810</v>
      </c>
      <c r="J54" s="35">
        <f t="shared" si="1"/>
        <v>3815402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5">
        <f>SUM(Jan!D55+C55*5)</f>
        <v>135208</v>
      </c>
      <c r="E55" s="8">
        <v>0</v>
      </c>
      <c r="F55" s="35">
        <f>SUM(Jan!F55+E55*5)</f>
        <v>0</v>
      </c>
      <c r="G55" s="8">
        <v>0</v>
      </c>
      <c r="H55" s="35">
        <f>SUM(Jan!H55+G55)</f>
        <v>65408</v>
      </c>
      <c r="I55" s="36">
        <f t="shared" si="2"/>
        <v>0</v>
      </c>
      <c r="J55" s="35">
        <f t="shared" si="1"/>
        <v>200616</v>
      </c>
    </row>
    <row r="56" spans="1:10" s="1" customFormat="1" ht="15.75" customHeight="1">
      <c r="A56" s="5" t="s">
        <v>59</v>
      </c>
      <c r="B56" s="6" t="s">
        <v>20</v>
      </c>
      <c r="C56" s="7">
        <v>15690</v>
      </c>
      <c r="D56" s="35">
        <f>SUM(Jan!D56+C56*5)</f>
        <v>1077251</v>
      </c>
      <c r="E56" s="8">
        <v>4057</v>
      </c>
      <c r="F56" s="35">
        <f>SUM(Jan!F56+E56*5)</f>
        <v>803646</v>
      </c>
      <c r="G56" s="8">
        <v>71436</v>
      </c>
      <c r="H56" s="35">
        <f>SUM(Jan!H56+G56)</f>
        <v>1615577</v>
      </c>
      <c r="I56" s="36">
        <f t="shared" si="2"/>
        <v>91183</v>
      </c>
      <c r="J56" s="35">
        <f t="shared" si="1"/>
        <v>3496474</v>
      </c>
    </row>
    <row r="57" spans="1:10" s="1" customFormat="1" ht="15.75" customHeight="1">
      <c r="A57" s="5" t="s">
        <v>60</v>
      </c>
      <c r="B57" s="6" t="s">
        <v>20</v>
      </c>
      <c r="C57" s="7">
        <v>4866</v>
      </c>
      <c r="D57" s="35">
        <f>SUM(Jan!D57+C57*5)</f>
        <v>1216168</v>
      </c>
      <c r="E57" s="8">
        <v>17298</v>
      </c>
      <c r="F57" s="35">
        <f>SUM(Jan!F57+E57*5)</f>
        <v>857984</v>
      </c>
      <c r="G57" s="8">
        <v>133495</v>
      </c>
      <c r="H57" s="35">
        <f>SUM(Jan!H57+G57)</f>
        <v>1436069</v>
      </c>
      <c r="I57" s="36">
        <f t="shared" si="2"/>
        <v>155659</v>
      </c>
      <c r="J57" s="35">
        <f t="shared" si="1"/>
        <v>3510221</v>
      </c>
    </row>
    <row r="58" spans="1:10" s="1" customFormat="1" ht="15.75" customHeight="1">
      <c r="A58" s="5" t="s">
        <v>61</v>
      </c>
      <c r="B58" s="6" t="s">
        <v>20</v>
      </c>
      <c r="C58" s="7">
        <v>31272</v>
      </c>
      <c r="D58" s="35">
        <f>SUM(Jan!D58+C58*5)</f>
        <v>1749089</v>
      </c>
      <c r="E58" s="8">
        <v>10407</v>
      </c>
      <c r="F58" s="35">
        <f>SUM(Jan!F58+E58*5)</f>
        <v>536077</v>
      </c>
      <c r="G58" s="8">
        <v>257458</v>
      </c>
      <c r="H58" s="35">
        <f>SUM(Jan!H58+G58)</f>
        <v>1540595</v>
      </c>
      <c r="I58" s="36">
        <f t="shared" si="2"/>
        <v>299137</v>
      </c>
      <c r="J58" s="35">
        <f t="shared" si="1"/>
        <v>3825761</v>
      </c>
    </row>
    <row r="59" spans="1:10" s="1" customFormat="1" ht="15.75" customHeight="1">
      <c r="A59" s="5" t="s">
        <v>65</v>
      </c>
      <c r="B59" s="6" t="s">
        <v>20</v>
      </c>
      <c r="C59" s="7">
        <v>7078</v>
      </c>
      <c r="D59" s="35">
        <f>SUM(Jan!D59+C59*5)</f>
        <v>329731</v>
      </c>
      <c r="E59" s="8">
        <v>0</v>
      </c>
      <c r="F59" s="35">
        <f>SUM(Jan!F59+E59*5)</f>
        <v>20034</v>
      </c>
      <c r="G59" s="8">
        <v>44010</v>
      </c>
      <c r="H59" s="35">
        <f>SUM(Jan!H59+G59)</f>
        <v>392475</v>
      </c>
      <c r="I59" s="36">
        <f t="shared" si="2"/>
        <v>51088</v>
      </c>
      <c r="J59" s="35">
        <f t="shared" si="1"/>
        <v>742240</v>
      </c>
    </row>
    <row r="60" spans="1:10" s="1" customFormat="1" ht="15.75" customHeight="1">
      <c r="A60" s="5" t="s">
        <v>66</v>
      </c>
      <c r="B60" s="6" t="s">
        <v>20</v>
      </c>
      <c r="C60" s="7">
        <v>9572</v>
      </c>
      <c r="D60" s="35">
        <f>SUM(Jan!D60+C60*5)</f>
        <v>727633</v>
      </c>
      <c r="E60" s="8">
        <v>385</v>
      </c>
      <c r="F60" s="35">
        <f>SUM(Jan!F60+E60*5)</f>
        <v>37641</v>
      </c>
      <c r="G60" s="8">
        <v>50337</v>
      </c>
      <c r="H60" s="35">
        <f>SUM(Jan!H60+G60)</f>
        <v>730248</v>
      </c>
      <c r="I60" s="36">
        <f t="shared" si="2"/>
        <v>60294</v>
      </c>
      <c r="J60" s="35">
        <f t="shared" si="1"/>
        <v>1495522</v>
      </c>
    </row>
    <row r="61" spans="1:10" s="1" customFormat="1" ht="15.75" customHeight="1">
      <c r="A61" s="5" t="s">
        <v>67</v>
      </c>
      <c r="B61" s="6" t="s">
        <v>20</v>
      </c>
      <c r="C61" s="7">
        <v>13881</v>
      </c>
      <c r="D61" s="35">
        <f>SUM(Jan!D61+C61*5)</f>
        <v>256327</v>
      </c>
      <c r="E61" s="8">
        <v>761</v>
      </c>
      <c r="F61" s="35">
        <f>SUM(Jan!F61+E61*5)</f>
        <v>112245</v>
      </c>
      <c r="G61" s="8">
        <v>77830</v>
      </c>
      <c r="H61" s="35">
        <f>SUM(Jan!H61+G61)</f>
        <v>329227</v>
      </c>
      <c r="I61" s="36">
        <f t="shared" si="2"/>
        <v>92472</v>
      </c>
      <c r="J61" s="35">
        <f t="shared" si="1"/>
        <v>697799</v>
      </c>
    </row>
    <row r="62" spans="1:10" s="11" customFormat="1" ht="15.75" customHeight="1">
      <c r="A62" s="9" t="s">
        <v>68</v>
      </c>
      <c r="B62" s="10" t="s">
        <v>20</v>
      </c>
      <c r="C62" s="7">
        <v>4922</v>
      </c>
      <c r="D62" s="35">
        <f>SUM(Jan!D62+C62*5)</f>
        <v>489817</v>
      </c>
      <c r="E62" s="8">
        <v>1758</v>
      </c>
      <c r="F62" s="35">
        <f>SUM(Jan!F62+E62*5)</f>
        <v>61396</v>
      </c>
      <c r="G62" s="8">
        <v>29208</v>
      </c>
      <c r="H62" s="35">
        <f>SUM(Jan!H62+G62)</f>
        <v>278216</v>
      </c>
      <c r="I62" s="35">
        <f t="shared" si="2"/>
        <v>35888</v>
      </c>
      <c r="J62" s="35">
        <f t="shared" si="1"/>
        <v>829429</v>
      </c>
    </row>
    <row r="63" spans="1:10" s="1" customFormat="1" ht="15.75" customHeight="1">
      <c r="A63" s="5" t="s">
        <v>69</v>
      </c>
      <c r="B63" s="6" t="s">
        <v>20</v>
      </c>
      <c r="C63" s="7">
        <v>14901</v>
      </c>
      <c r="D63" s="35">
        <f>SUM(Jan!D63+C63*5)</f>
        <v>724870</v>
      </c>
      <c r="E63" s="8">
        <v>7086</v>
      </c>
      <c r="F63" s="35">
        <f>SUM(Jan!F63+E63*5)</f>
        <v>208656</v>
      </c>
      <c r="G63" s="8">
        <v>167636</v>
      </c>
      <c r="H63" s="35">
        <f>SUM(Jan!H63+G63)</f>
        <v>836670</v>
      </c>
      <c r="I63" s="36">
        <f t="shared" si="2"/>
        <v>189623</v>
      </c>
      <c r="J63" s="35">
        <f t="shared" si="1"/>
        <v>1770196</v>
      </c>
    </row>
    <row r="64" spans="1:10" s="11" customFormat="1" ht="15.75" customHeight="1">
      <c r="A64" s="9" t="s">
        <v>70</v>
      </c>
      <c r="B64" s="10" t="s">
        <v>20</v>
      </c>
      <c r="C64" s="7">
        <v>9523</v>
      </c>
      <c r="D64" s="35">
        <f>SUM(Jan!D64+C64*5)</f>
        <v>502930</v>
      </c>
      <c r="E64" s="8">
        <v>3835</v>
      </c>
      <c r="F64" s="35">
        <f>SUM(Jan!F64+E64*5)</f>
        <v>263027</v>
      </c>
      <c r="G64" s="8">
        <v>74257</v>
      </c>
      <c r="H64" s="35">
        <f>SUM(Jan!H64+G64)</f>
        <v>653752</v>
      </c>
      <c r="I64" s="35">
        <f t="shared" si="2"/>
        <v>87615</v>
      </c>
      <c r="J64" s="35">
        <f t="shared" si="1"/>
        <v>1419709</v>
      </c>
    </row>
    <row r="65" spans="1:10" s="1" customFormat="1" ht="15.75" customHeight="1">
      <c r="A65" s="5" t="s">
        <v>71</v>
      </c>
      <c r="B65" s="6" t="s">
        <v>20</v>
      </c>
      <c r="C65" s="7">
        <v>2759</v>
      </c>
      <c r="D65" s="35">
        <f>SUM(Jan!D65+C65*5)</f>
        <v>399698</v>
      </c>
      <c r="E65" s="8">
        <v>90</v>
      </c>
      <c r="F65" s="35">
        <f>SUM(Jan!F65+E65*5)</f>
        <v>46427</v>
      </c>
      <c r="G65" s="8">
        <v>42356</v>
      </c>
      <c r="H65" s="35">
        <f>SUM(Jan!H65+G65)</f>
        <v>282189</v>
      </c>
      <c r="I65" s="36">
        <f t="shared" si="2"/>
        <v>45205</v>
      </c>
      <c r="J65" s="35">
        <f>SUM(D65+F65+H65)</f>
        <v>728314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5">
        <f>SUM(Jan!D66+C66*5)</f>
        <v>33036</v>
      </c>
      <c r="E66" s="8">
        <v>0</v>
      </c>
      <c r="F66" s="35">
        <f>SUM(Jan!F66+E66*5)</f>
        <v>0</v>
      </c>
      <c r="G66" s="8">
        <v>0</v>
      </c>
      <c r="H66" s="35">
        <f>SUM(Jan!H66+G66)</f>
        <v>0</v>
      </c>
      <c r="I66" s="35">
        <f t="shared" si="2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7">
        <v>0</v>
      </c>
      <c r="D67" s="35">
        <f>SUM(Jan!D67+C67*5)</f>
        <v>314554</v>
      </c>
      <c r="E67" s="8">
        <v>0</v>
      </c>
      <c r="F67" s="35">
        <f>SUM(Jan!F67+E67*5)</f>
        <v>25467</v>
      </c>
      <c r="G67" s="8">
        <v>0</v>
      </c>
      <c r="H67" s="35">
        <f>SUM(Jan!H67+G67)</f>
        <v>224054</v>
      </c>
      <c r="I67" s="36">
        <f t="shared" si="2"/>
        <v>0</v>
      </c>
      <c r="J67" s="35">
        <f t="shared" si="1"/>
        <v>564075</v>
      </c>
    </row>
    <row r="68" spans="1:10" s="11" customFormat="1" ht="15.75" customHeight="1">
      <c r="A68" s="9" t="s">
        <v>74</v>
      </c>
      <c r="B68" s="10" t="s">
        <v>20</v>
      </c>
      <c r="C68" s="7">
        <v>524</v>
      </c>
      <c r="D68" s="35">
        <f>SUM(Jan!D68+C68*5)</f>
        <v>64312</v>
      </c>
      <c r="E68" s="8">
        <v>1130</v>
      </c>
      <c r="F68" s="35">
        <f>SUM(Jan!F68+E68*5)</f>
        <v>36749</v>
      </c>
      <c r="G68" s="8">
        <v>14883</v>
      </c>
      <c r="H68" s="35">
        <f>SUM(Jan!H68+G68)</f>
        <v>172343</v>
      </c>
      <c r="I68" s="35">
        <f t="shared" si="2"/>
        <v>16537</v>
      </c>
      <c r="J68" s="35">
        <f t="shared" si="1"/>
        <v>273404</v>
      </c>
    </row>
    <row r="69" spans="1:10" s="1" customFormat="1" ht="15.75" customHeight="1">
      <c r="A69" s="5" t="s">
        <v>75</v>
      </c>
      <c r="B69" s="6" t="s">
        <v>20</v>
      </c>
      <c r="C69" s="7">
        <v>1526</v>
      </c>
      <c r="D69" s="35">
        <f>SUM(Jan!D69+C69*5)</f>
        <v>204908</v>
      </c>
      <c r="E69" s="8">
        <v>5866</v>
      </c>
      <c r="F69" s="35">
        <f>SUM(Jan!F69+E69*5)</f>
        <v>154040</v>
      </c>
      <c r="G69" s="8">
        <v>77105</v>
      </c>
      <c r="H69" s="35">
        <f>SUM(Jan!H69+G69)</f>
        <v>366826</v>
      </c>
      <c r="I69" s="36">
        <f t="shared" si="2"/>
        <v>84497</v>
      </c>
      <c r="J69" s="35">
        <f t="shared" si="1"/>
        <v>725774</v>
      </c>
    </row>
    <row r="70" spans="1:10" s="1" customFormat="1" ht="15.75" customHeight="1">
      <c r="A70" s="5" t="s">
        <v>76</v>
      </c>
      <c r="B70" s="6" t="s">
        <v>20</v>
      </c>
      <c r="C70" s="7">
        <v>1233</v>
      </c>
      <c r="D70" s="35">
        <f>SUM(Jan!D70+C70*5)</f>
        <v>36094</v>
      </c>
      <c r="E70" s="8">
        <v>0</v>
      </c>
      <c r="F70" s="35">
        <f>SUM(Jan!F70+E70*5)</f>
        <v>33331</v>
      </c>
      <c r="G70" s="8">
        <v>13401</v>
      </c>
      <c r="H70" s="35">
        <f>SUM(Jan!H70+G70)</f>
        <v>105701</v>
      </c>
      <c r="I70" s="36">
        <f t="shared" si="2"/>
        <v>14634</v>
      </c>
      <c r="J70" s="35">
        <f t="shared" si="1"/>
        <v>175126</v>
      </c>
    </row>
    <row r="71" spans="1:10" s="11" customFormat="1" ht="15.75" customHeight="1">
      <c r="A71" s="9" t="s">
        <v>78</v>
      </c>
      <c r="B71" s="10" t="s">
        <v>20</v>
      </c>
      <c r="C71" s="7">
        <v>0</v>
      </c>
      <c r="D71" s="35">
        <f>SUM(Jan!D71+C71*5)</f>
        <v>54903</v>
      </c>
      <c r="E71" s="8">
        <v>0</v>
      </c>
      <c r="F71" s="35">
        <f>SUM(Jan!F71+E71*5)</f>
        <v>0</v>
      </c>
      <c r="G71" s="8">
        <v>0</v>
      </c>
      <c r="H71" s="35">
        <f>SUM(Jan!H71+G71)</f>
        <v>16915</v>
      </c>
      <c r="I71" s="35">
        <f t="shared" si="2"/>
        <v>0</v>
      </c>
      <c r="J71" s="35">
        <f t="shared" si="1"/>
        <v>71818</v>
      </c>
    </row>
    <row r="72" spans="1:10" s="11" customFormat="1" ht="15.75" customHeight="1">
      <c r="A72" s="9" t="s">
        <v>79</v>
      </c>
      <c r="B72" s="10" t="s">
        <v>20</v>
      </c>
      <c r="C72" s="7">
        <v>0</v>
      </c>
      <c r="D72" s="35">
        <f>SUM(Jan!D72+C72*5)</f>
        <v>229728</v>
      </c>
      <c r="E72" s="8">
        <v>0</v>
      </c>
      <c r="F72" s="35">
        <f>SUM(Jan!F72+E72*5)</f>
        <v>32030</v>
      </c>
      <c r="G72" s="8">
        <v>0</v>
      </c>
      <c r="H72" s="35">
        <f>SUM(Jan!H72+G72)</f>
        <v>42661</v>
      </c>
      <c r="I72" s="35">
        <f t="shared" si="2"/>
        <v>0</v>
      </c>
      <c r="J72" s="35">
        <f t="shared" si="1"/>
        <v>304419</v>
      </c>
    </row>
    <row r="73" spans="1:10" s="11" customFormat="1" ht="15.75" customHeight="1">
      <c r="A73" s="9" t="s">
        <v>80</v>
      </c>
      <c r="B73" s="10" t="s">
        <v>20</v>
      </c>
      <c r="C73" s="7">
        <v>10182</v>
      </c>
      <c r="D73" s="35">
        <f>SUM(Jan!D73+C73*5)</f>
        <v>864754</v>
      </c>
      <c r="E73" s="8">
        <v>0</v>
      </c>
      <c r="F73" s="35">
        <f>SUM(Jan!F73+E73*5)</f>
        <v>24567</v>
      </c>
      <c r="G73" s="8">
        <v>81555</v>
      </c>
      <c r="H73" s="35">
        <f>SUM(Jan!H73+G73)</f>
        <v>756196</v>
      </c>
      <c r="I73" s="35">
        <f t="shared" si="2"/>
        <v>91737</v>
      </c>
      <c r="J73" s="35">
        <f t="shared" si="1"/>
        <v>1645517</v>
      </c>
    </row>
    <row r="74" spans="1:10" s="1" customFormat="1" ht="15.75" customHeight="1">
      <c r="A74" s="5" t="s">
        <v>81</v>
      </c>
      <c r="B74" s="6" t="s">
        <v>20</v>
      </c>
      <c r="C74" s="7">
        <v>2180</v>
      </c>
      <c r="D74" s="35">
        <f>SUM(Jan!D74+C74*5)</f>
        <v>202577</v>
      </c>
      <c r="E74" s="8">
        <v>1335</v>
      </c>
      <c r="F74" s="35">
        <f>SUM(Jan!F74+E74*5)</f>
        <v>108240</v>
      </c>
      <c r="G74" s="8">
        <v>40624</v>
      </c>
      <c r="H74" s="35">
        <f>SUM(Jan!H74+G74)</f>
        <v>300619</v>
      </c>
      <c r="I74" s="36">
        <f t="shared" si="2"/>
        <v>44139</v>
      </c>
      <c r="J74" s="35">
        <f t="shared" si="1"/>
        <v>611436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5">
        <f>SUM(Jan!D75+C75*5)</f>
        <v>0</v>
      </c>
      <c r="E75" s="8">
        <v>0</v>
      </c>
      <c r="F75" s="35">
        <f>SUM(Jan!F75+E75*5)</f>
        <v>0</v>
      </c>
      <c r="G75" s="8">
        <v>0</v>
      </c>
      <c r="H75" s="35">
        <f>SUM(Jan!H75+G75)</f>
        <v>0</v>
      </c>
      <c r="I75" s="35">
        <f t="shared" si="2"/>
        <v>0</v>
      </c>
      <c r="J75" s="35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5">
        <f>SUM(Jan!D76+C76*5)</f>
        <v>180537</v>
      </c>
      <c r="E76" s="8">
        <v>0</v>
      </c>
      <c r="F76" s="35">
        <f>SUM(Jan!F76+E76*5)</f>
        <v>0</v>
      </c>
      <c r="G76" s="8">
        <v>0</v>
      </c>
      <c r="H76" s="35">
        <f>SUM(Jan!H76+G76)</f>
        <v>8865</v>
      </c>
      <c r="I76" s="35">
        <f t="shared" si="2"/>
        <v>0</v>
      </c>
      <c r="J76" s="35">
        <f>SUM(D76+F76+H76)</f>
        <v>189402</v>
      </c>
    </row>
    <row r="77" spans="1:10" s="1" customFormat="1" ht="15.75" customHeight="1">
      <c r="A77" s="5" t="s">
        <v>88</v>
      </c>
      <c r="B77" s="6" t="s">
        <v>20</v>
      </c>
      <c r="C77" s="7">
        <v>48674</v>
      </c>
      <c r="D77" s="35">
        <f>SUM(Jan!D77+C77*5)</f>
        <v>1368421</v>
      </c>
      <c r="E77" s="8">
        <v>10305</v>
      </c>
      <c r="F77" s="35">
        <f>SUM(Jan!F77+E77*5)</f>
        <v>343184</v>
      </c>
      <c r="G77" s="8">
        <v>339290</v>
      </c>
      <c r="H77" s="35">
        <f>SUM(Jan!H77+G77)</f>
        <v>1591954</v>
      </c>
      <c r="I77" s="36">
        <f t="shared" si="2"/>
        <v>398269</v>
      </c>
      <c r="J77" s="35">
        <f>SUM(D77+F77+H77)</f>
        <v>3303559</v>
      </c>
    </row>
    <row r="78" spans="1:10" s="1" customFormat="1" ht="15.75" customHeight="1">
      <c r="A78" s="5" t="s">
        <v>139</v>
      </c>
      <c r="B78" s="6" t="s">
        <v>20</v>
      </c>
      <c r="C78" s="7">
        <v>0</v>
      </c>
      <c r="D78" s="35">
        <f>SUM(Jan!D78+C78*5)</f>
        <v>20796</v>
      </c>
      <c r="E78" s="8">
        <v>5341</v>
      </c>
      <c r="F78" s="35">
        <f>SUM(Jan!F78+E78*5)</f>
        <v>205117</v>
      </c>
      <c r="G78" s="8">
        <v>20857</v>
      </c>
      <c r="H78" s="35">
        <f>SUM(Jan!H78+G78)</f>
        <v>213475</v>
      </c>
      <c r="I78" s="36">
        <f t="shared" si="2"/>
        <v>26198</v>
      </c>
      <c r="J78" s="35">
        <f>SUM(D78+F78+H78)</f>
        <v>439388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5">
        <f>SUM(Jan!D79+C79*5)</f>
        <v>0</v>
      </c>
      <c r="E79" s="8">
        <v>3059</v>
      </c>
      <c r="F79" s="35">
        <f>SUM(Jan!F79+E79*5)</f>
        <v>369401</v>
      </c>
      <c r="G79" s="8">
        <v>4567</v>
      </c>
      <c r="H79" s="35">
        <f>SUM(Jan!H79+G79)</f>
        <v>217614</v>
      </c>
      <c r="I79" s="36">
        <f t="shared" si="2"/>
        <v>7626</v>
      </c>
      <c r="J79" s="35">
        <f>SUM(D79+F79+H79)</f>
        <v>587015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5">
        <f>SUM(Jan!D80+C80*5)</f>
        <v>11862</v>
      </c>
      <c r="E80" s="8">
        <v>1732</v>
      </c>
      <c r="F80" s="35">
        <f>SUM(Jan!F80+E80*5)</f>
        <v>180654</v>
      </c>
      <c r="G80" s="8">
        <v>3541</v>
      </c>
      <c r="H80" s="35">
        <f>SUM(Jan!H80+G80)</f>
        <v>169418</v>
      </c>
      <c r="I80" s="36">
        <f t="shared" si="2"/>
        <v>5273</v>
      </c>
      <c r="J80" s="35">
        <f>SUM(D80+F80+H80)</f>
        <v>361934</v>
      </c>
    </row>
    <row r="81" spans="1:10" s="3" customFormat="1" ht="21.75">
      <c r="A81" s="19" t="s">
        <v>125</v>
      </c>
      <c r="B81" s="2"/>
      <c r="C81" s="36">
        <f>SUM(C5:C35)</f>
        <v>91720</v>
      </c>
      <c r="D81" s="36">
        <f aca="true" t="shared" si="3" ref="D81:J81">SUM(D5:D35)</f>
        <v>10669480</v>
      </c>
      <c r="E81" s="36">
        <f t="shared" si="3"/>
        <v>134093</v>
      </c>
      <c r="F81" s="36">
        <f t="shared" si="3"/>
        <v>6993526</v>
      </c>
      <c r="G81" s="36">
        <f t="shared" si="3"/>
        <v>1711355</v>
      </c>
      <c r="H81" s="36">
        <f t="shared" si="3"/>
        <v>16981285</v>
      </c>
      <c r="I81" s="36">
        <f t="shared" si="3"/>
        <v>1937168</v>
      </c>
      <c r="J81" s="36">
        <f t="shared" si="3"/>
        <v>34644291</v>
      </c>
    </row>
    <row r="82" spans="1:10" s="3" customFormat="1" ht="21.75">
      <c r="A82" s="19" t="s">
        <v>126</v>
      </c>
      <c r="B82" s="2"/>
      <c r="C82" s="36">
        <f>SUM(C36:C80)</f>
        <v>398839</v>
      </c>
      <c r="D82" s="36">
        <f aca="true" t="shared" si="4" ref="D82:J82">SUM(D36:D80)</f>
        <v>24859906</v>
      </c>
      <c r="E82" s="36">
        <f t="shared" si="4"/>
        <v>152340</v>
      </c>
      <c r="F82" s="36">
        <f t="shared" si="4"/>
        <v>8421820</v>
      </c>
      <c r="G82" s="36">
        <f t="shared" si="4"/>
        <v>3002065</v>
      </c>
      <c r="H82" s="36">
        <f t="shared" si="4"/>
        <v>25679922</v>
      </c>
      <c r="I82" s="36">
        <f t="shared" si="4"/>
        <v>3553244</v>
      </c>
      <c r="J82" s="36">
        <f t="shared" si="4"/>
        <v>58961648</v>
      </c>
    </row>
    <row r="83" spans="1:10" s="3" customFormat="1" ht="15.75" customHeight="1">
      <c r="A83" s="17" t="s">
        <v>89</v>
      </c>
      <c r="B83" s="2"/>
      <c r="C83" s="36">
        <f>SUM(C81:C82)</f>
        <v>490559</v>
      </c>
      <c r="D83" s="35">
        <f>SUM(Jan!D83+C83*5)</f>
        <v>35529386</v>
      </c>
      <c r="E83" s="36">
        <f aca="true" t="shared" si="5" ref="E83:J83">SUM(E81:E82)</f>
        <v>286433</v>
      </c>
      <c r="F83" s="36">
        <f t="shared" si="5"/>
        <v>15415346</v>
      </c>
      <c r="G83" s="36">
        <f t="shared" si="5"/>
        <v>4713420</v>
      </c>
      <c r="H83" s="36">
        <f t="shared" si="5"/>
        <v>42661207</v>
      </c>
      <c r="I83" s="36">
        <f t="shared" si="5"/>
        <v>5490412</v>
      </c>
      <c r="J83" s="36">
        <f t="shared" si="5"/>
        <v>93605939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156</v>
      </c>
      <c r="J84" s="51">
        <v>85424840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155</v>
      </c>
      <c r="J85" s="49">
        <v>84727861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 sheet="1"/>
  <mergeCells count="1">
    <mergeCell ref="A1:J1"/>
  </mergeCells>
  <conditionalFormatting sqref="A2:A83 C2:IV2 A1:IV1 D83:H86 K3:IV83 B3:C86 D3:J82 I83:J84">
    <cfRule type="expression" priority="55" dxfId="0" stopIfTrue="1">
      <formula>CellHasFormula</formula>
    </cfRule>
  </conditionalFormatting>
  <conditionalFormatting sqref="A1:IV1">
    <cfRule type="expression" priority="54" dxfId="0" stopIfTrue="1">
      <formula>CellHasFormula</formula>
    </cfRule>
  </conditionalFormatting>
  <conditionalFormatting sqref="C36:C80">
    <cfRule type="expression" priority="53" dxfId="0" stopIfTrue="1">
      <formula>CellHasFormula</formula>
    </cfRule>
  </conditionalFormatting>
  <conditionalFormatting sqref="E36:E80">
    <cfRule type="expression" priority="52" dxfId="0" stopIfTrue="1">
      <formula>CellHasFormula</formula>
    </cfRule>
  </conditionalFormatting>
  <conditionalFormatting sqref="G36:G80">
    <cfRule type="expression" priority="51" dxfId="0" stopIfTrue="1">
      <formula>CellHasFormula</formula>
    </cfRule>
  </conditionalFormatting>
  <conditionalFormatting sqref="C5:C80">
    <cfRule type="expression" priority="50" dxfId="0" stopIfTrue="1">
      <formula>CellHasFormula</formula>
    </cfRule>
  </conditionalFormatting>
  <conditionalFormatting sqref="E5:E80">
    <cfRule type="expression" priority="49" dxfId="0" stopIfTrue="1">
      <formula>CellHasFormula</formula>
    </cfRule>
  </conditionalFormatting>
  <conditionalFormatting sqref="G5:G80">
    <cfRule type="expression" priority="48" dxfId="0" stopIfTrue="1">
      <formula>CellHasFormula</formula>
    </cfRule>
  </conditionalFormatting>
  <conditionalFormatting sqref="C36:C80">
    <cfRule type="expression" priority="47" dxfId="0" stopIfTrue="1">
      <formula>CellHasFormula</formula>
    </cfRule>
  </conditionalFormatting>
  <conditionalFormatting sqref="C36:C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E36:E80">
    <cfRule type="expression" priority="44" dxfId="0" stopIfTrue="1">
      <formula>CellHasFormula</formula>
    </cfRule>
  </conditionalFormatting>
  <conditionalFormatting sqref="E36:E80">
    <cfRule type="expression" priority="43" dxfId="0" stopIfTrue="1">
      <formula>CellHasFormula</formula>
    </cfRule>
  </conditionalFormatting>
  <conditionalFormatting sqref="E36:E80">
    <cfRule type="expression" priority="42" dxfId="0" stopIfTrue="1">
      <formula>CellHasFormula</formula>
    </cfRule>
  </conditionalFormatting>
  <conditionalFormatting sqref="G36:G80">
    <cfRule type="expression" priority="41" dxfId="0" stopIfTrue="1">
      <formula>CellHasFormula</formula>
    </cfRule>
  </conditionalFormatting>
  <conditionalFormatting sqref="G36:G80">
    <cfRule type="expression" priority="40" dxfId="0" stopIfTrue="1">
      <formula>CellHasFormula</formula>
    </cfRule>
  </conditionalFormatting>
  <conditionalFormatting sqref="G36:G80">
    <cfRule type="expression" priority="39" dxfId="0" stopIfTrue="1">
      <formula>CellHasFormula</formula>
    </cfRule>
  </conditionalFormatting>
  <conditionalFormatting sqref="C5:C80">
    <cfRule type="expression" priority="38" dxfId="0" stopIfTrue="1">
      <formula>CellHasFormula</formula>
    </cfRule>
  </conditionalFormatting>
  <conditionalFormatting sqref="C5:C80">
    <cfRule type="expression" priority="37" dxfId="0" stopIfTrue="1">
      <formula>CellHasFormula</formula>
    </cfRule>
  </conditionalFormatting>
  <conditionalFormatting sqref="E5:E80">
    <cfRule type="expression" priority="36" dxfId="0" stopIfTrue="1">
      <formula>CellHasFormula</formula>
    </cfRule>
  </conditionalFormatting>
  <conditionalFormatting sqref="E5:E80">
    <cfRule type="expression" priority="35" dxfId="0" stopIfTrue="1">
      <formula>CellHasFormula</formula>
    </cfRule>
  </conditionalFormatting>
  <conditionalFormatting sqref="G5:G80">
    <cfRule type="expression" priority="34" dxfId="0" stopIfTrue="1">
      <formula>CellHasFormula</formula>
    </cfRule>
  </conditionalFormatting>
  <conditionalFormatting sqref="G5:G80">
    <cfRule type="expression" priority="33" dxfId="0" stopIfTrue="1">
      <formula>CellHasFormula</formula>
    </cfRule>
  </conditionalFormatting>
  <conditionalFormatting sqref="E5:E35">
    <cfRule type="expression" priority="32" dxfId="0" stopIfTrue="1">
      <formula>CellHasFormula</formula>
    </cfRule>
  </conditionalFormatting>
  <conditionalFormatting sqref="E5:E35">
    <cfRule type="expression" priority="31" dxfId="0" stopIfTrue="1">
      <formula>CellHasFormula</formula>
    </cfRule>
  </conditionalFormatting>
  <conditionalFormatting sqref="E5:E35">
    <cfRule type="expression" priority="30" dxfId="0" stopIfTrue="1">
      <formula>CellHasFormula</formula>
    </cfRule>
  </conditionalFormatting>
  <conditionalFormatting sqref="E5:E35">
    <cfRule type="expression" priority="29" dxfId="0" stopIfTrue="1">
      <formula>CellHasFormula</formula>
    </cfRule>
  </conditionalFormatting>
  <conditionalFormatting sqref="G5:G35">
    <cfRule type="expression" priority="28" dxfId="0" stopIfTrue="1">
      <formula>CellHasFormula</formula>
    </cfRule>
  </conditionalFormatting>
  <conditionalFormatting sqref="G5:G35">
    <cfRule type="expression" priority="27" dxfId="0" stopIfTrue="1">
      <formula>CellHasFormula</formula>
    </cfRule>
  </conditionalFormatting>
  <conditionalFormatting sqref="G5:G35">
    <cfRule type="expression" priority="26" dxfId="0" stopIfTrue="1">
      <formula>CellHasFormula</formula>
    </cfRule>
  </conditionalFormatting>
  <conditionalFormatting sqref="G5:G35">
    <cfRule type="expression" priority="25" dxfId="0" stopIfTrue="1">
      <formula>CellHasFormula</formula>
    </cfRule>
  </conditionalFormatting>
  <conditionalFormatting sqref="C36:C80">
    <cfRule type="expression" priority="24" dxfId="0" stopIfTrue="1">
      <formula>CellHasFormula</formula>
    </cfRule>
  </conditionalFormatting>
  <conditionalFormatting sqref="C36:C80">
    <cfRule type="expression" priority="23" dxfId="0" stopIfTrue="1">
      <formula>CellHasFormula</formula>
    </cfRule>
  </conditionalFormatting>
  <conditionalFormatting sqref="C36:C80">
    <cfRule type="expression" priority="22" dxfId="0" stopIfTrue="1">
      <formula>CellHasFormula</formula>
    </cfRule>
  </conditionalFormatting>
  <conditionalFormatting sqref="C36:C80">
    <cfRule type="expression" priority="21" dxfId="0" stopIfTrue="1">
      <formula>CellHasFormula</formula>
    </cfRule>
  </conditionalFormatting>
  <conditionalFormatting sqref="C36:C80">
    <cfRule type="expression" priority="20" dxfId="0" stopIfTrue="1">
      <formula>CellHasFormula</formula>
    </cfRule>
  </conditionalFormatting>
  <conditionalFormatting sqref="C36:C80">
    <cfRule type="expression" priority="19" dxfId="0" stopIfTrue="1">
      <formula>CellHasFormula</formula>
    </cfRule>
  </conditionalFormatting>
  <conditionalFormatting sqref="C36:C80">
    <cfRule type="expression" priority="18" dxfId="0" stopIfTrue="1">
      <formula>CellHasFormula</formula>
    </cfRule>
  </conditionalFormatting>
  <conditionalFormatting sqref="C36:C80">
    <cfRule type="expression" priority="17" dxfId="0" stopIfTrue="1">
      <formula>CellHasFormula</formula>
    </cfRule>
  </conditionalFormatting>
  <conditionalFormatting sqref="E36:E80">
    <cfRule type="expression" priority="16" dxfId="0" stopIfTrue="1">
      <formula>CellHasFormula</formula>
    </cfRule>
  </conditionalFormatting>
  <conditionalFormatting sqref="E36:E80">
    <cfRule type="expression" priority="15" dxfId="0" stopIfTrue="1">
      <formula>CellHasFormula</formula>
    </cfRule>
  </conditionalFormatting>
  <conditionalFormatting sqref="E36:E80">
    <cfRule type="expression" priority="14" dxfId="0" stopIfTrue="1">
      <formula>CellHasFormula</formula>
    </cfRule>
  </conditionalFormatting>
  <conditionalFormatting sqref="E36:E80">
    <cfRule type="expression" priority="13" dxfId="0" stopIfTrue="1">
      <formula>CellHasFormula</formula>
    </cfRule>
  </conditionalFormatting>
  <conditionalFormatting sqref="E36:E80">
    <cfRule type="expression" priority="12" dxfId="0" stopIfTrue="1">
      <formula>CellHasFormula</formula>
    </cfRule>
  </conditionalFormatting>
  <conditionalFormatting sqref="E36:E80">
    <cfRule type="expression" priority="11" dxfId="0" stopIfTrue="1">
      <formula>CellHasFormula</formula>
    </cfRule>
  </conditionalFormatting>
  <conditionalFormatting sqref="E36:E80">
    <cfRule type="expression" priority="10" dxfId="0" stopIfTrue="1">
      <formula>CellHasFormula</formula>
    </cfRule>
  </conditionalFormatting>
  <conditionalFormatting sqref="E36:E80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1" fitToWidth="1" orientation="portrait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:G80"/>
    </sheetView>
  </sheetViews>
  <sheetFormatPr defaultColWidth="9.140625" defaultRowHeight="12.75"/>
  <cols>
    <col min="1" max="1" width="18.7109375" style="0" bestFit="1" customWidth="1"/>
    <col min="3" max="3" width="15.7109375" style="0" customWidth="1"/>
    <col min="4" max="4" width="15.7109375" style="43" customWidth="1"/>
    <col min="5" max="5" width="15.7109375" style="0" customWidth="1"/>
    <col min="6" max="6" width="15.7109375" style="43" customWidth="1"/>
    <col min="7" max="7" width="15.7109375" style="0" customWidth="1"/>
    <col min="8" max="10" width="15.7109375" style="43" customWidth="1"/>
  </cols>
  <sheetData>
    <row r="1" spans="1:10" s="1" customFormat="1" ht="18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2.75">
      <c r="A2" s="1" t="s">
        <v>150</v>
      </c>
      <c r="D2" s="31"/>
      <c r="F2" s="31"/>
      <c r="H2" s="31"/>
      <c r="I2" s="31"/>
      <c r="J2" s="31"/>
    </row>
    <row r="3" spans="1:10" s="3" customFormat="1" ht="12.75">
      <c r="A3" s="2"/>
      <c r="B3" s="2"/>
      <c r="C3" s="2"/>
      <c r="D3" s="38"/>
      <c r="E3" s="2"/>
      <c r="F3" s="38"/>
      <c r="G3" s="2"/>
      <c r="H3" s="38"/>
      <c r="I3" s="38"/>
      <c r="J3" s="38"/>
    </row>
    <row r="4" spans="1:10" s="4" customFormat="1" ht="20.25" customHeight="1">
      <c r="A4" s="4" t="s">
        <v>0</v>
      </c>
      <c r="B4" s="4" t="s">
        <v>1</v>
      </c>
      <c r="C4" s="4" t="s">
        <v>8</v>
      </c>
      <c r="D4" s="39" t="s">
        <v>11</v>
      </c>
      <c r="E4" s="4" t="s">
        <v>103</v>
      </c>
      <c r="F4" s="39" t="s">
        <v>14</v>
      </c>
      <c r="G4" s="4" t="s">
        <v>104</v>
      </c>
      <c r="H4" s="39" t="s">
        <v>90</v>
      </c>
      <c r="I4" s="39" t="s">
        <v>105</v>
      </c>
      <c r="J4" s="39" t="s">
        <v>18</v>
      </c>
    </row>
    <row r="5" spans="1:10" s="11" customFormat="1" ht="15.75" customHeight="1">
      <c r="A5" s="9" t="s">
        <v>128</v>
      </c>
      <c r="B5" s="10" t="s">
        <v>22</v>
      </c>
      <c r="C5" s="7">
        <v>11517</v>
      </c>
      <c r="D5" s="35">
        <f>SUM(Feb!D5+C5*4)</f>
        <v>364291</v>
      </c>
      <c r="E5" s="8">
        <v>6053</v>
      </c>
      <c r="F5" s="35">
        <f>SUM(Feb!F5+E5*4)</f>
        <v>188130</v>
      </c>
      <c r="G5" s="8">
        <v>122551</v>
      </c>
      <c r="H5" s="35">
        <f>SUM(Feb!H5+G5)</f>
        <v>426266</v>
      </c>
      <c r="I5" s="35">
        <f aca="true" t="shared" si="0" ref="I5:I41">SUM(C5,E5,G5)</f>
        <v>140121</v>
      </c>
      <c r="J5" s="35">
        <f>SUM(D5+F5+H5)</f>
        <v>978687</v>
      </c>
    </row>
    <row r="6" spans="1:10" s="11" customFormat="1" ht="15.75" customHeight="1">
      <c r="A6" s="9" t="s">
        <v>21</v>
      </c>
      <c r="B6" s="10" t="s">
        <v>22</v>
      </c>
      <c r="C6" s="7">
        <v>0</v>
      </c>
      <c r="D6" s="35">
        <f>SUM(Feb!D6+C6*4)</f>
        <v>24584</v>
      </c>
      <c r="E6" s="8">
        <v>0</v>
      </c>
      <c r="F6" s="35">
        <f>SUM(Feb!F6+E6*4)</f>
        <v>16332</v>
      </c>
      <c r="G6" s="8">
        <v>0</v>
      </c>
      <c r="H6" s="35">
        <f>SUM(Feb!H6+G6)</f>
        <v>27035</v>
      </c>
      <c r="I6" s="35">
        <f t="shared" si="0"/>
        <v>0</v>
      </c>
      <c r="J6" s="35">
        <f>SUM(D6+F6+H6)</f>
        <v>67951</v>
      </c>
    </row>
    <row r="7" spans="1:10" s="11" customFormat="1" ht="15.75" customHeight="1">
      <c r="A7" s="9" t="s">
        <v>23</v>
      </c>
      <c r="B7" s="10" t="s">
        <v>22</v>
      </c>
      <c r="C7" s="7">
        <v>6715</v>
      </c>
      <c r="D7" s="35">
        <f>SUM(Feb!D7+C7*4)</f>
        <v>247835</v>
      </c>
      <c r="E7" s="8">
        <v>5190</v>
      </c>
      <c r="F7" s="35">
        <f>SUM(Feb!F7+E7*4)</f>
        <v>182741</v>
      </c>
      <c r="G7" s="8">
        <v>110777</v>
      </c>
      <c r="H7" s="35">
        <f>SUM(Feb!H7+G7)</f>
        <v>437544</v>
      </c>
      <c r="I7" s="35">
        <f t="shared" si="0"/>
        <v>122682</v>
      </c>
      <c r="J7" s="35">
        <f aca="true" t="shared" si="1" ref="J7:J75">SUM(D7+F7+H7)</f>
        <v>868120</v>
      </c>
    </row>
    <row r="8" spans="1:10" s="1" customFormat="1" ht="15.75" customHeight="1">
      <c r="A8" s="5" t="s">
        <v>24</v>
      </c>
      <c r="B8" s="6" t="s">
        <v>22</v>
      </c>
      <c r="C8" s="7">
        <v>5823</v>
      </c>
      <c r="D8" s="35">
        <f>SUM(Feb!D8+C8*4)</f>
        <v>604309</v>
      </c>
      <c r="E8" s="8">
        <v>21951</v>
      </c>
      <c r="F8" s="35">
        <f>SUM(Feb!F8+E8*4)</f>
        <v>860963</v>
      </c>
      <c r="G8" s="8">
        <v>142033</v>
      </c>
      <c r="H8" s="35">
        <f>SUM(Feb!H8+G8)</f>
        <v>1775725</v>
      </c>
      <c r="I8" s="36">
        <f t="shared" si="0"/>
        <v>169807</v>
      </c>
      <c r="J8" s="35">
        <f t="shared" si="1"/>
        <v>3240997</v>
      </c>
    </row>
    <row r="9" spans="1:10" s="11" customFormat="1" ht="15.75" customHeight="1">
      <c r="A9" s="9" t="s">
        <v>25</v>
      </c>
      <c r="B9" s="10" t="s">
        <v>22</v>
      </c>
      <c r="C9" s="7">
        <v>3017</v>
      </c>
      <c r="D9" s="35">
        <f>SUM(Feb!D9+C9*4)</f>
        <v>319544</v>
      </c>
      <c r="E9" s="8">
        <v>4018</v>
      </c>
      <c r="F9" s="35">
        <f>SUM(Feb!F9+E9*4)</f>
        <v>126369</v>
      </c>
      <c r="G9" s="8">
        <v>37135</v>
      </c>
      <c r="H9" s="35">
        <f>SUM(Feb!H9+G9)</f>
        <v>466930</v>
      </c>
      <c r="I9" s="35">
        <f t="shared" si="0"/>
        <v>44170</v>
      </c>
      <c r="J9" s="35">
        <f t="shared" si="1"/>
        <v>912843</v>
      </c>
    </row>
    <row r="10" spans="1:10" s="1" customFormat="1" ht="15.75" customHeight="1">
      <c r="A10" s="5" t="s">
        <v>27</v>
      </c>
      <c r="B10" s="6" t="s">
        <v>22</v>
      </c>
      <c r="C10" s="7">
        <v>1538</v>
      </c>
      <c r="D10" s="35">
        <f>SUM(Feb!D10+C10*4)</f>
        <v>529189</v>
      </c>
      <c r="E10" s="8">
        <v>8165</v>
      </c>
      <c r="F10" s="35">
        <f>SUM(Feb!F10+E10*4)</f>
        <v>301788</v>
      </c>
      <c r="G10" s="8">
        <v>53441</v>
      </c>
      <c r="H10" s="35">
        <f>SUM(Feb!H10+G10)</f>
        <v>814331</v>
      </c>
      <c r="I10" s="36">
        <f t="shared" si="0"/>
        <v>63144</v>
      </c>
      <c r="J10" s="35">
        <f t="shared" si="1"/>
        <v>1645308</v>
      </c>
    </row>
    <row r="11" spans="1:10" s="1" customFormat="1" ht="15.75" customHeight="1">
      <c r="A11" s="5" t="s">
        <v>30</v>
      </c>
      <c r="B11" s="6" t="s">
        <v>22</v>
      </c>
      <c r="C11" s="7">
        <v>0</v>
      </c>
      <c r="D11" s="35">
        <f>SUM(Feb!D11+C11*4)</f>
        <v>460785</v>
      </c>
      <c r="E11" s="8">
        <v>10365</v>
      </c>
      <c r="F11" s="35">
        <f>SUM(Feb!F11+E11*4)</f>
        <v>326600</v>
      </c>
      <c r="G11" s="8">
        <v>54143</v>
      </c>
      <c r="H11" s="35">
        <f>SUM(Feb!H11+G11)</f>
        <v>787631</v>
      </c>
      <c r="I11" s="36">
        <f t="shared" si="0"/>
        <v>64508</v>
      </c>
      <c r="J11" s="35">
        <f t="shared" si="1"/>
        <v>1575016</v>
      </c>
    </row>
    <row r="12" spans="1:10" s="1" customFormat="1" ht="15.75" customHeight="1">
      <c r="A12" s="5" t="s">
        <v>31</v>
      </c>
      <c r="B12" s="6" t="s">
        <v>22</v>
      </c>
      <c r="C12" s="7">
        <v>1233</v>
      </c>
      <c r="D12" s="35">
        <f>SUM(Feb!D12+C12*4)</f>
        <v>314620</v>
      </c>
      <c r="E12" s="8">
        <v>12017</v>
      </c>
      <c r="F12" s="35">
        <f>SUM(Feb!F12+E12*4)</f>
        <v>651279</v>
      </c>
      <c r="G12" s="8">
        <v>123442</v>
      </c>
      <c r="H12" s="35">
        <f>SUM(Feb!H12+G12)</f>
        <v>752096</v>
      </c>
      <c r="I12" s="36">
        <f t="shared" si="0"/>
        <v>136692</v>
      </c>
      <c r="J12" s="35">
        <f t="shared" si="1"/>
        <v>1717995</v>
      </c>
    </row>
    <row r="13" spans="1:10" s="11" customFormat="1" ht="15.75" customHeight="1">
      <c r="A13" s="9" t="s">
        <v>36</v>
      </c>
      <c r="B13" s="10" t="s">
        <v>22</v>
      </c>
      <c r="C13" s="7">
        <v>577</v>
      </c>
      <c r="D13" s="35">
        <f>SUM(Feb!D13+C13*4)</f>
        <v>165861</v>
      </c>
      <c r="E13" s="8">
        <v>0</v>
      </c>
      <c r="F13" s="35">
        <f>SUM(Feb!F13+E13*4)</f>
        <v>480361</v>
      </c>
      <c r="G13" s="8">
        <v>4959</v>
      </c>
      <c r="H13" s="35">
        <f>SUM(Feb!H13+G13)</f>
        <v>170813</v>
      </c>
      <c r="I13" s="35">
        <f t="shared" si="0"/>
        <v>5536</v>
      </c>
      <c r="J13" s="35">
        <f t="shared" si="1"/>
        <v>817035</v>
      </c>
    </row>
    <row r="14" spans="1:10" s="1" customFormat="1" ht="15.75" customHeight="1">
      <c r="A14" s="5" t="s">
        <v>37</v>
      </c>
      <c r="B14" s="6" t="s">
        <v>22</v>
      </c>
      <c r="C14" s="7">
        <v>0</v>
      </c>
      <c r="D14" s="35">
        <f>SUM(Feb!D14+C14*4)</f>
        <v>180899</v>
      </c>
      <c r="E14" s="8">
        <v>0</v>
      </c>
      <c r="F14" s="35">
        <f>SUM(Feb!F14+E14*4)</f>
        <v>6678</v>
      </c>
      <c r="G14" s="8">
        <v>0</v>
      </c>
      <c r="H14" s="35">
        <f>SUM(Feb!H14+G14)</f>
        <v>192916</v>
      </c>
      <c r="I14" s="36">
        <f t="shared" si="0"/>
        <v>0</v>
      </c>
      <c r="J14" s="35">
        <f t="shared" si="1"/>
        <v>380493</v>
      </c>
    </row>
    <row r="15" spans="1:10" s="1" customFormat="1" ht="15.75" customHeight="1">
      <c r="A15" s="5" t="s">
        <v>40</v>
      </c>
      <c r="B15" s="6" t="s">
        <v>22</v>
      </c>
      <c r="C15" s="7">
        <v>3301</v>
      </c>
      <c r="D15" s="35">
        <f>SUM(Feb!D15+C15*4)</f>
        <v>913558</v>
      </c>
      <c r="E15" s="8">
        <v>10645</v>
      </c>
      <c r="F15" s="35">
        <f>SUM(Feb!F15+E15*4)</f>
        <v>260700</v>
      </c>
      <c r="G15" s="8">
        <v>63130</v>
      </c>
      <c r="H15" s="35">
        <f>SUM(Feb!H15+G15)</f>
        <v>958065</v>
      </c>
      <c r="I15" s="36">
        <f t="shared" si="0"/>
        <v>77076</v>
      </c>
      <c r="J15" s="35">
        <f t="shared" si="1"/>
        <v>2132323</v>
      </c>
    </row>
    <row r="16" spans="1:10" s="1" customFormat="1" ht="15.75" customHeight="1">
      <c r="A16" s="5" t="s">
        <v>44</v>
      </c>
      <c r="B16" s="6" t="s">
        <v>22</v>
      </c>
      <c r="C16" s="7">
        <v>12936</v>
      </c>
      <c r="D16" s="35">
        <f>SUM(Feb!D16+C16*4)</f>
        <v>666747</v>
      </c>
      <c r="E16" s="8">
        <v>4512</v>
      </c>
      <c r="F16" s="35">
        <f>SUM(Feb!F16+E16*4)</f>
        <v>156055</v>
      </c>
      <c r="G16" s="8">
        <v>198630</v>
      </c>
      <c r="H16" s="35">
        <f>SUM(Feb!H16+G16)</f>
        <v>851488</v>
      </c>
      <c r="I16" s="36">
        <f t="shared" si="0"/>
        <v>216078</v>
      </c>
      <c r="J16" s="35">
        <f t="shared" si="1"/>
        <v>1674290</v>
      </c>
    </row>
    <row r="17" spans="1:10" s="1" customFormat="1" ht="15.75" customHeight="1">
      <c r="A17" s="5" t="s">
        <v>45</v>
      </c>
      <c r="B17" s="6" t="s">
        <v>22</v>
      </c>
      <c r="C17" s="7">
        <v>12183</v>
      </c>
      <c r="D17" s="35">
        <f>SUM(Feb!D17+C17*4)</f>
        <v>208082</v>
      </c>
      <c r="E17" s="8">
        <v>5218</v>
      </c>
      <c r="F17" s="35">
        <f>SUM(Feb!F17+E17*4)</f>
        <v>351781</v>
      </c>
      <c r="G17" s="8">
        <v>172299</v>
      </c>
      <c r="H17" s="35">
        <f>SUM(Feb!H17+G17)</f>
        <v>1009222</v>
      </c>
      <c r="I17" s="36">
        <f t="shared" si="0"/>
        <v>189700</v>
      </c>
      <c r="J17" s="35">
        <f t="shared" si="1"/>
        <v>1569085</v>
      </c>
    </row>
    <row r="18" spans="1:10" s="1" customFormat="1" ht="15.75" customHeight="1">
      <c r="A18" s="5" t="s">
        <v>46</v>
      </c>
      <c r="B18" s="6" t="s">
        <v>22</v>
      </c>
      <c r="C18" s="7">
        <v>4251</v>
      </c>
      <c r="D18" s="35">
        <f>SUM(Feb!D18+C18*4)</f>
        <v>628354</v>
      </c>
      <c r="E18" s="8">
        <v>31582</v>
      </c>
      <c r="F18" s="35">
        <f>SUM(Feb!F18+E18*4)</f>
        <v>678919</v>
      </c>
      <c r="G18" s="8">
        <v>163488</v>
      </c>
      <c r="H18" s="35">
        <f>SUM(Feb!H18+G18)</f>
        <v>1299454</v>
      </c>
      <c r="I18" s="36">
        <f t="shared" si="0"/>
        <v>199321</v>
      </c>
      <c r="J18" s="35">
        <f t="shared" si="1"/>
        <v>2606727</v>
      </c>
    </row>
    <row r="19" spans="1:10" s="11" customFormat="1" ht="15.75" customHeight="1">
      <c r="A19" s="9" t="s">
        <v>47</v>
      </c>
      <c r="B19" s="10" t="s">
        <v>22</v>
      </c>
      <c r="C19" s="7">
        <v>0</v>
      </c>
      <c r="D19" s="35">
        <f>SUM(Feb!D19+C19*4)</f>
        <v>36286</v>
      </c>
      <c r="E19" s="8">
        <v>0</v>
      </c>
      <c r="F19" s="35">
        <f>SUM(Feb!F19+E19*4)</f>
        <v>25474</v>
      </c>
      <c r="G19" s="8">
        <v>0</v>
      </c>
      <c r="H19" s="35">
        <f>SUM(Feb!H19+G19)</f>
        <v>52987</v>
      </c>
      <c r="I19" s="35">
        <f t="shared" si="0"/>
        <v>0</v>
      </c>
      <c r="J19" s="35">
        <f t="shared" si="1"/>
        <v>114747</v>
      </c>
    </row>
    <row r="20" spans="1:10" s="11" customFormat="1" ht="15.75" customHeight="1">
      <c r="A20" s="9" t="s">
        <v>49</v>
      </c>
      <c r="B20" s="10" t="s">
        <v>22</v>
      </c>
      <c r="C20" s="7">
        <v>0</v>
      </c>
      <c r="D20" s="35">
        <f>SUM(Feb!D20+C20*4)</f>
        <v>0</v>
      </c>
      <c r="E20" s="8">
        <v>1177</v>
      </c>
      <c r="F20" s="35">
        <f>SUM(Feb!F20+E20*4)</f>
        <v>17708</v>
      </c>
      <c r="G20" s="8">
        <v>2354</v>
      </c>
      <c r="H20" s="35">
        <f>SUM(Feb!H20+G20)</f>
        <v>27071</v>
      </c>
      <c r="I20" s="35">
        <f t="shared" si="0"/>
        <v>3531</v>
      </c>
      <c r="J20" s="35">
        <f t="shared" si="1"/>
        <v>44779</v>
      </c>
    </row>
    <row r="21" spans="1:10" s="1" customFormat="1" ht="15.75" customHeight="1">
      <c r="A21" s="5" t="s">
        <v>50</v>
      </c>
      <c r="B21" s="6" t="s">
        <v>22</v>
      </c>
      <c r="C21" s="7">
        <v>0</v>
      </c>
      <c r="D21" s="35">
        <f>SUM(Feb!D21+C21*4)</f>
        <v>226987</v>
      </c>
      <c r="E21" s="8">
        <v>0</v>
      </c>
      <c r="F21" s="35">
        <f>SUM(Feb!F21+E21*4)</f>
        <v>6610</v>
      </c>
      <c r="G21" s="8">
        <v>0</v>
      </c>
      <c r="H21" s="35">
        <f>SUM(Feb!H21+G21)</f>
        <v>385008</v>
      </c>
      <c r="I21" s="36">
        <f t="shared" si="0"/>
        <v>0</v>
      </c>
      <c r="J21" s="35">
        <f t="shared" si="1"/>
        <v>618605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5">
        <f>SUM(Feb!D22+C22*4)</f>
        <v>3060</v>
      </c>
      <c r="E22" s="8">
        <v>0</v>
      </c>
      <c r="F22" s="35">
        <f>SUM(Feb!F22+E22*4)</f>
        <v>0</v>
      </c>
      <c r="G22" s="8">
        <v>0</v>
      </c>
      <c r="H22" s="35">
        <f>SUM(Feb!H22+G22)</f>
        <v>2036</v>
      </c>
      <c r="I22" s="36">
        <f t="shared" si="0"/>
        <v>0</v>
      </c>
      <c r="J22" s="35">
        <f t="shared" si="1"/>
        <v>5096</v>
      </c>
    </row>
    <row r="23" spans="1:10" s="1" customFormat="1" ht="15.75" customHeight="1">
      <c r="A23" s="5" t="s">
        <v>52</v>
      </c>
      <c r="B23" s="6" t="s">
        <v>22</v>
      </c>
      <c r="C23" s="7">
        <v>12610</v>
      </c>
      <c r="D23" s="35">
        <f>SUM(Feb!D23+C23*4)</f>
        <v>946043</v>
      </c>
      <c r="E23" s="8">
        <v>17424</v>
      </c>
      <c r="F23" s="35">
        <f>SUM(Feb!F23+E23*4)</f>
        <v>464055</v>
      </c>
      <c r="G23" s="8">
        <v>165755</v>
      </c>
      <c r="H23" s="35">
        <f>SUM(Feb!H23+G23)</f>
        <v>1517814</v>
      </c>
      <c r="I23" s="36">
        <f t="shared" si="0"/>
        <v>195789</v>
      </c>
      <c r="J23" s="35">
        <f t="shared" si="1"/>
        <v>2927912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5">
        <f>SUM(Feb!D24+C24*4)</f>
        <v>0</v>
      </c>
      <c r="E24" s="8">
        <v>0</v>
      </c>
      <c r="F24" s="35">
        <f>SUM(Feb!F24+E24*4)</f>
        <v>0</v>
      </c>
      <c r="G24" s="8">
        <v>0</v>
      </c>
      <c r="H24" s="35">
        <f>SUM(Feb!H24+G24)</f>
        <v>0</v>
      </c>
      <c r="I24" s="36">
        <f t="shared" si="0"/>
        <v>0</v>
      </c>
      <c r="J24" s="35">
        <f t="shared" si="1"/>
        <v>0</v>
      </c>
    </row>
    <row r="25" spans="1:10" s="11" customFormat="1" ht="15.75" customHeight="1">
      <c r="A25" s="9" t="s">
        <v>57</v>
      </c>
      <c r="B25" s="10" t="s">
        <v>22</v>
      </c>
      <c r="C25" s="7">
        <v>6694</v>
      </c>
      <c r="D25" s="35">
        <f>SUM(Feb!D25+C25*4)</f>
        <v>379837</v>
      </c>
      <c r="E25" s="8">
        <v>9256</v>
      </c>
      <c r="F25" s="35">
        <f>SUM(Feb!F25+E25*4)</f>
        <v>396620</v>
      </c>
      <c r="G25" s="8">
        <v>113631</v>
      </c>
      <c r="H25" s="35">
        <f>SUM(Feb!H25+G25)</f>
        <v>982718</v>
      </c>
      <c r="I25" s="35">
        <f t="shared" si="0"/>
        <v>129581</v>
      </c>
      <c r="J25" s="35">
        <f t="shared" si="1"/>
        <v>1759175</v>
      </c>
    </row>
    <row r="26" spans="1:10" s="1" customFormat="1" ht="15.75" customHeight="1">
      <c r="A26" s="5" t="s">
        <v>63</v>
      </c>
      <c r="B26" s="6" t="s">
        <v>22</v>
      </c>
      <c r="C26" s="7">
        <v>400</v>
      </c>
      <c r="D26" s="35">
        <f>SUM(Feb!D26+C26*4)</f>
        <v>623566</v>
      </c>
      <c r="E26" s="8">
        <v>4736</v>
      </c>
      <c r="F26" s="35">
        <f>SUM(Feb!F26+E26*4)</f>
        <v>232358</v>
      </c>
      <c r="G26" s="8">
        <v>41521</v>
      </c>
      <c r="H26" s="35">
        <f>SUM(Feb!H26+G26)</f>
        <v>700182</v>
      </c>
      <c r="I26" s="36">
        <f t="shared" si="0"/>
        <v>46657</v>
      </c>
      <c r="J26" s="35">
        <f t="shared" si="1"/>
        <v>1556106</v>
      </c>
    </row>
    <row r="27" spans="1:10" s="1" customFormat="1" ht="15.75" customHeight="1">
      <c r="A27" s="5" t="s">
        <v>64</v>
      </c>
      <c r="B27" s="6" t="s">
        <v>22</v>
      </c>
      <c r="C27" s="7">
        <v>6633</v>
      </c>
      <c r="D27" s="35">
        <f>SUM(Feb!D27+C27*4)</f>
        <v>611857</v>
      </c>
      <c r="E27" s="8">
        <v>13210</v>
      </c>
      <c r="F27" s="35">
        <f>SUM(Feb!F27+E27*4)</f>
        <v>507178</v>
      </c>
      <c r="G27" s="8">
        <v>280851</v>
      </c>
      <c r="H27" s="35">
        <f>SUM(Feb!H27+G27)</f>
        <v>1148887</v>
      </c>
      <c r="I27" s="36">
        <f t="shared" si="0"/>
        <v>300694</v>
      </c>
      <c r="J27" s="35">
        <f t="shared" si="1"/>
        <v>2267922</v>
      </c>
    </row>
    <row r="28" spans="1:10" s="1" customFormat="1" ht="15.75" customHeight="1">
      <c r="A28" s="5" t="s">
        <v>77</v>
      </c>
      <c r="B28" s="6" t="s">
        <v>22</v>
      </c>
      <c r="C28" s="7">
        <v>6935</v>
      </c>
      <c r="D28" s="35">
        <f>SUM(Feb!D28+C28*4)</f>
        <v>317699</v>
      </c>
      <c r="E28" s="8">
        <v>5173</v>
      </c>
      <c r="F28" s="35">
        <f>SUM(Feb!F28+E28*4)</f>
        <v>91549</v>
      </c>
      <c r="G28" s="8">
        <v>81692</v>
      </c>
      <c r="H28" s="35">
        <f>SUM(Feb!H28+G28)</f>
        <v>425891</v>
      </c>
      <c r="I28" s="36">
        <f t="shared" si="0"/>
        <v>93800</v>
      </c>
      <c r="J28" s="35">
        <f t="shared" si="1"/>
        <v>835139</v>
      </c>
    </row>
    <row r="29" spans="1:10" s="1" customFormat="1" ht="15.75" customHeight="1">
      <c r="A29" s="5" t="s">
        <v>82</v>
      </c>
      <c r="B29" s="6" t="s">
        <v>22</v>
      </c>
      <c r="C29" s="7">
        <v>7059</v>
      </c>
      <c r="D29" s="35">
        <f>SUM(Feb!D29+C29*4)</f>
        <v>578352</v>
      </c>
      <c r="E29" s="8">
        <v>4438</v>
      </c>
      <c r="F29" s="35">
        <f>SUM(Feb!F29+E29*4)</f>
        <v>57025</v>
      </c>
      <c r="G29" s="8">
        <v>94068</v>
      </c>
      <c r="H29" s="35">
        <f>SUM(Feb!H29+G29)</f>
        <v>694937</v>
      </c>
      <c r="I29" s="36">
        <f t="shared" si="0"/>
        <v>105565</v>
      </c>
      <c r="J29" s="35">
        <f t="shared" si="1"/>
        <v>1330314</v>
      </c>
    </row>
    <row r="30" spans="1:10" s="1" customFormat="1" ht="15.75" customHeight="1">
      <c r="A30" s="5" t="s">
        <v>83</v>
      </c>
      <c r="B30" s="6" t="s">
        <v>22</v>
      </c>
      <c r="C30" s="7">
        <v>15223</v>
      </c>
      <c r="D30" s="35">
        <f>SUM(Feb!D30+C30*4)</f>
        <v>973680</v>
      </c>
      <c r="E30" s="8">
        <v>6337</v>
      </c>
      <c r="F30" s="35">
        <f>SUM(Feb!F30+E30*4)</f>
        <v>142601</v>
      </c>
      <c r="G30" s="8">
        <v>174219</v>
      </c>
      <c r="H30" s="35">
        <f>SUM(Feb!H30+G30)</f>
        <v>1288730</v>
      </c>
      <c r="I30" s="36">
        <f t="shared" si="0"/>
        <v>195779</v>
      </c>
      <c r="J30" s="35">
        <f t="shared" si="1"/>
        <v>2405011</v>
      </c>
    </row>
    <row r="31" spans="1:10" s="1" customFormat="1" ht="15.75" customHeight="1">
      <c r="A31" s="5" t="s">
        <v>84</v>
      </c>
      <c r="B31" s="6" t="s">
        <v>22</v>
      </c>
      <c r="C31" s="7">
        <v>5205</v>
      </c>
      <c r="D31" s="35">
        <f>SUM(Feb!D31+C31*4)</f>
        <v>561558</v>
      </c>
      <c r="E31" s="8">
        <v>22323</v>
      </c>
      <c r="F31" s="35">
        <f>SUM(Feb!F31+E31*4)</f>
        <v>555296</v>
      </c>
      <c r="G31" s="8">
        <v>123980</v>
      </c>
      <c r="H31" s="35">
        <f>SUM(Feb!H31+G31)</f>
        <v>1332885</v>
      </c>
      <c r="I31" s="36">
        <f t="shared" si="0"/>
        <v>151508</v>
      </c>
      <c r="J31" s="35">
        <f t="shared" si="1"/>
        <v>2449739</v>
      </c>
    </row>
    <row r="32" spans="1:10" s="11" customFormat="1" ht="15.75" customHeight="1">
      <c r="A32" s="9" t="s">
        <v>86</v>
      </c>
      <c r="B32" s="10" t="s">
        <v>22</v>
      </c>
      <c r="C32" s="7">
        <v>0</v>
      </c>
      <c r="D32" s="35">
        <f>SUM(Feb!D32+C32*4)</f>
        <v>191319</v>
      </c>
      <c r="E32" s="8">
        <v>6777</v>
      </c>
      <c r="F32" s="35">
        <f>SUM(Feb!F32+E32*4)</f>
        <v>143139</v>
      </c>
      <c r="G32" s="8">
        <v>35954</v>
      </c>
      <c r="H32" s="35">
        <f>SUM(Feb!H32+G32)</f>
        <v>297806</v>
      </c>
      <c r="I32" s="35">
        <f t="shared" si="0"/>
        <v>42731</v>
      </c>
      <c r="J32" s="35">
        <f t="shared" si="1"/>
        <v>632264</v>
      </c>
    </row>
    <row r="33" spans="1:10" s="11" customFormat="1" ht="15.75" customHeight="1">
      <c r="A33" s="9" t="s">
        <v>134</v>
      </c>
      <c r="B33" s="10" t="s">
        <v>22</v>
      </c>
      <c r="C33" s="7">
        <v>0</v>
      </c>
      <c r="D33" s="35">
        <f>SUM(Feb!D33+C33*4)</f>
        <v>0</v>
      </c>
      <c r="E33" s="8">
        <v>854</v>
      </c>
      <c r="F33" s="35">
        <f>SUM(Feb!F33+E33*4)</f>
        <v>81596</v>
      </c>
      <c r="G33" s="8">
        <v>5076</v>
      </c>
      <c r="H33" s="35">
        <f>SUM(Feb!H33+G33)</f>
        <v>55840</v>
      </c>
      <c r="I33" s="35">
        <f t="shared" si="0"/>
        <v>5930</v>
      </c>
      <c r="J33" s="35">
        <f t="shared" si="1"/>
        <v>137436</v>
      </c>
    </row>
    <row r="34" spans="1:10" s="11" customFormat="1" ht="15.75" customHeight="1">
      <c r="A34" s="9" t="s">
        <v>135</v>
      </c>
      <c r="B34" s="10" t="s">
        <v>22</v>
      </c>
      <c r="C34" s="7">
        <v>6140</v>
      </c>
      <c r="D34" s="35">
        <f>SUM(Feb!D34+C34*4)</f>
        <v>76746</v>
      </c>
      <c r="E34" s="8">
        <v>7414</v>
      </c>
      <c r="F34" s="35">
        <f>SUM(Feb!F34+E34*4)</f>
        <v>296603</v>
      </c>
      <c r="G34" s="8">
        <v>34870</v>
      </c>
      <c r="H34" s="35">
        <f>SUM(Feb!H34+G34)</f>
        <v>284873</v>
      </c>
      <c r="I34" s="35">
        <f t="shared" si="0"/>
        <v>48424</v>
      </c>
      <c r="J34" s="35">
        <f t="shared" si="1"/>
        <v>658222</v>
      </c>
    </row>
    <row r="35" spans="1:10" s="11" customFormat="1" ht="15.75" customHeight="1">
      <c r="A35" s="9" t="s">
        <v>136</v>
      </c>
      <c r="B35" s="10" t="s">
        <v>22</v>
      </c>
      <c r="C35" s="7">
        <v>0</v>
      </c>
      <c r="D35" s="35">
        <f>SUM(Feb!D35+C35*4)</f>
        <v>33792</v>
      </c>
      <c r="E35" s="8">
        <v>6099</v>
      </c>
      <c r="F35" s="35">
        <f>SUM(Feb!F35+E35*4)</f>
        <v>286754</v>
      </c>
      <c r="G35" s="8">
        <v>50633</v>
      </c>
      <c r="H35" s="35">
        <f>SUM(Feb!H35+G35)</f>
        <v>264736</v>
      </c>
      <c r="I35" s="35">
        <f t="shared" si="0"/>
        <v>56732</v>
      </c>
      <c r="J35" s="35">
        <f t="shared" si="1"/>
        <v>585282</v>
      </c>
    </row>
    <row r="36" spans="1:10" s="11" customFormat="1" ht="15.75" customHeight="1">
      <c r="A36" s="9" t="s">
        <v>129</v>
      </c>
      <c r="B36" s="10" t="s">
        <v>20</v>
      </c>
      <c r="C36" s="7">
        <v>35665</v>
      </c>
      <c r="D36" s="35">
        <f>SUM(Feb!D36+C36*4)</f>
        <v>839437</v>
      </c>
      <c r="E36" s="8">
        <v>0</v>
      </c>
      <c r="F36" s="35">
        <f>SUM(Feb!F36+E36*4)</f>
        <v>40755</v>
      </c>
      <c r="G36" s="8">
        <v>72811</v>
      </c>
      <c r="H36" s="35">
        <f>SUM(Feb!H36+G36)</f>
        <v>508096</v>
      </c>
      <c r="I36" s="35">
        <f t="shared" si="0"/>
        <v>108476</v>
      </c>
      <c r="J36" s="35">
        <f t="shared" si="1"/>
        <v>1388288</v>
      </c>
    </row>
    <row r="37" spans="1:10" s="1" customFormat="1" ht="15.75" customHeight="1">
      <c r="A37" s="5" t="s">
        <v>19</v>
      </c>
      <c r="B37" s="6" t="s">
        <v>20</v>
      </c>
      <c r="C37" s="7">
        <v>6995</v>
      </c>
      <c r="D37" s="35">
        <f>SUM(Feb!D37+C37*4)</f>
        <v>384146</v>
      </c>
      <c r="E37" s="8">
        <v>0</v>
      </c>
      <c r="F37" s="35">
        <f>SUM(Feb!F37+E37*4)</f>
        <v>25014</v>
      </c>
      <c r="G37" s="8">
        <v>49755</v>
      </c>
      <c r="H37" s="35">
        <f>SUM(Feb!H37+G37)</f>
        <v>416896</v>
      </c>
      <c r="I37" s="36">
        <f t="shared" si="0"/>
        <v>56750</v>
      </c>
      <c r="J37" s="35">
        <f t="shared" si="1"/>
        <v>826056</v>
      </c>
    </row>
    <row r="38" spans="1:10" s="1" customFormat="1" ht="15.75" customHeight="1">
      <c r="A38" s="5" t="s">
        <v>26</v>
      </c>
      <c r="B38" s="6" t="s">
        <v>20</v>
      </c>
      <c r="C38" s="7">
        <v>23217</v>
      </c>
      <c r="D38" s="35">
        <f>SUM(Feb!D38+C38*4)</f>
        <v>1705362</v>
      </c>
      <c r="E38" s="8">
        <v>17652</v>
      </c>
      <c r="F38" s="35">
        <f>SUM(Feb!F38+E38*4)</f>
        <v>560794</v>
      </c>
      <c r="G38" s="8">
        <v>302723</v>
      </c>
      <c r="H38" s="35">
        <f>SUM(Feb!H38+G38)</f>
        <v>1935762</v>
      </c>
      <c r="I38" s="36">
        <f t="shared" si="0"/>
        <v>343592</v>
      </c>
      <c r="J38" s="35">
        <f t="shared" si="1"/>
        <v>4201918</v>
      </c>
    </row>
    <row r="39" spans="1:10" s="1" customFormat="1" ht="15.75" customHeight="1">
      <c r="A39" s="5" t="s">
        <v>28</v>
      </c>
      <c r="B39" s="6" t="s">
        <v>20</v>
      </c>
      <c r="C39" s="7">
        <v>16988</v>
      </c>
      <c r="D39" s="35">
        <f>SUM(Feb!D39+C39*4)</f>
        <v>1042291</v>
      </c>
      <c r="E39" s="8">
        <v>2350</v>
      </c>
      <c r="F39" s="35">
        <f>SUM(Feb!F39+E39*4)</f>
        <v>73058</v>
      </c>
      <c r="G39" s="8">
        <v>87956</v>
      </c>
      <c r="H39" s="35">
        <f>SUM(Feb!H39+G39)</f>
        <v>976400</v>
      </c>
      <c r="I39" s="36">
        <f t="shared" si="0"/>
        <v>107294</v>
      </c>
      <c r="J39" s="35">
        <f t="shared" si="1"/>
        <v>2091749</v>
      </c>
    </row>
    <row r="40" spans="1:10" s="1" customFormat="1" ht="15.75" customHeight="1">
      <c r="A40" s="5" t="s">
        <v>29</v>
      </c>
      <c r="B40" s="6" t="s">
        <v>20</v>
      </c>
      <c r="C40" s="7">
        <v>0</v>
      </c>
      <c r="D40" s="35">
        <f>SUM(Feb!D40+C40*4)</f>
        <v>505633</v>
      </c>
      <c r="E40" s="8">
        <v>1130</v>
      </c>
      <c r="F40" s="35">
        <f>SUM(Feb!F40+E40*4)</f>
        <v>136893</v>
      </c>
      <c r="G40" s="8">
        <v>0</v>
      </c>
      <c r="H40" s="35">
        <f>SUM(Feb!H40+G40)</f>
        <v>503515</v>
      </c>
      <c r="I40" s="36">
        <f t="shared" si="0"/>
        <v>1130</v>
      </c>
      <c r="J40" s="35">
        <f t="shared" si="1"/>
        <v>1146041</v>
      </c>
    </row>
    <row r="41" spans="1:10" s="11" customFormat="1" ht="15.75" customHeight="1">
      <c r="A41" s="9" t="s">
        <v>32</v>
      </c>
      <c r="B41" s="10" t="s">
        <v>20</v>
      </c>
      <c r="C41" s="7">
        <v>0</v>
      </c>
      <c r="D41" s="35">
        <f>SUM(Feb!D41+C41*4)</f>
        <v>42744</v>
      </c>
      <c r="E41" s="8">
        <v>0</v>
      </c>
      <c r="F41" s="35">
        <f>SUM(Feb!F41+E41*4)</f>
        <v>0</v>
      </c>
      <c r="G41" s="8">
        <v>0</v>
      </c>
      <c r="H41" s="35">
        <f>SUM(Feb!H41+G41)</f>
        <v>0</v>
      </c>
      <c r="I41" s="35">
        <f t="shared" si="0"/>
        <v>0</v>
      </c>
      <c r="J41" s="35">
        <f t="shared" si="1"/>
        <v>42744</v>
      </c>
    </row>
    <row r="42" spans="1:10" s="1" customFormat="1" ht="15.75" customHeight="1">
      <c r="A42" s="5" t="s">
        <v>33</v>
      </c>
      <c r="B42" s="6" t="s">
        <v>20</v>
      </c>
      <c r="C42" s="7">
        <v>7054</v>
      </c>
      <c r="D42" s="35">
        <f>SUM(Feb!D42+C42*4)</f>
        <v>601985</v>
      </c>
      <c r="E42" s="8">
        <v>8195</v>
      </c>
      <c r="F42" s="35">
        <f>SUM(Feb!F42+E42*4)</f>
        <v>428298</v>
      </c>
      <c r="G42" s="8">
        <v>150661</v>
      </c>
      <c r="H42" s="35">
        <f>SUM(Feb!H42+G42)</f>
        <v>873090</v>
      </c>
      <c r="I42" s="36">
        <f aca="true" t="shared" si="2" ref="I42:I80">SUM(C42,E42,G42)</f>
        <v>165910</v>
      </c>
      <c r="J42" s="35">
        <f t="shared" si="1"/>
        <v>1903373</v>
      </c>
    </row>
    <row r="43" spans="1:10" s="1" customFormat="1" ht="15.75" customHeight="1">
      <c r="A43" s="5" t="s">
        <v>34</v>
      </c>
      <c r="B43" s="6" t="s">
        <v>20</v>
      </c>
      <c r="C43" s="7">
        <v>11030</v>
      </c>
      <c r="D43" s="35">
        <f>SUM(Feb!D43+C43*4)</f>
        <v>740035</v>
      </c>
      <c r="E43" s="8">
        <v>5411</v>
      </c>
      <c r="F43" s="35">
        <f>SUM(Feb!F43+E43*4)</f>
        <v>236225</v>
      </c>
      <c r="G43" s="8">
        <v>54552</v>
      </c>
      <c r="H43" s="35">
        <f>SUM(Feb!H43+G43)</f>
        <v>536821</v>
      </c>
      <c r="I43" s="36">
        <f t="shared" si="2"/>
        <v>70993</v>
      </c>
      <c r="J43" s="35">
        <f t="shared" si="1"/>
        <v>1513081</v>
      </c>
    </row>
    <row r="44" spans="1:10" s="11" customFormat="1" ht="15.75" customHeight="1">
      <c r="A44" s="9" t="s">
        <v>35</v>
      </c>
      <c r="B44" s="10" t="s">
        <v>20</v>
      </c>
      <c r="C44" s="7">
        <v>0</v>
      </c>
      <c r="D44" s="35">
        <f>SUM(Feb!D44+C44*4)</f>
        <v>210588</v>
      </c>
      <c r="E44" s="8">
        <v>0</v>
      </c>
      <c r="F44" s="35">
        <f>SUM(Feb!F44+E44*4)</f>
        <v>0</v>
      </c>
      <c r="G44" s="8">
        <v>0</v>
      </c>
      <c r="H44" s="35">
        <f>SUM(Feb!H44+G44)</f>
        <v>0</v>
      </c>
      <c r="I44" s="35">
        <f t="shared" si="2"/>
        <v>0</v>
      </c>
      <c r="J44" s="35">
        <f t="shared" si="1"/>
        <v>210588</v>
      </c>
    </row>
    <row r="45" spans="1:10" s="1" customFormat="1" ht="15.75" customHeight="1">
      <c r="A45" s="5" t="s">
        <v>38</v>
      </c>
      <c r="B45" s="6" t="s">
        <v>20</v>
      </c>
      <c r="C45" s="7">
        <v>13424</v>
      </c>
      <c r="D45" s="35">
        <f>SUM(Feb!D45+C45*4)</f>
        <v>1460818</v>
      </c>
      <c r="E45" s="8">
        <v>2431</v>
      </c>
      <c r="F45" s="35">
        <f>SUM(Feb!F45+E45*4)</f>
        <v>167345</v>
      </c>
      <c r="G45" s="8">
        <v>183980</v>
      </c>
      <c r="H45" s="35">
        <f>SUM(Feb!H45+G45)</f>
        <v>1699465</v>
      </c>
      <c r="I45" s="36">
        <f t="shared" si="2"/>
        <v>199835</v>
      </c>
      <c r="J45" s="35">
        <f t="shared" si="1"/>
        <v>3327628</v>
      </c>
    </row>
    <row r="46" spans="1:10" s="11" customFormat="1" ht="15.75" customHeight="1">
      <c r="A46" s="9" t="s">
        <v>39</v>
      </c>
      <c r="B46" s="10" t="s">
        <v>20</v>
      </c>
      <c r="C46" s="7">
        <v>5830</v>
      </c>
      <c r="D46" s="35">
        <f>SUM(Feb!D46+C46*4)</f>
        <v>1011157</v>
      </c>
      <c r="E46" s="8">
        <v>5269</v>
      </c>
      <c r="F46" s="35">
        <f>SUM(Feb!F46+E46*4)</f>
        <v>125454</v>
      </c>
      <c r="G46" s="8">
        <v>195432</v>
      </c>
      <c r="H46" s="35">
        <f>SUM(Feb!H46+G46)</f>
        <v>731732</v>
      </c>
      <c r="I46" s="35">
        <f t="shared" si="2"/>
        <v>206531</v>
      </c>
      <c r="J46" s="35">
        <f t="shared" si="1"/>
        <v>1868343</v>
      </c>
    </row>
    <row r="47" spans="1:10" s="1" customFormat="1" ht="15.75" customHeight="1">
      <c r="A47" s="5" t="s">
        <v>41</v>
      </c>
      <c r="B47" s="6" t="s">
        <v>20</v>
      </c>
      <c r="C47" s="7">
        <v>35102</v>
      </c>
      <c r="D47" s="35">
        <f>SUM(Feb!D47+C47*4)</f>
        <v>1060805</v>
      </c>
      <c r="E47" s="8">
        <v>12797</v>
      </c>
      <c r="F47" s="35">
        <f>SUM(Feb!F47+E47*4)</f>
        <v>575502</v>
      </c>
      <c r="G47" s="8">
        <v>200473</v>
      </c>
      <c r="H47" s="35">
        <f>SUM(Feb!H47+G47)</f>
        <v>1301972</v>
      </c>
      <c r="I47" s="36">
        <f t="shared" si="2"/>
        <v>248372</v>
      </c>
      <c r="J47" s="35">
        <f t="shared" si="1"/>
        <v>2938279</v>
      </c>
    </row>
    <row r="48" spans="1:10" s="1" customFormat="1" ht="15.75" customHeight="1">
      <c r="A48" s="5" t="s">
        <v>42</v>
      </c>
      <c r="B48" s="6" t="s">
        <v>20</v>
      </c>
      <c r="C48" s="7">
        <v>8585</v>
      </c>
      <c r="D48" s="35">
        <f>SUM(Feb!D48+C48*4)</f>
        <v>317893</v>
      </c>
      <c r="E48" s="8">
        <v>7131</v>
      </c>
      <c r="F48" s="35">
        <f>SUM(Feb!F48+E48*4)</f>
        <v>178143</v>
      </c>
      <c r="G48" s="8">
        <v>131059</v>
      </c>
      <c r="H48" s="35">
        <f>SUM(Feb!H48+G48)</f>
        <v>390826</v>
      </c>
      <c r="I48" s="36">
        <f t="shared" si="2"/>
        <v>146775</v>
      </c>
      <c r="J48" s="35">
        <f t="shared" si="1"/>
        <v>886862</v>
      </c>
    </row>
    <row r="49" spans="1:10" s="11" customFormat="1" ht="15.75" customHeight="1">
      <c r="A49" s="9" t="s">
        <v>43</v>
      </c>
      <c r="B49" s="10" t="s">
        <v>20</v>
      </c>
      <c r="C49" s="7">
        <v>1233</v>
      </c>
      <c r="D49" s="35">
        <f>SUM(Feb!D49+C49*4)</f>
        <v>262667</v>
      </c>
      <c r="E49" s="8">
        <v>1130</v>
      </c>
      <c r="F49" s="35">
        <f>SUM(Feb!F49+E49*4)</f>
        <v>70901</v>
      </c>
      <c r="G49" s="8">
        <v>24823</v>
      </c>
      <c r="H49" s="35">
        <f>SUM(Feb!H49+G49)</f>
        <v>197455</v>
      </c>
      <c r="I49" s="35">
        <f t="shared" si="2"/>
        <v>27186</v>
      </c>
      <c r="J49" s="35">
        <f t="shared" si="1"/>
        <v>531023</v>
      </c>
    </row>
    <row r="50" spans="1:10" s="11" customFormat="1" ht="15.75" customHeight="1">
      <c r="A50" s="9" t="s">
        <v>131</v>
      </c>
      <c r="B50" s="10" t="s">
        <v>20</v>
      </c>
      <c r="C50" s="7">
        <v>12464</v>
      </c>
      <c r="D50" s="35">
        <f>SUM(Feb!D50+C50*4)</f>
        <v>1093810</v>
      </c>
      <c r="E50" s="8">
        <v>655</v>
      </c>
      <c r="F50" s="35">
        <f>SUM(Feb!F50+E50*4)</f>
        <v>13825</v>
      </c>
      <c r="G50" s="8">
        <v>9613</v>
      </c>
      <c r="H50" s="35">
        <f>SUM(Feb!H50+G50)</f>
        <v>569585</v>
      </c>
      <c r="I50" s="35">
        <f t="shared" si="2"/>
        <v>22732</v>
      </c>
      <c r="J50" s="35">
        <f t="shared" si="1"/>
        <v>1677220</v>
      </c>
    </row>
    <row r="51" spans="1:10" s="1" customFormat="1" ht="15.75" customHeight="1">
      <c r="A51" s="5" t="s">
        <v>48</v>
      </c>
      <c r="B51" s="6" t="s">
        <v>20</v>
      </c>
      <c r="C51" s="7">
        <v>11283</v>
      </c>
      <c r="D51" s="35">
        <f>SUM(Feb!D51+C51*4)</f>
        <v>838239</v>
      </c>
      <c r="E51" s="8">
        <v>1848</v>
      </c>
      <c r="F51" s="35">
        <f>SUM(Feb!F51+E51*4)</f>
        <v>70277</v>
      </c>
      <c r="G51" s="8">
        <v>92712</v>
      </c>
      <c r="H51" s="35">
        <f>SUM(Feb!H51+G51)</f>
        <v>1057294</v>
      </c>
      <c r="I51" s="35">
        <f t="shared" si="2"/>
        <v>105843</v>
      </c>
      <c r="J51" s="35">
        <f t="shared" si="1"/>
        <v>1965810</v>
      </c>
    </row>
    <row r="52" spans="1:10" s="11" customFormat="1" ht="15.75" customHeight="1">
      <c r="A52" s="9" t="s">
        <v>54</v>
      </c>
      <c r="B52" s="10" t="s">
        <v>20</v>
      </c>
      <c r="C52" s="7">
        <v>641</v>
      </c>
      <c r="D52" s="35">
        <f>SUM(Feb!D52+C52*4)</f>
        <v>47813</v>
      </c>
      <c r="E52" s="8">
        <v>0</v>
      </c>
      <c r="F52" s="35">
        <f>SUM(Feb!F52+E52*4)</f>
        <v>1792</v>
      </c>
      <c r="G52" s="8">
        <v>7611</v>
      </c>
      <c r="H52" s="35">
        <f>SUM(Feb!H52+G52)</f>
        <v>9278</v>
      </c>
      <c r="I52" s="35">
        <f t="shared" si="2"/>
        <v>8252</v>
      </c>
      <c r="J52" s="35">
        <f t="shared" si="1"/>
        <v>58883</v>
      </c>
    </row>
    <row r="53" spans="1:10" s="11" customFormat="1" ht="15.75" customHeight="1">
      <c r="A53" s="9" t="s">
        <v>55</v>
      </c>
      <c r="B53" s="10" t="s">
        <v>20</v>
      </c>
      <c r="C53" s="7">
        <v>7013</v>
      </c>
      <c r="D53" s="35">
        <f>SUM(Feb!D53+C53*4)</f>
        <v>1247072</v>
      </c>
      <c r="E53" s="8">
        <v>20848</v>
      </c>
      <c r="F53" s="35">
        <f>SUM(Feb!F53+E53*4)</f>
        <v>603125</v>
      </c>
      <c r="G53" s="8">
        <v>139851</v>
      </c>
      <c r="H53" s="35">
        <f>SUM(Feb!H53+G53)</f>
        <v>1553475</v>
      </c>
      <c r="I53" s="35">
        <f t="shared" si="2"/>
        <v>167712</v>
      </c>
      <c r="J53" s="35">
        <f t="shared" si="1"/>
        <v>3403672</v>
      </c>
    </row>
    <row r="54" spans="1:10" s="11" customFormat="1" ht="15.75" customHeight="1">
      <c r="A54" s="9" t="s">
        <v>56</v>
      </c>
      <c r="B54" s="10" t="s">
        <v>20</v>
      </c>
      <c r="C54" s="7">
        <v>15736</v>
      </c>
      <c r="D54" s="35">
        <f>SUM(Feb!D54+C54*4)</f>
        <v>1101247</v>
      </c>
      <c r="E54" s="8">
        <v>26357</v>
      </c>
      <c r="F54" s="35">
        <f>SUM(Feb!F54+E54*4)</f>
        <v>1107322</v>
      </c>
      <c r="G54" s="8">
        <v>245110</v>
      </c>
      <c r="H54" s="35">
        <f>SUM(Feb!H54+G54)</f>
        <v>2020315</v>
      </c>
      <c r="I54" s="35">
        <f t="shared" si="2"/>
        <v>287203</v>
      </c>
      <c r="J54" s="35">
        <f t="shared" si="1"/>
        <v>4228884</v>
      </c>
    </row>
    <row r="55" spans="1:10" s="1" customFormat="1" ht="15.75" customHeight="1">
      <c r="A55" s="5" t="s">
        <v>58</v>
      </c>
      <c r="B55" s="6" t="s">
        <v>20</v>
      </c>
      <c r="C55" s="7">
        <v>3460</v>
      </c>
      <c r="D55" s="35">
        <f>SUM(Feb!D55+C55*4)</f>
        <v>149048</v>
      </c>
      <c r="E55" s="8">
        <v>0</v>
      </c>
      <c r="F55" s="35">
        <f>SUM(Feb!F55+E55*4)</f>
        <v>0</v>
      </c>
      <c r="G55" s="8">
        <v>64704</v>
      </c>
      <c r="H55" s="35">
        <f>SUM(Feb!H55+G55)</f>
        <v>130112</v>
      </c>
      <c r="I55" s="36">
        <f t="shared" si="2"/>
        <v>68164</v>
      </c>
      <c r="J55" s="35">
        <f t="shared" si="1"/>
        <v>279160</v>
      </c>
    </row>
    <row r="56" spans="1:10" s="1" customFormat="1" ht="15.75" customHeight="1">
      <c r="A56" s="5" t="s">
        <v>59</v>
      </c>
      <c r="B56" s="6" t="s">
        <v>20</v>
      </c>
      <c r="C56" s="7">
        <v>9233</v>
      </c>
      <c r="D56" s="35">
        <f>SUM(Feb!D56+C56*4)</f>
        <v>1114183</v>
      </c>
      <c r="E56" s="8">
        <v>19251</v>
      </c>
      <c r="F56" s="35">
        <f>SUM(Feb!F56+E56*4)</f>
        <v>880650</v>
      </c>
      <c r="G56" s="8">
        <v>148692</v>
      </c>
      <c r="H56" s="35">
        <f>SUM(Feb!H56+G56)</f>
        <v>1764269</v>
      </c>
      <c r="I56" s="36">
        <f t="shared" si="2"/>
        <v>177176</v>
      </c>
      <c r="J56" s="35">
        <f t="shared" si="1"/>
        <v>3759102</v>
      </c>
    </row>
    <row r="57" spans="1:10" s="1" customFormat="1" ht="15.75" customHeight="1">
      <c r="A57" s="5" t="s">
        <v>60</v>
      </c>
      <c r="B57" s="6" t="s">
        <v>20</v>
      </c>
      <c r="C57" s="7">
        <v>14133</v>
      </c>
      <c r="D57" s="35">
        <f>SUM(Feb!D57+C57*4)</f>
        <v>1272700</v>
      </c>
      <c r="E57" s="8">
        <v>23316</v>
      </c>
      <c r="F57" s="35">
        <f>SUM(Feb!F57+E57*4)</f>
        <v>951248</v>
      </c>
      <c r="G57" s="8">
        <v>382069</v>
      </c>
      <c r="H57" s="35">
        <f>SUM(Feb!H57+G57)</f>
        <v>1818138</v>
      </c>
      <c r="I57" s="36">
        <f t="shared" si="2"/>
        <v>419518</v>
      </c>
      <c r="J57" s="35">
        <f>SUM(D57+F57+H57)</f>
        <v>4042086</v>
      </c>
    </row>
    <row r="58" spans="1:10" s="1" customFormat="1" ht="15.75" customHeight="1">
      <c r="A58" s="5" t="s">
        <v>61</v>
      </c>
      <c r="B58" s="6" t="s">
        <v>20</v>
      </c>
      <c r="C58" s="7">
        <v>27477</v>
      </c>
      <c r="D58" s="35">
        <f>SUM(Feb!D58+C58*4)</f>
        <v>1858997</v>
      </c>
      <c r="E58" s="8">
        <v>19338</v>
      </c>
      <c r="F58" s="35">
        <f>SUM(Feb!F58+E58*4)</f>
        <v>613429</v>
      </c>
      <c r="G58" s="8">
        <v>218865</v>
      </c>
      <c r="H58" s="35">
        <f>SUM(Feb!H58+G58)</f>
        <v>1759460</v>
      </c>
      <c r="I58" s="36">
        <f t="shared" si="2"/>
        <v>265680</v>
      </c>
      <c r="J58" s="35">
        <f t="shared" si="1"/>
        <v>4231886</v>
      </c>
    </row>
    <row r="59" spans="1:10" s="1" customFormat="1" ht="15.75" customHeight="1">
      <c r="A59" s="5" t="s">
        <v>65</v>
      </c>
      <c r="B59" s="6" t="s">
        <v>20</v>
      </c>
      <c r="C59" s="7">
        <v>15217</v>
      </c>
      <c r="D59" s="35">
        <f>SUM(Feb!D59+C59*4)</f>
        <v>390599</v>
      </c>
      <c r="E59" s="8">
        <v>532</v>
      </c>
      <c r="F59" s="35">
        <f>SUM(Feb!F59+E59*4)</f>
        <v>22162</v>
      </c>
      <c r="G59" s="8">
        <v>63806</v>
      </c>
      <c r="H59" s="35">
        <f>SUM(Feb!H59+G59)</f>
        <v>456281</v>
      </c>
      <c r="I59" s="36">
        <f t="shared" si="2"/>
        <v>79555</v>
      </c>
      <c r="J59" s="35">
        <f t="shared" si="1"/>
        <v>869042</v>
      </c>
    </row>
    <row r="60" spans="1:10" s="1" customFormat="1" ht="15.75" customHeight="1">
      <c r="A60" s="5" t="s">
        <v>66</v>
      </c>
      <c r="B60" s="6" t="s">
        <v>20</v>
      </c>
      <c r="C60" s="7">
        <v>8001</v>
      </c>
      <c r="D60" s="35">
        <f>SUM(Feb!D60+C60*4)</f>
        <v>759637</v>
      </c>
      <c r="E60" s="8">
        <v>4646</v>
      </c>
      <c r="F60" s="35">
        <f>SUM(Feb!F60+E60*4)</f>
        <v>56225</v>
      </c>
      <c r="G60" s="8">
        <v>38687</v>
      </c>
      <c r="H60" s="35">
        <f>SUM(Feb!H60+G60)</f>
        <v>768935</v>
      </c>
      <c r="I60" s="36">
        <f t="shared" si="2"/>
        <v>51334</v>
      </c>
      <c r="J60" s="35">
        <f t="shared" si="1"/>
        <v>1584797</v>
      </c>
    </row>
    <row r="61" spans="1:10" s="1" customFormat="1" ht="15.75" customHeight="1">
      <c r="A61" s="5" t="s">
        <v>67</v>
      </c>
      <c r="B61" s="6" t="s">
        <v>20</v>
      </c>
      <c r="C61" s="7">
        <v>6392</v>
      </c>
      <c r="D61" s="35">
        <f>SUM(Feb!D61+C61*4)</f>
        <v>281895</v>
      </c>
      <c r="E61" s="8">
        <v>8854</v>
      </c>
      <c r="F61" s="35">
        <f>SUM(Feb!F61+E61*4)</f>
        <v>147661</v>
      </c>
      <c r="G61" s="8">
        <v>96307</v>
      </c>
      <c r="H61" s="35">
        <f>SUM(Feb!H61+G61)</f>
        <v>425534</v>
      </c>
      <c r="I61" s="36">
        <f t="shared" si="2"/>
        <v>111553</v>
      </c>
      <c r="J61" s="35">
        <f t="shared" si="1"/>
        <v>855090</v>
      </c>
    </row>
    <row r="62" spans="1:10" s="11" customFormat="1" ht="15.75" customHeight="1">
      <c r="A62" s="9" t="s">
        <v>68</v>
      </c>
      <c r="B62" s="10" t="s">
        <v>20</v>
      </c>
      <c r="C62" s="7">
        <v>3017</v>
      </c>
      <c r="D62" s="35">
        <f>SUM(Feb!D62+C62*4)</f>
        <v>501885</v>
      </c>
      <c r="E62" s="8">
        <v>2888</v>
      </c>
      <c r="F62" s="35">
        <f>SUM(Feb!F62+E62*4)</f>
        <v>72948</v>
      </c>
      <c r="G62" s="8">
        <v>76010</v>
      </c>
      <c r="H62" s="35">
        <f>SUM(Feb!H62+G62)</f>
        <v>354226</v>
      </c>
      <c r="I62" s="35">
        <f t="shared" si="2"/>
        <v>81915</v>
      </c>
      <c r="J62" s="35">
        <f t="shared" si="1"/>
        <v>929059</v>
      </c>
    </row>
    <row r="63" spans="1:10" s="1" customFormat="1" ht="15.75" customHeight="1">
      <c r="A63" s="5" t="s">
        <v>69</v>
      </c>
      <c r="B63" s="6" t="s">
        <v>20</v>
      </c>
      <c r="C63" s="7">
        <v>3208</v>
      </c>
      <c r="D63" s="35">
        <f>SUM(Feb!D63+C63*4)</f>
        <v>737702</v>
      </c>
      <c r="E63" s="8">
        <v>10857</v>
      </c>
      <c r="F63" s="35">
        <f>SUM(Feb!F63+E63*4)</f>
        <v>252084</v>
      </c>
      <c r="G63" s="8">
        <v>115928</v>
      </c>
      <c r="H63" s="35">
        <f>SUM(Feb!H63+G63)</f>
        <v>952598</v>
      </c>
      <c r="I63" s="36">
        <f t="shared" si="2"/>
        <v>129993</v>
      </c>
      <c r="J63" s="35">
        <f t="shared" si="1"/>
        <v>1942384</v>
      </c>
    </row>
    <row r="64" spans="1:10" s="11" customFormat="1" ht="15.75" customHeight="1">
      <c r="A64" s="9" t="s">
        <v>70</v>
      </c>
      <c r="B64" s="10" t="s">
        <v>20</v>
      </c>
      <c r="C64" s="7">
        <v>8203</v>
      </c>
      <c r="D64" s="35">
        <f>SUM(Feb!D64+C64*4)</f>
        <v>535742</v>
      </c>
      <c r="E64" s="8">
        <v>6741</v>
      </c>
      <c r="F64" s="35">
        <f>SUM(Feb!F64+E64*4)</f>
        <v>289991</v>
      </c>
      <c r="G64" s="8">
        <v>34227</v>
      </c>
      <c r="H64" s="35">
        <f>SUM(Feb!H64+G64)</f>
        <v>687979</v>
      </c>
      <c r="I64" s="35">
        <f t="shared" si="2"/>
        <v>49171</v>
      </c>
      <c r="J64" s="35">
        <f t="shared" si="1"/>
        <v>1513712</v>
      </c>
    </row>
    <row r="65" spans="1:10" s="1" customFormat="1" ht="15.75" customHeight="1">
      <c r="A65" s="5" t="s">
        <v>71</v>
      </c>
      <c r="B65" s="6" t="s">
        <v>20</v>
      </c>
      <c r="C65" s="7">
        <v>742</v>
      </c>
      <c r="D65" s="35">
        <f>SUM(Feb!D65+C65*4)</f>
        <v>402666</v>
      </c>
      <c r="E65" s="8">
        <v>1485</v>
      </c>
      <c r="F65" s="35">
        <f>SUM(Feb!F65+E65*4)</f>
        <v>52367</v>
      </c>
      <c r="G65" s="8">
        <v>10675</v>
      </c>
      <c r="H65" s="35">
        <f>SUM(Feb!H65+G65)</f>
        <v>292864</v>
      </c>
      <c r="I65" s="36">
        <f t="shared" si="2"/>
        <v>12902</v>
      </c>
      <c r="J65" s="35">
        <f t="shared" si="1"/>
        <v>747897</v>
      </c>
    </row>
    <row r="66" spans="1:10" s="11" customFormat="1" ht="15.75" customHeight="1">
      <c r="A66" s="9" t="s">
        <v>72</v>
      </c>
      <c r="B66" s="10" t="s">
        <v>20</v>
      </c>
      <c r="C66" s="7">
        <v>0</v>
      </c>
      <c r="D66" s="35">
        <f>SUM(Feb!D66+C66*4)</f>
        <v>33036</v>
      </c>
      <c r="E66" s="8">
        <v>0</v>
      </c>
      <c r="F66" s="35">
        <f>SUM(Feb!F66+E66*4)</f>
        <v>0</v>
      </c>
      <c r="G66" s="8">
        <v>0</v>
      </c>
      <c r="H66" s="35">
        <f>SUM(Feb!H66+G66)</f>
        <v>0</v>
      </c>
      <c r="I66" s="35">
        <f t="shared" si="2"/>
        <v>0</v>
      </c>
      <c r="J66" s="35">
        <f t="shared" si="1"/>
        <v>33036</v>
      </c>
    </row>
    <row r="67" spans="1:10" s="1" customFormat="1" ht="15.75" customHeight="1">
      <c r="A67" s="5" t="s">
        <v>73</v>
      </c>
      <c r="B67" s="6" t="s">
        <v>20</v>
      </c>
      <c r="C67" s="7">
        <v>9270</v>
      </c>
      <c r="D67" s="35">
        <f>SUM(Feb!D67+C67*4)</f>
        <v>351634</v>
      </c>
      <c r="E67" s="8">
        <v>2574</v>
      </c>
      <c r="F67" s="35">
        <f>SUM(Feb!F67+E67*4)</f>
        <v>35763</v>
      </c>
      <c r="G67" s="8">
        <v>74425</v>
      </c>
      <c r="H67" s="35">
        <f>SUM(Feb!H67+G67)</f>
        <v>298479</v>
      </c>
      <c r="I67" s="36">
        <f t="shared" si="2"/>
        <v>86269</v>
      </c>
      <c r="J67" s="35">
        <f t="shared" si="1"/>
        <v>685876</v>
      </c>
    </row>
    <row r="68" spans="1:10" s="11" customFormat="1" ht="15.75" customHeight="1">
      <c r="A68" s="9" t="s">
        <v>74</v>
      </c>
      <c r="B68" s="10" t="s">
        <v>20</v>
      </c>
      <c r="C68" s="7">
        <v>0</v>
      </c>
      <c r="D68" s="35">
        <f>SUM(Feb!D68+C68*4)</f>
        <v>64312</v>
      </c>
      <c r="E68" s="8">
        <v>0</v>
      </c>
      <c r="F68" s="35">
        <f>SUM(Feb!F68+E68*4)</f>
        <v>36749</v>
      </c>
      <c r="G68" s="8">
        <v>0</v>
      </c>
      <c r="H68" s="35">
        <f>SUM(Feb!H68+G68)</f>
        <v>172343</v>
      </c>
      <c r="I68" s="35">
        <f t="shared" si="2"/>
        <v>0</v>
      </c>
      <c r="J68" s="35">
        <f>SUM(D68+F68+H68)</f>
        <v>273404</v>
      </c>
    </row>
    <row r="69" spans="1:10" s="1" customFormat="1" ht="15.75" customHeight="1">
      <c r="A69" s="5" t="s">
        <v>75</v>
      </c>
      <c r="B69" s="6" t="s">
        <v>20</v>
      </c>
      <c r="C69" s="7">
        <v>4670</v>
      </c>
      <c r="D69" s="35">
        <f>SUM(Feb!D69+C69*4)</f>
        <v>223588</v>
      </c>
      <c r="E69" s="8">
        <v>9123</v>
      </c>
      <c r="F69" s="35">
        <f>SUM(Feb!F69+E69*4)</f>
        <v>190532</v>
      </c>
      <c r="G69" s="8">
        <v>232301</v>
      </c>
      <c r="H69" s="35">
        <f>SUM(Feb!H69+G69)</f>
        <v>599127</v>
      </c>
      <c r="I69" s="36">
        <f t="shared" si="2"/>
        <v>246094</v>
      </c>
      <c r="J69" s="35">
        <f t="shared" si="1"/>
        <v>1013247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5">
        <f>SUM(Feb!D70+C70*4)</f>
        <v>36094</v>
      </c>
      <c r="E70" s="8">
        <v>761</v>
      </c>
      <c r="F70" s="35">
        <f>SUM(Feb!F70+E70*4)</f>
        <v>36375</v>
      </c>
      <c r="G70" s="8">
        <v>0</v>
      </c>
      <c r="H70" s="35">
        <f>SUM(Feb!H70+G70)</f>
        <v>105701</v>
      </c>
      <c r="I70" s="36">
        <f t="shared" si="2"/>
        <v>761</v>
      </c>
      <c r="J70" s="35">
        <f t="shared" si="1"/>
        <v>178170</v>
      </c>
    </row>
    <row r="71" spans="1:10" s="11" customFormat="1" ht="15.75" customHeight="1">
      <c r="A71" s="9" t="s">
        <v>78</v>
      </c>
      <c r="B71" s="10" t="s">
        <v>20</v>
      </c>
      <c r="C71" s="7">
        <v>401</v>
      </c>
      <c r="D71" s="35">
        <f>SUM(Feb!D71+C71*4)</f>
        <v>56507</v>
      </c>
      <c r="E71" s="8">
        <v>0</v>
      </c>
      <c r="F71" s="35">
        <f>SUM(Feb!F71+E71*4)</f>
        <v>0</v>
      </c>
      <c r="G71" s="8">
        <v>2783</v>
      </c>
      <c r="H71" s="35">
        <f>SUM(Feb!H71+G71)</f>
        <v>19698</v>
      </c>
      <c r="I71" s="35">
        <f t="shared" si="2"/>
        <v>3184</v>
      </c>
      <c r="J71" s="35">
        <f t="shared" si="1"/>
        <v>76205</v>
      </c>
    </row>
    <row r="72" spans="1:10" s="11" customFormat="1" ht="15.75" customHeight="1">
      <c r="A72" s="9" t="s">
        <v>79</v>
      </c>
      <c r="B72" s="10" t="s">
        <v>20</v>
      </c>
      <c r="C72" s="7">
        <v>0</v>
      </c>
      <c r="D72" s="35">
        <f>SUM(Feb!D72+C72*4)</f>
        <v>229728</v>
      </c>
      <c r="E72" s="8">
        <v>1758</v>
      </c>
      <c r="F72" s="35">
        <f>SUM(Feb!F72+E72*4)</f>
        <v>39062</v>
      </c>
      <c r="G72" s="8">
        <v>0</v>
      </c>
      <c r="H72" s="35">
        <f>SUM(Feb!H72+G72)</f>
        <v>42661</v>
      </c>
      <c r="I72" s="35">
        <f t="shared" si="2"/>
        <v>1758</v>
      </c>
      <c r="J72" s="35">
        <f t="shared" si="1"/>
        <v>311451</v>
      </c>
    </row>
    <row r="73" spans="1:10" s="11" customFormat="1" ht="15.75" customHeight="1">
      <c r="A73" s="9" t="s">
        <v>80</v>
      </c>
      <c r="B73" s="10" t="s">
        <v>20</v>
      </c>
      <c r="C73" s="7">
        <v>5034</v>
      </c>
      <c r="D73" s="35">
        <f>SUM(Feb!D73+C73*4)</f>
        <v>884890</v>
      </c>
      <c r="E73" s="8">
        <v>0</v>
      </c>
      <c r="F73" s="35">
        <f>SUM(Feb!F73+E73*4)</f>
        <v>24567</v>
      </c>
      <c r="G73" s="8">
        <v>59759</v>
      </c>
      <c r="H73" s="35">
        <f>SUM(Feb!H73+G73)</f>
        <v>815955</v>
      </c>
      <c r="I73" s="35">
        <f t="shared" si="2"/>
        <v>64793</v>
      </c>
      <c r="J73" s="35">
        <f t="shared" si="1"/>
        <v>1725412</v>
      </c>
    </row>
    <row r="74" spans="1:10" s="1" customFormat="1" ht="15.75" customHeight="1">
      <c r="A74" s="5" t="s">
        <v>81</v>
      </c>
      <c r="B74" s="6" t="s">
        <v>20</v>
      </c>
      <c r="C74" s="7">
        <v>3119</v>
      </c>
      <c r="D74" s="35">
        <f>SUM(Feb!D74+C74*4)</f>
        <v>215053</v>
      </c>
      <c r="E74" s="8">
        <v>5478</v>
      </c>
      <c r="F74" s="35">
        <f>SUM(Feb!F74+E74*4)</f>
        <v>130152</v>
      </c>
      <c r="G74" s="8">
        <v>78279</v>
      </c>
      <c r="H74" s="35">
        <f>SUM(Feb!H74+G74)</f>
        <v>378898</v>
      </c>
      <c r="I74" s="36">
        <f t="shared" si="2"/>
        <v>86876</v>
      </c>
      <c r="J74" s="35">
        <f t="shared" si="1"/>
        <v>724103</v>
      </c>
    </row>
    <row r="75" spans="1:10" s="11" customFormat="1" ht="15.75" customHeight="1">
      <c r="A75" s="9" t="s">
        <v>85</v>
      </c>
      <c r="B75" s="10" t="s">
        <v>20</v>
      </c>
      <c r="C75" s="7">
        <v>0</v>
      </c>
      <c r="D75" s="35">
        <f>SUM(Feb!D75+C75*4)</f>
        <v>0</v>
      </c>
      <c r="E75" s="8">
        <v>0</v>
      </c>
      <c r="F75" s="35">
        <f>SUM(Feb!F75+E75*4)</f>
        <v>0</v>
      </c>
      <c r="G75" s="8">
        <v>0</v>
      </c>
      <c r="H75" s="35">
        <f>SUM(Feb!H75+G75)</f>
        <v>0</v>
      </c>
      <c r="I75" s="35">
        <f t="shared" si="2"/>
        <v>0</v>
      </c>
      <c r="J75" s="35">
        <f t="shared" si="1"/>
        <v>0</v>
      </c>
    </row>
    <row r="76" spans="1:10" s="11" customFormat="1" ht="15.75" customHeight="1">
      <c r="A76" s="9" t="s">
        <v>87</v>
      </c>
      <c r="B76" s="10" t="s">
        <v>20</v>
      </c>
      <c r="C76" s="7">
        <v>0</v>
      </c>
      <c r="D76" s="35">
        <f>SUM(Feb!D76+C76*4)</f>
        <v>180537</v>
      </c>
      <c r="E76" s="8">
        <v>0</v>
      </c>
      <c r="F76" s="35">
        <f>SUM(Feb!F76+E76*4)</f>
        <v>0</v>
      </c>
      <c r="G76" s="8">
        <v>0</v>
      </c>
      <c r="H76" s="35">
        <f>SUM(Feb!H76+G76)</f>
        <v>8865</v>
      </c>
      <c r="I76" s="35">
        <f t="shared" si="2"/>
        <v>0</v>
      </c>
      <c r="J76" s="35">
        <f>SUM(D76+F76+H76)</f>
        <v>189402</v>
      </c>
    </row>
    <row r="77" spans="1:10" s="1" customFormat="1" ht="15.75" customHeight="1">
      <c r="A77" s="5" t="s">
        <v>88</v>
      </c>
      <c r="B77" s="6" t="s">
        <v>20</v>
      </c>
      <c r="C77" s="7">
        <v>34084</v>
      </c>
      <c r="D77" s="35">
        <f>SUM(Feb!D77+C77*4)</f>
        <v>1504757</v>
      </c>
      <c r="E77" s="8">
        <v>14006</v>
      </c>
      <c r="F77" s="35">
        <f>SUM(Feb!F77+E77*4)</f>
        <v>399208</v>
      </c>
      <c r="G77" s="8">
        <v>307853</v>
      </c>
      <c r="H77" s="35">
        <f>SUM(Feb!H77+G77)</f>
        <v>1899807</v>
      </c>
      <c r="I77" s="36">
        <f t="shared" si="2"/>
        <v>355943</v>
      </c>
      <c r="J77" s="35">
        <f>SUM(D77+F77+H77)</f>
        <v>3803772</v>
      </c>
    </row>
    <row r="78" spans="1:10" s="1" customFormat="1" ht="15.75" customHeight="1">
      <c r="A78" s="5" t="s">
        <v>139</v>
      </c>
      <c r="B78" s="6" t="s">
        <v>20</v>
      </c>
      <c r="C78" s="7">
        <v>8339</v>
      </c>
      <c r="D78" s="35">
        <f>SUM(Feb!D78+C78*4)</f>
        <v>54152</v>
      </c>
      <c r="E78" s="8">
        <v>6315</v>
      </c>
      <c r="F78" s="35">
        <f>SUM(Feb!F78+E78*4)</f>
        <v>230377</v>
      </c>
      <c r="G78" s="8">
        <v>116590</v>
      </c>
      <c r="H78" s="35">
        <f>SUM(Feb!H78+G78)</f>
        <v>330065</v>
      </c>
      <c r="I78" s="36">
        <f t="shared" si="2"/>
        <v>131244</v>
      </c>
      <c r="J78" s="35">
        <f>SUM(D78+F78+H78)</f>
        <v>614594</v>
      </c>
    </row>
    <row r="79" spans="1:10" s="1" customFormat="1" ht="15.75" customHeight="1">
      <c r="A79" s="5" t="s">
        <v>137</v>
      </c>
      <c r="B79" s="6" t="s">
        <v>20</v>
      </c>
      <c r="C79" s="7">
        <v>0</v>
      </c>
      <c r="D79" s="35">
        <f>SUM(Feb!D79+C79*4)</f>
        <v>0</v>
      </c>
      <c r="E79" s="8">
        <v>4673</v>
      </c>
      <c r="F79" s="35">
        <f>SUM(Feb!F79+E79*4)</f>
        <v>388093</v>
      </c>
      <c r="G79" s="8">
        <v>9551</v>
      </c>
      <c r="H79" s="35">
        <f>SUM(Feb!H79+G79)</f>
        <v>227165</v>
      </c>
      <c r="I79" s="36">
        <f t="shared" si="2"/>
        <v>14224</v>
      </c>
      <c r="J79" s="35">
        <f>SUM(D79+F79+H79)</f>
        <v>615258</v>
      </c>
    </row>
    <row r="80" spans="1:10" s="1" customFormat="1" ht="15.75" customHeight="1">
      <c r="A80" s="5" t="s">
        <v>138</v>
      </c>
      <c r="B80" s="6" t="s">
        <v>20</v>
      </c>
      <c r="C80" s="7">
        <v>0</v>
      </c>
      <c r="D80" s="35">
        <f>SUM(Feb!D80+C80*4)</f>
        <v>11862</v>
      </c>
      <c r="E80" s="8">
        <v>6902</v>
      </c>
      <c r="F80" s="35">
        <f>SUM(Feb!F80+E80*4)</f>
        <v>208262</v>
      </c>
      <c r="G80" s="8">
        <v>16767</v>
      </c>
      <c r="H80" s="35">
        <f>SUM(Feb!H80+G80)</f>
        <v>186185</v>
      </c>
      <c r="I80" s="36">
        <f t="shared" si="2"/>
        <v>23669</v>
      </c>
      <c r="J80" s="35">
        <f>SUM(D80+F80+H80)</f>
        <v>406309</v>
      </c>
    </row>
    <row r="81" spans="1:10" s="3" customFormat="1" ht="21.75">
      <c r="A81" s="19" t="s">
        <v>125</v>
      </c>
      <c r="B81" s="2"/>
      <c r="C81" s="36">
        <f>SUM(C5:C35)</f>
        <v>129990</v>
      </c>
      <c r="D81" s="36">
        <f aca="true" t="shared" si="3" ref="D81:J81">SUM(D5:D35)</f>
        <v>11189440</v>
      </c>
      <c r="E81" s="36">
        <f t="shared" si="3"/>
        <v>224934</v>
      </c>
      <c r="F81" s="36">
        <f t="shared" si="3"/>
        <v>7893262</v>
      </c>
      <c r="G81" s="36">
        <f t="shared" si="3"/>
        <v>2450632</v>
      </c>
      <c r="H81" s="36">
        <f t="shared" si="3"/>
        <v>19431917</v>
      </c>
      <c r="I81" s="36">
        <f t="shared" si="3"/>
        <v>2805556</v>
      </c>
      <c r="J81" s="36">
        <f t="shared" si="3"/>
        <v>38514619</v>
      </c>
    </row>
    <row r="82" spans="1:10" s="3" customFormat="1" ht="21.75">
      <c r="A82" s="19" t="s">
        <v>126</v>
      </c>
      <c r="B82" s="2"/>
      <c r="C82" s="36">
        <f>SUM(C36:C80)</f>
        <v>376260</v>
      </c>
      <c r="D82" s="36">
        <f aca="true" t="shared" si="4" ref="D82:J82">SUM(D36:D80)</f>
        <v>26364946</v>
      </c>
      <c r="E82" s="36">
        <f t="shared" si="4"/>
        <v>262702</v>
      </c>
      <c r="F82" s="36">
        <f t="shared" si="4"/>
        <v>9472628</v>
      </c>
      <c r="G82" s="36">
        <f t="shared" si="4"/>
        <v>4097400</v>
      </c>
      <c r="H82" s="36">
        <f t="shared" si="4"/>
        <v>29777322</v>
      </c>
      <c r="I82" s="36">
        <f t="shared" si="4"/>
        <v>4736362</v>
      </c>
      <c r="J82" s="36">
        <f t="shared" si="4"/>
        <v>65614896</v>
      </c>
    </row>
    <row r="83" spans="1:10" s="3" customFormat="1" ht="15.75" customHeight="1">
      <c r="A83" s="17" t="s">
        <v>89</v>
      </c>
      <c r="B83" s="2"/>
      <c r="C83" s="36">
        <f>SUM(C81:C82)</f>
        <v>506250</v>
      </c>
      <c r="D83" s="36">
        <f aca="true" t="shared" si="5" ref="D83:J83">SUM(D81:D82)</f>
        <v>37554386</v>
      </c>
      <c r="E83" s="36">
        <f t="shared" si="5"/>
        <v>487636</v>
      </c>
      <c r="F83" s="36">
        <f t="shared" si="5"/>
        <v>17365890</v>
      </c>
      <c r="G83" s="36">
        <f t="shared" si="5"/>
        <v>6548032</v>
      </c>
      <c r="H83" s="36">
        <f t="shared" si="5"/>
        <v>49209239</v>
      </c>
      <c r="I83" s="36">
        <f t="shared" si="5"/>
        <v>7541918</v>
      </c>
      <c r="J83" s="36">
        <f t="shared" si="5"/>
        <v>104129515</v>
      </c>
    </row>
    <row r="84" spans="1:10" ht="12.75">
      <c r="A84" s="12"/>
      <c r="B84" s="2"/>
      <c r="C84" s="2"/>
      <c r="D84" s="38"/>
      <c r="E84" s="2"/>
      <c r="F84" s="38"/>
      <c r="G84" s="2"/>
      <c r="H84" s="38"/>
      <c r="I84" s="51" t="s">
        <v>156</v>
      </c>
      <c r="J84" s="51">
        <v>93800258</v>
      </c>
    </row>
    <row r="85" spans="1:10" ht="12.75">
      <c r="A85" s="12"/>
      <c r="B85" s="2"/>
      <c r="C85" s="2"/>
      <c r="D85" s="38"/>
      <c r="E85" s="2"/>
      <c r="F85" s="38"/>
      <c r="G85" s="2"/>
      <c r="H85" s="38"/>
      <c r="I85" s="44" t="s">
        <v>155</v>
      </c>
      <c r="J85" s="49">
        <v>92247106</v>
      </c>
    </row>
    <row r="86" spans="1:10" ht="12.75">
      <c r="A86" s="12"/>
      <c r="B86" s="2"/>
      <c r="C86" s="2"/>
      <c r="D86" s="38"/>
      <c r="E86" s="2"/>
      <c r="F86" s="38"/>
      <c r="G86" s="2"/>
      <c r="H86" s="38"/>
      <c r="I86" s="44"/>
      <c r="J86" s="49"/>
    </row>
  </sheetData>
  <sheetProtection sheet="1"/>
  <mergeCells count="1">
    <mergeCell ref="A1:J1"/>
  </mergeCells>
  <conditionalFormatting sqref="A2:A83 C2:IV2 A1:IV1 D83:H86 K3:IV83 B3:C86 D3:J82 I83:J84">
    <cfRule type="expression" priority="83" dxfId="0" stopIfTrue="1">
      <formula>CellHasFormula</formula>
    </cfRule>
  </conditionalFormatting>
  <conditionalFormatting sqref="A1:IV1">
    <cfRule type="expression" priority="82" dxfId="0" stopIfTrue="1">
      <formula>CellHasFormula</formula>
    </cfRule>
  </conditionalFormatting>
  <conditionalFormatting sqref="C5:C80">
    <cfRule type="expression" priority="81" dxfId="0" stopIfTrue="1">
      <formula>CellHasFormula</formula>
    </cfRule>
  </conditionalFormatting>
  <conditionalFormatting sqref="E5:E80">
    <cfRule type="expression" priority="80" dxfId="0" stopIfTrue="1">
      <formula>CellHasFormula</formula>
    </cfRule>
  </conditionalFormatting>
  <conditionalFormatting sqref="G5:G80">
    <cfRule type="expression" priority="79" dxfId="0" stopIfTrue="1">
      <formula>CellHasFormula</formula>
    </cfRule>
  </conditionalFormatting>
  <conditionalFormatting sqref="C36:C80">
    <cfRule type="expression" priority="78" dxfId="0" stopIfTrue="1">
      <formula>CellHasFormula</formula>
    </cfRule>
  </conditionalFormatting>
  <conditionalFormatting sqref="E36:E80">
    <cfRule type="expression" priority="77" dxfId="0" stopIfTrue="1">
      <formula>CellHasFormula</formula>
    </cfRule>
  </conditionalFormatting>
  <conditionalFormatting sqref="G36:G80">
    <cfRule type="expression" priority="76" dxfId="0" stopIfTrue="1">
      <formula>CellHasFormula</formula>
    </cfRule>
  </conditionalFormatting>
  <conditionalFormatting sqref="C5:C80">
    <cfRule type="expression" priority="75" dxfId="0" stopIfTrue="1">
      <formula>CellHasFormula</formula>
    </cfRule>
  </conditionalFormatting>
  <conditionalFormatting sqref="C5:C80">
    <cfRule type="expression" priority="74" dxfId="0" stopIfTrue="1">
      <formula>CellHasFormula</formula>
    </cfRule>
  </conditionalFormatting>
  <conditionalFormatting sqref="E5:E80">
    <cfRule type="expression" priority="73" dxfId="0" stopIfTrue="1">
      <formula>CellHasFormula</formula>
    </cfRule>
  </conditionalFormatting>
  <conditionalFormatting sqref="E5:E80">
    <cfRule type="expression" priority="72" dxfId="0" stopIfTrue="1">
      <formula>CellHasFormula</formula>
    </cfRule>
  </conditionalFormatting>
  <conditionalFormatting sqref="G5:G80">
    <cfRule type="expression" priority="71" dxfId="0" stopIfTrue="1">
      <formula>CellHasFormula</formula>
    </cfRule>
  </conditionalFormatting>
  <conditionalFormatting sqref="G5:G80">
    <cfRule type="expression" priority="70" dxfId="0" stopIfTrue="1">
      <formula>CellHasFormula</formula>
    </cfRule>
  </conditionalFormatting>
  <conditionalFormatting sqref="C36:C80">
    <cfRule type="expression" priority="69" dxfId="0" stopIfTrue="1">
      <formula>CellHasFormula</formula>
    </cfRule>
  </conditionalFormatting>
  <conditionalFormatting sqref="C36:C80">
    <cfRule type="expression" priority="68" dxfId="0" stopIfTrue="1">
      <formula>CellHasFormula</formula>
    </cfRule>
  </conditionalFormatting>
  <conditionalFormatting sqref="C36:C80">
    <cfRule type="expression" priority="67" dxfId="0" stopIfTrue="1">
      <formula>CellHasFormula</formula>
    </cfRule>
  </conditionalFormatting>
  <conditionalFormatting sqref="E36:E80">
    <cfRule type="expression" priority="66" dxfId="0" stopIfTrue="1">
      <formula>CellHasFormula</formula>
    </cfRule>
  </conditionalFormatting>
  <conditionalFormatting sqref="E36:E80">
    <cfRule type="expression" priority="65" dxfId="0" stopIfTrue="1">
      <formula>CellHasFormula</formula>
    </cfRule>
  </conditionalFormatting>
  <conditionalFormatting sqref="E36:E80">
    <cfRule type="expression" priority="64" dxfId="0" stopIfTrue="1">
      <formula>CellHasFormula</formula>
    </cfRule>
  </conditionalFormatting>
  <conditionalFormatting sqref="G36:G80">
    <cfRule type="expression" priority="63" dxfId="0" stopIfTrue="1">
      <formula>CellHasFormula</formula>
    </cfRule>
  </conditionalFormatting>
  <conditionalFormatting sqref="G36:G80">
    <cfRule type="expression" priority="62" dxfId="0" stopIfTrue="1">
      <formula>CellHasFormula</formula>
    </cfRule>
  </conditionalFormatting>
  <conditionalFormatting sqref="G36:G80">
    <cfRule type="expression" priority="61" dxfId="0" stopIfTrue="1">
      <formula>CellHasFormula</formula>
    </cfRule>
  </conditionalFormatting>
  <conditionalFormatting sqref="C5:C80">
    <cfRule type="expression" priority="60" dxfId="0" stopIfTrue="1">
      <formula>CellHasFormula</formula>
    </cfRule>
  </conditionalFormatting>
  <conditionalFormatting sqref="C5:C80">
    <cfRule type="expression" priority="59" dxfId="0" stopIfTrue="1">
      <formula>CellHasFormula</formula>
    </cfRule>
  </conditionalFormatting>
  <conditionalFormatting sqref="C36:C80">
    <cfRule type="expression" priority="58" dxfId="0" stopIfTrue="1">
      <formula>CellHasFormula</formula>
    </cfRule>
  </conditionalFormatting>
  <conditionalFormatting sqref="C5:C80">
    <cfRule type="expression" priority="57" dxfId="0" stopIfTrue="1">
      <formula>CellHasFormula</formula>
    </cfRule>
  </conditionalFormatting>
  <conditionalFormatting sqref="C5:C80">
    <cfRule type="expression" priority="56" dxfId="0" stopIfTrue="1">
      <formula>CellHasFormula</formula>
    </cfRule>
  </conditionalFormatting>
  <conditionalFormatting sqref="C36:C80">
    <cfRule type="expression" priority="55" dxfId="0" stopIfTrue="1">
      <formula>CellHasFormula</formula>
    </cfRule>
  </conditionalFormatting>
  <conditionalFormatting sqref="C36:C80">
    <cfRule type="expression" priority="54" dxfId="0" stopIfTrue="1">
      <formula>CellHasFormula</formula>
    </cfRule>
  </conditionalFormatting>
  <conditionalFormatting sqref="C36:C80">
    <cfRule type="expression" priority="53" dxfId="0" stopIfTrue="1">
      <formula>CellHasFormula</formula>
    </cfRule>
  </conditionalFormatting>
  <conditionalFormatting sqref="C5:C35">
    <cfRule type="expression" priority="52" dxfId="0" stopIfTrue="1">
      <formula>CellHasFormula</formula>
    </cfRule>
  </conditionalFormatting>
  <conditionalFormatting sqref="C5:C35">
    <cfRule type="expression" priority="51" dxfId="0" stopIfTrue="1">
      <formula>CellHasFormula</formula>
    </cfRule>
  </conditionalFormatting>
  <conditionalFormatting sqref="C5:C35">
    <cfRule type="expression" priority="50" dxfId="0" stopIfTrue="1">
      <formula>CellHasFormula</formula>
    </cfRule>
  </conditionalFormatting>
  <conditionalFormatting sqref="C5:C35">
    <cfRule type="expression" priority="49" dxfId="0" stopIfTrue="1">
      <formula>CellHasFormula</formula>
    </cfRule>
  </conditionalFormatting>
  <conditionalFormatting sqref="C36:C80">
    <cfRule type="expression" priority="48" dxfId="0" stopIfTrue="1">
      <formula>CellHasFormula</formula>
    </cfRule>
  </conditionalFormatting>
  <conditionalFormatting sqref="C36:C80">
    <cfRule type="expression" priority="47" dxfId="0" stopIfTrue="1">
      <formula>CellHasFormula</formula>
    </cfRule>
  </conditionalFormatting>
  <conditionalFormatting sqref="C36:C80">
    <cfRule type="expression" priority="46" dxfId="0" stopIfTrue="1">
      <formula>CellHasFormula</formula>
    </cfRule>
  </conditionalFormatting>
  <conditionalFormatting sqref="C36:C80">
    <cfRule type="expression" priority="45" dxfId="0" stopIfTrue="1">
      <formula>CellHasFormula</formula>
    </cfRule>
  </conditionalFormatting>
  <conditionalFormatting sqref="C36:C80">
    <cfRule type="expression" priority="44" dxfId="0" stopIfTrue="1">
      <formula>CellHasFormula</formula>
    </cfRule>
  </conditionalFormatting>
  <conditionalFormatting sqref="C36:C80">
    <cfRule type="expression" priority="43" dxfId="0" stopIfTrue="1">
      <formula>CellHasFormula</formula>
    </cfRule>
  </conditionalFormatting>
  <conditionalFormatting sqref="C36:C80">
    <cfRule type="expression" priority="42" dxfId="0" stopIfTrue="1">
      <formula>CellHasFormula</formula>
    </cfRule>
  </conditionalFormatting>
  <conditionalFormatting sqref="C36:C80">
    <cfRule type="expression" priority="41" dxfId="0" stopIfTrue="1">
      <formula>CellHasFormula</formula>
    </cfRule>
  </conditionalFormatting>
  <conditionalFormatting sqref="E5:E80">
    <cfRule type="expression" priority="40" dxfId="0" stopIfTrue="1">
      <formula>CellHasFormula</formula>
    </cfRule>
  </conditionalFormatting>
  <conditionalFormatting sqref="E5:E80">
    <cfRule type="expression" priority="39" dxfId="0" stopIfTrue="1">
      <formula>CellHasFormula</formula>
    </cfRule>
  </conditionalFormatting>
  <conditionalFormatting sqref="E36:E80">
    <cfRule type="expression" priority="38" dxfId="0" stopIfTrue="1">
      <formula>CellHasFormula</formula>
    </cfRule>
  </conditionalFormatting>
  <conditionalFormatting sqref="E5:E80">
    <cfRule type="expression" priority="37" dxfId="0" stopIfTrue="1">
      <formula>CellHasFormula</formula>
    </cfRule>
  </conditionalFormatting>
  <conditionalFormatting sqref="E5:E80">
    <cfRule type="expression" priority="36" dxfId="0" stopIfTrue="1">
      <formula>CellHasFormula</formula>
    </cfRule>
  </conditionalFormatting>
  <conditionalFormatting sqref="E36:E80">
    <cfRule type="expression" priority="35" dxfId="0" stopIfTrue="1">
      <formula>CellHasFormula</formula>
    </cfRule>
  </conditionalFormatting>
  <conditionalFormatting sqref="E36:E80">
    <cfRule type="expression" priority="34" dxfId="0" stopIfTrue="1">
      <formula>CellHasFormula</formula>
    </cfRule>
  </conditionalFormatting>
  <conditionalFormatting sqref="E36:E80">
    <cfRule type="expression" priority="33" dxfId="0" stopIfTrue="1">
      <formula>CellHasFormula</formula>
    </cfRule>
  </conditionalFormatting>
  <conditionalFormatting sqref="E5:E35">
    <cfRule type="expression" priority="32" dxfId="0" stopIfTrue="1">
      <formula>CellHasFormula</formula>
    </cfRule>
  </conditionalFormatting>
  <conditionalFormatting sqref="E5:E35">
    <cfRule type="expression" priority="31" dxfId="0" stopIfTrue="1">
      <formula>CellHasFormula</formula>
    </cfRule>
  </conditionalFormatting>
  <conditionalFormatting sqref="E5:E35">
    <cfRule type="expression" priority="30" dxfId="0" stopIfTrue="1">
      <formula>CellHasFormula</formula>
    </cfRule>
  </conditionalFormatting>
  <conditionalFormatting sqref="E5:E35">
    <cfRule type="expression" priority="29" dxfId="0" stopIfTrue="1">
      <formula>CellHasFormula</formula>
    </cfRule>
  </conditionalFormatting>
  <conditionalFormatting sqref="E36:E80">
    <cfRule type="expression" priority="28" dxfId="0" stopIfTrue="1">
      <formula>CellHasFormula</formula>
    </cfRule>
  </conditionalFormatting>
  <conditionalFormatting sqref="E36:E80">
    <cfRule type="expression" priority="27" dxfId="0" stopIfTrue="1">
      <formula>CellHasFormula</formula>
    </cfRule>
  </conditionalFormatting>
  <conditionalFormatting sqref="E36:E80">
    <cfRule type="expression" priority="26" dxfId="0" stopIfTrue="1">
      <formula>CellHasFormula</formula>
    </cfRule>
  </conditionalFormatting>
  <conditionalFormatting sqref="E36:E80">
    <cfRule type="expression" priority="25" dxfId="0" stopIfTrue="1">
      <formula>CellHasFormula</formula>
    </cfRule>
  </conditionalFormatting>
  <conditionalFormatting sqref="E36:E80">
    <cfRule type="expression" priority="24" dxfId="0" stopIfTrue="1">
      <formula>CellHasFormula</formula>
    </cfRule>
  </conditionalFormatting>
  <conditionalFormatting sqref="E36:E80">
    <cfRule type="expression" priority="23" dxfId="0" stopIfTrue="1">
      <formula>CellHasFormula</formula>
    </cfRule>
  </conditionalFormatting>
  <conditionalFormatting sqref="E36:E80">
    <cfRule type="expression" priority="22" dxfId="0" stopIfTrue="1">
      <formula>CellHasFormula</formula>
    </cfRule>
  </conditionalFormatting>
  <conditionalFormatting sqref="E36:E80">
    <cfRule type="expression" priority="21" dxfId="0" stopIfTrue="1">
      <formula>CellHasFormula</formula>
    </cfRule>
  </conditionalFormatting>
  <conditionalFormatting sqref="G5:G80">
    <cfRule type="expression" priority="20" dxfId="0" stopIfTrue="1">
      <formula>CellHasFormula</formula>
    </cfRule>
  </conditionalFormatting>
  <conditionalFormatting sqref="G5:G80">
    <cfRule type="expression" priority="19" dxfId="0" stopIfTrue="1">
      <formula>CellHasFormula</formula>
    </cfRule>
  </conditionalFormatting>
  <conditionalFormatting sqref="G36:G80">
    <cfRule type="expression" priority="18" dxfId="0" stopIfTrue="1">
      <formula>CellHasFormula</formula>
    </cfRule>
  </conditionalFormatting>
  <conditionalFormatting sqref="G5:G80">
    <cfRule type="expression" priority="17" dxfId="0" stopIfTrue="1">
      <formula>CellHasFormula</formula>
    </cfRule>
  </conditionalFormatting>
  <conditionalFormatting sqref="G5:G80">
    <cfRule type="expression" priority="16" dxfId="0" stopIfTrue="1">
      <formula>CellHasFormula</formula>
    </cfRule>
  </conditionalFormatting>
  <conditionalFormatting sqref="G36:G80">
    <cfRule type="expression" priority="15" dxfId="0" stopIfTrue="1">
      <formula>CellHasFormula</formula>
    </cfRule>
  </conditionalFormatting>
  <conditionalFormatting sqref="G36:G80">
    <cfRule type="expression" priority="14" dxfId="0" stopIfTrue="1">
      <formula>CellHasFormula</formula>
    </cfRule>
  </conditionalFormatting>
  <conditionalFormatting sqref="G36:G80">
    <cfRule type="expression" priority="13" dxfId="0" stopIfTrue="1">
      <formula>CellHasFormula</formula>
    </cfRule>
  </conditionalFormatting>
  <conditionalFormatting sqref="G5:G35">
    <cfRule type="expression" priority="12" dxfId="0" stopIfTrue="1">
      <formula>CellHasFormula</formula>
    </cfRule>
  </conditionalFormatting>
  <conditionalFormatting sqref="G5:G35">
    <cfRule type="expression" priority="11" dxfId="0" stopIfTrue="1">
      <formula>CellHasFormula</formula>
    </cfRule>
  </conditionalFormatting>
  <conditionalFormatting sqref="G5:G35">
    <cfRule type="expression" priority="10" dxfId="0" stopIfTrue="1">
      <formula>CellHasFormula</formula>
    </cfRule>
  </conditionalFormatting>
  <conditionalFormatting sqref="G5:G35">
    <cfRule type="expression" priority="9" dxfId="0" stopIfTrue="1">
      <formula>CellHasFormula</formula>
    </cfRule>
  </conditionalFormatting>
  <conditionalFormatting sqref="G36:G80">
    <cfRule type="expression" priority="8" dxfId="0" stopIfTrue="1">
      <formula>CellHasFormula</formula>
    </cfRule>
  </conditionalFormatting>
  <conditionalFormatting sqref="G36:G80">
    <cfRule type="expression" priority="7" dxfId="0" stopIfTrue="1">
      <formula>CellHasFormula</formula>
    </cfRule>
  </conditionalFormatting>
  <conditionalFormatting sqref="G36:G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G36:G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bfoster</dc:creator>
  <cp:keywords/>
  <dc:description/>
  <cp:lastModifiedBy>kbopp</cp:lastModifiedBy>
  <cp:lastPrinted>2014-03-22T22:42:33Z</cp:lastPrinted>
  <dcterms:created xsi:type="dcterms:W3CDTF">2005-09-22T19:10:16Z</dcterms:created>
  <dcterms:modified xsi:type="dcterms:W3CDTF">2015-07-22T19:33:57Z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2400.00000000000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