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0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</sheets>
  <definedNames>
    <definedName name="CellHasFormula">GET.CELL(48,INDIRECT("rc",FALSE))</definedName>
  </definedNames>
  <calcPr fullCalcOnLoad="1"/>
</workbook>
</file>

<file path=xl/sharedStrings.xml><?xml version="1.0" encoding="utf-8"?>
<sst xmlns="http://schemas.openxmlformats.org/spreadsheetml/2006/main" count="2028" uniqueCount="158">
  <si>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</si>
  <si>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</si>
  <si>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</si>
  <si>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</si>
  <si>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</si>
  <si>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</si>
  <si>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</si>
  <si>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</si>
  <si>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</si>
  <si>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</si>
  <si>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</si>
  <si>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</si>
  <si>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</si>
  <si>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</si>
  <si>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</si>
  <si>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</si>
  <si>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</si>
  <si>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</si>
  <si>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</si>
  <si>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</si>
  <si>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</si>
  <si>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</si>
  <si>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</si>
  <si>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</si>
  <si>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</si>
  <si>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</si>
  <si>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</si>
  <si>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</si>
  <si>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</si>
  <si>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</si>
  <si>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</si>
  <si>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</si>
  <si>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</si>
  <si>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</si>
  <si>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</si>
  <si>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</si>
  <si>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</si>
  <si>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</si>
  <si>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</si>
  <si>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</si>
  <si>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</si>
  <si>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</si>
  <si>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</si>
  <si>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</si>
  <si>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</si>
  <si>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</si>
  <si>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</si>
  <si>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</si>
  <si>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</si>
  <si>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</si>
  <si>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</si>
  <si>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</si>
  <si>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</si>
  <si>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</si>
  <si>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</si>
  <si>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</si>
  <si>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</si>
  <si>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</si>
  <si>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</si>
  <si>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</si>
  <si>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</si>
  <si>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</si>
  <si>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</si>
  <si>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</si>
  <si>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</si>
  <si>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</si>
  <si>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</si>
  <si>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</si>
  <si>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</si>
  <si>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</si>
  <si>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</si>
  <si>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</si>
  <si>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</si>
  <si>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</si>
  <si>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</si>
  <si>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</si>
  <si>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</si>
  <si>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</si>
  <si>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</si>
  <si>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</si>
  <si>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</si>
  <si>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</si>
  <si>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</si>
  <si>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</si>
  <si>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</si>
  <si>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</si>
  <si>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</si>
  <si>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</si>
  <si>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</si>
  <si>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</si>
  <si>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</si>
  <si>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</si>
  <si>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</si>
  <si>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</si>
  <si>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</si>
  <si>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</si>
  <si>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</si>
  <si>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</si>
  <si>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</si>
  <si>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</si>
  <si>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</si>
  <si>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</si>
  <si>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</si>
  <si>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</si>
  <si>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</si>
  <si>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</si>
  <si>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</si>
  <si>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</si>
  <si>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</si>
  <si>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</si>
  <si>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</si>
  <si>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</si>
  <si>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</si>
  <si>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</si>
  <si>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</si>
  <si>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</si>
  <si>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</si>
  <si>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</si>
  <si>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</si>
  <si>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</si>
  <si>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</si>
  <si>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</si>
  <si>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</si>
  <si>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</si>
  <si>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</si>
  <si>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2008</t>
  </si>
  <si>
    <t>Total 2009</t>
  </si>
  <si>
    <t>TOTAL Region A
(Pittsburgh)</t>
  </si>
  <si>
    <t>TOTAL Region B
(Philadelphia)</t>
  </si>
  <si>
    <t>Retro July</t>
  </si>
  <si>
    <t>Pittsburgh AGO</t>
  </si>
  <si>
    <t>Philadelphia AGO</t>
  </si>
  <si>
    <t>Ft Indiantown Gap</t>
  </si>
  <si>
    <t>FT Indiantown Gap</t>
  </si>
  <si>
    <t>Pittsburg AGO</t>
  </si>
  <si>
    <t>Pittsburgh Ago</t>
  </si>
  <si>
    <t>PSSH</t>
  </si>
  <si>
    <t>HVH</t>
  </si>
  <si>
    <t>SWVC</t>
  </si>
  <si>
    <t>DVVH</t>
  </si>
  <si>
    <t>GMVC</t>
  </si>
  <si>
    <t>SEVC</t>
  </si>
  <si>
    <t>DVH</t>
  </si>
  <si>
    <t>Schuylkill</t>
  </si>
  <si>
    <t>Office of the Deputy Adjutant General for VA - MONTHLY CLAIMS AWARD REPORT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</si>
  <si>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</si>
  <si>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</si>
  <si>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</si>
  <si>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</si>
  <si>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</si>
  <si>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</si>
  <si>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</si>
  <si>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</si>
  <si>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</si>
  <si>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</si>
  <si>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</si>
  <si>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</si>
  <si>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Total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</si>
</sst>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B2m/d/yyyy"/>
    <numFmt numFmtId="166" formatCode="[$-F800]dddd\,\ mmmm\ dd\,\ yyyy"/>
  </numFmts>
  <fonts count="47">
    <font>
      <sz val="10"/>
      <name val="Arial"/>
      <family val="0"/>
    </font>
    <font>
      <b/>
      <sz val="14"/>
      <name val="Verdana"/>
      <family val="2"/>
    </font>
    <font>
      <b/>
      <sz val="10"/>
      <name val="Arial"/>
      <family val="0"/>
    </font>
    <font>
      <b/>
      <sz val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3" fontId="44" fillId="0" borderId="10" xfId="0" applyNumberFormat="1" applyFont="1" applyFill="1" applyBorder="1" applyAlignment="1" applyProtection="1">
      <alignment horizontal="right"/>
      <protection/>
    </xf>
    <xf numFmtId="3" fontId="44" fillId="0" borderId="10" xfId="0" applyNumberFormat="1" applyFont="1" applyFill="1" applyBorder="1" applyAlignment="1" applyProtection="1">
      <alignment/>
      <protection/>
    </xf>
    <xf numFmtId="3" fontId="44" fillId="0" borderId="10" xfId="0" applyNumberFormat="1" applyFont="1" applyBorder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3" fontId="44" fillId="0" borderId="10" xfId="0" applyNumberFormat="1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3" fontId="44" fillId="0" borderId="0" xfId="0" applyNumberFormat="1" applyFont="1" applyAlignment="1" applyProtection="1">
      <alignment/>
      <protection/>
    </xf>
    <xf numFmtId="3" fontId="44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62" activePane="bottomLeft" state="frozen"/>
      <selection pane="topLeft" activeCell="A1" sqref="A1"/>
      <selection pane="bottomLeft" activeCell="K87" sqref="K87"/>
    </sheetView>
  </sheetViews>
  <sheetFormatPr defaultColWidth="9.140625" defaultRowHeight="12.75"/>
  <cols>
    <col min="1" max="1" width="20.28125" style="1" customWidth="1"/>
    <col min="2" max="2" width="9.28125" style="1" customWidth="1"/>
    <col min="3" max="3" width="15.7109375" style="1" customWidth="1"/>
    <col min="4" max="4" width="15.7109375" style="33" customWidth="1"/>
    <col min="5" max="5" width="15.7109375" style="1" customWidth="1"/>
    <col min="6" max="6" width="15.7109375" style="33" customWidth="1"/>
    <col min="7" max="7" width="15.7109375" style="1" customWidth="1"/>
    <col min="8" max="10" width="15.7109375" style="33" customWidth="1"/>
    <col min="11" max="16384" width="9.140625" style="1" customWidth="1"/>
  </cols>
  <sheetData>
    <row r="1" spans="1:10" ht="18">
      <c r="A1" s="54" t="s">
        <v>144</v>
      </c>
      <c r="B1" s="55"/>
      <c r="C1" s="55"/>
      <c r="D1" s="55"/>
      <c r="E1" s="55"/>
      <c r="F1" s="55"/>
      <c r="G1" s="55"/>
      <c r="H1" s="55"/>
      <c r="I1" s="55"/>
      <c r="J1" s="56"/>
    </row>
    <row r="2" ht="12.75">
      <c r="A2" s="1" t="s">
        <v>145</v>
      </c>
    </row>
    <row r="3" spans="1:10" s="3" customFormat="1" ht="12.75">
      <c r="A3" s="14"/>
      <c r="B3" s="14"/>
      <c r="C3" s="14"/>
      <c r="D3" s="34"/>
      <c r="E3" s="14"/>
      <c r="F3" s="34"/>
      <c r="G3" s="14"/>
      <c r="H3" s="34"/>
      <c r="I3" s="34"/>
      <c r="J3" s="34"/>
    </row>
    <row r="4" spans="1:10" s="4" customFormat="1" ht="20.25" customHeight="1">
      <c r="A4" s="4" t="s">
        <v>0</v>
      </c>
      <c r="B4" s="15" t="s">
        <v>1</v>
      </c>
      <c r="C4" s="4" t="s">
        <v>2</v>
      </c>
      <c r="D4" s="35" t="s">
        <v>11</v>
      </c>
      <c r="E4" s="15" t="s">
        <v>12</v>
      </c>
      <c r="F4" s="35" t="s">
        <v>14</v>
      </c>
      <c r="G4" s="15" t="s">
        <v>129</v>
      </c>
      <c r="H4" s="35" t="s">
        <v>90</v>
      </c>
      <c r="I4" s="35" t="s">
        <v>16</v>
      </c>
      <c r="J4" s="35" t="s">
        <v>111</v>
      </c>
    </row>
    <row r="5" spans="1:10" s="24" customFormat="1" ht="20.25" customHeight="1">
      <c r="A5" s="22" t="s">
        <v>130</v>
      </c>
      <c r="B5" s="15" t="s">
        <v>22</v>
      </c>
      <c r="C5" s="25">
        <v>3887</v>
      </c>
      <c r="D5" s="36">
        <f aca="true" t="shared" si="0" ref="D5:D75">SUM(C5*12)</f>
        <v>46644</v>
      </c>
      <c r="E5" s="25">
        <v>0</v>
      </c>
      <c r="F5" s="36">
        <f aca="true" t="shared" si="1" ref="F5:F75">SUM(E5*12)</f>
        <v>0</v>
      </c>
      <c r="G5" s="25">
        <v>4675</v>
      </c>
      <c r="H5" s="36">
        <f>SUM(G5*1)</f>
        <v>4675</v>
      </c>
      <c r="I5" s="36">
        <f aca="true" t="shared" si="2" ref="I5:I68">SUM(C5,E5,G5)</f>
        <v>8562</v>
      </c>
      <c r="J5" s="36">
        <f>SUM(D5+F5+H5)</f>
        <v>51319</v>
      </c>
    </row>
    <row r="6" spans="1:10" s="12" customFormat="1" ht="15.75" customHeight="1">
      <c r="A6" s="10" t="s">
        <v>21</v>
      </c>
      <c r="B6" s="17" t="s">
        <v>22</v>
      </c>
      <c r="C6" s="7">
        <v>0</v>
      </c>
      <c r="D6" s="37">
        <f t="shared" si="0"/>
        <v>0</v>
      </c>
      <c r="E6" s="8">
        <v>661</v>
      </c>
      <c r="F6" s="36">
        <f t="shared" si="1"/>
        <v>7932</v>
      </c>
      <c r="G6" s="8">
        <v>11237</v>
      </c>
      <c r="H6" s="36">
        <f aca="true" t="shared" si="3" ref="H6:H69">SUM(G6*1)</f>
        <v>11237</v>
      </c>
      <c r="I6" s="36">
        <f t="shared" si="2"/>
        <v>11898</v>
      </c>
      <c r="J6" s="36">
        <f aca="true" t="shared" si="4" ref="J6:J69">SUM(D6+F6+H6)</f>
        <v>19169</v>
      </c>
    </row>
    <row r="7" spans="1:10" s="12" customFormat="1" ht="15.75" customHeight="1">
      <c r="A7" s="10" t="s">
        <v>23</v>
      </c>
      <c r="B7" s="17" t="s">
        <v>22</v>
      </c>
      <c r="C7" s="7">
        <v>0</v>
      </c>
      <c r="D7" s="37">
        <f t="shared" si="0"/>
        <v>0</v>
      </c>
      <c r="E7" s="8">
        <v>1082</v>
      </c>
      <c r="F7" s="36">
        <f t="shared" si="1"/>
        <v>12984</v>
      </c>
      <c r="G7" s="8">
        <v>812</v>
      </c>
      <c r="H7" s="36">
        <f t="shared" si="3"/>
        <v>812</v>
      </c>
      <c r="I7" s="36">
        <f t="shared" si="2"/>
        <v>1894</v>
      </c>
      <c r="J7" s="36">
        <f t="shared" si="4"/>
        <v>13796</v>
      </c>
    </row>
    <row r="8" spans="1:10" ht="15.75" customHeight="1">
      <c r="A8" s="5" t="s">
        <v>24</v>
      </c>
      <c r="B8" s="19" t="s">
        <v>22</v>
      </c>
      <c r="C8" s="7">
        <v>7435</v>
      </c>
      <c r="D8" s="37">
        <f t="shared" si="0"/>
        <v>89220</v>
      </c>
      <c r="E8" s="8">
        <v>5666</v>
      </c>
      <c r="F8" s="36">
        <f t="shared" si="1"/>
        <v>67992</v>
      </c>
      <c r="G8" s="8">
        <v>51105</v>
      </c>
      <c r="H8" s="36">
        <f t="shared" si="3"/>
        <v>51105</v>
      </c>
      <c r="I8" s="36">
        <f t="shared" si="2"/>
        <v>64206</v>
      </c>
      <c r="J8" s="36">
        <f t="shared" si="4"/>
        <v>208317</v>
      </c>
    </row>
    <row r="9" spans="1:10" s="12" customFormat="1" ht="15.75" customHeight="1">
      <c r="A9" s="10" t="s">
        <v>25</v>
      </c>
      <c r="B9" s="17" t="s">
        <v>22</v>
      </c>
      <c r="C9" s="7">
        <v>3066</v>
      </c>
      <c r="D9" s="37">
        <f t="shared" si="0"/>
        <v>36792</v>
      </c>
      <c r="E9" s="8">
        <v>1056</v>
      </c>
      <c r="F9" s="36">
        <f t="shared" si="1"/>
        <v>12672</v>
      </c>
      <c r="G9" s="8">
        <v>21868</v>
      </c>
      <c r="H9" s="36">
        <f t="shared" si="3"/>
        <v>21868</v>
      </c>
      <c r="I9" s="36">
        <f t="shared" si="2"/>
        <v>25990</v>
      </c>
      <c r="J9" s="36">
        <f t="shared" si="4"/>
        <v>71332</v>
      </c>
    </row>
    <row r="10" spans="1:10" ht="15.75" customHeight="1">
      <c r="A10" s="5" t="s">
        <v>27</v>
      </c>
      <c r="B10" s="19" t="s">
        <v>22</v>
      </c>
      <c r="C10" s="7">
        <v>20055</v>
      </c>
      <c r="D10" s="37">
        <f t="shared" si="0"/>
        <v>240660</v>
      </c>
      <c r="E10" s="8">
        <v>1056</v>
      </c>
      <c r="F10" s="36">
        <f t="shared" si="1"/>
        <v>12672</v>
      </c>
      <c r="G10" s="8">
        <v>39199</v>
      </c>
      <c r="H10" s="36">
        <f t="shared" si="3"/>
        <v>39199</v>
      </c>
      <c r="I10" s="36">
        <f t="shared" si="2"/>
        <v>60310</v>
      </c>
      <c r="J10" s="36">
        <f t="shared" si="4"/>
        <v>292531</v>
      </c>
    </row>
    <row r="11" spans="1:10" ht="15.75" customHeight="1">
      <c r="A11" s="5" t="s">
        <v>30</v>
      </c>
      <c r="B11" s="19" t="s">
        <v>22</v>
      </c>
      <c r="C11" s="7">
        <v>2913</v>
      </c>
      <c r="D11" s="37">
        <f t="shared" si="0"/>
        <v>34956</v>
      </c>
      <c r="E11" s="8">
        <v>8566</v>
      </c>
      <c r="F11" s="36">
        <f t="shared" si="1"/>
        <v>102792</v>
      </c>
      <c r="G11" s="8">
        <v>46709</v>
      </c>
      <c r="H11" s="36">
        <f t="shared" si="3"/>
        <v>46709</v>
      </c>
      <c r="I11" s="36">
        <f t="shared" si="2"/>
        <v>58188</v>
      </c>
      <c r="J11" s="36">
        <f t="shared" si="4"/>
        <v>184457</v>
      </c>
    </row>
    <row r="12" spans="1:10" ht="15.75" customHeight="1">
      <c r="A12" s="5" t="s">
        <v>31</v>
      </c>
      <c r="B12" s="19" t="s">
        <v>22</v>
      </c>
      <c r="C12" s="7">
        <v>2773</v>
      </c>
      <c r="D12" s="37">
        <f t="shared" si="0"/>
        <v>33276</v>
      </c>
      <c r="E12" s="8">
        <v>7402</v>
      </c>
      <c r="F12" s="36">
        <f t="shared" si="1"/>
        <v>88824</v>
      </c>
      <c r="G12" s="8">
        <v>15532</v>
      </c>
      <c r="H12" s="36">
        <f t="shared" si="3"/>
        <v>15532</v>
      </c>
      <c r="I12" s="36">
        <f t="shared" si="2"/>
        <v>25707</v>
      </c>
      <c r="J12" s="36">
        <f t="shared" si="4"/>
        <v>137632</v>
      </c>
    </row>
    <row r="13" spans="1:10" s="12" customFormat="1" ht="15.75" customHeight="1">
      <c r="A13" s="10" t="s">
        <v>36</v>
      </c>
      <c r="B13" s="17" t="s">
        <v>22</v>
      </c>
      <c r="C13" s="7">
        <v>453</v>
      </c>
      <c r="D13" s="37">
        <f t="shared" si="0"/>
        <v>5436</v>
      </c>
      <c r="E13" s="8">
        <v>0</v>
      </c>
      <c r="F13" s="36">
        <f t="shared" si="1"/>
        <v>0</v>
      </c>
      <c r="G13" s="8">
        <v>623</v>
      </c>
      <c r="H13" s="36">
        <f t="shared" si="3"/>
        <v>623</v>
      </c>
      <c r="I13" s="36">
        <f t="shared" si="2"/>
        <v>1076</v>
      </c>
      <c r="J13" s="36">
        <f t="shared" si="4"/>
        <v>6059</v>
      </c>
    </row>
    <row r="14" spans="1:10" ht="15.75" customHeight="1">
      <c r="A14" s="5" t="s">
        <v>37</v>
      </c>
      <c r="B14" s="19" t="s">
        <v>22</v>
      </c>
      <c r="C14" s="7">
        <v>4526</v>
      </c>
      <c r="D14" s="37">
        <f t="shared" si="0"/>
        <v>54312</v>
      </c>
      <c r="E14" s="8">
        <v>486</v>
      </c>
      <c r="F14" s="36">
        <f t="shared" si="1"/>
        <v>5832</v>
      </c>
      <c r="G14" s="8">
        <v>105217</v>
      </c>
      <c r="H14" s="36">
        <f t="shared" si="3"/>
        <v>105217</v>
      </c>
      <c r="I14" s="36">
        <f t="shared" si="2"/>
        <v>110229</v>
      </c>
      <c r="J14" s="36">
        <f t="shared" si="4"/>
        <v>165361</v>
      </c>
    </row>
    <row r="15" spans="1:10" ht="15.75" customHeight="1">
      <c r="A15" s="5" t="s">
        <v>40</v>
      </c>
      <c r="B15" s="19" t="s">
        <v>22</v>
      </c>
      <c r="C15" s="7">
        <v>4639</v>
      </c>
      <c r="D15" s="37">
        <f t="shared" si="0"/>
        <v>55668</v>
      </c>
      <c r="E15" s="8">
        <v>9124</v>
      </c>
      <c r="F15" s="36">
        <f t="shared" si="1"/>
        <v>109488</v>
      </c>
      <c r="G15" s="8">
        <v>40762</v>
      </c>
      <c r="H15" s="36">
        <f t="shared" si="3"/>
        <v>40762</v>
      </c>
      <c r="I15" s="36">
        <f t="shared" si="2"/>
        <v>54525</v>
      </c>
      <c r="J15" s="36">
        <f t="shared" si="4"/>
        <v>205918</v>
      </c>
    </row>
    <row r="16" spans="1:10" ht="15.75" customHeight="1">
      <c r="A16" s="5" t="s">
        <v>44</v>
      </c>
      <c r="B16" s="19" t="s">
        <v>22</v>
      </c>
      <c r="C16" s="7">
        <v>2824</v>
      </c>
      <c r="D16" s="37">
        <f t="shared" si="0"/>
        <v>33888</v>
      </c>
      <c r="E16" s="8">
        <v>1406</v>
      </c>
      <c r="F16" s="36">
        <f t="shared" si="1"/>
        <v>16872</v>
      </c>
      <c r="G16" s="8">
        <v>8166</v>
      </c>
      <c r="H16" s="36">
        <f t="shared" si="3"/>
        <v>8166</v>
      </c>
      <c r="I16" s="36">
        <f t="shared" si="2"/>
        <v>12396</v>
      </c>
      <c r="J16" s="36">
        <f t="shared" si="4"/>
        <v>58926</v>
      </c>
    </row>
    <row r="17" spans="1:10" ht="15.75" customHeight="1">
      <c r="A17" s="5" t="s">
        <v>45</v>
      </c>
      <c r="B17" s="19" t="s">
        <v>22</v>
      </c>
      <c r="C17" s="7">
        <v>1862</v>
      </c>
      <c r="D17" s="37">
        <f t="shared" si="0"/>
        <v>22344</v>
      </c>
      <c r="E17" s="8">
        <v>6471</v>
      </c>
      <c r="F17" s="36">
        <f t="shared" si="1"/>
        <v>77652</v>
      </c>
      <c r="G17" s="8">
        <v>54158</v>
      </c>
      <c r="H17" s="36">
        <f t="shared" si="3"/>
        <v>54158</v>
      </c>
      <c r="I17" s="36">
        <f t="shared" si="2"/>
        <v>62491</v>
      </c>
      <c r="J17" s="36">
        <f t="shared" si="4"/>
        <v>154154</v>
      </c>
    </row>
    <row r="18" spans="1:10" ht="15.75" customHeight="1">
      <c r="A18" s="5" t="s">
        <v>46</v>
      </c>
      <c r="B18" s="19" t="s">
        <v>22</v>
      </c>
      <c r="C18" s="7">
        <v>3402</v>
      </c>
      <c r="D18" s="37">
        <f t="shared" si="0"/>
        <v>40824</v>
      </c>
      <c r="E18" s="8">
        <v>5857</v>
      </c>
      <c r="F18" s="36">
        <f t="shared" si="1"/>
        <v>70284</v>
      </c>
      <c r="G18" s="8">
        <v>63610</v>
      </c>
      <c r="H18" s="36">
        <f t="shared" si="3"/>
        <v>63610</v>
      </c>
      <c r="I18" s="36">
        <f t="shared" si="2"/>
        <v>72869</v>
      </c>
      <c r="J18" s="36">
        <f t="shared" si="4"/>
        <v>174718</v>
      </c>
    </row>
    <row r="19" spans="1:10" s="12" customFormat="1" ht="15.75" customHeight="1">
      <c r="A19" s="10" t="s">
        <v>47</v>
      </c>
      <c r="B19" s="17" t="s">
        <v>22</v>
      </c>
      <c r="C19" s="7">
        <v>1154</v>
      </c>
      <c r="D19" s="37">
        <f t="shared" si="0"/>
        <v>13848</v>
      </c>
      <c r="E19" s="8">
        <v>0</v>
      </c>
      <c r="F19" s="36">
        <f t="shared" si="1"/>
        <v>0</v>
      </c>
      <c r="G19" s="8">
        <v>6924</v>
      </c>
      <c r="H19" s="36">
        <f t="shared" si="3"/>
        <v>6924</v>
      </c>
      <c r="I19" s="36">
        <f t="shared" si="2"/>
        <v>8078</v>
      </c>
      <c r="J19" s="36">
        <f t="shared" si="4"/>
        <v>20772</v>
      </c>
    </row>
    <row r="20" spans="1:10" s="12" customFormat="1" ht="15.75" customHeight="1">
      <c r="A20" s="10" t="s">
        <v>49</v>
      </c>
      <c r="B20" s="17" t="s">
        <v>22</v>
      </c>
      <c r="C20" s="7">
        <v>1064</v>
      </c>
      <c r="D20" s="37">
        <f t="shared" si="0"/>
        <v>12768</v>
      </c>
      <c r="E20" s="8">
        <v>0</v>
      </c>
      <c r="F20" s="36">
        <f t="shared" si="1"/>
        <v>0</v>
      </c>
      <c r="G20" s="8">
        <v>2463</v>
      </c>
      <c r="H20" s="36">
        <f t="shared" si="3"/>
        <v>2463</v>
      </c>
      <c r="I20" s="36">
        <f t="shared" si="2"/>
        <v>3527</v>
      </c>
      <c r="J20" s="36">
        <f t="shared" si="4"/>
        <v>15231</v>
      </c>
    </row>
    <row r="21" spans="1:10" ht="15.75" customHeight="1">
      <c r="A21" s="5" t="s">
        <v>50</v>
      </c>
      <c r="B21" s="19" t="s">
        <v>22</v>
      </c>
      <c r="C21" s="7">
        <v>3573</v>
      </c>
      <c r="D21" s="37">
        <f t="shared" si="0"/>
        <v>42876</v>
      </c>
      <c r="E21" s="8">
        <v>0</v>
      </c>
      <c r="F21" s="36">
        <f t="shared" si="1"/>
        <v>0</v>
      </c>
      <c r="G21" s="8">
        <v>1336</v>
      </c>
      <c r="H21" s="36">
        <f t="shared" si="3"/>
        <v>1336</v>
      </c>
      <c r="I21" s="36">
        <f t="shared" si="2"/>
        <v>4909</v>
      </c>
      <c r="J21" s="36">
        <f t="shared" si="4"/>
        <v>44212</v>
      </c>
    </row>
    <row r="22" spans="1:10" ht="15.75" customHeight="1">
      <c r="A22" s="5" t="s">
        <v>51</v>
      </c>
      <c r="B22" s="19" t="s">
        <v>22</v>
      </c>
      <c r="C22" s="7">
        <v>0</v>
      </c>
      <c r="D22" s="37">
        <f t="shared" si="0"/>
        <v>0</v>
      </c>
      <c r="E22" s="8">
        <v>0</v>
      </c>
      <c r="F22" s="36">
        <f t="shared" si="1"/>
        <v>0</v>
      </c>
      <c r="G22" s="8">
        <v>0</v>
      </c>
      <c r="H22" s="36">
        <f t="shared" si="3"/>
        <v>0</v>
      </c>
      <c r="I22" s="36">
        <f t="shared" si="2"/>
        <v>0</v>
      </c>
      <c r="J22" s="36">
        <f t="shared" si="4"/>
        <v>0</v>
      </c>
    </row>
    <row r="23" spans="1:10" ht="15.75" customHeight="1">
      <c r="A23" s="5" t="s">
        <v>52</v>
      </c>
      <c r="B23" s="19" t="s">
        <v>22</v>
      </c>
      <c r="C23" s="7">
        <v>920</v>
      </c>
      <c r="D23" s="37">
        <f t="shared" si="0"/>
        <v>11040</v>
      </c>
      <c r="E23" s="8">
        <v>13910</v>
      </c>
      <c r="F23" s="36">
        <f t="shared" si="1"/>
        <v>166920</v>
      </c>
      <c r="G23" s="8">
        <v>75765</v>
      </c>
      <c r="H23" s="36">
        <f t="shared" si="3"/>
        <v>75765</v>
      </c>
      <c r="I23" s="36">
        <f t="shared" si="2"/>
        <v>90595</v>
      </c>
      <c r="J23" s="36">
        <f t="shared" si="4"/>
        <v>253725</v>
      </c>
    </row>
    <row r="24" spans="1:10" ht="15.75" customHeight="1">
      <c r="A24" s="5" t="s">
        <v>53</v>
      </c>
      <c r="B24" s="19" t="s">
        <v>22</v>
      </c>
      <c r="C24" s="7">
        <v>0</v>
      </c>
      <c r="D24" s="37">
        <f t="shared" si="0"/>
        <v>0</v>
      </c>
      <c r="E24" s="8">
        <v>1734</v>
      </c>
      <c r="F24" s="36">
        <f t="shared" si="1"/>
        <v>20808</v>
      </c>
      <c r="G24" s="8">
        <v>1620</v>
      </c>
      <c r="H24" s="36">
        <f t="shared" si="3"/>
        <v>1620</v>
      </c>
      <c r="I24" s="36">
        <f t="shared" si="2"/>
        <v>3354</v>
      </c>
      <c r="J24" s="36">
        <f t="shared" si="4"/>
        <v>22428</v>
      </c>
    </row>
    <row r="25" spans="1:10" s="12" customFormat="1" ht="15.75" customHeight="1">
      <c r="A25" s="10" t="s">
        <v>57</v>
      </c>
      <c r="B25" s="17" t="s">
        <v>22</v>
      </c>
      <c r="C25" s="7">
        <v>4223</v>
      </c>
      <c r="D25" s="37">
        <f t="shared" si="0"/>
        <v>50676</v>
      </c>
      <c r="E25" s="8">
        <v>6383</v>
      </c>
      <c r="F25" s="36">
        <f t="shared" si="1"/>
        <v>76596</v>
      </c>
      <c r="G25" s="8">
        <v>29465</v>
      </c>
      <c r="H25" s="36">
        <f t="shared" si="3"/>
        <v>29465</v>
      </c>
      <c r="I25" s="36">
        <f t="shared" si="2"/>
        <v>40071</v>
      </c>
      <c r="J25" s="36">
        <f t="shared" si="4"/>
        <v>156737</v>
      </c>
    </row>
    <row r="26" spans="1:10" ht="15.75" customHeight="1">
      <c r="A26" s="5" t="s">
        <v>63</v>
      </c>
      <c r="B26" s="19" t="s">
        <v>22</v>
      </c>
      <c r="C26" s="7">
        <v>0</v>
      </c>
      <c r="D26" s="37">
        <f t="shared" si="0"/>
        <v>0</v>
      </c>
      <c r="E26" s="8">
        <v>0</v>
      </c>
      <c r="F26" s="36">
        <f t="shared" si="1"/>
        <v>0</v>
      </c>
      <c r="G26" s="8">
        <v>0</v>
      </c>
      <c r="H26" s="36">
        <f t="shared" si="3"/>
        <v>0</v>
      </c>
      <c r="I26" s="36">
        <f t="shared" si="2"/>
        <v>0</v>
      </c>
      <c r="J26" s="36">
        <f t="shared" si="4"/>
        <v>0</v>
      </c>
    </row>
    <row r="27" spans="1:10" ht="15.75" customHeight="1">
      <c r="A27" s="5" t="s">
        <v>64</v>
      </c>
      <c r="B27" s="19" t="s">
        <v>22</v>
      </c>
      <c r="C27" s="7">
        <v>8450</v>
      </c>
      <c r="D27" s="37">
        <f t="shared" si="0"/>
        <v>101400</v>
      </c>
      <c r="E27" s="8">
        <v>4932</v>
      </c>
      <c r="F27" s="36">
        <f t="shared" si="1"/>
        <v>59184</v>
      </c>
      <c r="G27" s="8">
        <v>21425</v>
      </c>
      <c r="H27" s="36">
        <f t="shared" si="3"/>
        <v>21425</v>
      </c>
      <c r="I27" s="36">
        <f t="shared" si="2"/>
        <v>34807</v>
      </c>
      <c r="J27" s="36">
        <f t="shared" si="4"/>
        <v>182009</v>
      </c>
    </row>
    <row r="28" spans="1:10" ht="15.75" customHeight="1">
      <c r="A28" s="5" t="s">
        <v>77</v>
      </c>
      <c r="B28" s="19" t="s">
        <v>22</v>
      </c>
      <c r="C28" s="7">
        <v>3902</v>
      </c>
      <c r="D28" s="37">
        <f t="shared" si="0"/>
        <v>46824</v>
      </c>
      <c r="E28" s="8">
        <v>1872</v>
      </c>
      <c r="F28" s="36">
        <f t="shared" si="1"/>
        <v>22464</v>
      </c>
      <c r="G28" s="8">
        <v>0</v>
      </c>
      <c r="H28" s="36">
        <f t="shared" si="3"/>
        <v>0</v>
      </c>
      <c r="I28" s="36">
        <f t="shared" si="2"/>
        <v>5774</v>
      </c>
      <c r="J28" s="36">
        <f t="shared" si="4"/>
        <v>69288</v>
      </c>
    </row>
    <row r="29" spans="1:10" ht="15.75" customHeight="1">
      <c r="A29" s="5" t="s">
        <v>82</v>
      </c>
      <c r="B29" s="19" t="s">
        <v>22</v>
      </c>
      <c r="C29" s="7">
        <v>0</v>
      </c>
      <c r="D29" s="37">
        <f t="shared" si="0"/>
        <v>0</v>
      </c>
      <c r="E29" s="8">
        <v>0</v>
      </c>
      <c r="F29" s="36">
        <f t="shared" si="1"/>
        <v>0</v>
      </c>
      <c r="G29" s="8">
        <v>0</v>
      </c>
      <c r="H29" s="36">
        <f t="shared" si="3"/>
        <v>0</v>
      </c>
      <c r="I29" s="36">
        <f t="shared" si="2"/>
        <v>0</v>
      </c>
      <c r="J29" s="36">
        <f t="shared" si="4"/>
        <v>0</v>
      </c>
    </row>
    <row r="30" spans="1:10" ht="15.75" customHeight="1">
      <c r="A30" s="5" t="s">
        <v>83</v>
      </c>
      <c r="B30" s="19" t="s">
        <v>22</v>
      </c>
      <c r="C30" s="7">
        <v>544</v>
      </c>
      <c r="D30" s="37">
        <f t="shared" si="0"/>
        <v>6528</v>
      </c>
      <c r="E30" s="8">
        <v>3628</v>
      </c>
      <c r="F30" s="36">
        <f t="shared" si="1"/>
        <v>43536</v>
      </c>
      <c r="G30" s="8">
        <v>5702</v>
      </c>
      <c r="H30" s="36">
        <f t="shared" si="3"/>
        <v>5702</v>
      </c>
      <c r="I30" s="36">
        <f t="shared" si="2"/>
        <v>9874</v>
      </c>
      <c r="J30" s="36">
        <f t="shared" si="4"/>
        <v>55766</v>
      </c>
    </row>
    <row r="31" spans="1:10" ht="15.75" customHeight="1">
      <c r="A31" s="5" t="s">
        <v>84</v>
      </c>
      <c r="B31" s="19" t="s">
        <v>22</v>
      </c>
      <c r="C31" s="7">
        <v>0</v>
      </c>
      <c r="D31" s="37">
        <f t="shared" si="0"/>
        <v>0</v>
      </c>
      <c r="E31" s="8">
        <v>2081</v>
      </c>
      <c r="F31" s="36">
        <f t="shared" si="1"/>
        <v>24972</v>
      </c>
      <c r="G31" s="8">
        <v>5303</v>
      </c>
      <c r="H31" s="36">
        <f t="shared" si="3"/>
        <v>5303</v>
      </c>
      <c r="I31" s="36">
        <f t="shared" si="2"/>
        <v>7384</v>
      </c>
      <c r="J31" s="36">
        <f t="shared" si="4"/>
        <v>30275</v>
      </c>
    </row>
    <row r="32" spans="1:10" s="12" customFormat="1" ht="15.75" customHeight="1">
      <c r="A32" s="10" t="s">
        <v>86</v>
      </c>
      <c r="B32" s="17" t="s">
        <v>22</v>
      </c>
      <c r="C32" s="7">
        <v>0</v>
      </c>
      <c r="D32" s="37">
        <f t="shared" si="0"/>
        <v>0</v>
      </c>
      <c r="E32" s="8">
        <v>0</v>
      </c>
      <c r="F32" s="36">
        <f t="shared" si="1"/>
        <v>0</v>
      </c>
      <c r="G32" s="8">
        <v>0</v>
      </c>
      <c r="H32" s="36">
        <f t="shared" si="3"/>
        <v>0</v>
      </c>
      <c r="I32" s="36">
        <f t="shared" si="2"/>
        <v>0</v>
      </c>
      <c r="J32" s="36">
        <f t="shared" si="4"/>
        <v>0</v>
      </c>
    </row>
    <row r="33" spans="1:10" s="12" customFormat="1" ht="15.75" customHeight="1">
      <c r="A33" s="10" t="s">
        <v>136</v>
      </c>
      <c r="B33" s="17" t="s">
        <v>22</v>
      </c>
      <c r="C33" s="7">
        <v>0</v>
      </c>
      <c r="D33" s="37">
        <f t="shared" si="0"/>
        <v>0</v>
      </c>
      <c r="E33" s="8">
        <v>6266</v>
      </c>
      <c r="F33" s="36">
        <f t="shared" si="1"/>
        <v>75192</v>
      </c>
      <c r="G33" s="8">
        <v>42165</v>
      </c>
      <c r="H33" s="36">
        <f t="shared" si="3"/>
        <v>42165</v>
      </c>
      <c r="I33" s="36">
        <f t="shared" si="2"/>
        <v>48431</v>
      </c>
      <c r="J33" s="36">
        <f t="shared" si="4"/>
        <v>117357</v>
      </c>
    </row>
    <row r="34" spans="1:10" s="12" customFormat="1" ht="15.75" customHeight="1">
      <c r="A34" s="10" t="s">
        <v>137</v>
      </c>
      <c r="B34" s="17" t="s">
        <v>22</v>
      </c>
      <c r="C34" s="7">
        <v>0</v>
      </c>
      <c r="D34" s="37">
        <f t="shared" si="0"/>
        <v>0</v>
      </c>
      <c r="E34" s="8">
        <v>11896</v>
      </c>
      <c r="F34" s="36">
        <f t="shared" si="1"/>
        <v>142752</v>
      </c>
      <c r="G34" s="8">
        <v>57498</v>
      </c>
      <c r="H34" s="36">
        <f t="shared" si="3"/>
        <v>57498</v>
      </c>
      <c r="I34" s="36">
        <f t="shared" si="2"/>
        <v>69394</v>
      </c>
      <c r="J34" s="36">
        <f t="shared" si="4"/>
        <v>200250</v>
      </c>
    </row>
    <row r="35" spans="1:10" s="12" customFormat="1" ht="15.75" customHeight="1">
      <c r="A35" s="10" t="s">
        <v>138</v>
      </c>
      <c r="B35" s="17" t="s">
        <v>22</v>
      </c>
      <c r="C35" s="7">
        <v>0</v>
      </c>
      <c r="D35" s="37">
        <f t="shared" si="0"/>
        <v>0</v>
      </c>
      <c r="E35" s="8">
        <v>10058</v>
      </c>
      <c r="F35" s="36">
        <f t="shared" si="1"/>
        <v>120696</v>
      </c>
      <c r="G35" s="8">
        <v>27186</v>
      </c>
      <c r="H35" s="36">
        <f t="shared" si="3"/>
        <v>27186</v>
      </c>
      <c r="I35" s="36">
        <f t="shared" si="2"/>
        <v>37244</v>
      </c>
      <c r="J35" s="36">
        <f t="shared" si="4"/>
        <v>147882</v>
      </c>
    </row>
    <row r="36" spans="1:10" s="12" customFormat="1" ht="15.75" customHeight="1">
      <c r="A36" s="10" t="s">
        <v>131</v>
      </c>
      <c r="B36" s="17" t="s">
        <v>20</v>
      </c>
      <c r="C36" s="7">
        <v>11775</v>
      </c>
      <c r="D36" s="37">
        <f t="shared" si="0"/>
        <v>141300</v>
      </c>
      <c r="E36" s="8">
        <v>3756</v>
      </c>
      <c r="F36" s="36">
        <f t="shared" si="1"/>
        <v>45072</v>
      </c>
      <c r="G36" s="8">
        <v>17260</v>
      </c>
      <c r="H36" s="36">
        <f t="shared" si="3"/>
        <v>17260</v>
      </c>
      <c r="I36" s="36">
        <f t="shared" si="2"/>
        <v>32791</v>
      </c>
      <c r="J36" s="36">
        <f t="shared" si="4"/>
        <v>203632</v>
      </c>
    </row>
    <row r="37" spans="1:10" ht="15.75" customHeight="1">
      <c r="A37" s="5" t="s">
        <v>19</v>
      </c>
      <c r="B37" s="19" t="s">
        <v>20</v>
      </c>
      <c r="C37" s="7">
        <v>0</v>
      </c>
      <c r="D37" s="37">
        <f t="shared" si="0"/>
        <v>0</v>
      </c>
      <c r="E37" s="8">
        <v>0</v>
      </c>
      <c r="F37" s="36">
        <f t="shared" si="1"/>
        <v>0</v>
      </c>
      <c r="G37" s="8">
        <v>0</v>
      </c>
      <c r="H37" s="36">
        <f t="shared" si="3"/>
        <v>0</v>
      </c>
      <c r="I37" s="36">
        <f t="shared" si="2"/>
        <v>0</v>
      </c>
      <c r="J37" s="36">
        <f t="shared" si="4"/>
        <v>0</v>
      </c>
    </row>
    <row r="38" spans="1:10" ht="15.75" customHeight="1">
      <c r="A38" s="5" t="s">
        <v>26</v>
      </c>
      <c r="B38" s="19" t="s">
        <v>20</v>
      </c>
      <c r="C38" s="7">
        <v>26834</v>
      </c>
      <c r="D38" s="37">
        <f t="shared" si="0"/>
        <v>322008</v>
      </c>
      <c r="E38" s="8">
        <v>11457</v>
      </c>
      <c r="F38" s="36">
        <f t="shared" si="1"/>
        <v>137484</v>
      </c>
      <c r="G38" s="8">
        <v>101515</v>
      </c>
      <c r="H38" s="36">
        <f t="shared" si="3"/>
        <v>101515</v>
      </c>
      <c r="I38" s="36">
        <f t="shared" si="2"/>
        <v>139806</v>
      </c>
      <c r="J38" s="36">
        <f t="shared" si="4"/>
        <v>561007</v>
      </c>
    </row>
    <row r="39" spans="1:10" ht="15.75" customHeight="1">
      <c r="A39" s="5" t="s">
        <v>28</v>
      </c>
      <c r="B39" s="19" t="s">
        <v>20</v>
      </c>
      <c r="C39" s="7">
        <v>5843</v>
      </c>
      <c r="D39" s="37">
        <f t="shared" si="0"/>
        <v>70116</v>
      </c>
      <c r="E39" s="8">
        <v>0</v>
      </c>
      <c r="F39" s="36">
        <f t="shared" si="1"/>
        <v>0</v>
      </c>
      <c r="G39" s="8">
        <v>14236</v>
      </c>
      <c r="H39" s="36">
        <f t="shared" si="3"/>
        <v>14236</v>
      </c>
      <c r="I39" s="36">
        <f t="shared" si="2"/>
        <v>20079</v>
      </c>
      <c r="J39" s="36">
        <f t="shared" si="4"/>
        <v>84352</v>
      </c>
    </row>
    <row r="40" spans="1:10" ht="15.75" customHeight="1">
      <c r="A40" s="5" t="s">
        <v>29</v>
      </c>
      <c r="B40" s="19" t="s">
        <v>20</v>
      </c>
      <c r="C40" s="7">
        <v>5646</v>
      </c>
      <c r="D40" s="37">
        <f t="shared" si="0"/>
        <v>67752</v>
      </c>
      <c r="E40" s="8">
        <v>452</v>
      </c>
      <c r="F40" s="36">
        <f t="shared" si="1"/>
        <v>5424</v>
      </c>
      <c r="G40" s="8">
        <v>3160</v>
      </c>
      <c r="H40" s="36">
        <f t="shared" si="3"/>
        <v>3160</v>
      </c>
      <c r="I40" s="36">
        <f t="shared" si="2"/>
        <v>9258</v>
      </c>
      <c r="J40" s="36">
        <f t="shared" si="4"/>
        <v>76336</v>
      </c>
    </row>
    <row r="41" spans="1:10" s="12" customFormat="1" ht="15.75" customHeight="1">
      <c r="A41" s="10" t="s">
        <v>32</v>
      </c>
      <c r="B41" s="17" t="s">
        <v>20</v>
      </c>
      <c r="C41" s="7">
        <v>0</v>
      </c>
      <c r="D41" s="37">
        <f t="shared" si="0"/>
        <v>0</v>
      </c>
      <c r="E41" s="8">
        <v>0</v>
      </c>
      <c r="F41" s="36">
        <f t="shared" si="1"/>
        <v>0</v>
      </c>
      <c r="G41" s="8">
        <v>0</v>
      </c>
      <c r="H41" s="36">
        <f t="shared" si="3"/>
        <v>0</v>
      </c>
      <c r="I41" s="36">
        <f t="shared" si="2"/>
        <v>0</v>
      </c>
      <c r="J41" s="36">
        <f t="shared" si="4"/>
        <v>0</v>
      </c>
    </row>
    <row r="42" spans="1:10" ht="15.75" customHeight="1">
      <c r="A42" s="5" t="s">
        <v>33</v>
      </c>
      <c r="B42" s="19" t="s">
        <v>20</v>
      </c>
      <c r="C42" s="7">
        <v>5005</v>
      </c>
      <c r="D42" s="37">
        <f t="shared" si="0"/>
        <v>60060</v>
      </c>
      <c r="E42" s="8">
        <v>5059</v>
      </c>
      <c r="F42" s="36">
        <f t="shared" si="1"/>
        <v>60708</v>
      </c>
      <c r="G42" s="8">
        <v>49490</v>
      </c>
      <c r="H42" s="36">
        <f t="shared" si="3"/>
        <v>49490</v>
      </c>
      <c r="I42" s="36">
        <f t="shared" si="2"/>
        <v>59554</v>
      </c>
      <c r="J42" s="36">
        <f t="shared" si="4"/>
        <v>170258</v>
      </c>
    </row>
    <row r="43" spans="1:10" ht="15.75" customHeight="1">
      <c r="A43" s="5" t="s">
        <v>34</v>
      </c>
      <c r="B43" s="19" t="s">
        <v>20</v>
      </c>
      <c r="C43" s="7">
        <v>16499</v>
      </c>
      <c r="D43" s="37">
        <f t="shared" si="0"/>
        <v>197988</v>
      </c>
      <c r="E43" s="8">
        <v>2112</v>
      </c>
      <c r="F43" s="36">
        <f t="shared" si="1"/>
        <v>25344</v>
      </c>
      <c r="G43" s="8">
        <v>26093</v>
      </c>
      <c r="H43" s="36">
        <f t="shared" si="3"/>
        <v>26093</v>
      </c>
      <c r="I43" s="36">
        <f t="shared" si="2"/>
        <v>44704</v>
      </c>
      <c r="J43" s="36">
        <f t="shared" si="4"/>
        <v>249425</v>
      </c>
    </row>
    <row r="44" spans="1:10" s="12" customFormat="1" ht="15.75" customHeight="1">
      <c r="A44" s="10" t="s">
        <v>35</v>
      </c>
      <c r="B44" s="17" t="s">
        <v>20</v>
      </c>
      <c r="C44" s="7">
        <v>0</v>
      </c>
      <c r="D44" s="37">
        <f t="shared" si="0"/>
        <v>0</v>
      </c>
      <c r="E44" s="8">
        <v>0</v>
      </c>
      <c r="F44" s="36">
        <f t="shared" si="1"/>
        <v>0</v>
      </c>
      <c r="G44" s="8">
        <v>0</v>
      </c>
      <c r="H44" s="36">
        <f t="shared" si="3"/>
        <v>0</v>
      </c>
      <c r="I44" s="36">
        <f t="shared" si="2"/>
        <v>0</v>
      </c>
      <c r="J44" s="36">
        <f t="shared" si="4"/>
        <v>0</v>
      </c>
    </row>
    <row r="45" spans="1:10" ht="15.75" customHeight="1">
      <c r="A45" s="5" t="s">
        <v>38</v>
      </c>
      <c r="B45" s="19" t="s">
        <v>20</v>
      </c>
      <c r="C45" s="7">
        <v>7825</v>
      </c>
      <c r="D45" s="37">
        <f t="shared" si="0"/>
        <v>93900</v>
      </c>
      <c r="E45" s="8">
        <v>2438</v>
      </c>
      <c r="F45" s="36">
        <f t="shared" si="1"/>
        <v>29256</v>
      </c>
      <c r="G45" s="8">
        <v>40311</v>
      </c>
      <c r="H45" s="36">
        <f t="shared" si="3"/>
        <v>40311</v>
      </c>
      <c r="I45" s="36">
        <f t="shared" si="2"/>
        <v>50574</v>
      </c>
      <c r="J45" s="36">
        <f t="shared" si="4"/>
        <v>163467</v>
      </c>
    </row>
    <row r="46" spans="1:10" s="12" customFormat="1" ht="15.75" customHeight="1">
      <c r="A46" s="10" t="s">
        <v>39</v>
      </c>
      <c r="B46" s="17" t="s">
        <v>20</v>
      </c>
      <c r="C46" s="7">
        <v>3189</v>
      </c>
      <c r="D46" s="37">
        <f t="shared" si="0"/>
        <v>38268</v>
      </c>
      <c r="E46" s="8">
        <v>0</v>
      </c>
      <c r="F46" s="36">
        <f t="shared" si="1"/>
        <v>0</v>
      </c>
      <c r="G46" s="8">
        <v>15561</v>
      </c>
      <c r="H46" s="36">
        <f t="shared" si="3"/>
        <v>15561</v>
      </c>
      <c r="I46" s="36">
        <f t="shared" si="2"/>
        <v>18750</v>
      </c>
      <c r="J46" s="36">
        <f t="shared" si="4"/>
        <v>53829</v>
      </c>
    </row>
    <row r="47" spans="1:10" ht="15.75" customHeight="1">
      <c r="A47" s="5" t="s">
        <v>41</v>
      </c>
      <c r="B47" s="19" t="s">
        <v>20</v>
      </c>
      <c r="C47" s="7">
        <v>11690</v>
      </c>
      <c r="D47" s="37">
        <f t="shared" si="0"/>
        <v>140280</v>
      </c>
      <c r="E47" s="8">
        <v>22029</v>
      </c>
      <c r="F47" s="36">
        <f t="shared" si="1"/>
        <v>264348</v>
      </c>
      <c r="G47" s="8">
        <v>91827</v>
      </c>
      <c r="H47" s="36">
        <f t="shared" si="3"/>
        <v>91827</v>
      </c>
      <c r="I47" s="36">
        <f t="shared" si="2"/>
        <v>125546</v>
      </c>
      <c r="J47" s="36">
        <f t="shared" si="4"/>
        <v>496455</v>
      </c>
    </row>
    <row r="48" spans="1:10" ht="15.75" customHeight="1">
      <c r="A48" s="5" t="s">
        <v>42</v>
      </c>
      <c r="B48" s="19" t="s">
        <v>20</v>
      </c>
      <c r="C48" s="7">
        <v>6529</v>
      </c>
      <c r="D48" s="37">
        <f t="shared" si="0"/>
        <v>78348</v>
      </c>
      <c r="E48" s="8">
        <v>1056</v>
      </c>
      <c r="F48" s="36">
        <f t="shared" si="1"/>
        <v>12672</v>
      </c>
      <c r="G48" s="8">
        <v>6396</v>
      </c>
      <c r="H48" s="36">
        <f t="shared" si="3"/>
        <v>6396</v>
      </c>
      <c r="I48" s="36">
        <f t="shared" si="2"/>
        <v>13981</v>
      </c>
      <c r="J48" s="36">
        <f t="shared" si="4"/>
        <v>97416</v>
      </c>
    </row>
    <row r="49" spans="1:10" s="12" customFormat="1" ht="15.75" customHeight="1">
      <c r="A49" s="10" t="s">
        <v>43</v>
      </c>
      <c r="B49" s="17" t="s">
        <v>20</v>
      </c>
      <c r="C49" s="7">
        <v>0</v>
      </c>
      <c r="D49" s="37">
        <f t="shared" si="0"/>
        <v>0</v>
      </c>
      <c r="E49" s="8">
        <v>0</v>
      </c>
      <c r="F49" s="36">
        <f t="shared" si="1"/>
        <v>0</v>
      </c>
      <c r="G49" s="8">
        <v>0</v>
      </c>
      <c r="H49" s="36">
        <f t="shared" si="3"/>
        <v>0</v>
      </c>
      <c r="I49" s="36">
        <f t="shared" si="2"/>
        <v>0</v>
      </c>
      <c r="J49" s="36">
        <f t="shared" si="4"/>
        <v>0</v>
      </c>
    </row>
    <row r="50" spans="1:10" s="12" customFormat="1" ht="15.75" customHeight="1">
      <c r="A50" s="10" t="s">
        <v>132</v>
      </c>
      <c r="B50" s="17" t="s">
        <v>20</v>
      </c>
      <c r="C50" s="7">
        <v>6187</v>
      </c>
      <c r="D50" s="37">
        <f t="shared" si="0"/>
        <v>74244</v>
      </c>
      <c r="E50" s="8">
        <v>0</v>
      </c>
      <c r="F50" s="36">
        <f t="shared" si="1"/>
        <v>0</v>
      </c>
      <c r="G50" s="8">
        <v>98624</v>
      </c>
      <c r="H50" s="36">
        <f t="shared" si="3"/>
        <v>98624</v>
      </c>
      <c r="I50" s="36">
        <f t="shared" si="2"/>
        <v>104811</v>
      </c>
      <c r="J50" s="36">
        <f t="shared" si="4"/>
        <v>172868</v>
      </c>
    </row>
    <row r="51" spans="1:10" ht="15.75" customHeight="1">
      <c r="A51" s="5" t="s">
        <v>48</v>
      </c>
      <c r="B51" s="19" t="s">
        <v>20</v>
      </c>
      <c r="C51" s="7">
        <v>18336</v>
      </c>
      <c r="D51" s="37">
        <f t="shared" si="0"/>
        <v>220032</v>
      </c>
      <c r="E51" s="8">
        <v>2700</v>
      </c>
      <c r="F51" s="36">
        <f t="shared" si="1"/>
        <v>32400</v>
      </c>
      <c r="G51" s="8">
        <v>35627</v>
      </c>
      <c r="H51" s="36">
        <f t="shared" si="3"/>
        <v>35627</v>
      </c>
      <c r="I51" s="36">
        <f t="shared" si="2"/>
        <v>56663</v>
      </c>
      <c r="J51" s="36">
        <f t="shared" si="4"/>
        <v>288059</v>
      </c>
    </row>
    <row r="52" spans="1:10" s="12" customFormat="1" ht="15.75" customHeight="1">
      <c r="A52" s="10" t="s">
        <v>54</v>
      </c>
      <c r="B52" s="17" t="s">
        <v>20</v>
      </c>
      <c r="C52" s="7">
        <v>0</v>
      </c>
      <c r="D52" s="37">
        <f t="shared" si="0"/>
        <v>0</v>
      </c>
      <c r="E52" s="8">
        <v>90</v>
      </c>
      <c r="F52" s="36">
        <f t="shared" si="1"/>
        <v>1080</v>
      </c>
      <c r="G52" s="8">
        <v>0</v>
      </c>
      <c r="H52" s="36">
        <f t="shared" si="3"/>
        <v>0</v>
      </c>
      <c r="I52" s="36">
        <f t="shared" si="2"/>
        <v>90</v>
      </c>
      <c r="J52" s="36">
        <f t="shared" si="4"/>
        <v>1080</v>
      </c>
    </row>
    <row r="53" spans="1:10" s="12" customFormat="1" ht="15.75" customHeight="1">
      <c r="A53" s="10" t="s">
        <v>55</v>
      </c>
      <c r="B53" s="17" t="s">
        <v>20</v>
      </c>
      <c r="C53" s="7">
        <v>4358</v>
      </c>
      <c r="D53" s="37">
        <f t="shared" si="0"/>
        <v>52296</v>
      </c>
      <c r="E53" s="8">
        <v>6817</v>
      </c>
      <c r="F53" s="36">
        <f t="shared" si="1"/>
        <v>81804</v>
      </c>
      <c r="G53" s="8">
        <v>40735</v>
      </c>
      <c r="H53" s="36">
        <f t="shared" si="3"/>
        <v>40735</v>
      </c>
      <c r="I53" s="36">
        <f t="shared" si="2"/>
        <v>51910</v>
      </c>
      <c r="J53" s="36">
        <f t="shared" si="4"/>
        <v>174835</v>
      </c>
    </row>
    <row r="54" spans="1:10" s="12" customFormat="1" ht="15.75" customHeight="1">
      <c r="A54" s="10" t="s">
        <v>56</v>
      </c>
      <c r="B54" s="17" t="s">
        <v>20</v>
      </c>
      <c r="C54" s="7">
        <v>15447</v>
      </c>
      <c r="D54" s="37">
        <f t="shared" si="0"/>
        <v>185364</v>
      </c>
      <c r="E54" s="8">
        <v>10810</v>
      </c>
      <c r="F54" s="36">
        <f t="shared" si="1"/>
        <v>129720</v>
      </c>
      <c r="G54" s="8">
        <v>94666</v>
      </c>
      <c r="H54" s="36">
        <f t="shared" si="3"/>
        <v>94666</v>
      </c>
      <c r="I54" s="36">
        <f t="shared" si="2"/>
        <v>120923</v>
      </c>
      <c r="J54" s="36">
        <f t="shared" si="4"/>
        <v>409750</v>
      </c>
    </row>
    <row r="55" spans="1:10" ht="15.75" customHeight="1">
      <c r="A55" s="5" t="s">
        <v>58</v>
      </c>
      <c r="B55" s="19" t="s">
        <v>20</v>
      </c>
      <c r="C55" s="7">
        <v>0</v>
      </c>
      <c r="D55" s="37">
        <f t="shared" si="0"/>
        <v>0</v>
      </c>
      <c r="E55" s="8">
        <v>2143</v>
      </c>
      <c r="F55" s="36">
        <f t="shared" si="1"/>
        <v>25716</v>
      </c>
      <c r="G55" s="8">
        <v>0</v>
      </c>
      <c r="H55" s="36">
        <f t="shared" si="3"/>
        <v>0</v>
      </c>
      <c r="I55" s="36">
        <f t="shared" si="2"/>
        <v>2143</v>
      </c>
      <c r="J55" s="36">
        <f t="shared" si="4"/>
        <v>25716</v>
      </c>
    </row>
    <row r="56" spans="1:10" ht="15.75" customHeight="1">
      <c r="A56" s="5" t="s">
        <v>59</v>
      </c>
      <c r="B56" s="19" t="s">
        <v>20</v>
      </c>
      <c r="C56" s="7">
        <v>12571</v>
      </c>
      <c r="D56" s="37">
        <f t="shared" si="0"/>
        <v>150852</v>
      </c>
      <c r="E56" s="8">
        <v>18629</v>
      </c>
      <c r="F56" s="36">
        <f t="shared" si="1"/>
        <v>223548</v>
      </c>
      <c r="G56" s="8">
        <v>31678</v>
      </c>
      <c r="H56" s="36">
        <f t="shared" si="3"/>
        <v>31678</v>
      </c>
      <c r="I56" s="36">
        <f t="shared" si="2"/>
        <v>62878</v>
      </c>
      <c r="J56" s="36">
        <f t="shared" si="4"/>
        <v>406078</v>
      </c>
    </row>
    <row r="57" spans="1:10" ht="15.75" customHeight="1">
      <c r="A57" s="5" t="s">
        <v>60</v>
      </c>
      <c r="B57" s="19" t="s">
        <v>20</v>
      </c>
      <c r="C57" s="7">
        <v>2212</v>
      </c>
      <c r="D57" s="37">
        <f t="shared" si="0"/>
        <v>26544</v>
      </c>
      <c r="E57" s="8">
        <v>11705</v>
      </c>
      <c r="F57" s="36">
        <f t="shared" si="1"/>
        <v>140460</v>
      </c>
      <c r="G57" s="8">
        <v>42399</v>
      </c>
      <c r="H57" s="36">
        <f t="shared" si="3"/>
        <v>42399</v>
      </c>
      <c r="I57" s="36">
        <f t="shared" si="2"/>
        <v>56316</v>
      </c>
      <c r="J57" s="36">
        <f t="shared" si="4"/>
        <v>209403</v>
      </c>
    </row>
    <row r="58" spans="1:10" ht="15.75" customHeight="1">
      <c r="A58" s="5" t="s">
        <v>61</v>
      </c>
      <c r="B58" s="19" t="s">
        <v>20</v>
      </c>
      <c r="C58" s="7">
        <v>7601</v>
      </c>
      <c r="D58" s="37">
        <f t="shared" si="0"/>
        <v>91212</v>
      </c>
      <c r="E58" s="8">
        <v>10399</v>
      </c>
      <c r="F58" s="36">
        <f t="shared" si="1"/>
        <v>124788</v>
      </c>
      <c r="G58" s="8">
        <v>54089</v>
      </c>
      <c r="H58" s="36">
        <f t="shared" si="3"/>
        <v>54089</v>
      </c>
      <c r="I58" s="36">
        <f t="shared" si="2"/>
        <v>72089</v>
      </c>
      <c r="J58" s="36">
        <f t="shared" si="4"/>
        <v>270089</v>
      </c>
    </row>
    <row r="59" spans="1:10" ht="15.75" customHeight="1">
      <c r="A59" s="5" t="s">
        <v>65</v>
      </c>
      <c r="B59" s="19" t="s">
        <v>20</v>
      </c>
      <c r="C59" s="7">
        <v>0</v>
      </c>
      <c r="D59" s="37">
        <f t="shared" si="0"/>
        <v>0</v>
      </c>
      <c r="E59" s="8">
        <v>0</v>
      </c>
      <c r="F59" s="36">
        <f t="shared" si="1"/>
        <v>0</v>
      </c>
      <c r="G59" s="8">
        <v>0</v>
      </c>
      <c r="H59" s="36">
        <f t="shared" si="3"/>
        <v>0</v>
      </c>
      <c r="I59" s="36">
        <f t="shared" si="2"/>
        <v>0</v>
      </c>
      <c r="J59" s="36">
        <f t="shared" si="4"/>
        <v>0</v>
      </c>
    </row>
    <row r="60" spans="1:10" ht="15.75" customHeight="1">
      <c r="A60" s="5" t="s">
        <v>66</v>
      </c>
      <c r="B60" s="19" t="s">
        <v>20</v>
      </c>
      <c r="C60" s="7">
        <v>12337</v>
      </c>
      <c r="D60" s="37">
        <f t="shared" si="0"/>
        <v>148044</v>
      </c>
      <c r="E60" s="8">
        <v>1056</v>
      </c>
      <c r="F60" s="36">
        <f t="shared" si="1"/>
        <v>12672</v>
      </c>
      <c r="G60" s="8">
        <v>48717</v>
      </c>
      <c r="H60" s="36">
        <f t="shared" si="3"/>
        <v>48717</v>
      </c>
      <c r="I60" s="36">
        <f t="shared" si="2"/>
        <v>62110</v>
      </c>
      <c r="J60" s="36">
        <f t="shared" si="4"/>
        <v>209433</v>
      </c>
    </row>
    <row r="61" spans="1:10" ht="15.75" customHeight="1">
      <c r="A61" s="5" t="s">
        <v>67</v>
      </c>
      <c r="B61" s="19" t="s">
        <v>20</v>
      </c>
      <c r="C61" s="7">
        <v>0</v>
      </c>
      <c r="D61" s="37">
        <f t="shared" si="0"/>
        <v>0</v>
      </c>
      <c r="E61" s="8">
        <v>0</v>
      </c>
      <c r="F61" s="36">
        <f t="shared" si="1"/>
        <v>0</v>
      </c>
      <c r="G61" s="8">
        <v>0</v>
      </c>
      <c r="H61" s="36">
        <f t="shared" si="3"/>
        <v>0</v>
      </c>
      <c r="I61" s="36">
        <f t="shared" si="2"/>
        <v>0</v>
      </c>
      <c r="J61" s="36">
        <f t="shared" si="4"/>
        <v>0</v>
      </c>
    </row>
    <row r="62" spans="1:10" s="12" customFormat="1" ht="15.75" customHeight="1">
      <c r="A62" s="10" t="s">
        <v>68</v>
      </c>
      <c r="B62" s="17" t="s">
        <v>20</v>
      </c>
      <c r="C62" s="7">
        <v>0</v>
      </c>
      <c r="D62" s="37">
        <f t="shared" si="0"/>
        <v>0</v>
      </c>
      <c r="E62" s="8">
        <v>4578</v>
      </c>
      <c r="F62" s="36">
        <f t="shared" si="1"/>
        <v>54936</v>
      </c>
      <c r="G62" s="8">
        <v>6437</v>
      </c>
      <c r="H62" s="36">
        <f t="shared" si="3"/>
        <v>6437</v>
      </c>
      <c r="I62" s="36">
        <f t="shared" si="2"/>
        <v>11015</v>
      </c>
      <c r="J62" s="36">
        <f t="shared" si="4"/>
        <v>61373</v>
      </c>
    </row>
    <row r="63" spans="1:10" ht="15.75" customHeight="1">
      <c r="A63" s="5" t="s">
        <v>69</v>
      </c>
      <c r="B63" s="19" t="s">
        <v>20</v>
      </c>
      <c r="C63" s="7">
        <v>3011</v>
      </c>
      <c r="D63" s="37">
        <f t="shared" si="0"/>
        <v>36132</v>
      </c>
      <c r="E63" s="8">
        <v>2347</v>
      </c>
      <c r="F63" s="36">
        <f t="shared" si="1"/>
        <v>28164</v>
      </c>
      <c r="G63" s="8">
        <v>15058</v>
      </c>
      <c r="H63" s="36">
        <f t="shared" si="3"/>
        <v>15058</v>
      </c>
      <c r="I63" s="36">
        <f t="shared" si="2"/>
        <v>20416</v>
      </c>
      <c r="J63" s="36">
        <f t="shared" si="4"/>
        <v>79354</v>
      </c>
    </row>
    <row r="64" spans="1:10" s="12" customFormat="1" ht="15.75" customHeight="1">
      <c r="A64" s="10" t="s">
        <v>70</v>
      </c>
      <c r="B64" s="17" t="s">
        <v>20</v>
      </c>
      <c r="C64" s="7">
        <v>4704</v>
      </c>
      <c r="D64" s="37">
        <f t="shared" si="0"/>
        <v>56448</v>
      </c>
      <c r="E64" s="8">
        <v>2144</v>
      </c>
      <c r="F64" s="36">
        <f t="shared" si="1"/>
        <v>25728</v>
      </c>
      <c r="G64" s="8">
        <v>23586</v>
      </c>
      <c r="H64" s="36">
        <f t="shared" si="3"/>
        <v>23586</v>
      </c>
      <c r="I64" s="36">
        <f t="shared" si="2"/>
        <v>30434</v>
      </c>
      <c r="J64" s="36">
        <f t="shared" si="4"/>
        <v>105762</v>
      </c>
    </row>
    <row r="65" spans="1:10" ht="15.75" customHeight="1">
      <c r="A65" s="5" t="s">
        <v>71</v>
      </c>
      <c r="B65" s="19" t="s">
        <v>20</v>
      </c>
      <c r="C65" s="7">
        <v>6452</v>
      </c>
      <c r="D65" s="37">
        <f t="shared" si="0"/>
        <v>77424</v>
      </c>
      <c r="E65" s="8">
        <v>788</v>
      </c>
      <c r="F65" s="36">
        <f t="shared" si="1"/>
        <v>9456</v>
      </c>
      <c r="G65" s="8">
        <v>160786</v>
      </c>
      <c r="H65" s="36">
        <f t="shared" si="3"/>
        <v>160786</v>
      </c>
      <c r="I65" s="36">
        <f t="shared" si="2"/>
        <v>168026</v>
      </c>
      <c r="J65" s="36">
        <f t="shared" si="4"/>
        <v>247666</v>
      </c>
    </row>
    <row r="66" spans="1:10" s="12" customFormat="1" ht="15.75" customHeight="1">
      <c r="A66" s="10" t="s">
        <v>72</v>
      </c>
      <c r="B66" s="17" t="s">
        <v>20</v>
      </c>
      <c r="C66" s="7">
        <v>0</v>
      </c>
      <c r="D66" s="37">
        <f t="shared" si="0"/>
        <v>0</v>
      </c>
      <c r="E66" s="8">
        <v>0</v>
      </c>
      <c r="F66" s="36">
        <f t="shared" si="1"/>
        <v>0</v>
      </c>
      <c r="G66" s="8">
        <v>0</v>
      </c>
      <c r="H66" s="36">
        <f t="shared" si="3"/>
        <v>0</v>
      </c>
      <c r="I66" s="36">
        <f t="shared" si="2"/>
        <v>0</v>
      </c>
      <c r="J66" s="36">
        <f t="shared" si="4"/>
        <v>0</v>
      </c>
    </row>
    <row r="67" spans="1:10" ht="15.75" customHeight="1">
      <c r="A67" s="5" t="s">
        <v>73</v>
      </c>
      <c r="B67" s="19" t="s">
        <v>20</v>
      </c>
      <c r="C67" s="7">
        <v>8809</v>
      </c>
      <c r="D67" s="37">
        <f t="shared" si="0"/>
        <v>105708</v>
      </c>
      <c r="E67" s="8">
        <v>0</v>
      </c>
      <c r="F67" s="36">
        <f t="shared" si="1"/>
        <v>0</v>
      </c>
      <c r="G67" s="8">
        <v>22250</v>
      </c>
      <c r="H67" s="36">
        <f t="shared" si="3"/>
        <v>22250</v>
      </c>
      <c r="I67" s="36">
        <f t="shared" si="2"/>
        <v>31059</v>
      </c>
      <c r="J67" s="36">
        <f t="shared" si="4"/>
        <v>127958</v>
      </c>
    </row>
    <row r="68" spans="1:10" s="12" customFormat="1" ht="15.75" customHeight="1">
      <c r="A68" s="10" t="s">
        <v>74</v>
      </c>
      <c r="B68" s="17" t="s">
        <v>20</v>
      </c>
      <c r="C68" s="7">
        <v>941</v>
      </c>
      <c r="D68" s="37">
        <f t="shared" si="0"/>
        <v>11292</v>
      </c>
      <c r="E68" s="8">
        <v>0</v>
      </c>
      <c r="F68" s="36">
        <f t="shared" si="1"/>
        <v>0</v>
      </c>
      <c r="G68" s="8">
        <v>0</v>
      </c>
      <c r="H68" s="36">
        <f t="shared" si="3"/>
        <v>0</v>
      </c>
      <c r="I68" s="36">
        <f t="shared" si="2"/>
        <v>941</v>
      </c>
      <c r="J68" s="36">
        <f t="shared" si="4"/>
        <v>11292</v>
      </c>
    </row>
    <row r="69" spans="1:10" ht="15.75" customHeight="1">
      <c r="A69" s="5" t="s">
        <v>75</v>
      </c>
      <c r="B69" s="19" t="s">
        <v>20</v>
      </c>
      <c r="C69" s="7">
        <v>3428</v>
      </c>
      <c r="D69" s="37">
        <f t="shared" si="0"/>
        <v>41136</v>
      </c>
      <c r="E69" s="8">
        <v>985</v>
      </c>
      <c r="F69" s="36">
        <f t="shared" si="1"/>
        <v>11820</v>
      </c>
      <c r="G69" s="8">
        <v>15760</v>
      </c>
      <c r="H69" s="36">
        <f t="shared" si="3"/>
        <v>15760</v>
      </c>
      <c r="I69" s="36">
        <f aca="true" t="shared" si="5" ref="I69:I80">SUM(C69,E69,G69)</f>
        <v>20173</v>
      </c>
      <c r="J69" s="36">
        <f t="shared" si="4"/>
        <v>68716</v>
      </c>
    </row>
    <row r="70" spans="1:10" ht="15.75" customHeight="1">
      <c r="A70" s="5" t="s">
        <v>76</v>
      </c>
      <c r="B70" s="19" t="s">
        <v>20</v>
      </c>
      <c r="C70" s="7">
        <v>2823</v>
      </c>
      <c r="D70" s="37">
        <f t="shared" si="0"/>
        <v>33876</v>
      </c>
      <c r="E70" s="8">
        <v>90</v>
      </c>
      <c r="F70" s="36">
        <f t="shared" si="1"/>
        <v>1080</v>
      </c>
      <c r="G70" s="8">
        <v>5382</v>
      </c>
      <c r="H70" s="36">
        <f aca="true" t="shared" si="6" ref="H70:H80">SUM(G70*1)</f>
        <v>5382</v>
      </c>
      <c r="I70" s="36">
        <f t="shared" si="5"/>
        <v>8295</v>
      </c>
      <c r="J70" s="36">
        <f aca="true" t="shared" si="7" ref="J70:J80">SUM(D70+F70+H70)</f>
        <v>40338</v>
      </c>
    </row>
    <row r="71" spans="1:10" s="12" customFormat="1" ht="15.75" customHeight="1">
      <c r="A71" s="10" t="s">
        <v>78</v>
      </c>
      <c r="B71" s="17" t="s">
        <v>20</v>
      </c>
      <c r="C71" s="7">
        <v>0</v>
      </c>
      <c r="D71" s="37">
        <f t="shared" si="0"/>
        <v>0</v>
      </c>
      <c r="E71" s="8">
        <v>0</v>
      </c>
      <c r="F71" s="36">
        <f t="shared" si="1"/>
        <v>0</v>
      </c>
      <c r="G71" s="8">
        <v>0</v>
      </c>
      <c r="H71" s="36">
        <f t="shared" si="6"/>
        <v>0</v>
      </c>
      <c r="I71" s="36">
        <f t="shared" si="5"/>
        <v>0</v>
      </c>
      <c r="J71" s="36">
        <f t="shared" si="7"/>
        <v>0</v>
      </c>
    </row>
    <row r="72" spans="1:10" s="12" customFormat="1" ht="15.75" customHeight="1">
      <c r="A72" s="10" t="s">
        <v>79</v>
      </c>
      <c r="B72" s="17" t="s">
        <v>20</v>
      </c>
      <c r="C72" s="7">
        <v>544</v>
      </c>
      <c r="D72" s="37">
        <f t="shared" si="0"/>
        <v>6528</v>
      </c>
      <c r="E72" s="8">
        <v>2700</v>
      </c>
      <c r="F72" s="36">
        <f t="shared" si="1"/>
        <v>32400</v>
      </c>
      <c r="G72" s="8">
        <v>421</v>
      </c>
      <c r="H72" s="36">
        <f t="shared" si="6"/>
        <v>421</v>
      </c>
      <c r="I72" s="36">
        <f t="shared" si="5"/>
        <v>3665</v>
      </c>
      <c r="J72" s="36">
        <f t="shared" si="7"/>
        <v>39349</v>
      </c>
    </row>
    <row r="73" spans="1:10" s="12" customFormat="1" ht="15.75" customHeight="1">
      <c r="A73" s="10" t="s">
        <v>80</v>
      </c>
      <c r="B73" s="17" t="s">
        <v>20</v>
      </c>
      <c r="C73" s="7">
        <v>1807</v>
      </c>
      <c r="D73" s="37">
        <f t="shared" si="0"/>
        <v>21684</v>
      </c>
      <c r="E73" s="8">
        <v>1215</v>
      </c>
      <c r="F73" s="36">
        <f t="shared" si="1"/>
        <v>14580</v>
      </c>
      <c r="G73" s="8">
        <v>3392</v>
      </c>
      <c r="H73" s="36">
        <f t="shared" si="6"/>
        <v>3392</v>
      </c>
      <c r="I73" s="36">
        <f t="shared" si="5"/>
        <v>6414</v>
      </c>
      <c r="J73" s="36">
        <f t="shared" si="7"/>
        <v>39656</v>
      </c>
    </row>
    <row r="74" spans="1:10" ht="15.75" customHeight="1">
      <c r="A74" s="5" t="s">
        <v>81</v>
      </c>
      <c r="B74" s="19" t="s">
        <v>20</v>
      </c>
      <c r="C74" s="7">
        <v>0</v>
      </c>
      <c r="D74" s="37">
        <f t="shared" si="0"/>
        <v>0</v>
      </c>
      <c r="E74" s="8">
        <v>2700</v>
      </c>
      <c r="F74" s="36">
        <f t="shared" si="1"/>
        <v>32400</v>
      </c>
      <c r="G74" s="8">
        <v>0</v>
      </c>
      <c r="H74" s="36">
        <f t="shared" si="6"/>
        <v>0</v>
      </c>
      <c r="I74" s="36">
        <f t="shared" si="5"/>
        <v>2700</v>
      </c>
      <c r="J74" s="36">
        <f t="shared" si="7"/>
        <v>32400</v>
      </c>
    </row>
    <row r="75" spans="1:10" s="12" customFormat="1" ht="15.75" customHeight="1">
      <c r="A75" s="10" t="s">
        <v>85</v>
      </c>
      <c r="B75" s="17" t="s">
        <v>20</v>
      </c>
      <c r="C75" s="7">
        <v>0</v>
      </c>
      <c r="D75" s="37">
        <f t="shared" si="0"/>
        <v>0</v>
      </c>
      <c r="E75" s="8">
        <v>0</v>
      </c>
      <c r="F75" s="36">
        <f t="shared" si="1"/>
        <v>0</v>
      </c>
      <c r="G75" s="8">
        <v>0</v>
      </c>
      <c r="H75" s="36">
        <f t="shared" si="6"/>
        <v>0</v>
      </c>
      <c r="I75" s="36">
        <f t="shared" si="5"/>
        <v>0</v>
      </c>
      <c r="J75" s="36">
        <f t="shared" si="7"/>
        <v>0</v>
      </c>
    </row>
    <row r="76" spans="1:10" s="12" customFormat="1" ht="15.75" customHeight="1">
      <c r="A76" s="10" t="s">
        <v>87</v>
      </c>
      <c r="B76" s="17" t="s">
        <v>20</v>
      </c>
      <c r="C76" s="7">
        <v>0</v>
      </c>
      <c r="D76" s="37">
        <f>SUM(C76*12)</f>
        <v>0</v>
      </c>
      <c r="E76" s="8">
        <v>0</v>
      </c>
      <c r="F76" s="36">
        <f>SUM(E76*12)</f>
        <v>0</v>
      </c>
      <c r="G76" s="8">
        <v>0</v>
      </c>
      <c r="H76" s="36">
        <f t="shared" si="6"/>
        <v>0</v>
      </c>
      <c r="I76" s="36">
        <f t="shared" si="5"/>
        <v>0</v>
      </c>
      <c r="J76" s="36">
        <f t="shared" si="7"/>
        <v>0</v>
      </c>
    </row>
    <row r="77" spans="1:10" ht="15.75" customHeight="1">
      <c r="A77" s="5" t="s">
        <v>88</v>
      </c>
      <c r="B77" s="19" t="s">
        <v>20</v>
      </c>
      <c r="C77" s="7">
        <v>8769</v>
      </c>
      <c r="D77" s="37">
        <f>SUM(C77*12)</f>
        <v>105228</v>
      </c>
      <c r="E77" s="8">
        <v>11373</v>
      </c>
      <c r="F77" s="36">
        <f>SUM(E77*12)</f>
        <v>136476</v>
      </c>
      <c r="G77" s="8">
        <v>123969</v>
      </c>
      <c r="H77" s="36">
        <f t="shared" si="6"/>
        <v>123969</v>
      </c>
      <c r="I77" s="36">
        <f t="shared" si="5"/>
        <v>144111</v>
      </c>
      <c r="J77" s="36">
        <f t="shared" si="7"/>
        <v>365673</v>
      </c>
    </row>
    <row r="78" spans="1:10" ht="15.75" customHeight="1">
      <c r="A78" s="5" t="s">
        <v>139</v>
      </c>
      <c r="B78" s="19" t="s">
        <v>20</v>
      </c>
      <c r="C78" s="7">
        <v>0</v>
      </c>
      <c r="D78" s="37">
        <f>SUM(C78*12)</f>
        <v>0</v>
      </c>
      <c r="E78" s="8">
        <v>11432</v>
      </c>
      <c r="F78" s="36">
        <f>SUM(E78*12)</f>
        <v>137184</v>
      </c>
      <c r="G78" s="8">
        <v>20460</v>
      </c>
      <c r="H78" s="36">
        <f t="shared" si="6"/>
        <v>20460</v>
      </c>
      <c r="I78" s="36">
        <f t="shared" si="5"/>
        <v>31892</v>
      </c>
      <c r="J78" s="36">
        <f t="shared" si="7"/>
        <v>157644</v>
      </c>
    </row>
    <row r="79" spans="1:10" ht="15.75" customHeight="1">
      <c r="A79" s="5" t="s">
        <v>140</v>
      </c>
      <c r="B79" s="19" t="s">
        <v>20</v>
      </c>
      <c r="C79" s="7">
        <v>0</v>
      </c>
      <c r="D79" s="37">
        <f>SUM(C79*12)</f>
        <v>0</v>
      </c>
      <c r="E79" s="8">
        <v>17297</v>
      </c>
      <c r="F79" s="36">
        <f>SUM(E79*12)</f>
        <v>207564</v>
      </c>
      <c r="G79" s="8">
        <v>20203</v>
      </c>
      <c r="H79" s="36">
        <f t="shared" si="6"/>
        <v>20203</v>
      </c>
      <c r="I79" s="36">
        <f t="shared" si="5"/>
        <v>37500</v>
      </c>
      <c r="J79" s="36">
        <f t="shared" si="7"/>
        <v>227767</v>
      </c>
    </row>
    <row r="80" spans="1:10" ht="15.75" customHeight="1">
      <c r="A80" s="5" t="s">
        <v>141</v>
      </c>
      <c r="B80" s="19" t="s">
        <v>20</v>
      </c>
      <c r="C80" s="7"/>
      <c r="D80" s="37">
        <f>SUM(C80*12)</f>
        <v>0</v>
      </c>
      <c r="E80" s="8">
        <v>10158</v>
      </c>
      <c r="F80" s="36">
        <f>SUM(E80*12)</f>
        <v>121896</v>
      </c>
      <c r="G80" s="8">
        <v>34702</v>
      </c>
      <c r="H80" s="36">
        <f t="shared" si="6"/>
        <v>34702</v>
      </c>
      <c r="I80" s="36">
        <f t="shared" si="5"/>
        <v>44860</v>
      </c>
      <c r="J80" s="36">
        <f t="shared" si="7"/>
        <v>156598</v>
      </c>
    </row>
    <row r="81" spans="1:10" s="3" customFormat="1" ht="21.75">
      <c r="A81" s="23" t="s">
        <v>127</v>
      </c>
      <c r="B81" s="14"/>
      <c r="C81" s="9">
        <f>SUM(C5:C35)</f>
        <v>81665</v>
      </c>
      <c r="D81" s="38">
        <f aca="true" t="shared" si="8" ref="D81:J81">SUM(D5:D35)</f>
        <v>979980</v>
      </c>
      <c r="E81" s="9">
        <f t="shared" si="8"/>
        <v>111593</v>
      </c>
      <c r="F81" s="38">
        <f>SUM(F5:F35)</f>
        <v>1339116</v>
      </c>
      <c r="G81" s="9">
        <f t="shared" si="8"/>
        <v>740525</v>
      </c>
      <c r="H81" s="38">
        <f t="shared" si="8"/>
        <v>740525</v>
      </c>
      <c r="I81" s="38">
        <f t="shared" si="8"/>
        <v>933783</v>
      </c>
      <c r="J81" s="38">
        <f t="shared" si="8"/>
        <v>3059621</v>
      </c>
    </row>
    <row r="82" spans="1:10" s="3" customFormat="1" ht="21.75">
      <c r="A82" s="23" t="s">
        <v>128</v>
      </c>
      <c r="B82" s="14"/>
      <c r="C82" s="9">
        <f>SUM(C36:C80)</f>
        <v>221172</v>
      </c>
      <c r="D82" s="38">
        <f aca="true" t="shared" si="9" ref="D82:J82">SUM(D36:D80)</f>
        <v>2654064</v>
      </c>
      <c r="E82" s="9">
        <f t="shared" si="9"/>
        <v>180515</v>
      </c>
      <c r="F82" s="38">
        <f t="shared" si="9"/>
        <v>2166180</v>
      </c>
      <c r="G82" s="9">
        <f t="shared" si="9"/>
        <v>1264790</v>
      </c>
      <c r="H82" s="38">
        <f t="shared" si="9"/>
        <v>1264790</v>
      </c>
      <c r="I82" s="38">
        <f t="shared" si="9"/>
        <v>1666477</v>
      </c>
      <c r="J82" s="38">
        <f t="shared" si="9"/>
        <v>6085034</v>
      </c>
    </row>
    <row r="83" spans="1:10" s="3" customFormat="1" ht="15.75" customHeight="1">
      <c r="A83" s="5" t="s">
        <v>89</v>
      </c>
      <c r="B83" s="14"/>
      <c r="C83" s="9">
        <f>SUM(C81:C82)</f>
        <v>302837</v>
      </c>
      <c r="D83" s="38">
        <f aca="true" t="shared" si="10" ref="D83:J83">SUM(D81:D82)</f>
        <v>3634044</v>
      </c>
      <c r="E83" s="8">
        <f t="shared" si="10"/>
        <v>292108</v>
      </c>
      <c r="F83" s="38">
        <f t="shared" si="10"/>
        <v>3505296</v>
      </c>
      <c r="G83" s="8">
        <f t="shared" si="10"/>
        <v>2005315</v>
      </c>
      <c r="H83" s="38">
        <f t="shared" si="10"/>
        <v>2005315</v>
      </c>
      <c r="I83" s="38">
        <f t="shared" si="10"/>
        <v>2600260</v>
      </c>
      <c r="J83" s="38">
        <f t="shared" si="10"/>
        <v>9144655</v>
      </c>
    </row>
    <row r="84" spans="2:10" ht="12.75">
      <c r="B84" s="14"/>
      <c r="C84" s="2"/>
      <c r="D84" s="34"/>
      <c r="E84" s="14"/>
      <c r="F84" s="34"/>
      <c r="G84" s="14"/>
      <c r="H84" s="34"/>
      <c r="I84" s="33" t="s">
        <v>126</v>
      </c>
      <c r="J84" s="42">
        <v>8605207</v>
      </c>
    </row>
    <row r="85" spans="2:10" ht="12.75">
      <c r="B85" s="14"/>
      <c r="C85" s="2"/>
      <c r="D85" s="34"/>
      <c r="E85" s="14"/>
      <c r="F85" s="34"/>
      <c r="G85" s="14"/>
      <c r="H85" s="34"/>
      <c r="I85" s="33" t="s">
        <v>125</v>
      </c>
      <c r="J85" s="42">
        <v>5662716</v>
      </c>
    </row>
    <row r="86" spans="2:8" ht="12.75">
      <c r="B86" s="14"/>
      <c r="C86" s="2"/>
      <c r="D86" s="34"/>
      <c r="E86" s="14"/>
      <c r="F86" s="34"/>
      <c r="G86" s="14"/>
      <c r="H86" s="34"/>
    </row>
  </sheetData>
  <sheetProtection/>
  <mergeCells count="1">
    <mergeCell ref="A1:J1"/>
  </mergeCells>
  <conditionalFormatting sqref="A2:A65536 A1:J1 B3:B65536 K1:IV65536 C2:J65536">
    <cfRule type="expression" priority="7" dxfId="0" stopIfTrue="1">
      <formula>CellHasFormula</formula>
    </cfRule>
  </conditionalFormatting>
  <conditionalFormatting sqref="C5:C35">
    <cfRule type="expression" priority="6" dxfId="0" stopIfTrue="1">
      <formula>CellHasFormula</formula>
    </cfRule>
  </conditionalFormatting>
  <conditionalFormatting sqref="E5:E35">
    <cfRule type="expression" priority="5" dxfId="0" stopIfTrue="1">
      <formula>CellHasFormula</formula>
    </cfRule>
  </conditionalFormatting>
  <conditionalFormatting sqref="G5:G35">
    <cfRule type="expression" priority="4" dxfId="0" stopIfTrue="1">
      <formula>CellHasFormula</formula>
    </cfRule>
  </conditionalFormatting>
  <conditionalFormatting sqref="C36:C80">
    <cfRule type="expression" priority="3" dxfId="0" stopIfTrue="1">
      <formula>CellHasFormula</formula>
    </cfRule>
  </conditionalFormatting>
  <conditionalFormatting sqref="E36:E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5" right="0.5" top="0.5" bottom="0.5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9" activePane="bottomLeft" state="frozen"/>
      <selection pane="topLeft" activeCell="A1" sqref="A1"/>
      <selection pane="bottomLeft" activeCell="L87" sqref="L87"/>
    </sheetView>
  </sheetViews>
  <sheetFormatPr defaultColWidth="9.140625" defaultRowHeight="12.75"/>
  <cols>
    <col min="1" max="1" width="18.28125" style="0" bestFit="1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4" t="s">
        <v>144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s="1" customFormat="1" ht="12.75">
      <c r="A2" s="1" t="s">
        <v>154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9</v>
      </c>
      <c r="D4" s="41" t="s">
        <v>11</v>
      </c>
      <c r="E4" s="4" t="s">
        <v>106</v>
      </c>
      <c r="F4" s="41" t="s">
        <v>14</v>
      </c>
      <c r="G4" s="4" t="s">
        <v>107</v>
      </c>
      <c r="H4" s="41" t="s">
        <v>90</v>
      </c>
      <c r="I4" s="41" t="s">
        <v>108</v>
      </c>
      <c r="J4" s="41" t="s">
        <v>18</v>
      </c>
    </row>
    <row r="5" spans="1:10" s="12" customFormat="1" ht="15.75" customHeight="1">
      <c r="A5" s="10" t="s">
        <v>135</v>
      </c>
      <c r="B5" s="11" t="s">
        <v>22</v>
      </c>
      <c r="C5" s="7">
        <v>1686</v>
      </c>
      <c r="D5" s="37">
        <f>SUM(Mar!D5+C5*3)</f>
        <v>150887</v>
      </c>
      <c r="E5" s="8">
        <v>2112</v>
      </c>
      <c r="F5" s="37">
        <f>SUM(Mar!F5+E5*3)</f>
        <v>126299</v>
      </c>
      <c r="G5" s="8">
        <v>22158</v>
      </c>
      <c r="H5" s="37">
        <f>SUM(Mar!H5+G5)</f>
        <v>187636</v>
      </c>
      <c r="I5" s="37">
        <f aca="true" t="shared" si="0" ref="I5:I41">SUM(C5,E5,G5)</f>
        <v>25956</v>
      </c>
      <c r="J5" s="37">
        <f>SUM(D5+F5+H5)</f>
        <v>464822</v>
      </c>
    </row>
    <row r="6" spans="1:10" s="12" customFormat="1" ht="15.75" customHeight="1">
      <c r="A6" s="10" t="s">
        <v>21</v>
      </c>
      <c r="B6" s="11" t="s">
        <v>22</v>
      </c>
      <c r="C6" s="7">
        <v>2823</v>
      </c>
      <c r="D6" s="37">
        <f>SUM(Mar!D6+C6*3)</f>
        <v>8469</v>
      </c>
      <c r="E6" s="8">
        <v>469</v>
      </c>
      <c r="F6" s="37">
        <f>SUM(Mar!F6+E6*3)</f>
        <v>30163</v>
      </c>
      <c r="G6" s="8">
        <v>19242</v>
      </c>
      <c r="H6" s="37">
        <f>SUM(Mar!H6+G6)</f>
        <v>66471</v>
      </c>
      <c r="I6" s="37">
        <f t="shared" si="0"/>
        <v>22534</v>
      </c>
      <c r="J6" s="37">
        <f>SUM(D6+F6+H6)</f>
        <v>105103</v>
      </c>
    </row>
    <row r="7" spans="1:10" s="12" customFormat="1" ht="15.75" customHeight="1">
      <c r="A7" s="10" t="s">
        <v>23</v>
      </c>
      <c r="B7" s="11" t="s">
        <v>22</v>
      </c>
      <c r="C7" s="7">
        <v>2846</v>
      </c>
      <c r="D7" s="37">
        <f>SUM(Mar!D7+C7*3)</f>
        <v>165634</v>
      </c>
      <c r="E7" s="8">
        <v>3997</v>
      </c>
      <c r="F7" s="37">
        <f>SUM(Mar!F7+E7*3)</f>
        <v>330998</v>
      </c>
      <c r="G7" s="8">
        <v>42403</v>
      </c>
      <c r="H7" s="37">
        <f>SUM(Mar!H7+G7)</f>
        <v>437086</v>
      </c>
      <c r="I7" s="37">
        <f t="shared" si="0"/>
        <v>49246</v>
      </c>
      <c r="J7" s="37">
        <f aca="true" t="shared" si="1" ref="J7:J75">SUM(D7+F7+H7)</f>
        <v>933718</v>
      </c>
    </row>
    <row r="8" spans="1:10" s="1" customFormat="1" ht="15.75" customHeight="1">
      <c r="A8" s="5" t="s">
        <v>24</v>
      </c>
      <c r="B8" s="6" t="s">
        <v>22</v>
      </c>
      <c r="C8" s="7">
        <v>12309</v>
      </c>
      <c r="D8" s="37">
        <f>SUM(Mar!D8+C8*3)</f>
        <v>561541</v>
      </c>
      <c r="E8" s="8">
        <v>22170</v>
      </c>
      <c r="F8" s="37">
        <f>SUM(Mar!F8+E8*3)</f>
        <v>719202</v>
      </c>
      <c r="G8" s="8">
        <v>195784</v>
      </c>
      <c r="H8" s="37">
        <f>SUM(Mar!H8+G8)</f>
        <v>870413</v>
      </c>
      <c r="I8" s="38">
        <f t="shared" si="0"/>
        <v>230263</v>
      </c>
      <c r="J8" s="37">
        <f t="shared" si="1"/>
        <v>2151156</v>
      </c>
    </row>
    <row r="9" spans="1:10" s="12" customFormat="1" ht="15.75" customHeight="1">
      <c r="A9" s="10" t="s">
        <v>25</v>
      </c>
      <c r="B9" s="11" t="s">
        <v>22</v>
      </c>
      <c r="C9" s="7">
        <v>123</v>
      </c>
      <c r="D9" s="37">
        <f>SUM(Mar!D9+C9*3)</f>
        <v>151098</v>
      </c>
      <c r="E9" s="8">
        <v>1341</v>
      </c>
      <c r="F9" s="37">
        <f>SUM(Mar!F9+E9*3)</f>
        <v>79184</v>
      </c>
      <c r="G9" s="8">
        <v>20976</v>
      </c>
      <c r="H9" s="37">
        <f>SUM(Mar!H9+G9)</f>
        <v>162358</v>
      </c>
      <c r="I9" s="37">
        <f t="shared" si="0"/>
        <v>22440</v>
      </c>
      <c r="J9" s="37">
        <f t="shared" si="1"/>
        <v>392640</v>
      </c>
    </row>
    <row r="10" spans="1:10" s="1" customFormat="1" ht="15.75" customHeight="1">
      <c r="A10" s="5" t="s">
        <v>27</v>
      </c>
      <c r="B10" s="6" t="s">
        <v>22</v>
      </c>
      <c r="C10" s="7">
        <v>0</v>
      </c>
      <c r="D10" s="37">
        <f>SUM(Mar!D10+C10*3)</f>
        <v>701343</v>
      </c>
      <c r="E10" s="8">
        <v>4616</v>
      </c>
      <c r="F10" s="37">
        <f>SUM(Mar!F10+E10*3)</f>
        <v>255336</v>
      </c>
      <c r="G10" s="8">
        <v>18215</v>
      </c>
      <c r="H10" s="37">
        <f>SUM(Mar!H10+G10)</f>
        <v>384823</v>
      </c>
      <c r="I10" s="38">
        <f t="shared" si="0"/>
        <v>22831</v>
      </c>
      <c r="J10" s="37">
        <f t="shared" si="1"/>
        <v>1341502</v>
      </c>
    </row>
    <row r="11" spans="1:10" s="1" customFormat="1" ht="15.75" customHeight="1">
      <c r="A11" s="5" t="s">
        <v>30</v>
      </c>
      <c r="B11" s="6" t="s">
        <v>22</v>
      </c>
      <c r="C11" s="7">
        <v>5755</v>
      </c>
      <c r="D11" s="37">
        <f>SUM(Mar!D11+C11*3)</f>
        <v>219955</v>
      </c>
      <c r="E11" s="8">
        <v>5207</v>
      </c>
      <c r="F11" s="37">
        <f>SUM(Mar!F11+E11*3)</f>
        <v>505439</v>
      </c>
      <c r="G11" s="8">
        <v>131038</v>
      </c>
      <c r="H11" s="37">
        <f>SUM(Mar!H11+G11)</f>
        <v>570941</v>
      </c>
      <c r="I11" s="38">
        <f t="shared" si="0"/>
        <v>142000</v>
      </c>
      <c r="J11" s="37">
        <f t="shared" si="1"/>
        <v>1296335</v>
      </c>
    </row>
    <row r="12" spans="1:10" s="1" customFormat="1" ht="15.75" customHeight="1">
      <c r="A12" s="5" t="s">
        <v>31</v>
      </c>
      <c r="B12" s="6" t="s">
        <v>22</v>
      </c>
      <c r="C12" s="7">
        <v>5346</v>
      </c>
      <c r="D12" s="37">
        <f>SUM(Mar!D12+C12*3)</f>
        <v>147945</v>
      </c>
      <c r="E12" s="8">
        <v>7066</v>
      </c>
      <c r="F12" s="37">
        <f>SUM(Mar!F12+E12*3)</f>
        <v>257771</v>
      </c>
      <c r="G12" s="8">
        <v>54727</v>
      </c>
      <c r="H12" s="37">
        <f>SUM(Mar!H12+G12)</f>
        <v>206870</v>
      </c>
      <c r="I12" s="38">
        <f t="shared" si="0"/>
        <v>67139</v>
      </c>
      <c r="J12" s="37">
        <f t="shared" si="1"/>
        <v>612586</v>
      </c>
    </row>
    <row r="13" spans="1:10" s="12" customFormat="1" ht="15.75" customHeight="1">
      <c r="A13" s="10" t="s">
        <v>36</v>
      </c>
      <c r="B13" s="11" t="s">
        <v>22</v>
      </c>
      <c r="C13" s="7">
        <v>4962</v>
      </c>
      <c r="D13" s="37">
        <f>SUM(Mar!D13+C13*3)</f>
        <v>20322</v>
      </c>
      <c r="E13" s="8">
        <v>1644</v>
      </c>
      <c r="F13" s="37">
        <f>SUM(Mar!F13+E13*3)</f>
        <v>13380</v>
      </c>
      <c r="G13" s="8">
        <v>32378</v>
      </c>
      <c r="H13" s="37">
        <f>SUM(Mar!H13+G13)</f>
        <v>34277</v>
      </c>
      <c r="I13" s="37">
        <f t="shared" si="0"/>
        <v>38984</v>
      </c>
      <c r="J13" s="37">
        <f t="shared" si="1"/>
        <v>67979</v>
      </c>
    </row>
    <row r="14" spans="1:10" s="1" customFormat="1" ht="15.75" customHeight="1">
      <c r="A14" s="5" t="s">
        <v>37</v>
      </c>
      <c r="B14" s="6" t="s">
        <v>22</v>
      </c>
      <c r="C14" s="7">
        <v>8425</v>
      </c>
      <c r="D14" s="37">
        <f>SUM(Mar!D14+C14*3)</f>
        <v>267899</v>
      </c>
      <c r="E14" s="8">
        <v>2911</v>
      </c>
      <c r="F14" s="37">
        <f>SUM(Mar!F14+E14*3)</f>
        <v>172535</v>
      </c>
      <c r="G14" s="8">
        <v>16945</v>
      </c>
      <c r="H14" s="37">
        <f>SUM(Mar!H14+G14)</f>
        <v>642520</v>
      </c>
      <c r="I14" s="38">
        <f t="shared" si="0"/>
        <v>28281</v>
      </c>
      <c r="J14" s="37">
        <f t="shared" si="1"/>
        <v>1082954</v>
      </c>
    </row>
    <row r="15" spans="1:10" s="1" customFormat="1" ht="15.75" customHeight="1">
      <c r="A15" s="5" t="s">
        <v>40</v>
      </c>
      <c r="B15" s="6" t="s">
        <v>22</v>
      </c>
      <c r="C15" s="7">
        <v>4186</v>
      </c>
      <c r="D15" s="37">
        <f>SUM(Mar!D15+C15*3)</f>
        <v>445893</v>
      </c>
      <c r="E15" s="8">
        <v>7221</v>
      </c>
      <c r="F15" s="37">
        <f>SUM(Mar!F15+E15*3)</f>
        <v>426582</v>
      </c>
      <c r="G15" s="8">
        <v>43951</v>
      </c>
      <c r="H15" s="37">
        <f>SUM(Mar!H15+G15)</f>
        <v>640572</v>
      </c>
      <c r="I15" s="38">
        <f t="shared" si="0"/>
        <v>55358</v>
      </c>
      <c r="J15" s="37">
        <f t="shared" si="1"/>
        <v>1513047</v>
      </c>
    </row>
    <row r="16" spans="1:10" s="1" customFormat="1" ht="15.75" customHeight="1">
      <c r="A16" s="5" t="s">
        <v>44</v>
      </c>
      <c r="B16" s="6" t="s">
        <v>22</v>
      </c>
      <c r="C16" s="7">
        <v>12933</v>
      </c>
      <c r="D16" s="37">
        <f>SUM(Mar!D16+C16*3)</f>
        <v>647894</v>
      </c>
      <c r="E16" s="8">
        <v>1949</v>
      </c>
      <c r="F16" s="37">
        <f>SUM(Mar!F16+E16*3)</f>
        <v>179552</v>
      </c>
      <c r="G16" s="8">
        <v>90801</v>
      </c>
      <c r="H16" s="37">
        <f>SUM(Mar!H16+G16)</f>
        <v>657877</v>
      </c>
      <c r="I16" s="38">
        <f t="shared" si="0"/>
        <v>105683</v>
      </c>
      <c r="J16" s="37">
        <f t="shared" si="1"/>
        <v>1485323</v>
      </c>
    </row>
    <row r="17" spans="1:10" s="1" customFormat="1" ht="15.75" customHeight="1">
      <c r="A17" s="5" t="s">
        <v>45</v>
      </c>
      <c r="B17" s="6" t="s">
        <v>22</v>
      </c>
      <c r="C17" s="7">
        <v>6894</v>
      </c>
      <c r="D17" s="37">
        <f>SUM(Mar!D17+C17*3)</f>
        <v>173776</v>
      </c>
      <c r="E17" s="8">
        <v>6892</v>
      </c>
      <c r="F17" s="37">
        <f>SUM(Mar!F17+E17*3)</f>
        <v>476987</v>
      </c>
      <c r="G17" s="8">
        <v>64870</v>
      </c>
      <c r="H17" s="37">
        <f>SUM(Mar!H17+G17)</f>
        <v>461251</v>
      </c>
      <c r="I17" s="38">
        <f t="shared" si="0"/>
        <v>78656</v>
      </c>
      <c r="J17" s="37">
        <f t="shared" si="1"/>
        <v>1112014</v>
      </c>
    </row>
    <row r="18" spans="1:10" s="1" customFormat="1" ht="15.75" customHeight="1">
      <c r="A18" s="5" t="s">
        <v>46</v>
      </c>
      <c r="B18" s="6" t="s">
        <v>22</v>
      </c>
      <c r="C18" s="7">
        <v>2167</v>
      </c>
      <c r="D18" s="37">
        <f>SUM(Mar!D18+C18*3)</f>
        <v>374281</v>
      </c>
      <c r="E18" s="8">
        <v>5220</v>
      </c>
      <c r="F18" s="37">
        <f>SUM(Mar!F18+E18*3)</f>
        <v>560407</v>
      </c>
      <c r="G18" s="8">
        <v>29271</v>
      </c>
      <c r="H18" s="37">
        <f>SUM(Mar!H18+G18)</f>
        <v>754978</v>
      </c>
      <c r="I18" s="38">
        <f t="shared" si="0"/>
        <v>36658</v>
      </c>
      <c r="J18" s="37">
        <f t="shared" si="1"/>
        <v>1689666</v>
      </c>
    </row>
    <row r="19" spans="1:10" s="12" customFormat="1" ht="15.75" customHeight="1">
      <c r="A19" s="10" t="s">
        <v>47</v>
      </c>
      <c r="B19" s="11" t="s">
        <v>22</v>
      </c>
      <c r="C19" s="7">
        <v>0</v>
      </c>
      <c r="D19" s="37">
        <f>SUM(Mar!D19+C19*3)</f>
        <v>29248</v>
      </c>
      <c r="E19" s="8">
        <v>0</v>
      </c>
      <c r="F19" s="37">
        <f>SUM(Mar!F19+E19*3)</f>
        <v>0</v>
      </c>
      <c r="G19" s="8">
        <v>0</v>
      </c>
      <c r="H19" s="37">
        <f>SUM(Mar!H19+G19)</f>
        <v>11124</v>
      </c>
      <c r="I19" s="37">
        <f t="shared" si="0"/>
        <v>0</v>
      </c>
      <c r="J19" s="37">
        <f t="shared" si="1"/>
        <v>40372</v>
      </c>
    </row>
    <row r="20" spans="1:10" s="12" customFormat="1" ht="15.75" customHeight="1">
      <c r="A20" s="10" t="s">
        <v>49</v>
      </c>
      <c r="B20" s="11" t="s">
        <v>22</v>
      </c>
      <c r="C20" s="7">
        <v>0</v>
      </c>
      <c r="D20" s="37">
        <f>SUM(Mar!D20+C20*3)</f>
        <v>24772</v>
      </c>
      <c r="E20" s="8">
        <v>0</v>
      </c>
      <c r="F20" s="37">
        <f>SUM(Mar!F20+E20*3)</f>
        <v>5280</v>
      </c>
      <c r="G20" s="8">
        <v>0</v>
      </c>
      <c r="H20" s="37">
        <f>SUM(Mar!H20+G20)</f>
        <v>21205</v>
      </c>
      <c r="I20" s="37">
        <f t="shared" si="0"/>
        <v>0</v>
      </c>
      <c r="J20" s="37">
        <f t="shared" si="1"/>
        <v>51257</v>
      </c>
    </row>
    <row r="21" spans="1:10" s="1" customFormat="1" ht="15.75" customHeight="1">
      <c r="A21" s="5" t="s">
        <v>50</v>
      </c>
      <c r="B21" s="6" t="s">
        <v>22</v>
      </c>
      <c r="C21" s="7">
        <v>1386</v>
      </c>
      <c r="D21" s="37">
        <f>SUM(Mar!D21+C21*3)</f>
        <v>300172</v>
      </c>
      <c r="E21" s="8">
        <v>1783</v>
      </c>
      <c r="F21" s="37">
        <f>SUM(Mar!F21+E21*3)</f>
        <v>111205</v>
      </c>
      <c r="G21" s="8">
        <v>18936</v>
      </c>
      <c r="H21" s="37">
        <f>SUM(Mar!H21+G21)</f>
        <v>351947</v>
      </c>
      <c r="I21" s="38">
        <f t="shared" si="0"/>
        <v>22105</v>
      </c>
      <c r="J21" s="37">
        <f t="shared" si="1"/>
        <v>763324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7">
        <f>SUM(Mar!D22+C22*3)</f>
        <v>19761</v>
      </c>
      <c r="E22" s="8">
        <v>0</v>
      </c>
      <c r="F22" s="37">
        <f>SUM(Mar!F22+E22*3)</f>
        <v>0</v>
      </c>
      <c r="G22" s="8">
        <v>0</v>
      </c>
      <c r="H22" s="37">
        <f>SUM(Mar!H22+G22)</f>
        <v>33240</v>
      </c>
      <c r="I22" s="38">
        <f t="shared" si="0"/>
        <v>0</v>
      </c>
      <c r="J22" s="37">
        <f t="shared" si="1"/>
        <v>53001</v>
      </c>
    </row>
    <row r="23" spans="1:10" s="1" customFormat="1" ht="15.75" customHeight="1">
      <c r="A23" s="5" t="s">
        <v>52</v>
      </c>
      <c r="B23" s="6" t="s">
        <v>22</v>
      </c>
      <c r="C23" s="7">
        <v>3887</v>
      </c>
      <c r="D23" s="37">
        <f>SUM(Mar!D23+C23*3)</f>
        <v>180238</v>
      </c>
      <c r="E23" s="8">
        <v>7745</v>
      </c>
      <c r="F23" s="37">
        <f>SUM(Mar!F23+E23*3)</f>
        <v>690135</v>
      </c>
      <c r="G23" s="8">
        <v>38320</v>
      </c>
      <c r="H23" s="37">
        <f>SUM(Mar!H23+G23)</f>
        <v>1204591</v>
      </c>
      <c r="I23" s="38">
        <f t="shared" si="0"/>
        <v>49952</v>
      </c>
      <c r="J23" s="37">
        <f t="shared" si="1"/>
        <v>2074964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7">
        <f>SUM(Mar!D24+C24*3)</f>
        <v>0</v>
      </c>
      <c r="E24" s="8">
        <v>0</v>
      </c>
      <c r="F24" s="37">
        <f>SUM(Mar!F24+E24*3)</f>
        <v>34984</v>
      </c>
      <c r="G24" s="8">
        <v>0</v>
      </c>
      <c r="H24" s="37">
        <f>SUM(Mar!H24+G24)</f>
        <v>13549</v>
      </c>
      <c r="I24" s="38">
        <f t="shared" si="0"/>
        <v>0</v>
      </c>
      <c r="J24" s="37">
        <f t="shared" si="1"/>
        <v>48533</v>
      </c>
    </row>
    <row r="25" spans="1:10" s="12" customFormat="1" ht="15.75" customHeight="1">
      <c r="A25" s="10" t="s">
        <v>57</v>
      </c>
      <c r="B25" s="11" t="s">
        <v>22</v>
      </c>
      <c r="C25" s="7">
        <v>0</v>
      </c>
      <c r="D25" s="37">
        <f>SUM(Mar!D25+C25*3)</f>
        <v>145384</v>
      </c>
      <c r="E25" s="8">
        <v>7804</v>
      </c>
      <c r="F25" s="37">
        <f>SUM(Mar!F25+E25*3)</f>
        <v>370188</v>
      </c>
      <c r="G25" s="8">
        <v>32750</v>
      </c>
      <c r="H25" s="37">
        <f>SUM(Mar!H25+G25)</f>
        <v>378907</v>
      </c>
      <c r="I25" s="37">
        <f t="shared" si="0"/>
        <v>40554</v>
      </c>
      <c r="J25" s="37">
        <f t="shared" si="1"/>
        <v>894479</v>
      </c>
    </row>
    <row r="26" spans="1:10" s="1" customFormat="1" ht="15.75" customHeight="1">
      <c r="A26" s="5" t="s">
        <v>63</v>
      </c>
      <c r="B26" s="6" t="s">
        <v>22</v>
      </c>
      <c r="C26" s="7">
        <v>123</v>
      </c>
      <c r="D26" s="37">
        <f>SUM(Mar!D26+C26*3)</f>
        <v>143978</v>
      </c>
      <c r="E26" s="8">
        <v>3766</v>
      </c>
      <c r="F26" s="37">
        <f>SUM(Mar!F26+E26*3)</f>
        <v>210118</v>
      </c>
      <c r="G26" s="8">
        <v>10948</v>
      </c>
      <c r="H26" s="37">
        <f>SUM(Mar!H26+G26)</f>
        <v>276688</v>
      </c>
      <c r="I26" s="38">
        <f t="shared" si="0"/>
        <v>14837</v>
      </c>
      <c r="J26" s="37">
        <f t="shared" si="1"/>
        <v>630784</v>
      </c>
    </row>
    <row r="27" spans="1:10" s="1" customFormat="1" ht="15.75" customHeight="1">
      <c r="A27" s="5" t="s">
        <v>64</v>
      </c>
      <c r="B27" s="6" t="s">
        <v>22</v>
      </c>
      <c r="C27" s="7">
        <v>6842</v>
      </c>
      <c r="D27" s="37">
        <f>SUM(Mar!D27+C27*3)</f>
        <v>460531</v>
      </c>
      <c r="E27" s="8">
        <v>8836</v>
      </c>
      <c r="F27" s="37">
        <f>SUM(Mar!F27+E27*3)</f>
        <v>455320</v>
      </c>
      <c r="G27" s="8">
        <v>32599</v>
      </c>
      <c r="H27" s="37">
        <f>SUM(Mar!H27+G27)</f>
        <v>392754</v>
      </c>
      <c r="I27" s="38">
        <f t="shared" si="0"/>
        <v>48277</v>
      </c>
      <c r="J27" s="37">
        <f t="shared" si="1"/>
        <v>1308605</v>
      </c>
    </row>
    <row r="28" spans="1:10" s="1" customFormat="1" ht="15.75" customHeight="1">
      <c r="A28" s="5" t="s">
        <v>77</v>
      </c>
      <c r="B28" s="6" t="s">
        <v>22</v>
      </c>
      <c r="C28" s="7">
        <v>3901</v>
      </c>
      <c r="D28" s="37">
        <f>SUM(Mar!D28+C28*3)</f>
        <v>133979</v>
      </c>
      <c r="E28" s="8">
        <v>3299</v>
      </c>
      <c r="F28" s="37">
        <f>SUM(Mar!F28+E28*3)</f>
        <v>180965</v>
      </c>
      <c r="G28" s="8">
        <v>42621</v>
      </c>
      <c r="H28" s="37">
        <f>SUM(Mar!H28+G28)</f>
        <v>499197</v>
      </c>
      <c r="I28" s="38">
        <f t="shared" si="0"/>
        <v>49821</v>
      </c>
      <c r="J28" s="37">
        <f t="shared" si="1"/>
        <v>814141</v>
      </c>
    </row>
    <row r="29" spans="1:10" s="1" customFormat="1" ht="15.75" customHeight="1">
      <c r="A29" s="5" t="s">
        <v>82</v>
      </c>
      <c r="B29" s="6" t="s">
        <v>22</v>
      </c>
      <c r="C29" s="7">
        <v>7784</v>
      </c>
      <c r="D29" s="37">
        <f>SUM(Mar!D29+C29*3)</f>
        <v>546566</v>
      </c>
      <c r="E29" s="8">
        <v>0</v>
      </c>
      <c r="F29" s="37">
        <f>SUM(Mar!F29+E29*3)</f>
        <v>22191</v>
      </c>
      <c r="G29" s="8">
        <v>26132</v>
      </c>
      <c r="H29" s="37">
        <f>SUM(Mar!H29+G29)</f>
        <v>231159</v>
      </c>
      <c r="I29" s="38">
        <f t="shared" si="0"/>
        <v>33916</v>
      </c>
      <c r="J29" s="37">
        <f t="shared" si="1"/>
        <v>799916</v>
      </c>
    </row>
    <row r="30" spans="1:10" s="1" customFormat="1" ht="15.75" customHeight="1">
      <c r="A30" s="5" t="s">
        <v>83</v>
      </c>
      <c r="B30" s="6" t="s">
        <v>22</v>
      </c>
      <c r="C30" s="7">
        <v>4852</v>
      </c>
      <c r="D30" s="37">
        <f>SUM(Mar!D30+C30*3)</f>
        <v>1394115</v>
      </c>
      <c r="E30" s="8">
        <v>4922</v>
      </c>
      <c r="F30" s="37">
        <f>SUM(Mar!F30+E30*3)</f>
        <v>227195</v>
      </c>
      <c r="G30" s="8">
        <v>76653</v>
      </c>
      <c r="H30" s="37">
        <f>SUM(Mar!H30+G30)</f>
        <v>444590</v>
      </c>
      <c r="I30" s="38">
        <f t="shared" si="0"/>
        <v>86427</v>
      </c>
      <c r="J30" s="37">
        <f t="shared" si="1"/>
        <v>2065900</v>
      </c>
    </row>
    <row r="31" spans="1:10" s="1" customFormat="1" ht="15.75" customHeight="1">
      <c r="A31" s="5" t="s">
        <v>84</v>
      </c>
      <c r="B31" s="6" t="s">
        <v>22</v>
      </c>
      <c r="C31" s="7">
        <v>6143</v>
      </c>
      <c r="D31" s="37">
        <f>SUM(Mar!D31+C31*3)</f>
        <v>320492</v>
      </c>
      <c r="E31" s="8">
        <v>11948</v>
      </c>
      <c r="F31" s="37">
        <f>SUM(Mar!F31+E31*3)</f>
        <v>936493</v>
      </c>
      <c r="G31" s="8">
        <v>129303</v>
      </c>
      <c r="H31" s="37">
        <f>SUM(Mar!H31+G31)</f>
        <v>839743</v>
      </c>
      <c r="I31" s="38">
        <f t="shared" si="0"/>
        <v>147394</v>
      </c>
      <c r="J31" s="37">
        <f t="shared" si="1"/>
        <v>2096728</v>
      </c>
    </row>
    <row r="32" spans="1:10" s="12" customFormat="1" ht="15.75" customHeight="1">
      <c r="A32" s="10" t="s">
        <v>86</v>
      </c>
      <c r="B32" s="11" t="s">
        <v>22</v>
      </c>
      <c r="C32" s="7">
        <v>0</v>
      </c>
      <c r="D32" s="37">
        <f>SUM(Mar!D32+C32*3)</f>
        <v>17222</v>
      </c>
      <c r="E32" s="8">
        <v>0</v>
      </c>
      <c r="F32" s="37">
        <f>SUM(Mar!F32+E32*3)</f>
        <v>57364</v>
      </c>
      <c r="G32" s="8">
        <v>0</v>
      </c>
      <c r="H32" s="37">
        <f>SUM(Mar!H32+G32)</f>
        <v>54761</v>
      </c>
      <c r="I32" s="37">
        <f t="shared" si="0"/>
        <v>0</v>
      </c>
      <c r="J32" s="37">
        <f t="shared" si="1"/>
        <v>129347</v>
      </c>
    </row>
    <row r="33" spans="1:10" s="12" customFormat="1" ht="15.75" customHeight="1">
      <c r="A33" s="10" t="s">
        <v>136</v>
      </c>
      <c r="B33" s="11" t="s">
        <v>22</v>
      </c>
      <c r="C33" s="7">
        <v>0</v>
      </c>
      <c r="D33" s="37">
        <f>SUM(Mar!D33+C33*3)</f>
        <v>31283</v>
      </c>
      <c r="E33" s="8">
        <v>1672</v>
      </c>
      <c r="F33" s="37">
        <f>SUM(Mar!F33+E33*3)</f>
        <v>165205</v>
      </c>
      <c r="G33" s="8">
        <v>6378</v>
      </c>
      <c r="H33" s="37">
        <f>SUM(Mar!H33+G33)</f>
        <v>92728</v>
      </c>
      <c r="I33" s="37">
        <f t="shared" si="0"/>
        <v>8050</v>
      </c>
      <c r="J33" s="37">
        <f t="shared" si="1"/>
        <v>289216</v>
      </c>
    </row>
    <row r="34" spans="1:10" s="12" customFormat="1" ht="15.75" customHeight="1">
      <c r="A34" s="10" t="s">
        <v>137</v>
      </c>
      <c r="B34" s="11" t="s">
        <v>22</v>
      </c>
      <c r="C34" s="7">
        <v>0</v>
      </c>
      <c r="D34" s="37">
        <f>SUM(Mar!D34+C34*3)</f>
        <v>33270</v>
      </c>
      <c r="E34" s="8">
        <v>7008</v>
      </c>
      <c r="F34" s="37">
        <f>SUM(Mar!F34+E34*3)</f>
        <v>647569</v>
      </c>
      <c r="G34" s="8">
        <v>37956</v>
      </c>
      <c r="H34" s="37">
        <f>SUM(Mar!H34+G34)</f>
        <v>504876</v>
      </c>
      <c r="I34" s="37">
        <f t="shared" si="0"/>
        <v>44964</v>
      </c>
      <c r="J34" s="37">
        <f t="shared" si="1"/>
        <v>1185715</v>
      </c>
    </row>
    <row r="35" spans="1:10" s="12" customFormat="1" ht="15.75" customHeight="1">
      <c r="A35" s="10" t="s">
        <v>138</v>
      </c>
      <c r="B35" s="11" t="s">
        <v>22</v>
      </c>
      <c r="C35" s="7">
        <v>0</v>
      </c>
      <c r="D35" s="37">
        <f>SUM(Mar!D35+C35*3)</f>
        <v>0</v>
      </c>
      <c r="E35" s="8">
        <v>4895</v>
      </c>
      <c r="F35" s="37">
        <f>SUM(Mar!F35+E35*3)</f>
        <v>351895</v>
      </c>
      <c r="G35" s="8">
        <v>8335</v>
      </c>
      <c r="H35" s="37">
        <f>SUM(Mar!H35+G35)</f>
        <v>157827</v>
      </c>
      <c r="I35" s="37">
        <f t="shared" si="0"/>
        <v>13230</v>
      </c>
      <c r="J35" s="37">
        <f t="shared" si="1"/>
        <v>509722</v>
      </c>
    </row>
    <row r="36" spans="1:10" s="12" customFormat="1" ht="15.75" customHeight="1">
      <c r="A36" s="10" t="s">
        <v>131</v>
      </c>
      <c r="B36" s="11" t="s">
        <v>20</v>
      </c>
      <c r="C36" s="7">
        <v>4023</v>
      </c>
      <c r="D36" s="37">
        <f>SUM(Mar!D36+C36*3)</f>
        <v>757622</v>
      </c>
      <c r="E36" s="8">
        <v>0</v>
      </c>
      <c r="F36" s="37">
        <f>SUM(Mar!F36+E36*3)</f>
        <v>153667</v>
      </c>
      <c r="G36" s="8">
        <v>30426</v>
      </c>
      <c r="H36" s="37">
        <f>SUM(Mar!H36+G36)</f>
        <v>721827</v>
      </c>
      <c r="I36" s="37">
        <f t="shared" si="0"/>
        <v>34449</v>
      </c>
      <c r="J36" s="37">
        <f t="shared" si="1"/>
        <v>1633116</v>
      </c>
    </row>
    <row r="37" spans="1:10" s="1" customFormat="1" ht="15.75" customHeight="1">
      <c r="A37" s="5" t="s">
        <v>19</v>
      </c>
      <c r="B37" s="6" t="s">
        <v>20</v>
      </c>
      <c r="C37" s="7">
        <v>3203</v>
      </c>
      <c r="D37" s="37">
        <f>SUM(Mar!D37+C37*3)</f>
        <v>100747</v>
      </c>
      <c r="E37" s="8">
        <v>90</v>
      </c>
      <c r="F37" s="37">
        <f>SUM(Mar!F37+E37*3)</f>
        <v>20478</v>
      </c>
      <c r="G37" s="8">
        <v>4706</v>
      </c>
      <c r="H37" s="37">
        <f>SUM(Mar!H37+G37)</f>
        <v>32107</v>
      </c>
      <c r="I37" s="38">
        <f t="shared" si="0"/>
        <v>7999</v>
      </c>
      <c r="J37" s="37">
        <f t="shared" si="1"/>
        <v>153332</v>
      </c>
    </row>
    <row r="38" spans="1:10" s="1" customFormat="1" ht="15.75" customHeight="1">
      <c r="A38" s="5" t="s">
        <v>26</v>
      </c>
      <c r="B38" s="6" t="s">
        <v>20</v>
      </c>
      <c r="C38" s="7">
        <v>33037</v>
      </c>
      <c r="D38" s="37">
        <f>SUM(Mar!D38+C38*3)</f>
        <v>1516456</v>
      </c>
      <c r="E38" s="8">
        <v>15915</v>
      </c>
      <c r="F38" s="37">
        <f>SUM(Mar!F38+E38*3)</f>
        <v>742338</v>
      </c>
      <c r="G38" s="8">
        <v>74707</v>
      </c>
      <c r="H38" s="37">
        <f>SUM(Mar!H38+G38)</f>
        <v>1463937</v>
      </c>
      <c r="I38" s="38">
        <f t="shared" si="0"/>
        <v>123659</v>
      </c>
      <c r="J38" s="37">
        <f t="shared" si="1"/>
        <v>3722731</v>
      </c>
    </row>
    <row r="39" spans="1:10" s="1" customFormat="1" ht="15.75" customHeight="1">
      <c r="A39" s="5" t="s">
        <v>28</v>
      </c>
      <c r="B39" s="6" t="s">
        <v>20</v>
      </c>
      <c r="C39" s="7">
        <v>4815</v>
      </c>
      <c r="D39" s="37">
        <f>SUM(Mar!D39+C39*3)</f>
        <v>468066</v>
      </c>
      <c r="E39" s="8">
        <v>1108</v>
      </c>
      <c r="F39" s="37">
        <f>SUM(Mar!F39+E39*3)</f>
        <v>55953</v>
      </c>
      <c r="G39" s="8">
        <v>24198</v>
      </c>
      <c r="H39" s="37">
        <f>SUM(Mar!H39+G39)</f>
        <v>413200</v>
      </c>
      <c r="I39" s="38">
        <f t="shared" si="0"/>
        <v>30121</v>
      </c>
      <c r="J39" s="37">
        <f t="shared" si="1"/>
        <v>937219</v>
      </c>
    </row>
    <row r="40" spans="1:10" s="1" customFormat="1" ht="15.75" customHeight="1">
      <c r="A40" s="5" t="s">
        <v>29</v>
      </c>
      <c r="B40" s="6" t="s">
        <v>20</v>
      </c>
      <c r="C40" s="7">
        <v>15146</v>
      </c>
      <c r="D40" s="37">
        <f>SUM(Mar!D40+C40*3)</f>
        <v>511702</v>
      </c>
      <c r="E40" s="8">
        <v>0</v>
      </c>
      <c r="F40" s="37">
        <f>SUM(Mar!F40+E40*3)</f>
        <v>54997</v>
      </c>
      <c r="G40" s="8">
        <v>59076</v>
      </c>
      <c r="H40" s="37">
        <f>SUM(Mar!H40+G40)</f>
        <v>299209</v>
      </c>
      <c r="I40" s="38">
        <f t="shared" si="0"/>
        <v>74222</v>
      </c>
      <c r="J40" s="37">
        <f t="shared" si="1"/>
        <v>865908</v>
      </c>
    </row>
    <row r="41" spans="1:10" s="12" customFormat="1" ht="15.75" customHeight="1">
      <c r="A41" s="10" t="s">
        <v>32</v>
      </c>
      <c r="B41" s="11" t="s">
        <v>20</v>
      </c>
      <c r="C41" s="7">
        <v>0</v>
      </c>
      <c r="D41" s="37">
        <f>SUM(Mar!D41+C41*3)</f>
        <v>0</v>
      </c>
      <c r="E41" s="8">
        <v>0</v>
      </c>
      <c r="F41" s="37">
        <f>SUM(Mar!F41+E41*3)</f>
        <v>0</v>
      </c>
      <c r="G41" s="8">
        <v>0</v>
      </c>
      <c r="H41" s="37">
        <f>SUM(Mar!H41+G41)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11642</v>
      </c>
      <c r="D42" s="37">
        <f>SUM(Mar!D42+C42*3)</f>
        <v>626078</v>
      </c>
      <c r="E42" s="8">
        <v>5505</v>
      </c>
      <c r="F42" s="37">
        <f>SUM(Mar!F42+E42*3)</f>
        <v>414403</v>
      </c>
      <c r="G42" s="8">
        <v>101819</v>
      </c>
      <c r="H42" s="37">
        <f>SUM(Mar!H42+G42)</f>
        <v>811239</v>
      </c>
      <c r="I42" s="38">
        <f aca="true" t="shared" si="2" ref="I42:I80">SUM(C42,E42,G42)</f>
        <v>118966</v>
      </c>
      <c r="J42" s="37">
        <f t="shared" si="1"/>
        <v>1851720</v>
      </c>
    </row>
    <row r="43" spans="1:10" s="1" customFormat="1" ht="15.75" customHeight="1">
      <c r="A43" s="5" t="s">
        <v>34</v>
      </c>
      <c r="B43" s="6" t="s">
        <v>20</v>
      </c>
      <c r="C43" s="7">
        <v>14198</v>
      </c>
      <c r="D43" s="37">
        <f>SUM(Mar!D43+C43*3)</f>
        <v>693369</v>
      </c>
      <c r="E43" s="8">
        <v>1644</v>
      </c>
      <c r="F43" s="37">
        <f>SUM(Mar!F43+E43*3)</f>
        <v>293711</v>
      </c>
      <c r="G43" s="8">
        <v>49620</v>
      </c>
      <c r="H43" s="37">
        <f>SUM(Mar!H43+G43)</f>
        <v>451082</v>
      </c>
      <c r="I43" s="38">
        <f t="shared" si="2"/>
        <v>65462</v>
      </c>
      <c r="J43" s="37">
        <f t="shared" si="1"/>
        <v>1438162</v>
      </c>
    </row>
    <row r="44" spans="1:10" s="12" customFormat="1" ht="15.75" customHeight="1">
      <c r="A44" s="10" t="s">
        <v>35</v>
      </c>
      <c r="B44" s="11" t="s">
        <v>20</v>
      </c>
      <c r="C44" s="7">
        <v>0</v>
      </c>
      <c r="D44" s="37">
        <f>SUM(Mar!D44+C44*3)</f>
        <v>0</v>
      </c>
      <c r="E44" s="8">
        <v>0</v>
      </c>
      <c r="F44" s="37">
        <f>SUM(Mar!F44+E44*3)</f>
        <v>0</v>
      </c>
      <c r="G44" s="8">
        <v>0</v>
      </c>
      <c r="H44" s="37">
        <f>SUM(Mar!H44+G44)</f>
        <v>0</v>
      </c>
      <c r="I44" s="37">
        <f t="shared" si="2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18142</v>
      </c>
      <c r="D45" s="37">
        <f>SUM(Mar!D45+C45*3)</f>
        <v>800193</v>
      </c>
      <c r="E45" s="8">
        <v>3752</v>
      </c>
      <c r="F45" s="37">
        <f>SUM(Mar!F45+E45*3)</f>
        <v>198497</v>
      </c>
      <c r="G45" s="8">
        <v>123394</v>
      </c>
      <c r="H45" s="37">
        <f>SUM(Mar!H45+G45)</f>
        <v>539026</v>
      </c>
      <c r="I45" s="38">
        <f t="shared" si="2"/>
        <v>145288</v>
      </c>
      <c r="J45" s="37">
        <f t="shared" si="1"/>
        <v>1537716</v>
      </c>
    </row>
    <row r="46" spans="1:10" s="12" customFormat="1" ht="15.75" customHeight="1">
      <c r="A46" s="10" t="s">
        <v>39</v>
      </c>
      <c r="B46" s="11" t="s">
        <v>20</v>
      </c>
      <c r="C46" s="7">
        <v>7765</v>
      </c>
      <c r="D46" s="37">
        <f>SUM(Mar!D46+C46*3)</f>
        <v>182009</v>
      </c>
      <c r="E46" s="8">
        <v>649</v>
      </c>
      <c r="F46" s="37">
        <f>SUM(Mar!F46+E46*3)</f>
        <v>92258</v>
      </c>
      <c r="G46" s="8">
        <v>5742</v>
      </c>
      <c r="H46" s="37">
        <f>SUM(Mar!H46+G46)</f>
        <v>123323</v>
      </c>
      <c r="I46" s="37">
        <f t="shared" si="2"/>
        <v>14156</v>
      </c>
      <c r="J46" s="37">
        <f t="shared" si="1"/>
        <v>397590</v>
      </c>
    </row>
    <row r="47" spans="1:10" s="1" customFormat="1" ht="15.75" customHeight="1">
      <c r="A47" s="5" t="s">
        <v>41</v>
      </c>
      <c r="B47" s="6" t="s">
        <v>20</v>
      </c>
      <c r="C47" s="7">
        <v>7363</v>
      </c>
      <c r="D47" s="37">
        <f>SUM(Mar!D47+C47*3)</f>
        <v>744427</v>
      </c>
      <c r="E47" s="8">
        <v>12484</v>
      </c>
      <c r="F47" s="37">
        <f>SUM(Mar!F47+E47*3)</f>
        <v>1213288</v>
      </c>
      <c r="G47" s="8">
        <v>43147</v>
      </c>
      <c r="H47" s="37">
        <f>SUM(Mar!H47+G47)</f>
        <v>856644</v>
      </c>
      <c r="I47" s="38">
        <f t="shared" si="2"/>
        <v>62994</v>
      </c>
      <c r="J47" s="37">
        <f t="shared" si="1"/>
        <v>2814359</v>
      </c>
    </row>
    <row r="48" spans="1:10" s="1" customFormat="1" ht="15.75" customHeight="1">
      <c r="A48" s="5" t="s">
        <v>42</v>
      </c>
      <c r="B48" s="6" t="s">
        <v>20</v>
      </c>
      <c r="C48" s="7">
        <v>1992</v>
      </c>
      <c r="D48" s="37">
        <f>SUM(Mar!D48+C48*3)</f>
        <v>190397</v>
      </c>
      <c r="E48" s="8">
        <v>165</v>
      </c>
      <c r="F48" s="37">
        <f>SUM(Mar!F48+E48*3)</f>
        <v>137894</v>
      </c>
      <c r="G48" s="8">
        <v>0</v>
      </c>
      <c r="H48" s="37">
        <f>SUM(Mar!H48+G48)</f>
        <v>76816</v>
      </c>
      <c r="I48" s="38">
        <f t="shared" si="2"/>
        <v>2157</v>
      </c>
      <c r="J48" s="37">
        <f t="shared" si="1"/>
        <v>405107</v>
      </c>
    </row>
    <row r="49" spans="1:10" s="12" customFormat="1" ht="15.75" customHeight="1">
      <c r="A49" s="10" t="s">
        <v>43</v>
      </c>
      <c r="B49" s="11" t="s">
        <v>20</v>
      </c>
      <c r="C49" s="7">
        <v>0</v>
      </c>
      <c r="D49" s="37">
        <f>SUM(Mar!D49+C49*3)</f>
        <v>0</v>
      </c>
      <c r="E49" s="8">
        <v>0</v>
      </c>
      <c r="F49" s="37">
        <f>SUM(Mar!F49+E49*3)</f>
        <v>0</v>
      </c>
      <c r="G49" s="8">
        <v>0</v>
      </c>
      <c r="H49" s="37">
        <f>SUM(Mar!H49+G49)</f>
        <v>0</v>
      </c>
      <c r="I49" s="37">
        <f t="shared" si="2"/>
        <v>0</v>
      </c>
      <c r="J49" s="37">
        <f t="shared" si="1"/>
        <v>0</v>
      </c>
    </row>
    <row r="50" spans="1:10" s="12" customFormat="1" ht="15.75" customHeight="1">
      <c r="A50" s="10" t="s">
        <v>132</v>
      </c>
      <c r="B50" s="11" t="s">
        <v>20</v>
      </c>
      <c r="C50" s="7">
        <v>5413</v>
      </c>
      <c r="D50" s="37">
        <f>SUM(Mar!D50+C50*3)</f>
        <v>585131</v>
      </c>
      <c r="E50" s="8">
        <v>0</v>
      </c>
      <c r="F50" s="37">
        <f>SUM(Mar!F50+E50*3)</f>
        <v>17905</v>
      </c>
      <c r="G50" s="8">
        <v>5345</v>
      </c>
      <c r="H50" s="37">
        <f>SUM(Mar!H50+G50)</f>
        <v>547036</v>
      </c>
      <c r="I50" s="38">
        <f t="shared" si="2"/>
        <v>10758</v>
      </c>
      <c r="J50" s="37">
        <f t="shared" si="1"/>
        <v>1150072</v>
      </c>
    </row>
    <row r="51" spans="1:10" s="1" customFormat="1" ht="15.75" customHeight="1">
      <c r="A51" s="5" t="s">
        <v>48</v>
      </c>
      <c r="B51" s="6" t="s">
        <v>20</v>
      </c>
      <c r="C51" s="7">
        <v>7195</v>
      </c>
      <c r="D51" s="37">
        <f>SUM(Mar!D51+C51*3)</f>
        <v>1349847</v>
      </c>
      <c r="E51" s="8">
        <v>732</v>
      </c>
      <c r="F51" s="37">
        <f>SUM(Mar!F51+E51*3)</f>
        <v>128776</v>
      </c>
      <c r="G51" s="8">
        <v>37922</v>
      </c>
      <c r="H51" s="37">
        <f>SUM(Mar!H51+G51)</f>
        <v>833183</v>
      </c>
      <c r="I51" s="38">
        <f t="shared" si="2"/>
        <v>45849</v>
      </c>
      <c r="J51" s="37">
        <f t="shared" si="1"/>
        <v>2311806</v>
      </c>
    </row>
    <row r="52" spans="1:10" s="12" customFormat="1" ht="15.75" customHeight="1">
      <c r="A52" s="10" t="s">
        <v>54</v>
      </c>
      <c r="B52" s="11" t="s">
        <v>20</v>
      </c>
      <c r="C52" s="7">
        <v>0</v>
      </c>
      <c r="D52" s="37">
        <f>SUM(Mar!D52+C52*3)</f>
        <v>55983</v>
      </c>
      <c r="E52" s="8">
        <v>0</v>
      </c>
      <c r="F52" s="37">
        <f>SUM(Mar!F52+E52*3)</f>
        <v>17436</v>
      </c>
      <c r="G52" s="8">
        <v>0</v>
      </c>
      <c r="H52" s="37">
        <f>SUM(Mar!H52+G52)</f>
        <v>53721</v>
      </c>
      <c r="I52" s="37">
        <f t="shared" si="2"/>
        <v>0</v>
      </c>
      <c r="J52" s="37">
        <f t="shared" si="1"/>
        <v>127140</v>
      </c>
    </row>
    <row r="53" spans="1:10" s="12" customFormat="1" ht="15.75" customHeight="1">
      <c r="A53" s="10" t="s">
        <v>55</v>
      </c>
      <c r="B53" s="11" t="s">
        <v>20</v>
      </c>
      <c r="C53" s="7">
        <v>6687</v>
      </c>
      <c r="D53" s="37">
        <f>SUM(Mar!D53+C53*3)</f>
        <v>525934</v>
      </c>
      <c r="E53" s="8">
        <v>14982</v>
      </c>
      <c r="F53" s="37">
        <f>SUM(Mar!F53+E53*3)</f>
        <v>744407</v>
      </c>
      <c r="G53" s="8">
        <v>60511</v>
      </c>
      <c r="H53" s="37">
        <f>SUM(Mar!H53+G53)</f>
        <v>575803</v>
      </c>
      <c r="I53" s="37">
        <f t="shared" si="2"/>
        <v>82180</v>
      </c>
      <c r="J53" s="37">
        <f t="shared" si="1"/>
        <v>1846144</v>
      </c>
    </row>
    <row r="54" spans="1:10" s="12" customFormat="1" ht="15.75" customHeight="1">
      <c r="A54" s="10" t="s">
        <v>56</v>
      </c>
      <c r="B54" s="11" t="s">
        <v>20</v>
      </c>
      <c r="C54" s="7">
        <v>24960</v>
      </c>
      <c r="D54" s="37">
        <f>SUM(Mar!D54+C54*3)</f>
        <v>1110421</v>
      </c>
      <c r="E54" s="8">
        <v>16266</v>
      </c>
      <c r="F54" s="37">
        <f>SUM(Mar!F54+E54*3)</f>
        <v>1090252</v>
      </c>
      <c r="G54" s="8">
        <v>79861</v>
      </c>
      <c r="H54" s="37">
        <f>SUM(Mar!H54+G54)</f>
        <v>1140605</v>
      </c>
      <c r="I54" s="37">
        <f t="shared" si="2"/>
        <v>121087</v>
      </c>
      <c r="J54" s="37">
        <f t="shared" si="1"/>
        <v>3341278</v>
      </c>
    </row>
    <row r="55" spans="1:10" s="1" customFormat="1" ht="15.75" customHeight="1">
      <c r="A55" s="5" t="s">
        <v>58</v>
      </c>
      <c r="B55" s="6" t="s">
        <v>20</v>
      </c>
      <c r="C55" s="7">
        <v>0</v>
      </c>
      <c r="D55" s="37">
        <f>SUM(Mar!D55+C55*3)</f>
        <v>141373</v>
      </c>
      <c r="E55" s="8">
        <v>1644</v>
      </c>
      <c r="F55" s="37">
        <f>SUM(Mar!F55+E55*3)</f>
        <v>78234</v>
      </c>
      <c r="G55" s="8">
        <v>0</v>
      </c>
      <c r="H55" s="37">
        <f>SUM(Mar!H55+G55)</f>
        <v>161909</v>
      </c>
      <c r="I55" s="38">
        <f t="shared" si="2"/>
        <v>1644</v>
      </c>
      <c r="J55" s="37">
        <f t="shared" si="1"/>
        <v>381516</v>
      </c>
    </row>
    <row r="56" spans="1:10" s="1" customFormat="1" ht="15.75" customHeight="1">
      <c r="A56" s="5" t="s">
        <v>59</v>
      </c>
      <c r="B56" s="6" t="s">
        <v>20</v>
      </c>
      <c r="C56" s="7">
        <v>10582</v>
      </c>
      <c r="D56" s="37">
        <f>SUM(Mar!D56+C56*3)</f>
        <v>1337737</v>
      </c>
      <c r="E56" s="8">
        <v>29660</v>
      </c>
      <c r="F56" s="37">
        <f>SUM(Mar!F56+E56*3)</f>
        <v>1923735</v>
      </c>
      <c r="G56" s="8">
        <v>78862</v>
      </c>
      <c r="H56" s="37">
        <f>SUM(Mar!H56+G56)</f>
        <v>1755703</v>
      </c>
      <c r="I56" s="38">
        <f t="shared" si="2"/>
        <v>119104</v>
      </c>
      <c r="J56" s="37">
        <f t="shared" si="1"/>
        <v>5017175</v>
      </c>
    </row>
    <row r="57" spans="1:10" s="1" customFormat="1" ht="15.75" customHeight="1">
      <c r="A57" s="5" t="s">
        <v>60</v>
      </c>
      <c r="B57" s="6" t="s">
        <v>20</v>
      </c>
      <c r="C57" s="7">
        <v>15061</v>
      </c>
      <c r="D57" s="37">
        <f>SUM(Mar!D57+C57*3)</f>
        <v>720312</v>
      </c>
      <c r="E57" s="8">
        <v>18812</v>
      </c>
      <c r="F57" s="37">
        <f>SUM(Mar!F57+E57*3)</f>
        <v>1002577</v>
      </c>
      <c r="G57" s="8">
        <v>154335</v>
      </c>
      <c r="H57" s="37">
        <f>SUM(Mar!H57+G57)</f>
        <v>975507</v>
      </c>
      <c r="I57" s="38">
        <f t="shared" si="2"/>
        <v>188208</v>
      </c>
      <c r="J57" s="37">
        <f>SUM(D57+F57+H57)</f>
        <v>2698396</v>
      </c>
    </row>
    <row r="58" spans="1:10" s="1" customFormat="1" ht="15.75" customHeight="1">
      <c r="A58" s="5" t="s">
        <v>61</v>
      </c>
      <c r="B58" s="6" t="s">
        <v>20</v>
      </c>
      <c r="C58" s="7">
        <v>12185</v>
      </c>
      <c r="D58" s="37">
        <f>SUM(Mar!D58+C58*3)</f>
        <v>1015317</v>
      </c>
      <c r="E58" s="8">
        <v>3604</v>
      </c>
      <c r="F58" s="37">
        <f>SUM(Mar!F58+E58*3)</f>
        <v>819477</v>
      </c>
      <c r="G58" s="8">
        <v>138228</v>
      </c>
      <c r="H58" s="37">
        <f>SUM(Mar!H58+G58)</f>
        <v>916098</v>
      </c>
      <c r="I58" s="38">
        <f t="shared" si="2"/>
        <v>154017</v>
      </c>
      <c r="J58" s="37">
        <f t="shared" si="1"/>
        <v>2750892</v>
      </c>
    </row>
    <row r="59" spans="1:10" s="1" customFormat="1" ht="15.75" customHeight="1">
      <c r="A59" s="5" t="s">
        <v>65</v>
      </c>
      <c r="B59" s="6" t="s">
        <v>20</v>
      </c>
      <c r="C59" s="7">
        <v>1755</v>
      </c>
      <c r="D59" s="37">
        <f>SUM(Mar!D59+C59*3)</f>
        <v>50025</v>
      </c>
      <c r="E59" s="8">
        <v>0</v>
      </c>
      <c r="F59" s="37">
        <f>SUM(Mar!F59+E59*3)</f>
        <v>0</v>
      </c>
      <c r="G59" s="8">
        <v>9843</v>
      </c>
      <c r="H59" s="37">
        <f>SUM(Mar!H59+G59)</f>
        <v>32771</v>
      </c>
      <c r="I59" s="38">
        <f t="shared" si="2"/>
        <v>11598</v>
      </c>
      <c r="J59" s="37">
        <f t="shared" si="1"/>
        <v>82796</v>
      </c>
    </row>
    <row r="60" spans="1:10" s="1" customFormat="1" ht="15.75" customHeight="1">
      <c r="A60" s="5" t="s">
        <v>66</v>
      </c>
      <c r="B60" s="6" t="s">
        <v>20</v>
      </c>
      <c r="C60" s="7">
        <v>5602</v>
      </c>
      <c r="D60" s="37">
        <f>SUM(Mar!D60+C60*3)</f>
        <v>690308</v>
      </c>
      <c r="E60" s="8">
        <v>563</v>
      </c>
      <c r="F60" s="37">
        <f>SUM(Mar!F60+E60*3)</f>
        <v>154341</v>
      </c>
      <c r="G60" s="8">
        <v>39319</v>
      </c>
      <c r="H60" s="37">
        <f>SUM(Mar!H60+G60)</f>
        <v>468449</v>
      </c>
      <c r="I60" s="38">
        <f t="shared" si="2"/>
        <v>45484</v>
      </c>
      <c r="J60" s="37">
        <f t="shared" si="1"/>
        <v>1313098</v>
      </c>
    </row>
    <row r="61" spans="1:10" s="1" customFormat="1" ht="15.75" customHeight="1">
      <c r="A61" s="5" t="s">
        <v>67</v>
      </c>
      <c r="B61" s="6" t="s">
        <v>20</v>
      </c>
      <c r="C61" s="7">
        <v>0</v>
      </c>
      <c r="D61" s="37">
        <f>SUM(Mar!D61+C61*3)</f>
        <v>153373</v>
      </c>
      <c r="E61" s="8">
        <v>0</v>
      </c>
      <c r="F61" s="37">
        <f>SUM(Mar!F61+E61*3)</f>
        <v>8448</v>
      </c>
      <c r="G61" s="8">
        <v>0</v>
      </c>
      <c r="H61" s="37">
        <f>SUM(Mar!H61+G61)</f>
        <v>225283</v>
      </c>
      <c r="I61" s="38">
        <f t="shared" si="2"/>
        <v>0</v>
      </c>
      <c r="J61" s="37">
        <f t="shared" si="1"/>
        <v>387104</v>
      </c>
    </row>
    <row r="62" spans="1:10" s="12" customFormat="1" ht="15.75" customHeight="1">
      <c r="A62" s="10" t="s">
        <v>68</v>
      </c>
      <c r="B62" s="11" t="s">
        <v>20</v>
      </c>
      <c r="C62" s="7">
        <v>1064</v>
      </c>
      <c r="D62" s="37">
        <f>SUM(Mar!D62+C62*3)</f>
        <v>74411</v>
      </c>
      <c r="E62" s="8">
        <v>3898</v>
      </c>
      <c r="F62" s="37">
        <f>SUM(Mar!F62+E62*3)</f>
        <v>212211</v>
      </c>
      <c r="G62" s="8">
        <v>6212</v>
      </c>
      <c r="H62" s="37">
        <f>SUM(Mar!H62+G62)</f>
        <v>218516</v>
      </c>
      <c r="I62" s="37">
        <f t="shared" si="2"/>
        <v>11174</v>
      </c>
      <c r="J62" s="37">
        <f t="shared" si="1"/>
        <v>505138</v>
      </c>
    </row>
    <row r="63" spans="1:10" s="1" customFormat="1" ht="15.75" customHeight="1">
      <c r="A63" s="5" t="s">
        <v>69</v>
      </c>
      <c r="B63" s="6" t="s">
        <v>20</v>
      </c>
      <c r="C63" s="7">
        <v>4834</v>
      </c>
      <c r="D63" s="37">
        <f>SUM(Mar!D63+C63*3)</f>
        <v>672364</v>
      </c>
      <c r="E63" s="8">
        <v>2900</v>
      </c>
      <c r="F63" s="37">
        <f>SUM(Mar!F63+E63*3)</f>
        <v>380314</v>
      </c>
      <c r="G63" s="8">
        <v>29770</v>
      </c>
      <c r="H63" s="37">
        <f>SUM(Mar!H63+G63)</f>
        <v>423060</v>
      </c>
      <c r="I63" s="38">
        <f t="shared" si="2"/>
        <v>37504</v>
      </c>
      <c r="J63" s="37">
        <f t="shared" si="1"/>
        <v>1475738</v>
      </c>
    </row>
    <row r="64" spans="1:10" s="12" customFormat="1" ht="15.75" customHeight="1">
      <c r="A64" s="10" t="s">
        <v>70</v>
      </c>
      <c r="B64" s="11" t="s">
        <v>20</v>
      </c>
      <c r="C64" s="7">
        <v>3977</v>
      </c>
      <c r="D64" s="37">
        <f>SUM(Mar!D64+C64*3)</f>
        <v>458215</v>
      </c>
      <c r="E64" s="8">
        <v>4227</v>
      </c>
      <c r="F64" s="37">
        <f>SUM(Mar!F64+E64*3)</f>
        <v>249552</v>
      </c>
      <c r="G64" s="8">
        <v>51907</v>
      </c>
      <c r="H64" s="37">
        <f>SUM(Mar!H64+G64)</f>
        <v>310136</v>
      </c>
      <c r="I64" s="37">
        <f t="shared" si="2"/>
        <v>60111</v>
      </c>
      <c r="J64" s="37">
        <f t="shared" si="1"/>
        <v>1017903</v>
      </c>
    </row>
    <row r="65" spans="1:10" s="1" customFormat="1" ht="15.75" customHeight="1">
      <c r="A65" s="5" t="s">
        <v>71</v>
      </c>
      <c r="B65" s="6" t="s">
        <v>20</v>
      </c>
      <c r="C65" s="7">
        <v>243</v>
      </c>
      <c r="D65" s="37">
        <f>SUM(Mar!D65+C65*3)</f>
        <v>505217</v>
      </c>
      <c r="E65" s="8">
        <v>0</v>
      </c>
      <c r="F65" s="37">
        <f>SUM(Mar!F65+E65*3)</f>
        <v>93449</v>
      </c>
      <c r="G65" s="8">
        <v>0</v>
      </c>
      <c r="H65" s="37">
        <f>SUM(Mar!H65+G65)</f>
        <v>389179</v>
      </c>
      <c r="I65" s="38">
        <f t="shared" si="2"/>
        <v>243</v>
      </c>
      <c r="J65" s="37">
        <f t="shared" si="1"/>
        <v>987845</v>
      </c>
    </row>
    <row r="66" spans="1:10" s="12" customFormat="1" ht="15.75" customHeight="1">
      <c r="A66" s="10" t="s">
        <v>72</v>
      </c>
      <c r="B66" s="11" t="s">
        <v>20</v>
      </c>
      <c r="C66" s="7">
        <v>0</v>
      </c>
      <c r="D66" s="37">
        <f>SUM(Mar!D66+C66*3)</f>
        <v>0</v>
      </c>
      <c r="E66" s="8">
        <v>0</v>
      </c>
      <c r="F66" s="37">
        <f>SUM(Mar!F66+E66*3)</f>
        <v>14796</v>
      </c>
      <c r="G66" s="8">
        <v>0</v>
      </c>
      <c r="H66" s="37">
        <f>SUM(Mar!H66+G66)</f>
        <v>0</v>
      </c>
      <c r="I66" s="37">
        <f t="shared" si="2"/>
        <v>0</v>
      </c>
      <c r="J66" s="37">
        <f t="shared" si="1"/>
        <v>14796</v>
      </c>
    </row>
    <row r="67" spans="1:10" s="1" customFormat="1" ht="15.75" customHeight="1">
      <c r="A67" s="5" t="s">
        <v>73</v>
      </c>
      <c r="B67" s="6" t="s">
        <v>20</v>
      </c>
      <c r="C67" s="7">
        <v>7166</v>
      </c>
      <c r="D67" s="37">
        <f>SUM(Mar!D67+C67*3)</f>
        <v>425265</v>
      </c>
      <c r="E67" s="8">
        <v>0</v>
      </c>
      <c r="F67" s="37">
        <f>SUM(Mar!F67+E67*3)</f>
        <v>52098</v>
      </c>
      <c r="G67" s="8">
        <v>8252</v>
      </c>
      <c r="H67" s="37">
        <f>SUM(Mar!H67+G67)</f>
        <v>233860</v>
      </c>
      <c r="I67" s="38">
        <f t="shared" si="2"/>
        <v>15418</v>
      </c>
      <c r="J67" s="37">
        <f t="shared" si="1"/>
        <v>711223</v>
      </c>
    </row>
    <row r="68" spans="1:10" s="12" customFormat="1" ht="15.75" customHeight="1">
      <c r="A68" s="10" t="s">
        <v>74</v>
      </c>
      <c r="B68" s="11" t="s">
        <v>20</v>
      </c>
      <c r="C68" s="7">
        <v>10000</v>
      </c>
      <c r="D68" s="37">
        <f>SUM(Mar!D68+C68*3)</f>
        <v>312381</v>
      </c>
      <c r="E68" s="8">
        <v>0</v>
      </c>
      <c r="F68" s="37">
        <f>SUM(Mar!F68+E68*3)</f>
        <v>6816</v>
      </c>
      <c r="G68" s="8">
        <v>34541</v>
      </c>
      <c r="H68" s="37">
        <f>SUM(Mar!H68+G68)</f>
        <v>209152</v>
      </c>
      <c r="I68" s="37">
        <f t="shared" si="2"/>
        <v>44541</v>
      </c>
      <c r="J68" s="37">
        <f>SUM(D68+F68+H68)</f>
        <v>528349</v>
      </c>
    </row>
    <row r="69" spans="1:10" s="1" customFormat="1" ht="15.75" customHeight="1">
      <c r="A69" s="5" t="s">
        <v>75</v>
      </c>
      <c r="B69" s="6" t="s">
        <v>20</v>
      </c>
      <c r="C69" s="7">
        <v>123</v>
      </c>
      <c r="D69" s="37">
        <f>SUM(Mar!D69+C69*3)</f>
        <v>162132</v>
      </c>
      <c r="E69" s="8">
        <v>1804</v>
      </c>
      <c r="F69" s="37">
        <f>SUM(Mar!F69+E69*3)</f>
        <v>160190</v>
      </c>
      <c r="G69" s="8">
        <v>13294</v>
      </c>
      <c r="H69" s="37">
        <f>SUM(Mar!H69+G69)</f>
        <v>232365</v>
      </c>
      <c r="I69" s="38">
        <f t="shared" si="2"/>
        <v>15221</v>
      </c>
      <c r="J69" s="37">
        <f t="shared" si="1"/>
        <v>554687</v>
      </c>
    </row>
    <row r="70" spans="1:10" s="1" customFormat="1" ht="15.75" customHeight="1">
      <c r="A70" s="5" t="s">
        <v>76</v>
      </c>
      <c r="B70" s="6" t="s">
        <v>20</v>
      </c>
      <c r="C70" s="7">
        <v>0</v>
      </c>
      <c r="D70" s="37">
        <f>SUM(Mar!D70+C70*3)</f>
        <v>111946</v>
      </c>
      <c r="E70" s="8">
        <v>1056</v>
      </c>
      <c r="F70" s="37">
        <f>SUM(Mar!F70+E70*3)</f>
        <v>100968</v>
      </c>
      <c r="G70" s="8">
        <v>5280</v>
      </c>
      <c r="H70" s="37">
        <f>SUM(Mar!H70+G70)</f>
        <v>146106</v>
      </c>
      <c r="I70" s="38">
        <f t="shared" si="2"/>
        <v>6336</v>
      </c>
      <c r="J70" s="37">
        <f t="shared" si="1"/>
        <v>359020</v>
      </c>
    </row>
    <row r="71" spans="1:10" s="12" customFormat="1" ht="15.75" customHeight="1">
      <c r="A71" s="10" t="s">
        <v>78</v>
      </c>
      <c r="B71" s="11" t="s">
        <v>20</v>
      </c>
      <c r="C71" s="7">
        <v>0</v>
      </c>
      <c r="D71" s="37">
        <f>SUM(Mar!D71+C71*3)</f>
        <v>0</v>
      </c>
      <c r="E71" s="8">
        <v>0</v>
      </c>
      <c r="F71" s="37">
        <f>SUM(Mar!F71+E71*3)</f>
        <v>0</v>
      </c>
      <c r="G71" s="8">
        <v>0</v>
      </c>
      <c r="H71" s="37">
        <f>SUM(Mar!H71+G71)</f>
        <v>0</v>
      </c>
      <c r="I71" s="37">
        <f t="shared" si="2"/>
        <v>0</v>
      </c>
      <c r="J71" s="37">
        <f t="shared" si="1"/>
        <v>0</v>
      </c>
    </row>
    <row r="72" spans="1:10" s="12" customFormat="1" ht="15.75" customHeight="1">
      <c r="A72" s="10" t="s">
        <v>79</v>
      </c>
      <c r="B72" s="11" t="s">
        <v>20</v>
      </c>
      <c r="C72" s="7">
        <v>0</v>
      </c>
      <c r="D72" s="37">
        <f>SUM(Mar!D72+C72*3)</f>
        <v>77309</v>
      </c>
      <c r="E72" s="8">
        <v>0</v>
      </c>
      <c r="F72" s="37">
        <f>SUM(Mar!F72+E72*3)</f>
        <v>111451</v>
      </c>
      <c r="G72" s="8">
        <v>0</v>
      </c>
      <c r="H72" s="37">
        <f>SUM(Mar!H72+G72)</f>
        <v>126484</v>
      </c>
      <c r="I72" s="37">
        <f t="shared" si="2"/>
        <v>0</v>
      </c>
      <c r="J72" s="37">
        <f t="shared" si="1"/>
        <v>315244</v>
      </c>
    </row>
    <row r="73" spans="1:10" s="12" customFormat="1" ht="15.75" customHeight="1">
      <c r="A73" s="10" t="s">
        <v>80</v>
      </c>
      <c r="B73" s="11" t="s">
        <v>20</v>
      </c>
      <c r="C73" s="7">
        <v>5152</v>
      </c>
      <c r="D73" s="37">
        <f>SUM(Mar!D73+C73*3)</f>
        <v>500233</v>
      </c>
      <c r="E73" s="8">
        <v>2120</v>
      </c>
      <c r="F73" s="37">
        <f>SUM(Mar!F73+E73*3)</f>
        <v>77910</v>
      </c>
      <c r="G73" s="8">
        <v>13173</v>
      </c>
      <c r="H73" s="37">
        <f>SUM(Mar!H73+G73)</f>
        <v>312088</v>
      </c>
      <c r="I73" s="37">
        <f t="shared" si="2"/>
        <v>20445</v>
      </c>
      <c r="J73" s="37">
        <f t="shared" si="1"/>
        <v>890231</v>
      </c>
    </row>
    <row r="74" spans="1:10" s="1" customFormat="1" ht="15.75" customHeight="1">
      <c r="A74" s="5" t="s">
        <v>81</v>
      </c>
      <c r="B74" s="6" t="s">
        <v>20</v>
      </c>
      <c r="C74" s="7">
        <v>0</v>
      </c>
      <c r="D74" s="37">
        <f>SUM(Mar!D74+C74*3)</f>
        <v>93242</v>
      </c>
      <c r="E74" s="8">
        <v>4649</v>
      </c>
      <c r="F74" s="37">
        <f>SUM(Mar!F74+E74*3)</f>
        <v>194877</v>
      </c>
      <c r="G74" s="8">
        <v>16049</v>
      </c>
      <c r="H74" s="37">
        <f>SUM(Mar!H74+G74)</f>
        <v>81673</v>
      </c>
      <c r="I74" s="38">
        <f t="shared" si="2"/>
        <v>20698</v>
      </c>
      <c r="J74" s="37">
        <f t="shared" si="1"/>
        <v>369792</v>
      </c>
    </row>
    <row r="75" spans="1:10" s="12" customFormat="1" ht="15.75" customHeight="1">
      <c r="A75" s="10" t="s">
        <v>85</v>
      </c>
      <c r="B75" s="11" t="s">
        <v>20</v>
      </c>
      <c r="C75" s="7">
        <v>0</v>
      </c>
      <c r="D75" s="37">
        <f>SUM(Mar!D75+C75*3)</f>
        <v>0</v>
      </c>
      <c r="E75" s="8">
        <v>0</v>
      </c>
      <c r="F75" s="37">
        <f>SUM(Mar!F75+E75*3)</f>
        <v>0</v>
      </c>
      <c r="G75" s="8">
        <v>0</v>
      </c>
      <c r="H75" s="37">
        <f>SUM(Mar!H75+G75)</f>
        <v>0</v>
      </c>
      <c r="I75" s="37">
        <f t="shared" si="2"/>
        <v>0</v>
      </c>
      <c r="J75" s="37">
        <f t="shared" si="1"/>
        <v>0</v>
      </c>
    </row>
    <row r="76" spans="1:10" s="12" customFormat="1" ht="15.75" customHeight="1">
      <c r="A76" s="10" t="s">
        <v>87</v>
      </c>
      <c r="B76" s="11" t="s">
        <v>20</v>
      </c>
      <c r="C76" s="7">
        <v>0</v>
      </c>
      <c r="D76" s="37">
        <f>SUM(Mar!D76+C76*3)</f>
        <v>0</v>
      </c>
      <c r="E76" s="8">
        <v>0</v>
      </c>
      <c r="F76" s="37">
        <f>SUM(Mar!F76+E76*3)</f>
        <v>0</v>
      </c>
      <c r="G76" s="8">
        <v>0</v>
      </c>
      <c r="H76" s="37">
        <f>SUM(Mar!H76+G76)</f>
        <v>0</v>
      </c>
      <c r="I76" s="37">
        <f t="shared" si="2"/>
        <v>0</v>
      </c>
      <c r="J76" s="37">
        <f>SUM(D76+F76+H76)</f>
        <v>0</v>
      </c>
    </row>
    <row r="77" spans="1:10" s="1" customFormat="1" ht="15.75" customHeight="1">
      <c r="A77" s="5" t="s">
        <v>88</v>
      </c>
      <c r="B77" s="6" t="s">
        <v>20</v>
      </c>
      <c r="C77" s="7">
        <v>8650</v>
      </c>
      <c r="D77" s="37">
        <f>SUM(Mar!D77+C77*3)</f>
        <v>1142190</v>
      </c>
      <c r="E77" s="8">
        <v>13452</v>
      </c>
      <c r="F77" s="37">
        <f>SUM(Mar!F77+E77*3)</f>
        <v>951809</v>
      </c>
      <c r="G77" s="8">
        <v>90802</v>
      </c>
      <c r="H77" s="37">
        <f>SUM(Mar!H77+G77)</f>
        <v>1414112</v>
      </c>
      <c r="I77" s="38">
        <f t="shared" si="2"/>
        <v>112904</v>
      </c>
      <c r="J77" s="37">
        <f>SUM(D77+F77+H77)</f>
        <v>3508111</v>
      </c>
    </row>
    <row r="78" spans="1:10" s="1" customFormat="1" ht="15.75" customHeight="1">
      <c r="A78" s="5" t="s">
        <v>142</v>
      </c>
      <c r="B78" s="6" t="s">
        <v>20</v>
      </c>
      <c r="C78" s="7">
        <v>0</v>
      </c>
      <c r="D78" s="37">
        <f>SUM(Mar!D78+C78*3)</f>
        <v>3246</v>
      </c>
      <c r="E78" s="8">
        <v>9864</v>
      </c>
      <c r="F78" s="37">
        <f>SUM(Mar!F78+E78*3)</f>
        <v>653656</v>
      </c>
      <c r="G78" s="8">
        <v>24660</v>
      </c>
      <c r="H78" s="37">
        <f>SUM(Mar!H78+G78)</f>
        <v>363394</v>
      </c>
      <c r="I78" s="38">
        <f t="shared" si="2"/>
        <v>34524</v>
      </c>
      <c r="J78" s="37">
        <f>SUM(D78+F78+H78)</f>
        <v>1020296</v>
      </c>
    </row>
    <row r="79" spans="1:10" s="1" customFormat="1" ht="15.75" customHeight="1">
      <c r="A79" s="5" t="s">
        <v>140</v>
      </c>
      <c r="B79" s="6" t="s">
        <v>20</v>
      </c>
      <c r="C79" s="7">
        <v>0</v>
      </c>
      <c r="D79" s="37">
        <f>SUM(Mar!D79+C79*3)</f>
        <v>41107</v>
      </c>
      <c r="E79" s="8">
        <v>13486</v>
      </c>
      <c r="F79" s="37">
        <f>SUM(Mar!F79+E79*3)</f>
        <v>575859</v>
      </c>
      <c r="G79" s="8">
        <v>5407</v>
      </c>
      <c r="H79" s="37">
        <f>SUM(Mar!H79+G79)</f>
        <v>114879</v>
      </c>
      <c r="I79" s="38">
        <f t="shared" si="2"/>
        <v>18893</v>
      </c>
      <c r="J79" s="37">
        <f>SUM(D79+F79+H79)</f>
        <v>731845</v>
      </c>
    </row>
    <row r="80" spans="1:10" s="1" customFormat="1" ht="15.75" customHeight="1">
      <c r="A80" s="5" t="s">
        <v>141</v>
      </c>
      <c r="B80" s="6" t="s">
        <v>20</v>
      </c>
      <c r="C80" s="7">
        <v>0</v>
      </c>
      <c r="D80" s="37">
        <f>SUM(Mar!D80+C80*3)</f>
        <v>0</v>
      </c>
      <c r="E80" s="8">
        <v>1730</v>
      </c>
      <c r="F80" s="37">
        <f>SUM(Mar!F80+E80*3)</f>
        <v>414436</v>
      </c>
      <c r="G80" s="8">
        <v>16098</v>
      </c>
      <c r="H80" s="37">
        <f>SUM(Mar!H80+G80)</f>
        <v>90983</v>
      </c>
      <c r="I80" s="38">
        <f t="shared" si="2"/>
        <v>17828</v>
      </c>
      <c r="J80" s="37">
        <f>SUM(D80+F80+H80)</f>
        <v>505419</v>
      </c>
    </row>
    <row r="81" spans="1:10" s="3" customFormat="1" ht="21.75">
      <c r="A81" s="20" t="s">
        <v>127</v>
      </c>
      <c r="B81" s="2"/>
      <c r="C81" s="9">
        <f>SUM(C5:C35)</f>
        <v>105373</v>
      </c>
      <c r="D81" s="38">
        <f aca="true" t="shared" si="3" ref="D81:J81">SUM(D5:D35)</f>
        <v>7817948</v>
      </c>
      <c r="E81" s="9">
        <f t="shared" si="3"/>
        <v>136493</v>
      </c>
      <c r="F81" s="38">
        <f t="shared" si="3"/>
        <v>8599942</v>
      </c>
      <c r="G81" s="9">
        <f t="shared" si="3"/>
        <v>1243690</v>
      </c>
      <c r="H81" s="38">
        <f t="shared" si="3"/>
        <v>11586959</v>
      </c>
      <c r="I81" s="38">
        <f t="shared" si="3"/>
        <v>1485556</v>
      </c>
      <c r="J81" s="38">
        <f t="shared" si="3"/>
        <v>28004849</v>
      </c>
    </row>
    <row r="82" spans="1:10" s="3" customFormat="1" ht="21.75">
      <c r="A82" s="20" t="s">
        <v>128</v>
      </c>
      <c r="B82" s="2"/>
      <c r="C82" s="9">
        <f>SUM(C36:C80)</f>
        <v>251975</v>
      </c>
      <c r="D82" s="38">
        <f aca="true" t="shared" si="4" ref="D82:J82">SUM(D36:D80)</f>
        <v>18906085</v>
      </c>
      <c r="E82" s="9">
        <f t="shared" si="4"/>
        <v>186761</v>
      </c>
      <c r="F82" s="38">
        <f t="shared" si="4"/>
        <v>13613464</v>
      </c>
      <c r="G82" s="9">
        <f t="shared" si="4"/>
        <v>1436506</v>
      </c>
      <c r="H82" s="38">
        <f t="shared" si="4"/>
        <v>18140465</v>
      </c>
      <c r="I82" s="38">
        <f t="shared" si="4"/>
        <v>1875242</v>
      </c>
      <c r="J82" s="38">
        <f t="shared" si="4"/>
        <v>50660014</v>
      </c>
    </row>
    <row r="83" spans="1:10" s="3" customFormat="1" ht="15.75" customHeight="1">
      <c r="A83" s="18" t="s">
        <v>89</v>
      </c>
      <c r="B83" s="2"/>
      <c r="C83" s="9">
        <f>SUM(C81:C82)</f>
        <v>357348</v>
      </c>
      <c r="D83" s="38">
        <f aca="true" t="shared" si="5" ref="D83:J83">SUM(D81:D82)</f>
        <v>26724033</v>
      </c>
      <c r="E83" s="9">
        <f t="shared" si="5"/>
        <v>323254</v>
      </c>
      <c r="F83" s="38">
        <f t="shared" si="5"/>
        <v>22213406</v>
      </c>
      <c r="G83" s="9">
        <f t="shared" si="5"/>
        <v>2680196</v>
      </c>
      <c r="H83" s="38">
        <f t="shared" si="5"/>
        <v>29727424</v>
      </c>
      <c r="I83" s="38">
        <f t="shared" si="5"/>
        <v>3360798</v>
      </c>
      <c r="J83" s="38">
        <f t="shared" si="5"/>
        <v>78664863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157</v>
      </c>
      <c r="J84" s="51">
        <v>65716405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126</v>
      </c>
      <c r="J85" s="51">
        <v>54726312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 sheet="1" objects="1" scenarios="1"/>
  <mergeCells count="1">
    <mergeCell ref="A1:J1"/>
  </mergeCells>
  <conditionalFormatting sqref="A2:A83 C2:IV2 A1:IV1 D83:H86 K3:IV83 B3:C86 I83:J83 D3:J82">
    <cfRule type="expression" priority="8" dxfId="0" stopIfTrue="1">
      <formula>CellHasFormula</formula>
    </cfRule>
  </conditionalFormatting>
  <conditionalFormatting sqref="A1:IV1">
    <cfRule type="expression" priority="7" dxfId="0" stopIfTrue="1">
      <formula>CellHasFormula</formula>
    </cfRule>
  </conditionalFormatting>
  <conditionalFormatting sqref="C36:C80">
    <cfRule type="expression" priority="6" dxfId="0" stopIfTrue="1">
      <formula>CellHasFormula</formula>
    </cfRule>
  </conditionalFormatting>
  <conditionalFormatting sqref="E36:E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C5:C35">
    <cfRule type="expression" priority="3" dxfId="0" stopIfTrue="1">
      <formula>CellHasFormula</formula>
    </cfRule>
  </conditionalFormatting>
  <conditionalFormatting sqref="E5:E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90" sqref="K90"/>
    </sheetView>
  </sheetViews>
  <sheetFormatPr defaultColWidth="9.140625" defaultRowHeight="12.75"/>
  <cols>
    <col min="1" max="1" width="19.57421875" style="0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4" t="s">
        <v>144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s="1" customFormat="1" ht="12.75">
      <c r="A2" s="1" t="s">
        <v>155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10</v>
      </c>
      <c r="D4" s="41" t="s">
        <v>11</v>
      </c>
      <c r="E4" s="4" t="s">
        <v>109</v>
      </c>
      <c r="F4" s="41" t="s">
        <v>14</v>
      </c>
      <c r="G4" s="4" t="s">
        <v>15</v>
      </c>
      <c r="H4" s="41" t="s">
        <v>90</v>
      </c>
      <c r="I4" s="41" t="s">
        <v>110</v>
      </c>
      <c r="J4" s="41" t="s">
        <v>18</v>
      </c>
    </row>
    <row r="5" spans="1:10" s="12" customFormat="1" ht="15.75" customHeight="1">
      <c r="A5" s="10" t="s">
        <v>130</v>
      </c>
      <c r="B5" s="11" t="s">
        <v>22</v>
      </c>
      <c r="C5" s="7">
        <v>0</v>
      </c>
      <c r="D5" s="37">
        <f>SUM(Apr!D5+C5*2)</f>
        <v>150887</v>
      </c>
      <c r="E5" s="8">
        <v>671</v>
      </c>
      <c r="F5" s="37">
        <f>SUM(Apr!F5+E5*2)</f>
        <v>127641</v>
      </c>
      <c r="G5" s="8">
        <v>2013</v>
      </c>
      <c r="H5" s="37">
        <f>SUM(Apr!H5+G5)</f>
        <v>189649</v>
      </c>
      <c r="I5" s="37">
        <f aca="true" t="shared" si="0" ref="I5:I41">SUM(C5,E5,G5)</f>
        <v>2684</v>
      </c>
      <c r="J5" s="37">
        <f>SUM(D5+F5+H5)</f>
        <v>468177</v>
      </c>
    </row>
    <row r="6" spans="1:10" s="12" customFormat="1" ht="15.75" customHeight="1">
      <c r="A6" s="10" t="s">
        <v>21</v>
      </c>
      <c r="B6" s="11" t="s">
        <v>22</v>
      </c>
      <c r="C6" s="7">
        <v>0</v>
      </c>
      <c r="D6" s="37">
        <f>SUM(Apr!D6+C6*2)</f>
        <v>8469</v>
      </c>
      <c r="E6" s="8">
        <v>906</v>
      </c>
      <c r="F6" s="37">
        <f>SUM(Apr!F6+E6*2)</f>
        <v>31975</v>
      </c>
      <c r="G6" s="8">
        <v>3</v>
      </c>
      <c r="H6" s="37">
        <f>SUM(Apr!H6+G6)</f>
        <v>66474</v>
      </c>
      <c r="I6" s="37">
        <f t="shared" si="0"/>
        <v>909</v>
      </c>
      <c r="J6" s="37">
        <f>SUM(D6+F6+H6)</f>
        <v>106918</v>
      </c>
    </row>
    <row r="7" spans="1:10" s="12" customFormat="1" ht="15.75" customHeight="1">
      <c r="A7" s="10" t="s">
        <v>23</v>
      </c>
      <c r="B7" s="11" t="s">
        <v>22</v>
      </c>
      <c r="C7" s="7">
        <v>8736</v>
      </c>
      <c r="D7" s="37">
        <f>SUM(Apr!D7+C7*2)</f>
        <v>183106</v>
      </c>
      <c r="E7" s="8">
        <v>3139</v>
      </c>
      <c r="F7" s="37">
        <f>SUM(Apr!F7+E7*2)</f>
        <v>337276</v>
      </c>
      <c r="G7" s="8">
        <v>91772</v>
      </c>
      <c r="H7" s="37">
        <f>SUM(Apr!H7+G7)</f>
        <v>528858</v>
      </c>
      <c r="I7" s="37">
        <f t="shared" si="0"/>
        <v>103647</v>
      </c>
      <c r="J7" s="37">
        <f aca="true" t="shared" si="1" ref="J7:J75">SUM(D7+F7+H7)</f>
        <v>1049240</v>
      </c>
    </row>
    <row r="8" spans="1:10" s="1" customFormat="1" ht="15.75" customHeight="1">
      <c r="A8" s="5" t="s">
        <v>24</v>
      </c>
      <c r="B8" s="6" t="s">
        <v>22</v>
      </c>
      <c r="C8" s="7">
        <v>19828</v>
      </c>
      <c r="D8" s="37">
        <f>SUM(Apr!D8+C8*2)</f>
        <v>601197</v>
      </c>
      <c r="E8" s="8">
        <v>3168</v>
      </c>
      <c r="F8" s="37">
        <f>SUM(Apr!F8+E8*2)</f>
        <v>725538</v>
      </c>
      <c r="G8" s="8">
        <v>250792</v>
      </c>
      <c r="H8" s="37">
        <f>SUM(Apr!H8+G8)</f>
        <v>1121205</v>
      </c>
      <c r="I8" s="38">
        <f t="shared" si="0"/>
        <v>273788</v>
      </c>
      <c r="J8" s="37">
        <f t="shared" si="1"/>
        <v>2447940</v>
      </c>
    </row>
    <row r="9" spans="1:10" s="12" customFormat="1" ht="15.75" customHeight="1">
      <c r="A9" s="10" t="s">
        <v>25</v>
      </c>
      <c r="B9" s="11" t="s">
        <v>22</v>
      </c>
      <c r="C9" s="7">
        <v>3554</v>
      </c>
      <c r="D9" s="37">
        <f>SUM(Apr!D9+C9*2)</f>
        <v>158206</v>
      </c>
      <c r="E9" s="8">
        <v>90</v>
      </c>
      <c r="F9" s="37">
        <f>SUM(Apr!F9+E9*2)</f>
        <v>79364</v>
      </c>
      <c r="G9" s="8">
        <v>29149</v>
      </c>
      <c r="H9" s="37">
        <f>SUM(Apr!H9+G9)</f>
        <v>191507</v>
      </c>
      <c r="I9" s="37">
        <f t="shared" si="0"/>
        <v>32793</v>
      </c>
      <c r="J9" s="37">
        <f t="shared" si="1"/>
        <v>429077</v>
      </c>
    </row>
    <row r="10" spans="1:10" s="1" customFormat="1" ht="15.75" customHeight="1">
      <c r="A10" s="5" t="s">
        <v>27</v>
      </c>
      <c r="B10" s="6" t="s">
        <v>22</v>
      </c>
      <c r="C10" s="7">
        <v>15547</v>
      </c>
      <c r="D10" s="37">
        <f>SUM(Apr!D10+C10*2)</f>
        <v>732437</v>
      </c>
      <c r="E10" s="8">
        <v>4447</v>
      </c>
      <c r="F10" s="37">
        <f>SUM(Apr!F10+E10*2)</f>
        <v>264230</v>
      </c>
      <c r="G10" s="8">
        <v>87697</v>
      </c>
      <c r="H10" s="37">
        <f>SUM(Apr!H10+G10)</f>
        <v>472520</v>
      </c>
      <c r="I10" s="38">
        <f t="shared" si="0"/>
        <v>107691</v>
      </c>
      <c r="J10" s="37">
        <f t="shared" si="1"/>
        <v>1469187</v>
      </c>
    </row>
    <row r="11" spans="1:10" s="1" customFormat="1" ht="15.75" customHeight="1">
      <c r="A11" s="5" t="s">
        <v>30</v>
      </c>
      <c r="B11" s="6" t="s">
        <v>22</v>
      </c>
      <c r="C11" s="7">
        <v>1767</v>
      </c>
      <c r="D11" s="37">
        <f>SUM(Apr!D11+C11*2)</f>
        <v>223489</v>
      </c>
      <c r="E11" s="8">
        <v>4929</v>
      </c>
      <c r="F11" s="37">
        <f>SUM(Apr!F11+E11*2)</f>
        <v>515297</v>
      </c>
      <c r="G11" s="8">
        <v>27601</v>
      </c>
      <c r="H11" s="37">
        <f>SUM(Apr!H11+G11)</f>
        <v>598542</v>
      </c>
      <c r="I11" s="38">
        <f t="shared" si="0"/>
        <v>34297</v>
      </c>
      <c r="J11" s="37">
        <f t="shared" si="1"/>
        <v>1337328</v>
      </c>
    </row>
    <row r="12" spans="1:10" s="1" customFormat="1" ht="15.75" customHeight="1">
      <c r="A12" s="5" t="s">
        <v>31</v>
      </c>
      <c r="B12" s="6" t="s">
        <v>22</v>
      </c>
      <c r="C12" s="7">
        <v>9090</v>
      </c>
      <c r="D12" s="37">
        <f>SUM(Apr!D12+C12*2)</f>
        <v>166125</v>
      </c>
      <c r="E12" s="8">
        <v>5237</v>
      </c>
      <c r="F12" s="37">
        <f>SUM(Apr!F12+E12*2)</f>
        <v>268245</v>
      </c>
      <c r="G12" s="8">
        <v>52680</v>
      </c>
      <c r="H12" s="37">
        <f>SUM(Apr!H12+G12)</f>
        <v>259550</v>
      </c>
      <c r="I12" s="38">
        <f t="shared" si="0"/>
        <v>67007</v>
      </c>
      <c r="J12" s="37">
        <f t="shared" si="1"/>
        <v>693920</v>
      </c>
    </row>
    <row r="13" spans="1:10" s="12" customFormat="1" ht="15.75" customHeight="1">
      <c r="A13" s="10" t="s">
        <v>36</v>
      </c>
      <c r="B13" s="11" t="s">
        <v>22</v>
      </c>
      <c r="C13" s="7">
        <v>1154</v>
      </c>
      <c r="D13" s="37">
        <f>SUM(Apr!D13+C13*2)</f>
        <v>22630</v>
      </c>
      <c r="E13" s="8">
        <v>0</v>
      </c>
      <c r="F13" s="37">
        <f>SUM(Apr!F13+E13*2)</f>
        <v>13380</v>
      </c>
      <c r="G13" s="8">
        <v>2308</v>
      </c>
      <c r="H13" s="37">
        <f>SUM(Apr!H13+G13)</f>
        <v>36585</v>
      </c>
      <c r="I13" s="37">
        <f t="shared" si="0"/>
        <v>3462</v>
      </c>
      <c r="J13" s="37">
        <f t="shared" si="1"/>
        <v>72595</v>
      </c>
    </row>
    <row r="14" spans="1:10" s="1" customFormat="1" ht="15.75" customHeight="1">
      <c r="A14" s="5" t="s">
        <v>37</v>
      </c>
      <c r="B14" s="6" t="s">
        <v>22</v>
      </c>
      <c r="C14" s="7">
        <v>3460</v>
      </c>
      <c r="D14" s="37">
        <f>SUM(Apr!D14+C14*2)</f>
        <v>274819</v>
      </c>
      <c r="E14" s="8">
        <v>4771</v>
      </c>
      <c r="F14" s="37">
        <f>SUM(Apr!F14+E14*2)</f>
        <v>182077</v>
      </c>
      <c r="G14" s="8">
        <v>53463</v>
      </c>
      <c r="H14" s="37">
        <f>SUM(Apr!H14+G14)</f>
        <v>695983</v>
      </c>
      <c r="I14" s="38">
        <f t="shared" si="0"/>
        <v>61694</v>
      </c>
      <c r="J14" s="37">
        <f t="shared" si="1"/>
        <v>1152879</v>
      </c>
    </row>
    <row r="15" spans="1:10" s="1" customFormat="1" ht="15.75" customHeight="1">
      <c r="A15" s="5" t="s">
        <v>40</v>
      </c>
      <c r="B15" s="6" t="s">
        <v>22</v>
      </c>
      <c r="C15" s="7">
        <v>16133</v>
      </c>
      <c r="D15" s="37">
        <f>SUM(Apr!D15+C15*2)</f>
        <v>478159</v>
      </c>
      <c r="E15" s="8">
        <v>3040</v>
      </c>
      <c r="F15" s="37">
        <f>SUM(Apr!F15+E15*2)</f>
        <v>432662</v>
      </c>
      <c r="G15" s="8">
        <v>61019</v>
      </c>
      <c r="H15" s="37">
        <f>SUM(Apr!H15+G15)</f>
        <v>701591</v>
      </c>
      <c r="I15" s="38">
        <f t="shared" si="0"/>
        <v>80192</v>
      </c>
      <c r="J15" s="37">
        <f t="shared" si="1"/>
        <v>1612412</v>
      </c>
    </row>
    <row r="16" spans="1:10" s="1" customFormat="1" ht="15.75" customHeight="1">
      <c r="A16" s="5" t="s">
        <v>44</v>
      </c>
      <c r="B16" s="6" t="s">
        <v>22</v>
      </c>
      <c r="C16" s="7">
        <v>19563</v>
      </c>
      <c r="D16" s="37">
        <f>SUM(Apr!D16+C16*2)</f>
        <v>687020</v>
      </c>
      <c r="E16" s="8">
        <v>680</v>
      </c>
      <c r="F16" s="37">
        <f>SUM(Apr!F16+E16*2)</f>
        <v>180912</v>
      </c>
      <c r="G16" s="8">
        <v>36710</v>
      </c>
      <c r="H16" s="37">
        <f>SUM(Apr!H16+G16)</f>
        <v>694587</v>
      </c>
      <c r="I16" s="38">
        <f t="shared" si="0"/>
        <v>56953</v>
      </c>
      <c r="J16" s="37">
        <f t="shared" si="1"/>
        <v>1562519</v>
      </c>
    </row>
    <row r="17" spans="1:10" s="1" customFormat="1" ht="15.75" customHeight="1">
      <c r="A17" s="5" t="s">
        <v>45</v>
      </c>
      <c r="B17" s="6" t="s">
        <v>22</v>
      </c>
      <c r="C17" s="7">
        <v>8158</v>
      </c>
      <c r="D17" s="37">
        <f>SUM(Apr!D17+C17*2)</f>
        <v>190092</v>
      </c>
      <c r="E17" s="8">
        <v>2529</v>
      </c>
      <c r="F17" s="37">
        <f>SUM(Apr!F17+E17*2)</f>
        <v>482045</v>
      </c>
      <c r="G17" s="8">
        <v>4470</v>
      </c>
      <c r="H17" s="37">
        <f>SUM(Apr!H17+G17)</f>
        <v>465721</v>
      </c>
      <c r="I17" s="38">
        <f t="shared" si="0"/>
        <v>15157</v>
      </c>
      <c r="J17" s="37">
        <f t="shared" si="1"/>
        <v>1137858</v>
      </c>
    </row>
    <row r="18" spans="1:10" s="1" customFormat="1" ht="15.75" customHeight="1">
      <c r="A18" s="5" t="s">
        <v>46</v>
      </c>
      <c r="B18" s="6" t="s">
        <v>22</v>
      </c>
      <c r="C18" s="7">
        <v>8199</v>
      </c>
      <c r="D18" s="37">
        <f>SUM(Apr!D18+C18*2)</f>
        <v>390679</v>
      </c>
      <c r="E18" s="8">
        <v>12144</v>
      </c>
      <c r="F18" s="37">
        <f>SUM(Apr!F18+E18*2)</f>
        <v>584695</v>
      </c>
      <c r="G18" s="8">
        <v>48979</v>
      </c>
      <c r="H18" s="37">
        <f>SUM(Apr!H18+G18)</f>
        <v>803957</v>
      </c>
      <c r="I18" s="38">
        <f t="shared" si="0"/>
        <v>69322</v>
      </c>
      <c r="J18" s="37">
        <f t="shared" si="1"/>
        <v>1779331</v>
      </c>
    </row>
    <row r="19" spans="1:10" s="12" customFormat="1" ht="15.75" customHeight="1">
      <c r="A19" s="10" t="s">
        <v>47</v>
      </c>
      <c r="B19" s="11" t="s">
        <v>22</v>
      </c>
      <c r="C19" s="7">
        <v>0</v>
      </c>
      <c r="D19" s="37">
        <f>SUM(Apr!D19+C19*2)</f>
        <v>29248</v>
      </c>
      <c r="E19" s="8">
        <v>0</v>
      </c>
      <c r="F19" s="37">
        <f>SUM(Apr!F19+E19*2)</f>
        <v>0</v>
      </c>
      <c r="G19" s="8">
        <v>0</v>
      </c>
      <c r="H19" s="37">
        <f>SUM(Apr!H19+G19)</f>
        <v>11124</v>
      </c>
      <c r="I19" s="37">
        <f t="shared" si="0"/>
        <v>0</v>
      </c>
      <c r="J19" s="37">
        <f t="shared" si="1"/>
        <v>40372</v>
      </c>
    </row>
    <row r="20" spans="1:10" s="12" customFormat="1" ht="15.75" customHeight="1">
      <c r="A20" s="10" t="s">
        <v>49</v>
      </c>
      <c r="B20" s="11" t="s">
        <v>22</v>
      </c>
      <c r="C20" s="7">
        <v>2919</v>
      </c>
      <c r="D20" s="37">
        <f>SUM(Apr!D20+C20*2)</f>
        <v>30610</v>
      </c>
      <c r="E20" s="8">
        <v>0</v>
      </c>
      <c r="F20" s="37">
        <f>SUM(Apr!F20+E20*2)</f>
        <v>5280</v>
      </c>
      <c r="G20" s="8">
        <v>14687</v>
      </c>
      <c r="H20" s="37">
        <f>SUM(Apr!H20+G20)</f>
        <v>35892</v>
      </c>
      <c r="I20" s="37">
        <f t="shared" si="0"/>
        <v>17606</v>
      </c>
      <c r="J20" s="37">
        <f t="shared" si="1"/>
        <v>71782</v>
      </c>
    </row>
    <row r="21" spans="1:10" s="1" customFormat="1" ht="15.75" customHeight="1">
      <c r="A21" s="5" t="s">
        <v>50</v>
      </c>
      <c r="B21" s="6" t="s">
        <v>22</v>
      </c>
      <c r="C21" s="7">
        <v>2129</v>
      </c>
      <c r="D21" s="37">
        <f>SUM(Apr!D21+C21*2)</f>
        <v>304430</v>
      </c>
      <c r="E21" s="8">
        <v>1644</v>
      </c>
      <c r="F21" s="37">
        <f>SUM(Apr!F21+E21*2)</f>
        <v>114493</v>
      </c>
      <c r="G21" s="8">
        <v>12006</v>
      </c>
      <c r="H21" s="37">
        <f>SUM(Apr!H21+G21)</f>
        <v>363953</v>
      </c>
      <c r="I21" s="38">
        <f t="shared" si="0"/>
        <v>15779</v>
      </c>
      <c r="J21" s="37">
        <f t="shared" si="1"/>
        <v>782876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7">
        <f>SUM(Apr!D22+C22*2)</f>
        <v>19761</v>
      </c>
      <c r="E22" s="8">
        <v>0</v>
      </c>
      <c r="F22" s="37">
        <f>SUM(Apr!F22+E22*2)</f>
        <v>0</v>
      </c>
      <c r="G22" s="8">
        <v>0</v>
      </c>
      <c r="H22" s="37">
        <f>SUM(Apr!H22+G22)</f>
        <v>33240</v>
      </c>
      <c r="I22" s="38">
        <f t="shared" si="0"/>
        <v>0</v>
      </c>
      <c r="J22" s="37">
        <f t="shared" si="1"/>
        <v>53001</v>
      </c>
    </row>
    <row r="23" spans="1:10" s="1" customFormat="1" ht="15.75" customHeight="1">
      <c r="A23" s="5" t="s">
        <v>52</v>
      </c>
      <c r="B23" s="6" t="s">
        <v>22</v>
      </c>
      <c r="C23" s="7">
        <v>7684</v>
      </c>
      <c r="D23" s="37">
        <f>SUM(Apr!D23+C23*2)</f>
        <v>195606</v>
      </c>
      <c r="E23" s="8">
        <v>3893</v>
      </c>
      <c r="F23" s="37">
        <f>SUM(Apr!F23+E23*2)</f>
        <v>697921</v>
      </c>
      <c r="G23" s="8">
        <v>205573</v>
      </c>
      <c r="H23" s="37">
        <f>SUM(Apr!H23+G23)</f>
        <v>1410164</v>
      </c>
      <c r="I23" s="38">
        <f t="shared" si="0"/>
        <v>217150</v>
      </c>
      <c r="J23" s="37">
        <f t="shared" si="1"/>
        <v>2303691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7">
        <f>SUM(Apr!D24+C24*2)</f>
        <v>0</v>
      </c>
      <c r="E24" s="8">
        <v>0</v>
      </c>
      <c r="F24" s="37">
        <f>SUM(Apr!F24+E24*2)</f>
        <v>34984</v>
      </c>
      <c r="G24" s="8">
        <v>0</v>
      </c>
      <c r="H24" s="37">
        <f>SUM(Apr!H24+G24)</f>
        <v>13549</v>
      </c>
      <c r="I24" s="38">
        <f t="shared" si="0"/>
        <v>0</v>
      </c>
      <c r="J24" s="37">
        <f t="shared" si="1"/>
        <v>48533</v>
      </c>
    </row>
    <row r="25" spans="1:10" s="12" customFormat="1" ht="15.75" customHeight="1">
      <c r="A25" s="10" t="s">
        <v>57</v>
      </c>
      <c r="B25" s="11" t="s">
        <v>22</v>
      </c>
      <c r="C25" s="7">
        <v>3377</v>
      </c>
      <c r="D25" s="37">
        <f>SUM(Apr!D25+C25*2)</f>
        <v>152138</v>
      </c>
      <c r="E25" s="8">
        <v>2741</v>
      </c>
      <c r="F25" s="37">
        <f>SUM(Apr!F25+E25*2)</f>
        <v>375670</v>
      </c>
      <c r="G25" s="8">
        <v>15576</v>
      </c>
      <c r="H25" s="37">
        <f>SUM(Apr!H25+G25)</f>
        <v>394483</v>
      </c>
      <c r="I25" s="37">
        <f t="shared" si="0"/>
        <v>21694</v>
      </c>
      <c r="J25" s="37">
        <f t="shared" si="1"/>
        <v>922291</v>
      </c>
    </row>
    <row r="26" spans="1:10" s="1" customFormat="1" ht="15.75" customHeight="1">
      <c r="A26" s="5" t="s">
        <v>63</v>
      </c>
      <c r="B26" s="6" t="s">
        <v>22</v>
      </c>
      <c r="C26" s="7">
        <v>4218</v>
      </c>
      <c r="D26" s="37">
        <f>SUM(Apr!D26+C26*2)</f>
        <v>152414</v>
      </c>
      <c r="E26" s="8">
        <v>2051</v>
      </c>
      <c r="F26" s="37">
        <f>SUM(Apr!F26+E26*2)</f>
        <v>214220</v>
      </c>
      <c r="G26" s="8">
        <v>58227</v>
      </c>
      <c r="H26" s="37">
        <f>SUM(Apr!H26+G26)</f>
        <v>334915</v>
      </c>
      <c r="I26" s="38">
        <f t="shared" si="0"/>
        <v>64496</v>
      </c>
      <c r="J26" s="37">
        <f t="shared" si="1"/>
        <v>701549</v>
      </c>
    </row>
    <row r="27" spans="1:10" s="1" customFormat="1" ht="15.75" customHeight="1">
      <c r="A27" s="5" t="s">
        <v>64</v>
      </c>
      <c r="B27" s="6" t="s">
        <v>22</v>
      </c>
      <c r="C27" s="7">
        <v>10330</v>
      </c>
      <c r="D27" s="37">
        <f>SUM(Apr!D27+C27*2)</f>
        <v>481191</v>
      </c>
      <c r="E27" s="8">
        <v>5087</v>
      </c>
      <c r="F27" s="37">
        <f>SUM(Apr!F27+E27*2)</f>
        <v>465494</v>
      </c>
      <c r="G27" s="8">
        <v>122556</v>
      </c>
      <c r="H27" s="37">
        <f>SUM(Apr!H27+G27)</f>
        <v>515310</v>
      </c>
      <c r="I27" s="38">
        <f t="shared" si="0"/>
        <v>137973</v>
      </c>
      <c r="J27" s="37">
        <f t="shared" si="1"/>
        <v>1461995</v>
      </c>
    </row>
    <row r="28" spans="1:10" s="1" customFormat="1" ht="15.75" customHeight="1">
      <c r="A28" s="5" t="s">
        <v>77</v>
      </c>
      <c r="B28" s="6" t="s">
        <v>22</v>
      </c>
      <c r="C28" s="7">
        <v>8586</v>
      </c>
      <c r="D28" s="37">
        <f>SUM(Apr!D28+C28*2)</f>
        <v>151151</v>
      </c>
      <c r="E28" s="8">
        <v>3447</v>
      </c>
      <c r="F28" s="37">
        <f>SUM(Apr!F28+E28*2)</f>
        <v>187859</v>
      </c>
      <c r="G28" s="8">
        <v>61684</v>
      </c>
      <c r="H28" s="37">
        <f>SUM(Apr!H28+G28)</f>
        <v>560881</v>
      </c>
      <c r="I28" s="38">
        <f t="shared" si="0"/>
        <v>73717</v>
      </c>
      <c r="J28" s="37">
        <f t="shared" si="1"/>
        <v>899891</v>
      </c>
    </row>
    <row r="29" spans="1:10" s="1" customFormat="1" ht="15.75" customHeight="1">
      <c r="A29" s="5" t="s">
        <v>82</v>
      </c>
      <c r="B29" s="6" t="s">
        <v>22</v>
      </c>
      <c r="C29" s="7">
        <v>6640</v>
      </c>
      <c r="D29" s="37">
        <f>SUM(Apr!D29+C29*2)</f>
        <v>559846</v>
      </c>
      <c r="E29" s="8">
        <v>90</v>
      </c>
      <c r="F29" s="37">
        <f>SUM(Apr!F29+E29*2)</f>
        <v>22371</v>
      </c>
      <c r="G29" s="8">
        <v>27133</v>
      </c>
      <c r="H29" s="37">
        <f>SUM(Apr!H29+G29)</f>
        <v>258292</v>
      </c>
      <c r="I29" s="38">
        <f t="shared" si="0"/>
        <v>33863</v>
      </c>
      <c r="J29" s="37">
        <f t="shared" si="1"/>
        <v>840509</v>
      </c>
    </row>
    <row r="30" spans="1:10" s="1" customFormat="1" ht="15.75" customHeight="1">
      <c r="A30" s="5" t="s">
        <v>83</v>
      </c>
      <c r="B30" s="6" t="s">
        <v>22</v>
      </c>
      <c r="C30" s="7">
        <v>7767</v>
      </c>
      <c r="D30" s="37">
        <f>SUM(Apr!D30+C30*2)</f>
        <v>1409649</v>
      </c>
      <c r="E30" s="8">
        <v>2602</v>
      </c>
      <c r="F30" s="37">
        <f>SUM(Apr!F30+E30*2)</f>
        <v>232399</v>
      </c>
      <c r="G30" s="8">
        <v>43886</v>
      </c>
      <c r="H30" s="37">
        <f>SUM(Apr!H30+G30)</f>
        <v>488476</v>
      </c>
      <c r="I30" s="38">
        <f t="shared" si="0"/>
        <v>54255</v>
      </c>
      <c r="J30" s="37">
        <f t="shared" si="1"/>
        <v>2130524</v>
      </c>
    </row>
    <row r="31" spans="1:10" s="1" customFormat="1" ht="15.75" customHeight="1">
      <c r="A31" s="5" t="s">
        <v>84</v>
      </c>
      <c r="B31" s="6" t="s">
        <v>22</v>
      </c>
      <c r="C31" s="7">
        <v>7907</v>
      </c>
      <c r="D31" s="37">
        <f>SUM(Apr!D31+C31*2)</f>
        <v>336306</v>
      </c>
      <c r="E31" s="8">
        <v>5612</v>
      </c>
      <c r="F31" s="37">
        <f>SUM(Apr!F31+E31*2)</f>
        <v>947717</v>
      </c>
      <c r="G31" s="8">
        <v>117110</v>
      </c>
      <c r="H31" s="37">
        <f>SUM(Apr!H31+G31)</f>
        <v>956853</v>
      </c>
      <c r="I31" s="38">
        <f t="shared" si="0"/>
        <v>130629</v>
      </c>
      <c r="J31" s="37">
        <f t="shared" si="1"/>
        <v>2240876</v>
      </c>
    </row>
    <row r="32" spans="1:10" s="12" customFormat="1" ht="15.75" customHeight="1">
      <c r="A32" s="10" t="s">
        <v>86</v>
      </c>
      <c r="B32" s="11" t="s">
        <v>22</v>
      </c>
      <c r="C32" s="7">
        <v>0</v>
      </c>
      <c r="D32" s="37">
        <f>SUM(Apr!D32+C32*2)</f>
        <v>17222</v>
      </c>
      <c r="E32" s="8">
        <v>1056</v>
      </c>
      <c r="F32" s="37">
        <f>SUM(Apr!F32+E32*2)</f>
        <v>59476</v>
      </c>
      <c r="G32" s="8">
        <v>765</v>
      </c>
      <c r="H32" s="37">
        <f>SUM(Apr!H32+G32)</f>
        <v>55526</v>
      </c>
      <c r="I32" s="37">
        <f t="shared" si="0"/>
        <v>1821</v>
      </c>
      <c r="J32" s="37">
        <f t="shared" si="1"/>
        <v>132224</v>
      </c>
    </row>
    <row r="33" spans="1:10" s="12" customFormat="1" ht="15.75" customHeight="1">
      <c r="A33" s="10" t="s">
        <v>136</v>
      </c>
      <c r="B33" s="11" t="s">
        <v>22</v>
      </c>
      <c r="C33" s="7">
        <v>0</v>
      </c>
      <c r="D33" s="37">
        <f>SUM(Apr!D33+C33*2)</f>
        <v>31283</v>
      </c>
      <c r="E33" s="8">
        <v>5563</v>
      </c>
      <c r="F33" s="37">
        <f>SUM(Apr!F33+E33*2)</f>
        <v>176331</v>
      </c>
      <c r="G33" s="8">
        <v>15575</v>
      </c>
      <c r="H33" s="37">
        <f>SUM(Apr!H33+G33)</f>
        <v>108303</v>
      </c>
      <c r="I33" s="37">
        <f t="shared" si="0"/>
        <v>21138</v>
      </c>
      <c r="J33" s="37">
        <f t="shared" si="1"/>
        <v>315917</v>
      </c>
    </row>
    <row r="34" spans="1:10" s="12" customFormat="1" ht="15.75" customHeight="1">
      <c r="A34" s="10" t="s">
        <v>137</v>
      </c>
      <c r="B34" s="11" t="s">
        <v>22</v>
      </c>
      <c r="C34" s="7">
        <v>0</v>
      </c>
      <c r="D34" s="37">
        <f>SUM(Apr!D34+C34*2)</f>
        <v>33270</v>
      </c>
      <c r="E34" s="8">
        <v>11303</v>
      </c>
      <c r="F34" s="37">
        <f>SUM(Apr!F34+E34*2)</f>
        <v>670175</v>
      </c>
      <c r="G34" s="8">
        <v>45693</v>
      </c>
      <c r="H34" s="37">
        <f>SUM(Apr!H34+G34)</f>
        <v>550569</v>
      </c>
      <c r="I34" s="37">
        <f t="shared" si="0"/>
        <v>56996</v>
      </c>
      <c r="J34" s="37">
        <f t="shared" si="1"/>
        <v>1254014</v>
      </c>
    </row>
    <row r="35" spans="1:10" s="12" customFormat="1" ht="15.75" customHeight="1">
      <c r="A35" s="10" t="s">
        <v>138</v>
      </c>
      <c r="B35" s="11" t="s">
        <v>22</v>
      </c>
      <c r="C35" s="7">
        <v>0</v>
      </c>
      <c r="D35" s="37">
        <f>SUM(Apr!D35+C35*2)</f>
        <v>0</v>
      </c>
      <c r="E35" s="8">
        <v>2652</v>
      </c>
      <c r="F35" s="37">
        <f>SUM(Apr!F35+E35*2)</f>
        <v>357199</v>
      </c>
      <c r="G35" s="8">
        <v>7227</v>
      </c>
      <c r="H35" s="37">
        <f>SUM(Apr!H35+G35)</f>
        <v>165054</v>
      </c>
      <c r="I35" s="37">
        <f t="shared" si="0"/>
        <v>9879</v>
      </c>
      <c r="J35" s="37">
        <f t="shared" si="1"/>
        <v>522253</v>
      </c>
    </row>
    <row r="36" spans="1:10" s="12" customFormat="1" ht="15.75" customHeight="1">
      <c r="A36" s="10" t="s">
        <v>131</v>
      </c>
      <c r="B36" s="11" t="s">
        <v>20</v>
      </c>
      <c r="C36" s="7">
        <v>13750</v>
      </c>
      <c r="D36" s="37">
        <f>SUM(Apr!D36+C36*2)</f>
        <v>785122</v>
      </c>
      <c r="E36" s="8">
        <v>1705</v>
      </c>
      <c r="F36" s="37">
        <f>SUM(Apr!F36+E36*2)</f>
        <v>157077</v>
      </c>
      <c r="G36" s="8">
        <v>51134</v>
      </c>
      <c r="H36" s="37">
        <f>SUM(Apr!H36+G36)</f>
        <v>772961</v>
      </c>
      <c r="I36" s="38">
        <f t="shared" si="0"/>
        <v>66589</v>
      </c>
      <c r="J36" s="37">
        <f t="shared" si="1"/>
        <v>1715160</v>
      </c>
    </row>
    <row r="37" spans="1:10" s="1" customFormat="1" ht="15.75" customHeight="1">
      <c r="A37" s="5" t="s">
        <v>19</v>
      </c>
      <c r="B37" s="6" t="s">
        <v>20</v>
      </c>
      <c r="C37" s="7">
        <v>3544</v>
      </c>
      <c r="D37" s="37">
        <f>SUM(Apr!D37+C37*2)</f>
        <v>107835</v>
      </c>
      <c r="E37" s="8">
        <v>0</v>
      </c>
      <c r="F37" s="37">
        <f>SUM(Apr!F37+E37*2)</f>
        <v>20478</v>
      </c>
      <c r="G37" s="8">
        <v>2105</v>
      </c>
      <c r="H37" s="37">
        <f>SUM(Apr!H37+G37)</f>
        <v>34212</v>
      </c>
      <c r="I37" s="38">
        <f t="shared" si="0"/>
        <v>5649</v>
      </c>
      <c r="J37" s="37">
        <f t="shared" si="1"/>
        <v>162525</v>
      </c>
    </row>
    <row r="38" spans="1:10" s="1" customFormat="1" ht="15.75" customHeight="1">
      <c r="A38" s="5" t="s">
        <v>26</v>
      </c>
      <c r="B38" s="6" t="s">
        <v>20</v>
      </c>
      <c r="C38" s="7">
        <v>35267</v>
      </c>
      <c r="D38" s="37">
        <f>SUM(Apr!D38+C38*2)</f>
        <v>1586990</v>
      </c>
      <c r="E38" s="8">
        <v>10959</v>
      </c>
      <c r="F38" s="37">
        <f>SUM(Apr!F38+E38*2)</f>
        <v>764256</v>
      </c>
      <c r="G38" s="8">
        <v>165096</v>
      </c>
      <c r="H38" s="37">
        <f>SUM(Apr!H38+G38)</f>
        <v>1629033</v>
      </c>
      <c r="I38" s="38">
        <f t="shared" si="0"/>
        <v>211322</v>
      </c>
      <c r="J38" s="37">
        <f t="shared" si="1"/>
        <v>3980279</v>
      </c>
    </row>
    <row r="39" spans="1:10" s="1" customFormat="1" ht="15.75" customHeight="1">
      <c r="A39" s="5" t="s">
        <v>28</v>
      </c>
      <c r="B39" s="6" t="s">
        <v>20</v>
      </c>
      <c r="C39" s="7">
        <v>10646</v>
      </c>
      <c r="D39" s="37">
        <f>SUM(Apr!D39+C39*2)</f>
        <v>489358</v>
      </c>
      <c r="E39" s="8">
        <v>1816</v>
      </c>
      <c r="F39" s="37">
        <f>SUM(Apr!F39+E39*2)</f>
        <v>59585</v>
      </c>
      <c r="G39" s="8">
        <v>209089</v>
      </c>
      <c r="H39" s="37">
        <f>SUM(Apr!H39+G39)</f>
        <v>622289</v>
      </c>
      <c r="I39" s="38">
        <f t="shared" si="0"/>
        <v>221551</v>
      </c>
      <c r="J39" s="37">
        <f t="shared" si="1"/>
        <v>1171232</v>
      </c>
    </row>
    <row r="40" spans="1:10" s="1" customFormat="1" ht="15.75" customHeight="1">
      <c r="A40" s="5" t="s">
        <v>29</v>
      </c>
      <c r="B40" s="6" t="s">
        <v>20</v>
      </c>
      <c r="C40" s="7">
        <v>6539</v>
      </c>
      <c r="D40" s="37">
        <f>SUM(Apr!D40+C40*2)</f>
        <v>524780</v>
      </c>
      <c r="E40" s="8">
        <v>4501</v>
      </c>
      <c r="F40" s="37">
        <f>SUM(Apr!F40+E40*2)</f>
        <v>63999</v>
      </c>
      <c r="G40" s="8">
        <v>33225</v>
      </c>
      <c r="H40" s="37">
        <f>SUM(Apr!H40+G40)</f>
        <v>332434</v>
      </c>
      <c r="I40" s="38">
        <f t="shared" si="0"/>
        <v>44265</v>
      </c>
      <c r="J40" s="37">
        <f t="shared" si="1"/>
        <v>921213</v>
      </c>
    </row>
    <row r="41" spans="1:10" s="12" customFormat="1" ht="15.75" customHeight="1">
      <c r="A41" s="10" t="s">
        <v>32</v>
      </c>
      <c r="B41" s="11" t="s">
        <v>20</v>
      </c>
      <c r="C41" s="7">
        <v>0</v>
      </c>
      <c r="D41" s="37">
        <f>SUM(Apr!D41+C41*2)</f>
        <v>0</v>
      </c>
      <c r="E41" s="8">
        <v>0</v>
      </c>
      <c r="F41" s="37">
        <f>SUM(Apr!F41+E41*2)</f>
        <v>0</v>
      </c>
      <c r="G41" s="8">
        <v>0</v>
      </c>
      <c r="H41" s="37">
        <f>SUM(Apr!H41+G41)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7314</v>
      </c>
      <c r="D42" s="37">
        <f>SUM(Apr!D42+C42*2)</f>
        <v>640706</v>
      </c>
      <c r="E42" s="8">
        <v>6234</v>
      </c>
      <c r="F42" s="37">
        <f>SUM(Apr!F42+E42*2)</f>
        <v>426871</v>
      </c>
      <c r="G42" s="8">
        <v>322063</v>
      </c>
      <c r="H42" s="37">
        <f>SUM(Apr!H42+G42)</f>
        <v>1133302</v>
      </c>
      <c r="I42" s="38">
        <f aca="true" t="shared" si="2" ref="I42:I80">SUM(C42,E42,G42)</f>
        <v>335611</v>
      </c>
      <c r="J42" s="37">
        <f t="shared" si="1"/>
        <v>2200879</v>
      </c>
    </row>
    <row r="43" spans="1:10" s="1" customFormat="1" ht="15.75" customHeight="1">
      <c r="A43" s="5" t="s">
        <v>34</v>
      </c>
      <c r="B43" s="6" t="s">
        <v>20</v>
      </c>
      <c r="C43" s="7">
        <v>14950</v>
      </c>
      <c r="D43" s="37">
        <f>SUM(Apr!D43+C43*2)</f>
        <v>723269</v>
      </c>
      <c r="E43" s="8">
        <v>3931</v>
      </c>
      <c r="F43" s="37">
        <f>SUM(Apr!F43+E43*2)</f>
        <v>301573</v>
      </c>
      <c r="G43" s="8">
        <v>360109</v>
      </c>
      <c r="H43" s="37">
        <f>SUM(Apr!H43+G43)</f>
        <v>811191</v>
      </c>
      <c r="I43" s="38">
        <f t="shared" si="2"/>
        <v>378990</v>
      </c>
      <c r="J43" s="37">
        <f t="shared" si="1"/>
        <v>1836033</v>
      </c>
    </row>
    <row r="44" spans="1:10" s="12" customFormat="1" ht="15.75" customHeight="1">
      <c r="A44" s="10" t="s">
        <v>35</v>
      </c>
      <c r="B44" s="11" t="s">
        <v>20</v>
      </c>
      <c r="C44" s="7">
        <v>0</v>
      </c>
      <c r="D44" s="37">
        <f>SUM(Apr!D44+C44*2)</f>
        <v>0</v>
      </c>
      <c r="E44" s="8">
        <v>0</v>
      </c>
      <c r="F44" s="37">
        <f>SUM(Apr!F44+E44*2)</f>
        <v>0</v>
      </c>
      <c r="G44" s="8">
        <v>0</v>
      </c>
      <c r="H44" s="37">
        <f>SUM(Apr!H44+G44)</f>
        <v>0</v>
      </c>
      <c r="I44" s="37">
        <f t="shared" si="2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15189</v>
      </c>
      <c r="D45" s="37">
        <f>SUM(Apr!D45+C45*2)</f>
        <v>830571</v>
      </c>
      <c r="E45" s="8">
        <v>1335</v>
      </c>
      <c r="F45" s="37">
        <f>SUM(Apr!F45+E45*2)</f>
        <v>201167</v>
      </c>
      <c r="G45" s="8">
        <v>229882</v>
      </c>
      <c r="H45" s="37">
        <f>SUM(Apr!H45+G45)</f>
        <v>768908</v>
      </c>
      <c r="I45" s="38">
        <f t="shared" si="2"/>
        <v>246406</v>
      </c>
      <c r="J45" s="37">
        <f t="shared" si="1"/>
        <v>1800646</v>
      </c>
    </row>
    <row r="46" spans="1:10" s="12" customFormat="1" ht="15.75" customHeight="1">
      <c r="A46" s="10" t="s">
        <v>39</v>
      </c>
      <c r="B46" s="11" t="s">
        <v>20</v>
      </c>
      <c r="C46" s="7">
        <v>5035</v>
      </c>
      <c r="D46" s="37">
        <f>SUM(Apr!D46+C46*2)</f>
        <v>192079</v>
      </c>
      <c r="E46" s="8">
        <v>1929</v>
      </c>
      <c r="F46" s="37">
        <f>SUM(Apr!F46+E46*2)</f>
        <v>96116</v>
      </c>
      <c r="G46" s="8">
        <v>7104</v>
      </c>
      <c r="H46" s="37">
        <f>SUM(Apr!H46+G46)</f>
        <v>130427</v>
      </c>
      <c r="I46" s="37">
        <f t="shared" si="2"/>
        <v>14068</v>
      </c>
      <c r="J46" s="37">
        <f t="shared" si="1"/>
        <v>418622</v>
      </c>
    </row>
    <row r="47" spans="1:10" s="1" customFormat="1" ht="15.75" customHeight="1">
      <c r="A47" s="5" t="s">
        <v>41</v>
      </c>
      <c r="B47" s="6" t="s">
        <v>20</v>
      </c>
      <c r="C47" s="7">
        <v>15174</v>
      </c>
      <c r="D47" s="37">
        <f>SUM(Apr!D47+C47*2)</f>
        <v>774775</v>
      </c>
      <c r="E47" s="8">
        <v>30712</v>
      </c>
      <c r="F47" s="37">
        <f>SUM(Apr!F47+E47*2)</f>
        <v>1274712</v>
      </c>
      <c r="G47" s="8">
        <v>323479</v>
      </c>
      <c r="H47" s="37">
        <f>SUM(Apr!H47+G47)</f>
        <v>1180123</v>
      </c>
      <c r="I47" s="38">
        <f t="shared" si="2"/>
        <v>369365</v>
      </c>
      <c r="J47" s="37">
        <f t="shared" si="1"/>
        <v>3229610</v>
      </c>
    </row>
    <row r="48" spans="1:10" s="1" customFormat="1" ht="15.75" customHeight="1">
      <c r="A48" s="5" t="s">
        <v>42</v>
      </c>
      <c r="B48" s="6" t="s">
        <v>20</v>
      </c>
      <c r="C48" s="7">
        <v>0</v>
      </c>
      <c r="D48" s="37">
        <f>SUM(Apr!D48+C48*2)</f>
        <v>190397</v>
      </c>
      <c r="E48" s="8">
        <v>5400</v>
      </c>
      <c r="F48" s="37">
        <f>SUM(Apr!F48+E48*2)</f>
        <v>148694</v>
      </c>
      <c r="G48" s="8">
        <v>14904</v>
      </c>
      <c r="H48" s="37">
        <f>SUM(Apr!H48+G48)</f>
        <v>91720</v>
      </c>
      <c r="I48" s="38">
        <f t="shared" si="2"/>
        <v>20304</v>
      </c>
      <c r="J48" s="37">
        <f t="shared" si="1"/>
        <v>430811</v>
      </c>
    </row>
    <row r="49" spans="1:10" s="12" customFormat="1" ht="15.75" customHeight="1">
      <c r="A49" s="10" t="s">
        <v>43</v>
      </c>
      <c r="B49" s="11" t="s">
        <v>20</v>
      </c>
      <c r="C49" s="7">
        <v>0</v>
      </c>
      <c r="D49" s="37">
        <f>SUM(Apr!D49+C49*2)</f>
        <v>0</v>
      </c>
      <c r="E49" s="8">
        <v>1056</v>
      </c>
      <c r="F49" s="37">
        <f>SUM(Apr!F49+E49*2)</f>
        <v>2112</v>
      </c>
      <c r="G49" s="8">
        <v>0</v>
      </c>
      <c r="H49" s="37">
        <f>SUM(Apr!H49+G49)</f>
        <v>0</v>
      </c>
      <c r="I49" s="37">
        <f t="shared" si="2"/>
        <v>1056</v>
      </c>
      <c r="J49" s="37">
        <f t="shared" si="1"/>
        <v>2112</v>
      </c>
    </row>
    <row r="50" spans="1:10" s="12" customFormat="1" ht="15.75" customHeight="1">
      <c r="A50" s="10" t="s">
        <v>132</v>
      </c>
      <c r="B50" s="11" t="s">
        <v>20</v>
      </c>
      <c r="C50" s="7">
        <v>8827</v>
      </c>
      <c r="D50" s="37">
        <f>SUM(Apr!D50+C50*2)</f>
        <v>602785</v>
      </c>
      <c r="E50" s="8">
        <v>0</v>
      </c>
      <c r="F50" s="37">
        <f>SUM(Apr!F50+E50*2)</f>
        <v>17905</v>
      </c>
      <c r="G50" s="8">
        <v>3270</v>
      </c>
      <c r="H50" s="37">
        <f>SUM(Apr!H50+G50)</f>
        <v>550306</v>
      </c>
      <c r="I50" s="38">
        <f t="shared" si="2"/>
        <v>12097</v>
      </c>
      <c r="J50" s="37">
        <f t="shared" si="1"/>
        <v>1170996</v>
      </c>
    </row>
    <row r="51" spans="1:10" s="1" customFormat="1" ht="15.75" customHeight="1">
      <c r="A51" s="5" t="s">
        <v>48</v>
      </c>
      <c r="B51" s="6" t="s">
        <v>20</v>
      </c>
      <c r="C51" s="7">
        <v>20456</v>
      </c>
      <c r="D51" s="37">
        <f>SUM(Apr!D51+C51*2)</f>
        <v>1390759</v>
      </c>
      <c r="E51" s="8">
        <v>1056</v>
      </c>
      <c r="F51" s="37">
        <f>SUM(Apr!F51+E51*2)</f>
        <v>130888</v>
      </c>
      <c r="G51" s="8">
        <v>72672</v>
      </c>
      <c r="H51" s="37">
        <f>SUM(Apr!H51+G51)</f>
        <v>905855</v>
      </c>
      <c r="I51" s="38">
        <f t="shared" si="2"/>
        <v>94184</v>
      </c>
      <c r="J51" s="37">
        <f t="shared" si="1"/>
        <v>2427502</v>
      </c>
    </row>
    <row r="52" spans="1:10" s="12" customFormat="1" ht="15.75" customHeight="1">
      <c r="A52" s="10" t="s">
        <v>54</v>
      </c>
      <c r="B52" s="11" t="s">
        <v>20</v>
      </c>
      <c r="C52" s="7">
        <v>0</v>
      </c>
      <c r="D52" s="37">
        <f>SUM(Apr!D52+C52*2)</f>
        <v>55983</v>
      </c>
      <c r="E52" s="8">
        <v>1056</v>
      </c>
      <c r="F52" s="37">
        <f>SUM(Apr!F52+E52*2)</f>
        <v>19548</v>
      </c>
      <c r="G52" s="8">
        <v>0</v>
      </c>
      <c r="H52" s="37">
        <f>SUM(Apr!H52+G52)</f>
        <v>53721</v>
      </c>
      <c r="I52" s="37">
        <f t="shared" si="2"/>
        <v>1056</v>
      </c>
      <c r="J52" s="37">
        <f t="shared" si="1"/>
        <v>129252</v>
      </c>
    </row>
    <row r="53" spans="1:10" s="12" customFormat="1" ht="15.75" customHeight="1">
      <c r="A53" s="10" t="s">
        <v>55</v>
      </c>
      <c r="B53" s="11" t="s">
        <v>20</v>
      </c>
      <c r="C53" s="7">
        <v>2344</v>
      </c>
      <c r="D53" s="37">
        <f>SUM(Apr!D53+C53*2)</f>
        <v>530622</v>
      </c>
      <c r="E53" s="8">
        <v>12891</v>
      </c>
      <c r="F53" s="37">
        <f>SUM(Apr!F53+E53*2)</f>
        <v>770189</v>
      </c>
      <c r="G53" s="8">
        <v>28372</v>
      </c>
      <c r="H53" s="37">
        <f>SUM(Apr!H53+G53)</f>
        <v>604175</v>
      </c>
      <c r="I53" s="37">
        <f t="shared" si="2"/>
        <v>43607</v>
      </c>
      <c r="J53" s="37">
        <f t="shared" si="1"/>
        <v>1904986</v>
      </c>
    </row>
    <row r="54" spans="1:10" s="12" customFormat="1" ht="15.75" customHeight="1">
      <c r="A54" s="10" t="s">
        <v>56</v>
      </c>
      <c r="B54" s="11" t="s">
        <v>20</v>
      </c>
      <c r="C54" s="7">
        <v>19512</v>
      </c>
      <c r="D54" s="37">
        <f>SUM(Apr!D54+C54*2)</f>
        <v>1149445</v>
      </c>
      <c r="E54" s="8">
        <v>20107</v>
      </c>
      <c r="F54" s="37">
        <f>SUM(Apr!F54+E54*2)</f>
        <v>1130466</v>
      </c>
      <c r="G54" s="8">
        <v>135935</v>
      </c>
      <c r="H54" s="37">
        <f>SUM(Apr!H54+G54)</f>
        <v>1276540</v>
      </c>
      <c r="I54" s="37">
        <f t="shared" si="2"/>
        <v>175554</v>
      </c>
      <c r="J54" s="37">
        <f t="shared" si="1"/>
        <v>3556451</v>
      </c>
    </row>
    <row r="55" spans="1:10" s="1" customFormat="1" ht="15.75" customHeight="1">
      <c r="A55" s="5" t="s">
        <v>58</v>
      </c>
      <c r="B55" s="6" t="s">
        <v>20</v>
      </c>
      <c r="C55" s="7">
        <v>0</v>
      </c>
      <c r="D55" s="37">
        <f>SUM(Apr!D55+C55*2)</f>
        <v>141373</v>
      </c>
      <c r="E55" s="8">
        <v>4932</v>
      </c>
      <c r="F55" s="37">
        <f>SUM(Apr!F55+E55*2)</f>
        <v>88098</v>
      </c>
      <c r="G55" s="8">
        <v>59916</v>
      </c>
      <c r="H55" s="37">
        <f>SUM(Apr!H55+G55)</f>
        <v>221825</v>
      </c>
      <c r="I55" s="38">
        <f t="shared" si="2"/>
        <v>64848</v>
      </c>
      <c r="J55" s="37">
        <f t="shared" si="1"/>
        <v>451296</v>
      </c>
    </row>
    <row r="56" spans="1:10" s="1" customFormat="1" ht="15.75" customHeight="1">
      <c r="A56" s="5" t="s">
        <v>59</v>
      </c>
      <c r="B56" s="6" t="s">
        <v>20</v>
      </c>
      <c r="C56" s="7">
        <v>14213</v>
      </c>
      <c r="D56" s="37">
        <f>SUM(Apr!D56+C56*2)</f>
        <v>1366163</v>
      </c>
      <c r="E56" s="8">
        <v>32383</v>
      </c>
      <c r="F56" s="37">
        <f>SUM(Apr!F56+E56*2)</f>
        <v>1988501</v>
      </c>
      <c r="G56" s="8">
        <v>124860</v>
      </c>
      <c r="H56" s="37">
        <f>SUM(Apr!H56+G56)</f>
        <v>1880563</v>
      </c>
      <c r="I56" s="38">
        <f t="shared" si="2"/>
        <v>171456</v>
      </c>
      <c r="J56" s="37">
        <f t="shared" si="1"/>
        <v>5235227</v>
      </c>
    </row>
    <row r="57" spans="1:10" s="1" customFormat="1" ht="15.75" customHeight="1">
      <c r="A57" s="5" t="s">
        <v>60</v>
      </c>
      <c r="B57" s="6" t="s">
        <v>20</v>
      </c>
      <c r="C57" s="7">
        <v>7202</v>
      </c>
      <c r="D57" s="37">
        <f>SUM(Apr!D57+C57*2)</f>
        <v>734716</v>
      </c>
      <c r="E57" s="8">
        <v>22430</v>
      </c>
      <c r="F57" s="37">
        <f>SUM(Apr!F57+E57*2)</f>
        <v>1047437</v>
      </c>
      <c r="G57" s="8">
        <v>188837</v>
      </c>
      <c r="H57" s="37">
        <f>SUM(Apr!H57+G57)</f>
        <v>1164344</v>
      </c>
      <c r="I57" s="38">
        <f t="shared" si="2"/>
        <v>218469</v>
      </c>
      <c r="J57" s="37">
        <f t="shared" si="1"/>
        <v>2946497</v>
      </c>
    </row>
    <row r="58" spans="1:10" s="1" customFormat="1" ht="15.75" customHeight="1">
      <c r="A58" s="5" t="s">
        <v>61</v>
      </c>
      <c r="B58" s="6" t="s">
        <v>20</v>
      </c>
      <c r="C58" s="7">
        <v>8756</v>
      </c>
      <c r="D58" s="37">
        <f>SUM(Apr!D58+C58*2)</f>
        <v>1032829</v>
      </c>
      <c r="E58" s="8">
        <v>14623</v>
      </c>
      <c r="F58" s="37">
        <f>SUM(Apr!F58+E58*2)</f>
        <v>848723</v>
      </c>
      <c r="G58" s="8">
        <v>29602</v>
      </c>
      <c r="H58" s="37">
        <f>SUM(Apr!H58+G58)</f>
        <v>945700</v>
      </c>
      <c r="I58" s="38">
        <f t="shared" si="2"/>
        <v>52981</v>
      </c>
      <c r="J58" s="37">
        <f t="shared" si="1"/>
        <v>2827252</v>
      </c>
    </row>
    <row r="59" spans="1:10" s="1" customFormat="1" ht="15.75" customHeight="1">
      <c r="A59" s="5" t="s">
        <v>65</v>
      </c>
      <c r="B59" s="6" t="s">
        <v>20</v>
      </c>
      <c r="C59" s="7">
        <v>2823</v>
      </c>
      <c r="D59" s="37">
        <f>SUM(Apr!D59+C59*2)</f>
        <v>55671</v>
      </c>
      <c r="E59" s="8">
        <v>0</v>
      </c>
      <c r="F59" s="37">
        <f>SUM(Apr!F59+E59*2)</f>
        <v>0</v>
      </c>
      <c r="G59" s="8">
        <v>16938</v>
      </c>
      <c r="H59" s="37">
        <f>SUM(Apr!H59+G59)</f>
        <v>49709</v>
      </c>
      <c r="I59" s="38">
        <f t="shared" si="2"/>
        <v>19761</v>
      </c>
      <c r="J59" s="37">
        <f t="shared" si="1"/>
        <v>105380</v>
      </c>
    </row>
    <row r="60" spans="1:10" s="1" customFormat="1" ht="15.75" customHeight="1">
      <c r="A60" s="5" t="s">
        <v>66</v>
      </c>
      <c r="B60" s="6" t="s">
        <v>20</v>
      </c>
      <c r="C60" s="7">
        <v>1638</v>
      </c>
      <c r="D60" s="37">
        <f>SUM(Apr!D60+C60*2)</f>
        <v>693584</v>
      </c>
      <c r="E60" s="8">
        <v>2629</v>
      </c>
      <c r="F60" s="37">
        <f>SUM(Apr!F60+E60*2)</f>
        <v>159599</v>
      </c>
      <c r="G60" s="8">
        <v>21607</v>
      </c>
      <c r="H60" s="37">
        <f>SUM(Apr!H60+G60)</f>
        <v>490056</v>
      </c>
      <c r="I60" s="38">
        <f t="shared" si="2"/>
        <v>25874</v>
      </c>
      <c r="J60" s="37">
        <f t="shared" si="1"/>
        <v>1343239</v>
      </c>
    </row>
    <row r="61" spans="1:10" s="1" customFormat="1" ht="15.75" customHeight="1">
      <c r="A61" s="5" t="s">
        <v>67</v>
      </c>
      <c r="B61" s="6" t="s">
        <v>20</v>
      </c>
      <c r="C61" s="7">
        <v>601</v>
      </c>
      <c r="D61" s="37">
        <f>SUM(Apr!D61+C61*2)</f>
        <v>154575</v>
      </c>
      <c r="E61" s="8">
        <v>0</v>
      </c>
      <c r="F61" s="37">
        <f>SUM(Apr!F61+E61*2)</f>
        <v>8448</v>
      </c>
      <c r="G61" s="8">
        <v>0</v>
      </c>
      <c r="H61" s="37">
        <f>SUM(Apr!H61+G61)</f>
        <v>225283</v>
      </c>
      <c r="I61" s="38">
        <f t="shared" si="2"/>
        <v>601</v>
      </c>
      <c r="J61" s="37">
        <f t="shared" si="1"/>
        <v>388306</v>
      </c>
    </row>
    <row r="62" spans="1:10" s="12" customFormat="1" ht="15.75" customHeight="1">
      <c r="A62" s="10" t="s">
        <v>68</v>
      </c>
      <c r="B62" s="11" t="s">
        <v>20</v>
      </c>
      <c r="C62" s="7">
        <v>3643</v>
      </c>
      <c r="D62" s="37">
        <f>SUM(Apr!D62+C62*2)</f>
        <v>81697</v>
      </c>
      <c r="E62" s="8">
        <v>0</v>
      </c>
      <c r="F62" s="37">
        <f>SUM(Apr!F62+E62*2)</f>
        <v>212211</v>
      </c>
      <c r="G62" s="8">
        <v>15796</v>
      </c>
      <c r="H62" s="37">
        <f>SUM(Apr!H62+G62)</f>
        <v>234312</v>
      </c>
      <c r="I62" s="37">
        <f t="shared" si="2"/>
        <v>19439</v>
      </c>
      <c r="J62" s="37">
        <f t="shared" si="1"/>
        <v>528220</v>
      </c>
    </row>
    <row r="63" spans="1:10" s="1" customFormat="1" ht="15.75" customHeight="1">
      <c r="A63" s="5" t="s">
        <v>69</v>
      </c>
      <c r="B63" s="6" t="s">
        <v>20</v>
      </c>
      <c r="C63" s="7">
        <v>11757</v>
      </c>
      <c r="D63" s="37">
        <f>SUM(Apr!D63+C63*2)</f>
        <v>695878</v>
      </c>
      <c r="E63" s="8">
        <v>3936</v>
      </c>
      <c r="F63" s="37">
        <f>SUM(Apr!F63+E63*2)</f>
        <v>388186</v>
      </c>
      <c r="G63" s="8">
        <v>6195</v>
      </c>
      <c r="H63" s="37">
        <f>SUM(Apr!H63+G63)</f>
        <v>429255</v>
      </c>
      <c r="I63" s="38">
        <f t="shared" si="2"/>
        <v>21888</v>
      </c>
      <c r="J63" s="37">
        <f t="shared" si="1"/>
        <v>1513319</v>
      </c>
    </row>
    <row r="64" spans="1:10" s="12" customFormat="1" ht="15.75" customHeight="1">
      <c r="A64" s="10" t="s">
        <v>70</v>
      </c>
      <c r="B64" s="11" t="s">
        <v>20</v>
      </c>
      <c r="C64" s="7">
        <v>1065</v>
      </c>
      <c r="D64" s="37">
        <f>SUM(Apr!D64+C64*2)</f>
        <v>460345</v>
      </c>
      <c r="E64" s="8">
        <v>4749</v>
      </c>
      <c r="F64" s="37">
        <f>SUM(Apr!F64+E64*2)</f>
        <v>259050</v>
      </c>
      <c r="G64" s="8">
        <v>17405</v>
      </c>
      <c r="H64" s="37">
        <f>SUM(Apr!H64+G64)</f>
        <v>327541</v>
      </c>
      <c r="I64" s="37">
        <f t="shared" si="2"/>
        <v>23219</v>
      </c>
      <c r="J64" s="37">
        <f t="shared" si="1"/>
        <v>1046936</v>
      </c>
    </row>
    <row r="65" spans="1:10" s="1" customFormat="1" ht="15.75" customHeight="1">
      <c r="A65" s="5" t="s">
        <v>71</v>
      </c>
      <c r="B65" s="6" t="s">
        <v>20</v>
      </c>
      <c r="C65" s="7">
        <v>8898</v>
      </c>
      <c r="D65" s="37">
        <f>SUM(Apr!D65+C65*2)</f>
        <v>523013</v>
      </c>
      <c r="E65" s="8">
        <v>820</v>
      </c>
      <c r="F65" s="37">
        <f>SUM(Apr!F65+E65*2)</f>
        <v>95089</v>
      </c>
      <c r="G65" s="8">
        <v>76298</v>
      </c>
      <c r="H65" s="37">
        <f>SUM(Apr!H65+G65)</f>
        <v>465477</v>
      </c>
      <c r="I65" s="38">
        <f t="shared" si="2"/>
        <v>86016</v>
      </c>
      <c r="J65" s="37">
        <f t="shared" si="1"/>
        <v>1083579</v>
      </c>
    </row>
    <row r="66" spans="1:10" s="12" customFormat="1" ht="15.75" customHeight="1">
      <c r="A66" s="10" t="s">
        <v>72</v>
      </c>
      <c r="B66" s="11" t="s">
        <v>20</v>
      </c>
      <c r="C66" s="7">
        <v>0</v>
      </c>
      <c r="D66" s="37">
        <f>SUM(Apr!D66+C66*2)</f>
        <v>0</v>
      </c>
      <c r="E66" s="8">
        <v>0</v>
      </c>
      <c r="F66" s="37">
        <f>SUM(Apr!F66+E66*2)</f>
        <v>14796</v>
      </c>
      <c r="G66" s="8">
        <v>0</v>
      </c>
      <c r="H66" s="37">
        <f>SUM(Apr!H66+G66)</f>
        <v>0</v>
      </c>
      <c r="I66" s="37">
        <f t="shared" si="2"/>
        <v>0</v>
      </c>
      <c r="J66" s="37">
        <f t="shared" si="1"/>
        <v>14796</v>
      </c>
    </row>
    <row r="67" spans="1:10" s="1" customFormat="1" ht="15.75" customHeight="1">
      <c r="A67" s="5" t="s">
        <v>73</v>
      </c>
      <c r="B67" s="6" t="s">
        <v>20</v>
      </c>
      <c r="C67" s="7">
        <v>2244</v>
      </c>
      <c r="D67" s="37">
        <f>SUM(Apr!D67+C67*2)</f>
        <v>429753</v>
      </c>
      <c r="E67" s="8">
        <v>0</v>
      </c>
      <c r="F67" s="37">
        <f>SUM(Apr!F67+E67*2)</f>
        <v>52098</v>
      </c>
      <c r="G67" s="8">
        <v>864</v>
      </c>
      <c r="H67" s="37">
        <f>SUM(Apr!H67+G67)</f>
        <v>234724</v>
      </c>
      <c r="I67" s="38">
        <f t="shared" si="2"/>
        <v>3108</v>
      </c>
      <c r="J67" s="37">
        <f t="shared" si="1"/>
        <v>716575</v>
      </c>
    </row>
    <row r="68" spans="1:10" s="12" customFormat="1" ht="15.75" customHeight="1">
      <c r="A68" s="10" t="s">
        <v>74</v>
      </c>
      <c r="B68" s="11" t="s">
        <v>20</v>
      </c>
      <c r="C68" s="7">
        <v>4565</v>
      </c>
      <c r="D68" s="37">
        <f>SUM(Apr!D68+C68*2)</f>
        <v>321511</v>
      </c>
      <c r="E68" s="8">
        <v>150</v>
      </c>
      <c r="F68" s="37">
        <f>SUM(Apr!F68+E68*2)</f>
        <v>7116</v>
      </c>
      <c r="G68" s="8">
        <v>4740</v>
      </c>
      <c r="H68" s="37">
        <f>SUM(Apr!H68+G68)</f>
        <v>213892</v>
      </c>
      <c r="I68" s="37">
        <f t="shared" si="2"/>
        <v>9455</v>
      </c>
      <c r="J68" s="37">
        <f t="shared" si="1"/>
        <v>542519</v>
      </c>
    </row>
    <row r="69" spans="1:10" s="1" customFormat="1" ht="15.75" customHeight="1">
      <c r="A69" s="5" t="s">
        <v>143</v>
      </c>
      <c r="B69" s="6" t="s">
        <v>20</v>
      </c>
      <c r="C69" s="7">
        <v>1523</v>
      </c>
      <c r="D69" s="37">
        <f>SUM(Apr!D69+C69*2)</f>
        <v>165178</v>
      </c>
      <c r="E69" s="8">
        <v>3557</v>
      </c>
      <c r="F69" s="37">
        <f>SUM(Apr!F69+E69*2)</f>
        <v>167304</v>
      </c>
      <c r="G69" s="8">
        <v>424</v>
      </c>
      <c r="H69" s="37">
        <f>SUM(Apr!H69+G69)</f>
        <v>232789</v>
      </c>
      <c r="I69" s="38">
        <f t="shared" si="2"/>
        <v>5504</v>
      </c>
      <c r="J69" s="37">
        <f t="shared" si="1"/>
        <v>565271</v>
      </c>
    </row>
    <row r="70" spans="1:10" s="1" customFormat="1" ht="15.75" customHeight="1">
      <c r="A70" s="5" t="s">
        <v>76</v>
      </c>
      <c r="B70" s="6" t="s">
        <v>20</v>
      </c>
      <c r="C70" s="7">
        <v>2303</v>
      </c>
      <c r="D70" s="37">
        <f>SUM(Apr!D70+C70*2)</f>
        <v>116552</v>
      </c>
      <c r="E70" s="8">
        <v>1056</v>
      </c>
      <c r="F70" s="37">
        <f>SUM(Apr!F70+E70*2)</f>
        <v>103080</v>
      </c>
      <c r="G70" s="8">
        <v>9280</v>
      </c>
      <c r="H70" s="37">
        <f>SUM(Apr!H70+G70)</f>
        <v>155386</v>
      </c>
      <c r="I70" s="38">
        <f t="shared" si="2"/>
        <v>12639</v>
      </c>
      <c r="J70" s="37">
        <f t="shared" si="1"/>
        <v>375018</v>
      </c>
    </row>
    <row r="71" spans="1:10" s="12" customFormat="1" ht="15.75" customHeight="1">
      <c r="A71" s="10" t="s">
        <v>78</v>
      </c>
      <c r="B71" s="11" t="s">
        <v>20</v>
      </c>
      <c r="C71" s="7">
        <v>0</v>
      </c>
      <c r="D71" s="37">
        <f>SUM(Apr!D71+C71*2)</f>
        <v>0</v>
      </c>
      <c r="E71" s="8">
        <v>0</v>
      </c>
      <c r="F71" s="37">
        <f>SUM(Apr!F71+E71*2)</f>
        <v>0</v>
      </c>
      <c r="G71" s="8">
        <v>0</v>
      </c>
      <c r="H71" s="37">
        <f>SUM(Apr!H71+G71)</f>
        <v>0</v>
      </c>
      <c r="I71" s="37">
        <f t="shared" si="2"/>
        <v>0</v>
      </c>
      <c r="J71" s="37">
        <f t="shared" si="1"/>
        <v>0</v>
      </c>
    </row>
    <row r="72" spans="1:10" s="12" customFormat="1" ht="15.75" customHeight="1">
      <c r="A72" s="10" t="s">
        <v>79</v>
      </c>
      <c r="B72" s="11" t="s">
        <v>20</v>
      </c>
      <c r="C72" s="7">
        <v>2531</v>
      </c>
      <c r="D72" s="37">
        <f>SUM(Apr!D72+C72*2)</f>
        <v>82371</v>
      </c>
      <c r="E72" s="8">
        <v>1261</v>
      </c>
      <c r="F72" s="37">
        <f>SUM(Apr!F72+E72*2)</f>
        <v>113973</v>
      </c>
      <c r="G72" s="8">
        <v>16358</v>
      </c>
      <c r="H72" s="37">
        <f>SUM(Apr!H72+G72)</f>
        <v>142842</v>
      </c>
      <c r="I72" s="37">
        <f t="shared" si="2"/>
        <v>20150</v>
      </c>
      <c r="J72" s="37">
        <f t="shared" si="1"/>
        <v>339186</v>
      </c>
    </row>
    <row r="73" spans="1:10" s="12" customFormat="1" ht="15.75" customHeight="1">
      <c r="A73" s="10" t="s">
        <v>80</v>
      </c>
      <c r="B73" s="11" t="s">
        <v>20</v>
      </c>
      <c r="C73" s="7">
        <v>13642</v>
      </c>
      <c r="D73" s="37">
        <f>SUM(Apr!D73+C73*2)</f>
        <v>527517</v>
      </c>
      <c r="E73" s="8">
        <v>1271</v>
      </c>
      <c r="F73" s="37">
        <f>SUM(Apr!F73+E73*2)</f>
        <v>80452</v>
      </c>
      <c r="G73" s="8">
        <v>79272</v>
      </c>
      <c r="H73" s="37">
        <f>SUM(Apr!H73+G73)</f>
        <v>391360</v>
      </c>
      <c r="I73" s="37">
        <f t="shared" si="2"/>
        <v>94185</v>
      </c>
      <c r="J73" s="37">
        <f t="shared" si="1"/>
        <v>999329</v>
      </c>
    </row>
    <row r="74" spans="1:10" s="1" customFormat="1" ht="15.75" customHeight="1">
      <c r="A74" s="5" t="s">
        <v>81</v>
      </c>
      <c r="B74" s="6" t="s">
        <v>20</v>
      </c>
      <c r="C74" s="7">
        <v>974</v>
      </c>
      <c r="D74" s="37">
        <f>SUM(Apr!D74+C74*2)</f>
        <v>95190</v>
      </c>
      <c r="E74" s="8">
        <v>0</v>
      </c>
      <c r="F74" s="37">
        <f>SUM(Apr!F74+E74*2)</f>
        <v>194877</v>
      </c>
      <c r="G74" s="8">
        <v>4472</v>
      </c>
      <c r="H74" s="37">
        <f>SUM(Apr!H74+G74)</f>
        <v>86145</v>
      </c>
      <c r="I74" s="38">
        <f t="shared" si="2"/>
        <v>5446</v>
      </c>
      <c r="J74" s="37">
        <f t="shared" si="1"/>
        <v>376212</v>
      </c>
    </row>
    <row r="75" spans="1:10" s="12" customFormat="1" ht="15.75" customHeight="1">
      <c r="A75" s="10" t="s">
        <v>85</v>
      </c>
      <c r="B75" s="11" t="s">
        <v>20</v>
      </c>
      <c r="C75" s="7">
        <v>0</v>
      </c>
      <c r="D75" s="37">
        <f>SUM(Apr!D75+C75*2)</f>
        <v>0</v>
      </c>
      <c r="E75" s="8">
        <v>0</v>
      </c>
      <c r="F75" s="37">
        <f>SUM(Apr!F75+E75*2)</f>
        <v>0</v>
      </c>
      <c r="G75" s="8">
        <v>0</v>
      </c>
      <c r="H75" s="37">
        <f>SUM(Apr!H75+G75)</f>
        <v>0</v>
      </c>
      <c r="I75" s="37">
        <f t="shared" si="2"/>
        <v>0</v>
      </c>
      <c r="J75" s="37">
        <f t="shared" si="1"/>
        <v>0</v>
      </c>
    </row>
    <row r="76" spans="1:10" s="12" customFormat="1" ht="15.75" customHeight="1">
      <c r="A76" s="10" t="s">
        <v>87</v>
      </c>
      <c r="B76" s="11" t="s">
        <v>20</v>
      </c>
      <c r="C76" s="7">
        <v>0</v>
      </c>
      <c r="D76" s="37">
        <f>SUM(Apr!D76+C76*2)</f>
        <v>0</v>
      </c>
      <c r="E76" s="8">
        <v>0</v>
      </c>
      <c r="F76" s="37">
        <f>SUM(Apr!F76+E76*2)</f>
        <v>0</v>
      </c>
      <c r="G76" s="8">
        <v>0</v>
      </c>
      <c r="H76" s="37">
        <f>SUM(Apr!H76+G76)</f>
        <v>0</v>
      </c>
      <c r="I76" s="37">
        <f t="shared" si="2"/>
        <v>0</v>
      </c>
      <c r="J76" s="37">
        <f>SUM(D76+F76+H76)</f>
        <v>0</v>
      </c>
    </row>
    <row r="77" spans="1:10" s="1" customFormat="1" ht="15.75" customHeight="1">
      <c r="A77" s="5" t="s">
        <v>88</v>
      </c>
      <c r="B77" s="6" t="s">
        <v>20</v>
      </c>
      <c r="C77" s="7">
        <v>15233</v>
      </c>
      <c r="D77" s="37">
        <f>SUM(Apr!D77+C77*2)</f>
        <v>1172656</v>
      </c>
      <c r="E77" s="8">
        <v>14717</v>
      </c>
      <c r="F77" s="37">
        <f>SUM(E77*12)</f>
        <v>176604</v>
      </c>
      <c r="G77" s="8">
        <v>109519</v>
      </c>
      <c r="H77" s="37">
        <f>SUM(Apr!H77+G77)</f>
        <v>1523631</v>
      </c>
      <c r="I77" s="38">
        <f t="shared" si="2"/>
        <v>139469</v>
      </c>
      <c r="J77" s="37">
        <f>SUM(D77+F77+H77)</f>
        <v>2872891</v>
      </c>
    </row>
    <row r="78" spans="1:10" s="1" customFormat="1" ht="15.75" customHeight="1">
      <c r="A78" s="5" t="s">
        <v>142</v>
      </c>
      <c r="B78" s="6" t="s">
        <v>20</v>
      </c>
      <c r="C78" s="7">
        <v>0</v>
      </c>
      <c r="D78" s="37">
        <f>SUM(Apr!D78+C78*2)</f>
        <v>3246</v>
      </c>
      <c r="E78" s="8">
        <v>27604</v>
      </c>
      <c r="F78" s="37">
        <f>SUM(E78*12)</f>
        <v>331248</v>
      </c>
      <c r="G78" s="8">
        <v>110679</v>
      </c>
      <c r="H78" s="37">
        <f>SUM(Apr!H78+G78)</f>
        <v>474073</v>
      </c>
      <c r="I78" s="38">
        <f t="shared" si="2"/>
        <v>138283</v>
      </c>
      <c r="J78" s="37">
        <f>SUM(D78+F78+H78)</f>
        <v>808567</v>
      </c>
    </row>
    <row r="79" spans="1:10" s="1" customFormat="1" ht="15.75" customHeight="1">
      <c r="A79" s="5" t="s">
        <v>140</v>
      </c>
      <c r="B79" s="6" t="s">
        <v>20</v>
      </c>
      <c r="C79" s="7">
        <v>3499</v>
      </c>
      <c r="D79" s="37">
        <f>SUM(Apr!D79+C79*2)</f>
        <v>48105</v>
      </c>
      <c r="E79" s="8">
        <v>12915</v>
      </c>
      <c r="F79" s="37">
        <f>SUM(E79*12)</f>
        <v>154980</v>
      </c>
      <c r="G79" s="8">
        <v>134206</v>
      </c>
      <c r="H79" s="37">
        <f>SUM(Apr!H79+G79)</f>
        <v>249085</v>
      </c>
      <c r="I79" s="38">
        <f t="shared" si="2"/>
        <v>150620</v>
      </c>
      <c r="J79" s="37">
        <f>SUM(D79+F79+H79)</f>
        <v>452170</v>
      </c>
    </row>
    <row r="80" spans="1:10" s="1" customFormat="1" ht="15.75" customHeight="1">
      <c r="A80" s="5" t="s">
        <v>141</v>
      </c>
      <c r="B80" s="6" t="s">
        <v>20</v>
      </c>
      <c r="C80" s="7">
        <v>0</v>
      </c>
      <c r="D80" s="37">
        <f>SUM(Apr!D80+C80*2)</f>
        <v>0</v>
      </c>
      <c r="E80" s="8">
        <v>2985</v>
      </c>
      <c r="F80" s="37">
        <f>SUM(E80*12)</f>
        <v>35820</v>
      </c>
      <c r="G80" s="8">
        <v>-1152</v>
      </c>
      <c r="H80" s="37">
        <f>SUM(Apr!H80+G80)</f>
        <v>89831</v>
      </c>
      <c r="I80" s="38">
        <f t="shared" si="2"/>
        <v>1833</v>
      </c>
      <c r="J80" s="37">
        <f>SUM(D80+F80+H80)</f>
        <v>125651</v>
      </c>
    </row>
    <row r="81" spans="1:10" s="3" customFormat="1" ht="21.75">
      <c r="A81" s="20" t="s">
        <v>127</v>
      </c>
      <c r="B81" s="2"/>
      <c r="C81" s="9">
        <f>SUM(C5:C35)</f>
        <v>176746</v>
      </c>
      <c r="D81" s="38">
        <f aca="true" t="shared" si="3" ref="D81:J81">SUM(D5:D35)</f>
        <v>8171440</v>
      </c>
      <c r="E81" s="9">
        <f t="shared" si="3"/>
        <v>93492</v>
      </c>
      <c r="F81" s="38">
        <f t="shared" si="3"/>
        <v>8786926</v>
      </c>
      <c r="G81" s="9">
        <f t="shared" si="3"/>
        <v>1496354</v>
      </c>
      <c r="H81" s="38">
        <f t="shared" si="3"/>
        <v>13083313</v>
      </c>
      <c r="I81" s="38">
        <f t="shared" si="3"/>
        <v>1766592</v>
      </c>
      <c r="J81" s="38">
        <f t="shared" si="3"/>
        <v>30041679</v>
      </c>
    </row>
    <row r="82" spans="1:10" s="3" customFormat="1" ht="21.75">
      <c r="A82" s="20" t="s">
        <v>128</v>
      </c>
      <c r="B82" s="2"/>
      <c r="C82" s="9">
        <f>SUM(C36:C80)</f>
        <v>285657</v>
      </c>
      <c r="D82" s="38">
        <f aca="true" t="shared" si="4" ref="D82:J82">SUM(D36:D80)</f>
        <v>19477399</v>
      </c>
      <c r="E82" s="9">
        <f t="shared" si="4"/>
        <v>256706</v>
      </c>
      <c r="F82" s="38">
        <f t="shared" si="4"/>
        <v>12113326</v>
      </c>
      <c r="G82" s="9">
        <f t="shared" si="4"/>
        <v>2984555</v>
      </c>
      <c r="H82" s="38">
        <f t="shared" si="4"/>
        <v>21125020</v>
      </c>
      <c r="I82" s="38">
        <f t="shared" si="4"/>
        <v>3526918</v>
      </c>
      <c r="J82" s="38">
        <f t="shared" si="4"/>
        <v>52715745</v>
      </c>
    </row>
    <row r="83" spans="1:10" s="3" customFormat="1" ht="15.75" customHeight="1">
      <c r="A83" s="18" t="s">
        <v>89</v>
      </c>
      <c r="B83" s="2"/>
      <c r="C83" s="9">
        <f>SUM(C81:C82)</f>
        <v>462403</v>
      </c>
      <c r="D83" s="38">
        <f aca="true" t="shared" si="5" ref="D83:J83">SUM(D81:D82)</f>
        <v>27648839</v>
      </c>
      <c r="E83" s="9">
        <f t="shared" si="5"/>
        <v>350198</v>
      </c>
      <c r="F83" s="38">
        <f t="shared" si="5"/>
        <v>20900252</v>
      </c>
      <c r="G83" s="9">
        <f t="shared" si="5"/>
        <v>4480909</v>
      </c>
      <c r="H83" s="38">
        <f t="shared" si="5"/>
        <v>34208333</v>
      </c>
      <c r="I83" s="38">
        <f t="shared" si="5"/>
        <v>5293510</v>
      </c>
      <c r="J83" s="38">
        <f t="shared" si="5"/>
        <v>82757424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157</v>
      </c>
      <c r="J84" s="51">
        <v>65716405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126</v>
      </c>
      <c r="J85" s="51">
        <v>57504998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/>
  <mergeCells count="1">
    <mergeCell ref="A1:J1"/>
  </mergeCells>
  <conditionalFormatting sqref="A2:A83 C2:IV2 A1:IV1 D84:H86 B3:C86 D3:IV83">
    <cfRule type="expression" priority="8" dxfId="0" stopIfTrue="1">
      <formula>CellHasFormula</formula>
    </cfRule>
  </conditionalFormatting>
  <conditionalFormatting sqref="A1:IV1">
    <cfRule type="expression" priority="7" dxfId="0" stopIfTrue="1">
      <formula>CellHasFormula</formula>
    </cfRule>
  </conditionalFormatting>
  <conditionalFormatting sqref="C36:C80">
    <cfRule type="expression" priority="6" dxfId="0" stopIfTrue="1">
      <formula>CellHasFormula</formula>
    </cfRule>
  </conditionalFormatting>
  <conditionalFormatting sqref="E36:E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C5:C35">
    <cfRule type="expression" priority="3" dxfId="0" stopIfTrue="1">
      <formula>CellHasFormula</formula>
    </cfRule>
  </conditionalFormatting>
  <conditionalFormatting sqref="E5:E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91" sqref="I91"/>
    </sheetView>
  </sheetViews>
  <sheetFormatPr defaultColWidth="9.140625" defaultRowHeight="12.75"/>
  <cols>
    <col min="1" max="1" width="18.57421875" style="0" bestFit="1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4" t="s">
        <v>144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s="1" customFormat="1" ht="12.75">
      <c r="A2" s="1" t="s">
        <v>156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121</v>
      </c>
      <c r="D4" s="41" t="s">
        <v>11</v>
      </c>
      <c r="E4" s="4" t="s">
        <v>122</v>
      </c>
      <c r="F4" s="41" t="s">
        <v>14</v>
      </c>
      <c r="G4" s="4" t="s">
        <v>123</v>
      </c>
      <c r="H4" s="41" t="s">
        <v>90</v>
      </c>
      <c r="I4" s="41" t="s">
        <v>124</v>
      </c>
      <c r="J4" s="41" t="s">
        <v>18</v>
      </c>
    </row>
    <row r="5" spans="1:10" s="12" customFormat="1" ht="15.75" customHeight="1">
      <c r="A5" s="10" t="s">
        <v>130</v>
      </c>
      <c r="B5" s="11" t="s">
        <v>22</v>
      </c>
      <c r="C5" s="26">
        <v>0</v>
      </c>
      <c r="D5" s="37">
        <f>SUM(May!D5+C5*1)</f>
        <v>150887</v>
      </c>
      <c r="E5" s="8">
        <v>0</v>
      </c>
      <c r="F5" s="37">
        <f>SUM(May!F5+E5*1)</f>
        <v>127641</v>
      </c>
      <c r="G5" s="8">
        <v>0</v>
      </c>
      <c r="H5" s="37">
        <f>SUM(May!H5+G5)</f>
        <v>189649</v>
      </c>
      <c r="I5" s="37">
        <f aca="true" t="shared" si="0" ref="I5:I41">SUM(C5,E5,G5)</f>
        <v>0</v>
      </c>
      <c r="J5" s="37">
        <f aca="true" t="shared" si="1" ref="J5:J75">SUM(D5+F5+H5)</f>
        <v>468177</v>
      </c>
    </row>
    <row r="6" spans="1:10" s="12" customFormat="1" ht="15.75" customHeight="1">
      <c r="A6" s="10" t="s">
        <v>21</v>
      </c>
      <c r="B6" s="11" t="s">
        <v>22</v>
      </c>
      <c r="C6" s="26">
        <v>0</v>
      </c>
      <c r="D6" s="37">
        <f>SUM(May!D6+C6*1)</f>
        <v>8469</v>
      </c>
      <c r="E6" s="8">
        <v>0</v>
      </c>
      <c r="F6" s="37">
        <f>SUM(May!F6+E6*1)</f>
        <v>31975</v>
      </c>
      <c r="G6" s="8">
        <v>0</v>
      </c>
      <c r="H6" s="37">
        <f>SUM(May!H6+G6)</f>
        <v>66474</v>
      </c>
      <c r="I6" s="37">
        <f t="shared" si="0"/>
        <v>0</v>
      </c>
      <c r="J6" s="37">
        <f t="shared" si="1"/>
        <v>106918</v>
      </c>
    </row>
    <row r="7" spans="1:10" s="12" customFormat="1" ht="15.75" customHeight="1">
      <c r="A7" s="10" t="s">
        <v>23</v>
      </c>
      <c r="B7" s="11" t="s">
        <v>22</v>
      </c>
      <c r="C7" s="26">
        <v>0</v>
      </c>
      <c r="D7" s="37">
        <f>SUM(May!D7+C7*1)</f>
        <v>183106</v>
      </c>
      <c r="E7" s="8">
        <v>0</v>
      </c>
      <c r="F7" s="37">
        <f>SUM(May!F7+E7*1)</f>
        <v>337276</v>
      </c>
      <c r="G7" s="8">
        <v>0</v>
      </c>
      <c r="H7" s="37">
        <f>SUM(May!H7+G7)</f>
        <v>528858</v>
      </c>
      <c r="I7" s="37">
        <f t="shared" si="0"/>
        <v>0</v>
      </c>
      <c r="J7" s="37">
        <f t="shared" si="1"/>
        <v>1049240</v>
      </c>
    </row>
    <row r="8" spans="1:10" s="1" customFormat="1" ht="15.75" customHeight="1">
      <c r="A8" s="5" t="s">
        <v>24</v>
      </c>
      <c r="B8" s="6" t="s">
        <v>22</v>
      </c>
      <c r="C8" s="26">
        <v>0</v>
      </c>
      <c r="D8" s="37">
        <f>SUM(May!D8+C8*1)</f>
        <v>601197</v>
      </c>
      <c r="E8" s="8">
        <v>0</v>
      </c>
      <c r="F8" s="37">
        <f>SUM(May!F8+E8*1)</f>
        <v>725538</v>
      </c>
      <c r="G8" s="8">
        <v>0</v>
      </c>
      <c r="H8" s="37">
        <f>SUM(May!H8+G8)</f>
        <v>1121205</v>
      </c>
      <c r="I8" s="38">
        <f t="shared" si="0"/>
        <v>0</v>
      </c>
      <c r="J8" s="37">
        <f t="shared" si="1"/>
        <v>2447940</v>
      </c>
    </row>
    <row r="9" spans="1:10" s="12" customFormat="1" ht="15.75" customHeight="1">
      <c r="A9" s="10" t="s">
        <v>25</v>
      </c>
      <c r="B9" s="11" t="s">
        <v>22</v>
      </c>
      <c r="C9" s="26">
        <v>0</v>
      </c>
      <c r="D9" s="37">
        <f>SUM(May!D9+C9*1)</f>
        <v>158206</v>
      </c>
      <c r="E9" s="8">
        <v>0</v>
      </c>
      <c r="F9" s="37">
        <f>SUM(May!F9+E9*1)</f>
        <v>79364</v>
      </c>
      <c r="G9" s="8">
        <v>0</v>
      </c>
      <c r="H9" s="37">
        <f>SUM(May!H9+G9)</f>
        <v>191507</v>
      </c>
      <c r="I9" s="37">
        <f t="shared" si="0"/>
        <v>0</v>
      </c>
      <c r="J9" s="37">
        <f t="shared" si="1"/>
        <v>429077</v>
      </c>
    </row>
    <row r="10" spans="1:10" s="1" customFormat="1" ht="15.75" customHeight="1">
      <c r="A10" s="5" t="s">
        <v>27</v>
      </c>
      <c r="B10" s="6" t="s">
        <v>22</v>
      </c>
      <c r="C10" s="26">
        <v>0</v>
      </c>
      <c r="D10" s="37">
        <f>SUM(May!D10+C10*1)</f>
        <v>732437</v>
      </c>
      <c r="E10" s="8">
        <v>0</v>
      </c>
      <c r="F10" s="37">
        <f>SUM(May!F10+E10*1)</f>
        <v>264230</v>
      </c>
      <c r="G10" s="8">
        <v>0</v>
      </c>
      <c r="H10" s="37">
        <f>SUM(May!H10+G10)</f>
        <v>472520</v>
      </c>
      <c r="I10" s="38">
        <f t="shared" si="0"/>
        <v>0</v>
      </c>
      <c r="J10" s="37">
        <f t="shared" si="1"/>
        <v>1469187</v>
      </c>
    </row>
    <row r="11" spans="1:10" s="1" customFormat="1" ht="15.75" customHeight="1">
      <c r="A11" s="5" t="s">
        <v>30</v>
      </c>
      <c r="B11" s="6" t="s">
        <v>22</v>
      </c>
      <c r="C11" s="26">
        <v>0</v>
      </c>
      <c r="D11" s="37">
        <f>SUM(May!D11+C11*1)</f>
        <v>223489</v>
      </c>
      <c r="E11" s="8">
        <v>0</v>
      </c>
      <c r="F11" s="37">
        <f>SUM(May!F11+E11*1)</f>
        <v>515297</v>
      </c>
      <c r="G11" s="8">
        <v>0</v>
      </c>
      <c r="H11" s="37">
        <f>SUM(May!H11+G11)</f>
        <v>598542</v>
      </c>
      <c r="I11" s="38">
        <f t="shared" si="0"/>
        <v>0</v>
      </c>
      <c r="J11" s="37">
        <f t="shared" si="1"/>
        <v>1337328</v>
      </c>
    </row>
    <row r="12" spans="1:10" s="1" customFormat="1" ht="15.75" customHeight="1">
      <c r="A12" s="5" t="s">
        <v>31</v>
      </c>
      <c r="B12" s="6" t="s">
        <v>22</v>
      </c>
      <c r="C12" s="26">
        <v>0</v>
      </c>
      <c r="D12" s="37">
        <f>SUM(May!D12+C12*1)</f>
        <v>166125</v>
      </c>
      <c r="E12" s="8">
        <v>0</v>
      </c>
      <c r="F12" s="37">
        <f>SUM(May!F12+E12*1)</f>
        <v>268245</v>
      </c>
      <c r="G12" s="8">
        <v>0</v>
      </c>
      <c r="H12" s="37">
        <f>SUM(May!H12+G12)</f>
        <v>259550</v>
      </c>
      <c r="I12" s="38">
        <f t="shared" si="0"/>
        <v>0</v>
      </c>
      <c r="J12" s="37">
        <f t="shared" si="1"/>
        <v>693920</v>
      </c>
    </row>
    <row r="13" spans="1:10" s="12" customFormat="1" ht="15.75" customHeight="1">
      <c r="A13" s="10" t="s">
        <v>36</v>
      </c>
      <c r="B13" s="11" t="s">
        <v>22</v>
      </c>
      <c r="C13" s="26">
        <v>0</v>
      </c>
      <c r="D13" s="37">
        <f>SUM(May!D13+C13*1)</f>
        <v>22630</v>
      </c>
      <c r="E13" s="8">
        <v>0</v>
      </c>
      <c r="F13" s="37">
        <f>SUM(May!F13+E13*1)</f>
        <v>13380</v>
      </c>
      <c r="G13" s="8">
        <v>0</v>
      </c>
      <c r="H13" s="37">
        <f>SUM(May!H13+G13)</f>
        <v>36585</v>
      </c>
      <c r="I13" s="37">
        <f t="shared" si="0"/>
        <v>0</v>
      </c>
      <c r="J13" s="37">
        <f t="shared" si="1"/>
        <v>72595</v>
      </c>
    </row>
    <row r="14" spans="1:10" s="1" customFormat="1" ht="15.75" customHeight="1">
      <c r="A14" s="5" t="s">
        <v>37</v>
      </c>
      <c r="B14" s="6" t="s">
        <v>22</v>
      </c>
      <c r="C14" s="26">
        <v>0</v>
      </c>
      <c r="D14" s="37">
        <f>SUM(May!D14+C14*1)</f>
        <v>274819</v>
      </c>
      <c r="E14" s="8">
        <v>0</v>
      </c>
      <c r="F14" s="37">
        <f>SUM(May!F14+E14*1)</f>
        <v>182077</v>
      </c>
      <c r="G14" s="8">
        <v>0</v>
      </c>
      <c r="H14" s="37">
        <f>SUM(May!H14+G14)</f>
        <v>695983</v>
      </c>
      <c r="I14" s="38">
        <f t="shared" si="0"/>
        <v>0</v>
      </c>
      <c r="J14" s="37">
        <f t="shared" si="1"/>
        <v>1152879</v>
      </c>
    </row>
    <row r="15" spans="1:10" s="1" customFormat="1" ht="15.75" customHeight="1">
      <c r="A15" s="5" t="s">
        <v>40</v>
      </c>
      <c r="B15" s="6" t="s">
        <v>22</v>
      </c>
      <c r="C15" s="26">
        <v>0</v>
      </c>
      <c r="D15" s="37">
        <f>SUM(May!D15+C15*1)</f>
        <v>478159</v>
      </c>
      <c r="E15" s="8">
        <v>0</v>
      </c>
      <c r="F15" s="37">
        <f>SUM(May!F15+E15*1)</f>
        <v>432662</v>
      </c>
      <c r="G15" s="8">
        <v>0</v>
      </c>
      <c r="H15" s="37">
        <f>SUM(May!H15+G15)</f>
        <v>701591</v>
      </c>
      <c r="I15" s="38">
        <f t="shared" si="0"/>
        <v>0</v>
      </c>
      <c r="J15" s="37">
        <f t="shared" si="1"/>
        <v>1612412</v>
      </c>
    </row>
    <row r="16" spans="1:10" s="1" customFormat="1" ht="15.75" customHeight="1">
      <c r="A16" s="5" t="s">
        <v>44</v>
      </c>
      <c r="B16" s="6" t="s">
        <v>22</v>
      </c>
      <c r="C16" s="26">
        <v>0</v>
      </c>
      <c r="D16" s="37">
        <f>SUM(May!D16+C16*1)</f>
        <v>687020</v>
      </c>
      <c r="E16" s="8">
        <v>0</v>
      </c>
      <c r="F16" s="37">
        <f>SUM(May!F16+E16*1)</f>
        <v>180912</v>
      </c>
      <c r="G16" s="8">
        <v>0</v>
      </c>
      <c r="H16" s="37">
        <f>SUM(May!H16+G16)</f>
        <v>694587</v>
      </c>
      <c r="I16" s="38">
        <f t="shared" si="0"/>
        <v>0</v>
      </c>
      <c r="J16" s="37">
        <f t="shared" si="1"/>
        <v>1562519</v>
      </c>
    </row>
    <row r="17" spans="1:10" s="1" customFormat="1" ht="15.75" customHeight="1">
      <c r="A17" s="5" t="s">
        <v>45</v>
      </c>
      <c r="B17" s="6" t="s">
        <v>22</v>
      </c>
      <c r="C17" s="26">
        <v>0</v>
      </c>
      <c r="D17" s="37">
        <f>SUM(May!D17+C17*1)</f>
        <v>190092</v>
      </c>
      <c r="E17" s="8">
        <v>0</v>
      </c>
      <c r="F17" s="37">
        <f>SUM(May!F17+E17*1)</f>
        <v>482045</v>
      </c>
      <c r="G17" s="8">
        <v>0</v>
      </c>
      <c r="H17" s="37">
        <f>SUM(May!H17+G17)</f>
        <v>465721</v>
      </c>
      <c r="I17" s="38">
        <f t="shared" si="0"/>
        <v>0</v>
      </c>
      <c r="J17" s="37">
        <f t="shared" si="1"/>
        <v>1137858</v>
      </c>
    </row>
    <row r="18" spans="1:10" s="1" customFormat="1" ht="15.75" customHeight="1">
      <c r="A18" s="5" t="s">
        <v>46</v>
      </c>
      <c r="B18" s="6" t="s">
        <v>22</v>
      </c>
      <c r="C18" s="26">
        <v>0</v>
      </c>
      <c r="D18" s="37">
        <f>SUM(May!D18+C18*1)</f>
        <v>390679</v>
      </c>
      <c r="E18" s="8">
        <v>0</v>
      </c>
      <c r="F18" s="37">
        <f>SUM(May!F18+E18*1)</f>
        <v>584695</v>
      </c>
      <c r="G18" s="8">
        <v>0</v>
      </c>
      <c r="H18" s="37">
        <f>SUM(May!H18+G18)</f>
        <v>803957</v>
      </c>
      <c r="I18" s="38">
        <f t="shared" si="0"/>
        <v>0</v>
      </c>
      <c r="J18" s="37">
        <f t="shared" si="1"/>
        <v>1779331</v>
      </c>
    </row>
    <row r="19" spans="1:10" s="12" customFormat="1" ht="15.75" customHeight="1">
      <c r="A19" s="10" t="s">
        <v>47</v>
      </c>
      <c r="B19" s="11" t="s">
        <v>22</v>
      </c>
      <c r="C19" s="26">
        <v>0</v>
      </c>
      <c r="D19" s="37">
        <f>SUM(May!D19+C19*1)</f>
        <v>29248</v>
      </c>
      <c r="E19" s="8">
        <v>0</v>
      </c>
      <c r="F19" s="37">
        <f>SUM(May!F19+E19*1)</f>
        <v>0</v>
      </c>
      <c r="G19" s="8">
        <v>0</v>
      </c>
      <c r="H19" s="37">
        <f>SUM(May!H19+G19)</f>
        <v>11124</v>
      </c>
      <c r="I19" s="37">
        <f t="shared" si="0"/>
        <v>0</v>
      </c>
      <c r="J19" s="37">
        <f t="shared" si="1"/>
        <v>40372</v>
      </c>
    </row>
    <row r="20" spans="1:10" s="12" customFormat="1" ht="15.75" customHeight="1">
      <c r="A20" s="10" t="s">
        <v>49</v>
      </c>
      <c r="B20" s="11" t="s">
        <v>22</v>
      </c>
      <c r="C20" s="26">
        <v>0</v>
      </c>
      <c r="D20" s="37">
        <f>SUM(May!D20+C20*1)</f>
        <v>30610</v>
      </c>
      <c r="E20" s="8">
        <v>0</v>
      </c>
      <c r="F20" s="37">
        <f>SUM(May!F20+E20*1)</f>
        <v>5280</v>
      </c>
      <c r="G20" s="8">
        <v>0</v>
      </c>
      <c r="H20" s="37">
        <f>SUM(May!H20+G20)</f>
        <v>35892</v>
      </c>
      <c r="I20" s="37">
        <f t="shared" si="0"/>
        <v>0</v>
      </c>
      <c r="J20" s="37">
        <f t="shared" si="1"/>
        <v>71782</v>
      </c>
    </row>
    <row r="21" spans="1:10" s="1" customFormat="1" ht="15.75" customHeight="1">
      <c r="A21" s="5" t="s">
        <v>50</v>
      </c>
      <c r="B21" s="6" t="s">
        <v>22</v>
      </c>
      <c r="C21" s="26">
        <v>0</v>
      </c>
      <c r="D21" s="37">
        <f>SUM(May!D21+C21*1)</f>
        <v>304430</v>
      </c>
      <c r="E21" s="8">
        <v>0</v>
      </c>
      <c r="F21" s="37">
        <f>SUM(May!F21+E21*1)</f>
        <v>114493</v>
      </c>
      <c r="G21" s="8">
        <v>0</v>
      </c>
      <c r="H21" s="37">
        <f>SUM(May!H21+G21)</f>
        <v>363953</v>
      </c>
      <c r="I21" s="38">
        <f t="shared" si="0"/>
        <v>0</v>
      </c>
      <c r="J21" s="37">
        <f t="shared" si="1"/>
        <v>782876</v>
      </c>
    </row>
    <row r="22" spans="1:10" s="1" customFormat="1" ht="15.75" customHeight="1">
      <c r="A22" s="5" t="s">
        <v>51</v>
      </c>
      <c r="B22" s="6" t="s">
        <v>22</v>
      </c>
      <c r="C22" s="26">
        <v>0</v>
      </c>
      <c r="D22" s="37">
        <f>SUM(May!D22+C22*1)</f>
        <v>19761</v>
      </c>
      <c r="E22" s="8">
        <v>0</v>
      </c>
      <c r="F22" s="37">
        <f>SUM(May!F22+E22*1)</f>
        <v>0</v>
      </c>
      <c r="G22" s="8">
        <v>0</v>
      </c>
      <c r="H22" s="37">
        <f>SUM(May!H22+G22)</f>
        <v>33240</v>
      </c>
      <c r="I22" s="38">
        <f t="shared" si="0"/>
        <v>0</v>
      </c>
      <c r="J22" s="37">
        <f t="shared" si="1"/>
        <v>53001</v>
      </c>
    </row>
    <row r="23" spans="1:10" s="1" customFormat="1" ht="15.75" customHeight="1">
      <c r="A23" s="5" t="s">
        <v>52</v>
      </c>
      <c r="B23" s="6" t="s">
        <v>22</v>
      </c>
      <c r="C23" s="26">
        <v>0</v>
      </c>
      <c r="D23" s="37">
        <f>SUM(May!D23+C23*1)</f>
        <v>195606</v>
      </c>
      <c r="E23" s="8">
        <v>0</v>
      </c>
      <c r="F23" s="37">
        <f>SUM(May!F23+E23*1)</f>
        <v>697921</v>
      </c>
      <c r="G23" s="8">
        <v>0</v>
      </c>
      <c r="H23" s="37">
        <f>SUM(May!H23+G23)</f>
        <v>1410164</v>
      </c>
      <c r="I23" s="38">
        <f t="shared" si="0"/>
        <v>0</v>
      </c>
      <c r="J23" s="37">
        <f t="shared" si="1"/>
        <v>2303691</v>
      </c>
    </row>
    <row r="24" spans="1:10" s="1" customFormat="1" ht="15.75" customHeight="1">
      <c r="A24" s="5" t="s">
        <v>53</v>
      </c>
      <c r="B24" s="6" t="s">
        <v>22</v>
      </c>
      <c r="C24" s="26">
        <v>0</v>
      </c>
      <c r="D24" s="37">
        <f>SUM(May!D24+C24*1)</f>
        <v>0</v>
      </c>
      <c r="E24" s="8">
        <v>0</v>
      </c>
      <c r="F24" s="37">
        <f>SUM(May!F24+E24*1)</f>
        <v>34984</v>
      </c>
      <c r="G24" s="8">
        <v>0</v>
      </c>
      <c r="H24" s="37">
        <f>SUM(May!H24+G24)</f>
        <v>13549</v>
      </c>
      <c r="I24" s="38">
        <f t="shared" si="0"/>
        <v>0</v>
      </c>
      <c r="J24" s="37">
        <f t="shared" si="1"/>
        <v>48533</v>
      </c>
    </row>
    <row r="25" spans="1:10" s="12" customFormat="1" ht="15.75" customHeight="1">
      <c r="A25" s="10" t="s">
        <v>57</v>
      </c>
      <c r="B25" s="11" t="s">
        <v>22</v>
      </c>
      <c r="C25" s="26">
        <v>0</v>
      </c>
      <c r="D25" s="37">
        <f>SUM(May!D25+C25*1)</f>
        <v>152138</v>
      </c>
      <c r="E25" s="8">
        <v>0</v>
      </c>
      <c r="F25" s="37">
        <f>SUM(May!F25+E25*1)</f>
        <v>375670</v>
      </c>
      <c r="G25" s="8">
        <v>0</v>
      </c>
      <c r="H25" s="37">
        <f>SUM(May!H25+G25)</f>
        <v>394483</v>
      </c>
      <c r="I25" s="37">
        <f t="shared" si="0"/>
        <v>0</v>
      </c>
      <c r="J25" s="37">
        <f t="shared" si="1"/>
        <v>922291</v>
      </c>
    </row>
    <row r="26" spans="1:10" s="1" customFormat="1" ht="15.75" customHeight="1">
      <c r="A26" s="5" t="s">
        <v>63</v>
      </c>
      <c r="B26" s="6" t="s">
        <v>22</v>
      </c>
      <c r="C26" s="26">
        <v>0</v>
      </c>
      <c r="D26" s="37">
        <f>SUM(May!D26+C26*1)</f>
        <v>152414</v>
      </c>
      <c r="E26" s="8">
        <v>0</v>
      </c>
      <c r="F26" s="37">
        <f>SUM(May!F26+E26*1)</f>
        <v>214220</v>
      </c>
      <c r="G26" s="8">
        <v>0</v>
      </c>
      <c r="H26" s="37">
        <f>SUM(May!H26+G26)</f>
        <v>334915</v>
      </c>
      <c r="I26" s="38">
        <f t="shared" si="0"/>
        <v>0</v>
      </c>
      <c r="J26" s="37">
        <f t="shared" si="1"/>
        <v>701549</v>
      </c>
    </row>
    <row r="27" spans="1:10" s="1" customFormat="1" ht="15.75" customHeight="1">
      <c r="A27" s="5" t="s">
        <v>64</v>
      </c>
      <c r="B27" s="6" t="s">
        <v>22</v>
      </c>
      <c r="C27" s="26">
        <v>0</v>
      </c>
      <c r="D27" s="37">
        <f>SUM(May!D27+C27*1)</f>
        <v>481191</v>
      </c>
      <c r="E27" s="8">
        <v>0</v>
      </c>
      <c r="F27" s="37">
        <f>SUM(May!F27+E27*1)</f>
        <v>465494</v>
      </c>
      <c r="G27" s="8">
        <v>0</v>
      </c>
      <c r="H27" s="37">
        <f>SUM(May!H27+G27)</f>
        <v>515310</v>
      </c>
      <c r="I27" s="38">
        <f t="shared" si="0"/>
        <v>0</v>
      </c>
      <c r="J27" s="37">
        <f t="shared" si="1"/>
        <v>1461995</v>
      </c>
    </row>
    <row r="28" spans="1:10" s="1" customFormat="1" ht="15.75" customHeight="1">
      <c r="A28" s="5" t="s">
        <v>77</v>
      </c>
      <c r="B28" s="6" t="s">
        <v>22</v>
      </c>
      <c r="C28" s="26">
        <v>0</v>
      </c>
      <c r="D28" s="37">
        <f>SUM(May!D28+C28*1)</f>
        <v>151151</v>
      </c>
      <c r="E28" s="8">
        <v>0</v>
      </c>
      <c r="F28" s="37">
        <f>SUM(May!F28+E28*1)</f>
        <v>187859</v>
      </c>
      <c r="G28" s="8">
        <v>0</v>
      </c>
      <c r="H28" s="37">
        <f>SUM(May!H28+G28)</f>
        <v>560881</v>
      </c>
      <c r="I28" s="38">
        <f t="shared" si="0"/>
        <v>0</v>
      </c>
      <c r="J28" s="37">
        <f t="shared" si="1"/>
        <v>899891</v>
      </c>
    </row>
    <row r="29" spans="1:10" s="1" customFormat="1" ht="15.75" customHeight="1">
      <c r="A29" s="5" t="s">
        <v>82</v>
      </c>
      <c r="B29" s="6" t="s">
        <v>22</v>
      </c>
      <c r="C29" s="26">
        <v>0</v>
      </c>
      <c r="D29" s="37">
        <f>SUM(May!D29+C29*1)</f>
        <v>559846</v>
      </c>
      <c r="E29" s="8">
        <v>0</v>
      </c>
      <c r="F29" s="37">
        <f>SUM(May!F29+E29*1)</f>
        <v>22371</v>
      </c>
      <c r="G29" s="8">
        <v>0</v>
      </c>
      <c r="H29" s="37">
        <f>SUM(May!H29+G29)</f>
        <v>258292</v>
      </c>
      <c r="I29" s="38">
        <f t="shared" si="0"/>
        <v>0</v>
      </c>
      <c r="J29" s="37">
        <f t="shared" si="1"/>
        <v>840509</v>
      </c>
    </row>
    <row r="30" spans="1:10" s="1" customFormat="1" ht="15.75" customHeight="1">
      <c r="A30" s="5" t="s">
        <v>83</v>
      </c>
      <c r="B30" s="6" t="s">
        <v>22</v>
      </c>
      <c r="C30" s="26">
        <v>0</v>
      </c>
      <c r="D30" s="37">
        <f>SUM(May!D30+C30*1)</f>
        <v>1409649</v>
      </c>
      <c r="E30" s="8">
        <v>0</v>
      </c>
      <c r="F30" s="37">
        <f>SUM(May!F30+E30*1)</f>
        <v>232399</v>
      </c>
      <c r="G30" s="8">
        <v>0</v>
      </c>
      <c r="H30" s="37">
        <f>SUM(May!H30+G30)</f>
        <v>488476</v>
      </c>
      <c r="I30" s="38">
        <f t="shared" si="0"/>
        <v>0</v>
      </c>
      <c r="J30" s="37">
        <f t="shared" si="1"/>
        <v>2130524</v>
      </c>
    </row>
    <row r="31" spans="1:10" s="1" customFormat="1" ht="15.75" customHeight="1">
      <c r="A31" s="5" t="s">
        <v>84</v>
      </c>
      <c r="B31" s="6" t="s">
        <v>22</v>
      </c>
      <c r="C31" s="26">
        <v>0</v>
      </c>
      <c r="D31" s="37">
        <f>SUM(May!D31+C31*1)</f>
        <v>336306</v>
      </c>
      <c r="E31" s="8">
        <v>0</v>
      </c>
      <c r="F31" s="37">
        <f>SUM(May!F31+E31*1)</f>
        <v>947717</v>
      </c>
      <c r="G31" s="8">
        <v>0</v>
      </c>
      <c r="H31" s="37">
        <f>SUM(May!H31+G31)</f>
        <v>956853</v>
      </c>
      <c r="I31" s="38">
        <f t="shared" si="0"/>
        <v>0</v>
      </c>
      <c r="J31" s="37">
        <f t="shared" si="1"/>
        <v>2240876</v>
      </c>
    </row>
    <row r="32" spans="1:10" s="12" customFormat="1" ht="15.75" customHeight="1">
      <c r="A32" s="10" t="s">
        <v>86</v>
      </c>
      <c r="B32" s="11" t="s">
        <v>22</v>
      </c>
      <c r="C32" s="26">
        <v>0</v>
      </c>
      <c r="D32" s="37">
        <f>SUM(May!D32+C32*1)</f>
        <v>17222</v>
      </c>
      <c r="E32" s="8">
        <v>0</v>
      </c>
      <c r="F32" s="37">
        <f>SUM(May!F32+E32*1)</f>
        <v>59476</v>
      </c>
      <c r="G32" s="8">
        <v>0</v>
      </c>
      <c r="H32" s="37">
        <f>SUM(May!H32+G32)</f>
        <v>55526</v>
      </c>
      <c r="I32" s="37">
        <f t="shared" si="0"/>
        <v>0</v>
      </c>
      <c r="J32" s="37">
        <f t="shared" si="1"/>
        <v>132224</v>
      </c>
    </row>
    <row r="33" spans="1:10" s="12" customFormat="1" ht="15.75" customHeight="1">
      <c r="A33" s="10" t="s">
        <v>136</v>
      </c>
      <c r="B33" s="11" t="s">
        <v>22</v>
      </c>
      <c r="C33" s="26">
        <v>0</v>
      </c>
      <c r="D33" s="37">
        <f>SUM(May!D33+C33*1)</f>
        <v>31283</v>
      </c>
      <c r="E33" s="8">
        <v>0</v>
      </c>
      <c r="F33" s="37">
        <f>SUM(May!F33+E33*1)</f>
        <v>176331</v>
      </c>
      <c r="G33" s="8">
        <v>0</v>
      </c>
      <c r="H33" s="37">
        <f>SUM(May!H33+G33)</f>
        <v>108303</v>
      </c>
      <c r="I33" s="37">
        <f t="shared" si="0"/>
        <v>0</v>
      </c>
      <c r="J33" s="37">
        <f t="shared" si="1"/>
        <v>315917</v>
      </c>
    </row>
    <row r="34" spans="1:10" s="12" customFormat="1" ht="15.75" customHeight="1">
      <c r="A34" s="10" t="s">
        <v>137</v>
      </c>
      <c r="B34" s="11" t="s">
        <v>22</v>
      </c>
      <c r="C34" s="26">
        <v>0</v>
      </c>
      <c r="D34" s="37">
        <f>SUM(May!D34+C34*1)</f>
        <v>33270</v>
      </c>
      <c r="E34" s="8">
        <v>0</v>
      </c>
      <c r="F34" s="37">
        <f>SUM(May!F34+E34*1)</f>
        <v>670175</v>
      </c>
      <c r="G34" s="8">
        <v>0</v>
      </c>
      <c r="H34" s="37">
        <f>SUM(May!H34+G34)</f>
        <v>550569</v>
      </c>
      <c r="I34" s="37">
        <f t="shared" si="0"/>
        <v>0</v>
      </c>
      <c r="J34" s="37">
        <f t="shared" si="1"/>
        <v>1254014</v>
      </c>
    </row>
    <row r="35" spans="1:10" s="12" customFormat="1" ht="15.75" customHeight="1">
      <c r="A35" s="10" t="s">
        <v>138</v>
      </c>
      <c r="B35" s="11" t="s">
        <v>22</v>
      </c>
      <c r="C35" s="26">
        <v>0</v>
      </c>
      <c r="D35" s="37">
        <f>SUM(May!D35+C35*1)</f>
        <v>0</v>
      </c>
      <c r="E35" s="8">
        <v>0</v>
      </c>
      <c r="F35" s="37">
        <f>SUM(May!F35+E35*1)</f>
        <v>357199</v>
      </c>
      <c r="G35" s="8">
        <v>0</v>
      </c>
      <c r="H35" s="37">
        <f>SUM(May!H35+G35)</f>
        <v>165054</v>
      </c>
      <c r="I35" s="37">
        <f t="shared" si="0"/>
        <v>0</v>
      </c>
      <c r="J35" s="37">
        <f t="shared" si="1"/>
        <v>522253</v>
      </c>
    </row>
    <row r="36" spans="1:10" s="12" customFormat="1" ht="15.75" customHeight="1">
      <c r="A36" s="10" t="s">
        <v>131</v>
      </c>
      <c r="B36" s="11" t="s">
        <v>20</v>
      </c>
      <c r="C36" s="26">
        <v>0</v>
      </c>
      <c r="D36" s="37">
        <f>SUM(May!D36+C36*1)</f>
        <v>785122</v>
      </c>
      <c r="E36" s="8">
        <v>0</v>
      </c>
      <c r="F36" s="37">
        <f>SUM(May!F36+E36*1)</f>
        <v>157077</v>
      </c>
      <c r="G36" s="8">
        <v>0</v>
      </c>
      <c r="H36" s="37">
        <f>SUM(May!H36+G36)</f>
        <v>772961</v>
      </c>
      <c r="I36" s="37">
        <f t="shared" si="0"/>
        <v>0</v>
      </c>
      <c r="J36" s="37">
        <f t="shared" si="1"/>
        <v>1715160</v>
      </c>
    </row>
    <row r="37" spans="1:10" s="1" customFormat="1" ht="15.75" customHeight="1">
      <c r="A37" s="5" t="s">
        <v>19</v>
      </c>
      <c r="B37" s="6" t="s">
        <v>20</v>
      </c>
      <c r="C37" s="26">
        <v>0</v>
      </c>
      <c r="D37" s="37">
        <f>SUM(May!D37+C37*1)</f>
        <v>107835</v>
      </c>
      <c r="E37" s="8">
        <v>0</v>
      </c>
      <c r="F37" s="37">
        <f>SUM(May!F37+E37*1)</f>
        <v>20478</v>
      </c>
      <c r="G37" s="8">
        <v>0</v>
      </c>
      <c r="H37" s="37">
        <f>SUM(May!H37+G37)</f>
        <v>34212</v>
      </c>
      <c r="I37" s="38">
        <f t="shared" si="0"/>
        <v>0</v>
      </c>
      <c r="J37" s="37">
        <f t="shared" si="1"/>
        <v>162525</v>
      </c>
    </row>
    <row r="38" spans="1:10" s="1" customFormat="1" ht="15.75" customHeight="1">
      <c r="A38" s="5" t="s">
        <v>26</v>
      </c>
      <c r="B38" s="6" t="s">
        <v>20</v>
      </c>
      <c r="C38" s="26">
        <v>0</v>
      </c>
      <c r="D38" s="37">
        <f>SUM(May!D38+C38*1)</f>
        <v>1586990</v>
      </c>
      <c r="E38" s="8">
        <v>0</v>
      </c>
      <c r="F38" s="37">
        <f>SUM(May!F38+E38*1)</f>
        <v>764256</v>
      </c>
      <c r="G38" s="8">
        <v>0</v>
      </c>
      <c r="H38" s="37">
        <f>SUM(May!H38+G38)</f>
        <v>1629033</v>
      </c>
      <c r="I38" s="38">
        <f t="shared" si="0"/>
        <v>0</v>
      </c>
      <c r="J38" s="37">
        <f t="shared" si="1"/>
        <v>3980279</v>
      </c>
    </row>
    <row r="39" spans="1:10" s="1" customFormat="1" ht="15.75" customHeight="1">
      <c r="A39" s="5" t="s">
        <v>28</v>
      </c>
      <c r="B39" s="6" t="s">
        <v>20</v>
      </c>
      <c r="C39" s="26">
        <v>0</v>
      </c>
      <c r="D39" s="37">
        <f>SUM(May!D39+C39*1)</f>
        <v>489358</v>
      </c>
      <c r="E39" s="8">
        <v>0</v>
      </c>
      <c r="F39" s="37">
        <f>SUM(May!F39+E39*1)</f>
        <v>59585</v>
      </c>
      <c r="G39" s="8">
        <v>0</v>
      </c>
      <c r="H39" s="37">
        <f>SUM(May!H39+G39)</f>
        <v>622289</v>
      </c>
      <c r="I39" s="38">
        <f t="shared" si="0"/>
        <v>0</v>
      </c>
      <c r="J39" s="37">
        <f t="shared" si="1"/>
        <v>1171232</v>
      </c>
    </row>
    <row r="40" spans="1:10" s="1" customFormat="1" ht="15.75" customHeight="1">
      <c r="A40" s="5" t="s">
        <v>29</v>
      </c>
      <c r="B40" s="6" t="s">
        <v>20</v>
      </c>
      <c r="C40" s="26">
        <v>0</v>
      </c>
      <c r="D40" s="37">
        <f>SUM(May!D40+C40*1)</f>
        <v>524780</v>
      </c>
      <c r="E40" s="8">
        <v>0</v>
      </c>
      <c r="F40" s="37">
        <f>SUM(May!F40+E40*1)</f>
        <v>63999</v>
      </c>
      <c r="G40" s="8">
        <v>0</v>
      </c>
      <c r="H40" s="37">
        <f>SUM(May!H40+G40)</f>
        <v>332434</v>
      </c>
      <c r="I40" s="38">
        <f t="shared" si="0"/>
        <v>0</v>
      </c>
      <c r="J40" s="37">
        <f t="shared" si="1"/>
        <v>921213</v>
      </c>
    </row>
    <row r="41" spans="1:10" s="12" customFormat="1" ht="15.75" customHeight="1">
      <c r="A41" s="10" t="s">
        <v>32</v>
      </c>
      <c r="B41" s="11" t="s">
        <v>20</v>
      </c>
      <c r="C41" s="26">
        <v>0</v>
      </c>
      <c r="D41" s="37">
        <f>SUM(May!D41+C41*1)</f>
        <v>0</v>
      </c>
      <c r="E41" s="8">
        <v>0</v>
      </c>
      <c r="F41" s="37">
        <f>SUM(May!F41+E41*1)</f>
        <v>0</v>
      </c>
      <c r="G41" s="8">
        <v>0</v>
      </c>
      <c r="H41" s="37">
        <f>SUM(May!H41+G41)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26">
        <v>0</v>
      </c>
      <c r="D42" s="37">
        <f>SUM(May!D42+C42*1)</f>
        <v>640706</v>
      </c>
      <c r="E42" s="8">
        <v>0</v>
      </c>
      <c r="F42" s="37">
        <f>SUM(May!F42+E42*1)</f>
        <v>426871</v>
      </c>
      <c r="G42" s="8">
        <v>0</v>
      </c>
      <c r="H42" s="37">
        <f>SUM(May!H42+G42)</f>
        <v>1133302</v>
      </c>
      <c r="I42" s="38">
        <f aca="true" t="shared" si="2" ref="I42:I80">SUM(C42,E42,G42)</f>
        <v>0</v>
      </c>
      <c r="J42" s="37">
        <f t="shared" si="1"/>
        <v>2200879</v>
      </c>
    </row>
    <row r="43" spans="1:10" s="1" customFormat="1" ht="15.75" customHeight="1">
      <c r="A43" s="5" t="s">
        <v>34</v>
      </c>
      <c r="B43" s="6" t="s">
        <v>20</v>
      </c>
      <c r="C43" s="26">
        <v>0</v>
      </c>
      <c r="D43" s="37">
        <f>SUM(May!D43+C43*1)</f>
        <v>723269</v>
      </c>
      <c r="E43" s="8">
        <v>0</v>
      </c>
      <c r="F43" s="37">
        <f>SUM(May!F43+E43*1)</f>
        <v>301573</v>
      </c>
      <c r="G43" s="8">
        <v>0</v>
      </c>
      <c r="H43" s="37">
        <f>SUM(May!H43+G43)</f>
        <v>811191</v>
      </c>
      <c r="I43" s="38">
        <f t="shared" si="2"/>
        <v>0</v>
      </c>
      <c r="J43" s="37">
        <f t="shared" si="1"/>
        <v>1836033</v>
      </c>
    </row>
    <row r="44" spans="1:10" s="12" customFormat="1" ht="15.75" customHeight="1">
      <c r="A44" s="10" t="s">
        <v>35</v>
      </c>
      <c r="B44" s="11" t="s">
        <v>20</v>
      </c>
      <c r="C44" s="26">
        <v>0</v>
      </c>
      <c r="D44" s="37">
        <f>SUM(May!D44+C44*1)</f>
        <v>0</v>
      </c>
      <c r="E44" s="8">
        <v>0</v>
      </c>
      <c r="F44" s="37">
        <f>SUM(May!F44+E44*1)</f>
        <v>0</v>
      </c>
      <c r="G44" s="8">
        <v>0</v>
      </c>
      <c r="H44" s="37">
        <f>SUM(May!H44+G44)</f>
        <v>0</v>
      </c>
      <c r="I44" s="37">
        <f t="shared" si="2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26">
        <v>0</v>
      </c>
      <c r="D45" s="37">
        <f>SUM(May!D45+C45*1)</f>
        <v>830571</v>
      </c>
      <c r="E45" s="8">
        <v>0</v>
      </c>
      <c r="F45" s="37">
        <f>SUM(May!F45+E45*1)</f>
        <v>201167</v>
      </c>
      <c r="G45" s="8">
        <v>0</v>
      </c>
      <c r="H45" s="37">
        <f>SUM(May!H45+G45)</f>
        <v>768908</v>
      </c>
      <c r="I45" s="38">
        <f t="shared" si="2"/>
        <v>0</v>
      </c>
      <c r="J45" s="37">
        <f t="shared" si="1"/>
        <v>1800646</v>
      </c>
    </row>
    <row r="46" spans="1:10" s="12" customFormat="1" ht="15.75" customHeight="1">
      <c r="A46" s="10" t="s">
        <v>39</v>
      </c>
      <c r="B46" s="11" t="s">
        <v>20</v>
      </c>
      <c r="C46" s="26">
        <v>0</v>
      </c>
      <c r="D46" s="37">
        <f>SUM(May!D46+C46*1)</f>
        <v>192079</v>
      </c>
      <c r="E46" s="8">
        <v>0</v>
      </c>
      <c r="F46" s="37">
        <f>SUM(May!F46+E46*1)</f>
        <v>96116</v>
      </c>
      <c r="G46" s="8">
        <v>0</v>
      </c>
      <c r="H46" s="37">
        <f>SUM(May!H46+G46)</f>
        <v>130427</v>
      </c>
      <c r="I46" s="37">
        <f t="shared" si="2"/>
        <v>0</v>
      </c>
      <c r="J46" s="37">
        <f t="shared" si="1"/>
        <v>418622</v>
      </c>
    </row>
    <row r="47" spans="1:10" s="1" customFormat="1" ht="15.75" customHeight="1">
      <c r="A47" s="5" t="s">
        <v>41</v>
      </c>
      <c r="B47" s="6" t="s">
        <v>20</v>
      </c>
      <c r="C47" s="26">
        <v>0</v>
      </c>
      <c r="D47" s="37">
        <f>SUM(May!D47+C47*1)</f>
        <v>774775</v>
      </c>
      <c r="E47" s="8">
        <v>0</v>
      </c>
      <c r="F47" s="37">
        <f>SUM(May!F47+E47*1)</f>
        <v>1274712</v>
      </c>
      <c r="G47" s="8">
        <v>0</v>
      </c>
      <c r="H47" s="37">
        <f>SUM(May!H47+G47)</f>
        <v>1180123</v>
      </c>
      <c r="I47" s="38">
        <f t="shared" si="2"/>
        <v>0</v>
      </c>
      <c r="J47" s="37">
        <f t="shared" si="1"/>
        <v>3229610</v>
      </c>
    </row>
    <row r="48" spans="1:10" s="1" customFormat="1" ht="15.75" customHeight="1">
      <c r="A48" s="5" t="s">
        <v>42</v>
      </c>
      <c r="B48" s="6" t="s">
        <v>20</v>
      </c>
      <c r="C48" s="26">
        <v>0</v>
      </c>
      <c r="D48" s="37">
        <f>SUM(May!D48+C48*1)</f>
        <v>190397</v>
      </c>
      <c r="E48" s="8">
        <v>0</v>
      </c>
      <c r="F48" s="37">
        <f>SUM(May!F48+E48*1)</f>
        <v>148694</v>
      </c>
      <c r="G48" s="8">
        <v>0</v>
      </c>
      <c r="H48" s="37">
        <f>SUM(May!H48+G48)</f>
        <v>91720</v>
      </c>
      <c r="I48" s="38">
        <f t="shared" si="2"/>
        <v>0</v>
      </c>
      <c r="J48" s="37">
        <f t="shared" si="1"/>
        <v>430811</v>
      </c>
    </row>
    <row r="49" spans="1:10" s="12" customFormat="1" ht="15.75" customHeight="1">
      <c r="A49" s="10" t="s">
        <v>43</v>
      </c>
      <c r="B49" s="11" t="s">
        <v>20</v>
      </c>
      <c r="C49" s="26">
        <v>0</v>
      </c>
      <c r="D49" s="37">
        <f>SUM(May!D49+C49*1)</f>
        <v>0</v>
      </c>
      <c r="E49" s="8">
        <v>0</v>
      </c>
      <c r="F49" s="37">
        <f>SUM(May!F49+E49*1)</f>
        <v>2112</v>
      </c>
      <c r="G49" s="8">
        <v>0</v>
      </c>
      <c r="H49" s="37">
        <f>SUM(May!H49+G49)</f>
        <v>0</v>
      </c>
      <c r="I49" s="37">
        <f t="shared" si="2"/>
        <v>0</v>
      </c>
      <c r="J49" s="37">
        <f t="shared" si="1"/>
        <v>2112</v>
      </c>
    </row>
    <row r="50" spans="1:10" s="12" customFormat="1" ht="15.75" customHeight="1">
      <c r="A50" s="10" t="s">
        <v>132</v>
      </c>
      <c r="B50" s="11" t="s">
        <v>20</v>
      </c>
      <c r="C50" s="26">
        <v>0</v>
      </c>
      <c r="D50" s="37">
        <f>SUM(May!D50+C50*1)</f>
        <v>602785</v>
      </c>
      <c r="E50" s="8">
        <v>0</v>
      </c>
      <c r="F50" s="37">
        <f>SUM(May!F50+E50*1)</f>
        <v>17905</v>
      </c>
      <c r="G50" s="8">
        <v>0</v>
      </c>
      <c r="H50" s="37">
        <f>SUM(May!H50+G50)</f>
        <v>550306</v>
      </c>
      <c r="I50" s="38">
        <f t="shared" si="2"/>
        <v>0</v>
      </c>
      <c r="J50" s="37">
        <f t="shared" si="1"/>
        <v>1170996</v>
      </c>
    </row>
    <row r="51" spans="1:10" s="1" customFormat="1" ht="15.75" customHeight="1">
      <c r="A51" s="5" t="s">
        <v>48</v>
      </c>
      <c r="B51" s="6" t="s">
        <v>20</v>
      </c>
      <c r="C51" s="26">
        <v>0</v>
      </c>
      <c r="D51" s="37">
        <f>SUM(May!D51+C51*1)</f>
        <v>1390759</v>
      </c>
      <c r="E51" s="8">
        <v>0</v>
      </c>
      <c r="F51" s="37">
        <f>SUM(May!F51+E51*1)</f>
        <v>130888</v>
      </c>
      <c r="G51" s="8">
        <v>0</v>
      </c>
      <c r="H51" s="37">
        <f>SUM(May!H51+G51)</f>
        <v>905855</v>
      </c>
      <c r="I51" s="38">
        <f t="shared" si="2"/>
        <v>0</v>
      </c>
      <c r="J51" s="37">
        <f t="shared" si="1"/>
        <v>2427502</v>
      </c>
    </row>
    <row r="52" spans="1:10" s="12" customFormat="1" ht="15.75" customHeight="1">
      <c r="A52" s="10" t="s">
        <v>54</v>
      </c>
      <c r="B52" s="11" t="s">
        <v>20</v>
      </c>
      <c r="C52" s="26">
        <v>0</v>
      </c>
      <c r="D52" s="37">
        <f>SUM(May!D52+C52*1)</f>
        <v>55983</v>
      </c>
      <c r="E52" s="8">
        <v>0</v>
      </c>
      <c r="F52" s="37">
        <f>SUM(May!F52+E52*1)</f>
        <v>19548</v>
      </c>
      <c r="G52" s="8">
        <v>0</v>
      </c>
      <c r="H52" s="37">
        <f>SUM(May!H52+G52)</f>
        <v>53721</v>
      </c>
      <c r="I52" s="37">
        <f t="shared" si="2"/>
        <v>0</v>
      </c>
      <c r="J52" s="37">
        <f t="shared" si="1"/>
        <v>129252</v>
      </c>
    </row>
    <row r="53" spans="1:10" s="12" customFormat="1" ht="15.75" customHeight="1">
      <c r="A53" s="10" t="s">
        <v>55</v>
      </c>
      <c r="B53" s="11" t="s">
        <v>20</v>
      </c>
      <c r="C53" s="26">
        <v>0</v>
      </c>
      <c r="D53" s="37">
        <f>SUM(May!D53+C53*1)</f>
        <v>530622</v>
      </c>
      <c r="E53" s="8">
        <v>0</v>
      </c>
      <c r="F53" s="37">
        <f>SUM(May!F53+E53*1)</f>
        <v>770189</v>
      </c>
      <c r="G53" s="8">
        <v>0</v>
      </c>
      <c r="H53" s="37">
        <f>SUM(May!H53+G53)</f>
        <v>604175</v>
      </c>
      <c r="I53" s="37">
        <f t="shared" si="2"/>
        <v>0</v>
      </c>
      <c r="J53" s="37">
        <f t="shared" si="1"/>
        <v>1904986</v>
      </c>
    </row>
    <row r="54" spans="1:10" s="12" customFormat="1" ht="15.75" customHeight="1">
      <c r="A54" s="10" t="s">
        <v>56</v>
      </c>
      <c r="B54" s="11" t="s">
        <v>20</v>
      </c>
      <c r="C54" s="26">
        <v>0</v>
      </c>
      <c r="D54" s="37">
        <f>SUM(May!D54+C54*1)</f>
        <v>1149445</v>
      </c>
      <c r="E54" s="8">
        <v>0</v>
      </c>
      <c r="F54" s="37">
        <f>SUM(May!F54+E54*1)</f>
        <v>1130466</v>
      </c>
      <c r="G54" s="8">
        <v>0</v>
      </c>
      <c r="H54" s="37">
        <f>SUM(May!H54+G54)</f>
        <v>1276540</v>
      </c>
      <c r="I54" s="37">
        <f t="shared" si="2"/>
        <v>0</v>
      </c>
      <c r="J54" s="37">
        <f t="shared" si="1"/>
        <v>3556451</v>
      </c>
    </row>
    <row r="55" spans="1:10" s="1" customFormat="1" ht="15.75" customHeight="1">
      <c r="A55" s="5" t="s">
        <v>58</v>
      </c>
      <c r="B55" s="6" t="s">
        <v>20</v>
      </c>
      <c r="C55" s="26">
        <v>0</v>
      </c>
      <c r="D55" s="37">
        <f>SUM(May!D55+C55*1)</f>
        <v>141373</v>
      </c>
      <c r="E55" s="8">
        <v>0</v>
      </c>
      <c r="F55" s="37">
        <f>SUM(May!F55+E55*1)</f>
        <v>88098</v>
      </c>
      <c r="G55" s="8">
        <v>0</v>
      </c>
      <c r="H55" s="37">
        <f>SUM(May!H55+G55)</f>
        <v>221825</v>
      </c>
      <c r="I55" s="38">
        <f t="shared" si="2"/>
        <v>0</v>
      </c>
      <c r="J55" s="37">
        <f t="shared" si="1"/>
        <v>451296</v>
      </c>
    </row>
    <row r="56" spans="1:10" s="1" customFormat="1" ht="15.75" customHeight="1">
      <c r="A56" s="5" t="s">
        <v>59</v>
      </c>
      <c r="B56" s="6" t="s">
        <v>20</v>
      </c>
      <c r="C56" s="26">
        <v>0</v>
      </c>
      <c r="D56" s="37">
        <f>SUM(May!D56+C56*1)</f>
        <v>1366163</v>
      </c>
      <c r="E56" s="8">
        <v>0</v>
      </c>
      <c r="F56" s="37">
        <f>SUM(May!F56+E56*1)</f>
        <v>1988501</v>
      </c>
      <c r="G56" s="8">
        <v>0</v>
      </c>
      <c r="H56" s="37">
        <f>SUM(May!H56+G56)</f>
        <v>1880563</v>
      </c>
      <c r="I56" s="38">
        <f t="shared" si="2"/>
        <v>0</v>
      </c>
      <c r="J56" s="37">
        <f t="shared" si="1"/>
        <v>5235227</v>
      </c>
    </row>
    <row r="57" spans="1:10" s="1" customFormat="1" ht="15.75" customHeight="1">
      <c r="A57" s="5" t="s">
        <v>60</v>
      </c>
      <c r="B57" s="6" t="s">
        <v>20</v>
      </c>
      <c r="C57" s="26">
        <v>0</v>
      </c>
      <c r="D57" s="37">
        <f>SUM(May!D57+C57*1)</f>
        <v>734716</v>
      </c>
      <c r="E57" s="8">
        <v>0</v>
      </c>
      <c r="F57" s="37">
        <f>SUM(May!F57+E57*1)</f>
        <v>1047437</v>
      </c>
      <c r="G57" s="8">
        <v>0</v>
      </c>
      <c r="H57" s="37">
        <f>SUM(May!H57+G57)</f>
        <v>1164344</v>
      </c>
      <c r="I57" s="38">
        <f t="shared" si="2"/>
        <v>0</v>
      </c>
      <c r="J57" s="37">
        <f>SUM(D57+F57+H57)</f>
        <v>2946497</v>
      </c>
    </row>
    <row r="58" spans="1:10" s="1" customFormat="1" ht="15.75" customHeight="1">
      <c r="A58" s="5" t="s">
        <v>61</v>
      </c>
      <c r="B58" s="6" t="s">
        <v>20</v>
      </c>
      <c r="C58" s="26">
        <v>0</v>
      </c>
      <c r="D58" s="37">
        <f>SUM(May!D58+C58*1)</f>
        <v>1032829</v>
      </c>
      <c r="E58" s="8">
        <v>0</v>
      </c>
      <c r="F58" s="37">
        <f>SUM(May!F58+E58*1)</f>
        <v>848723</v>
      </c>
      <c r="G58" s="8">
        <v>0</v>
      </c>
      <c r="H58" s="37">
        <f>SUM(May!H58+G58)</f>
        <v>945700</v>
      </c>
      <c r="I58" s="38">
        <f t="shared" si="2"/>
        <v>0</v>
      </c>
      <c r="J58" s="37">
        <f t="shared" si="1"/>
        <v>2827252</v>
      </c>
    </row>
    <row r="59" spans="1:10" s="1" customFormat="1" ht="15.75" customHeight="1">
      <c r="A59" s="5" t="s">
        <v>65</v>
      </c>
      <c r="B59" s="6" t="s">
        <v>20</v>
      </c>
      <c r="C59" s="26">
        <v>0</v>
      </c>
      <c r="D59" s="37">
        <f>SUM(May!D59+C59*1)</f>
        <v>55671</v>
      </c>
      <c r="E59" s="8">
        <v>0</v>
      </c>
      <c r="F59" s="37">
        <f>SUM(May!F59+E59*1)</f>
        <v>0</v>
      </c>
      <c r="G59" s="8">
        <v>0</v>
      </c>
      <c r="H59" s="37">
        <f>SUM(May!H59+G59)</f>
        <v>49709</v>
      </c>
      <c r="I59" s="38">
        <f t="shared" si="2"/>
        <v>0</v>
      </c>
      <c r="J59" s="37">
        <f t="shared" si="1"/>
        <v>105380</v>
      </c>
    </row>
    <row r="60" spans="1:10" s="1" customFormat="1" ht="15.75" customHeight="1">
      <c r="A60" s="5" t="s">
        <v>66</v>
      </c>
      <c r="B60" s="6" t="s">
        <v>20</v>
      </c>
      <c r="C60" s="26">
        <v>0</v>
      </c>
      <c r="D60" s="37">
        <f>SUM(May!D60+C60*1)</f>
        <v>693584</v>
      </c>
      <c r="E60" s="8">
        <v>0</v>
      </c>
      <c r="F60" s="37">
        <f>SUM(May!F60+E60*1)</f>
        <v>159599</v>
      </c>
      <c r="G60" s="8">
        <v>0</v>
      </c>
      <c r="H60" s="37">
        <f>SUM(May!H60+G60)</f>
        <v>490056</v>
      </c>
      <c r="I60" s="38">
        <f t="shared" si="2"/>
        <v>0</v>
      </c>
      <c r="J60" s="37">
        <f t="shared" si="1"/>
        <v>1343239</v>
      </c>
    </row>
    <row r="61" spans="1:10" s="1" customFormat="1" ht="15.75" customHeight="1">
      <c r="A61" s="5" t="s">
        <v>67</v>
      </c>
      <c r="B61" s="6" t="s">
        <v>20</v>
      </c>
      <c r="C61" s="26">
        <v>0</v>
      </c>
      <c r="D61" s="37">
        <f>SUM(May!D61+C61*1)</f>
        <v>154575</v>
      </c>
      <c r="E61" s="8">
        <v>0</v>
      </c>
      <c r="F61" s="37">
        <f>SUM(May!F61+E61*1)</f>
        <v>8448</v>
      </c>
      <c r="G61" s="8">
        <v>0</v>
      </c>
      <c r="H61" s="37">
        <f>SUM(May!H61+G61)</f>
        <v>225283</v>
      </c>
      <c r="I61" s="38">
        <f t="shared" si="2"/>
        <v>0</v>
      </c>
      <c r="J61" s="37">
        <f t="shared" si="1"/>
        <v>388306</v>
      </c>
    </row>
    <row r="62" spans="1:10" s="12" customFormat="1" ht="15.75" customHeight="1">
      <c r="A62" s="10" t="s">
        <v>68</v>
      </c>
      <c r="B62" s="11" t="s">
        <v>20</v>
      </c>
      <c r="C62" s="26">
        <v>0</v>
      </c>
      <c r="D62" s="37">
        <f>SUM(May!D62+C62*1)</f>
        <v>81697</v>
      </c>
      <c r="E62" s="8">
        <v>0</v>
      </c>
      <c r="F62" s="37">
        <f>SUM(May!F62+E62*1)</f>
        <v>212211</v>
      </c>
      <c r="G62" s="8">
        <v>0</v>
      </c>
      <c r="H62" s="37">
        <f>SUM(May!H62+G62)</f>
        <v>234312</v>
      </c>
      <c r="I62" s="37">
        <f t="shared" si="2"/>
        <v>0</v>
      </c>
      <c r="J62" s="37">
        <f t="shared" si="1"/>
        <v>528220</v>
      </c>
    </row>
    <row r="63" spans="1:10" s="1" customFormat="1" ht="15.75" customHeight="1">
      <c r="A63" s="5" t="s">
        <v>69</v>
      </c>
      <c r="B63" s="6" t="s">
        <v>20</v>
      </c>
      <c r="C63" s="26">
        <v>0</v>
      </c>
      <c r="D63" s="37">
        <f>SUM(May!D63+C63*1)</f>
        <v>695878</v>
      </c>
      <c r="E63" s="8">
        <v>0</v>
      </c>
      <c r="F63" s="37">
        <f>SUM(May!F63+E63*1)</f>
        <v>388186</v>
      </c>
      <c r="G63" s="8">
        <v>0</v>
      </c>
      <c r="H63" s="37">
        <f>SUM(May!H63+G63)</f>
        <v>429255</v>
      </c>
      <c r="I63" s="38">
        <f t="shared" si="2"/>
        <v>0</v>
      </c>
      <c r="J63" s="37">
        <f t="shared" si="1"/>
        <v>1513319</v>
      </c>
    </row>
    <row r="64" spans="1:10" s="12" customFormat="1" ht="15.75" customHeight="1">
      <c r="A64" s="10" t="s">
        <v>70</v>
      </c>
      <c r="B64" s="11" t="s">
        <v>20</v>
      </c>
      <c r="C64" s="26">
        <v>0</v>
      </c>
      <c r="D64" s="37">
        <f>SUM(May!D64+C64*1)</f>
        <v>460345</v>
      </c>
      <c r="E64" s="8">
        <v>0</v>
      </c>
      <c r="F64" s="37">
        <f>SUM(May!F64+E64*1)</f>
        <v>259050</v>
      </c>
      <c r="G64" s="8">
        <v>0</v>
      </c>
      <c r="H64" s="37">
        <f>SUM(May!H64+G64)</f>
        <v>327541</v>
      </c>
      <c r="I64" s="37">
        <f t="shared" si="2"/>
        <v>0</v>
      </c>
      <c r="J64" s="37">
        <f t="shared" si="1"/>
        <v>1046936</v>
      </c>
    </row>
    <row r="65" spans="1:10" s="1" customFormat="1" ht="15.75" customHeight="1">
      <c r="A65" s="5" t="s">
        <v>71</v>
      </c>
      <c r="B65" s="6" t="s">
        <v>20</v>
      </c>
      <c r="C65" s="26">
        <v>0</v>
      </c>
      <c r="D65" s="37">
        <f>SUM(May!D65+C65*1)</f>
        <v>523013</v>
      </c>
      <c r="E65" s="8">
        <v>0</v>
      </c>
      <c r="F65" s="37">
        <f>SUM(May!F65+E65*1)</f>
        <v>95089</v>
      </c>
      <c r="G65" s="8">
        <v>0</v>
      </c>
      <c r="H65" s="37">
        <f>SUM(May!H65+G65)</f>
        <v>465477</v>
      </c>
      <c r="I65" s="38">
        <f t="shared" si="2"/>
        <v>0</v>
      </c>
      <c r="J65" s="37">
        <f t="shared" si="1"/>
        <v>1083579</v>
      </c>
    </row>
    <row r="66" spans="1:10" s="12" customFormat="1" ht="15.75" customHeight="1">
      <c r="A66" s="10" t="s">
        <v>72</v>
      </c>
      <c r="B66" s="11" t="s">
        <v>20</v>
      </c>
      <c r="C66" s="26">
        <v>0</v>
      </c>
      <c r="D66" s="37">
        <f>SUM(May!D66+C66*1)</f>
        <v>0</v>
      </c>
      <c r="E66" s="8">
        <v>0</v>
      </c>
      <c r="F66" s="37">
        <f>SUM(May!F66+E66*1)</f>
        <v>14796</v>
      </c>
      <c r="G66" s="8">
        <v>0</v>
      </c>
      <c r="H66" s="37">
        <f>SUM(May!H66+G66)</f>
        <v>0</v>
      </c>
      <c r="I66" s="37">
        <f t="shared" si="2"/>
        <v>0</v>
      </c>
      <c r="J66" s="37">
        <f t="shared" si="1"/>
        <v>14796</v>
      </c>
    </row>
    <row r="67" spans="1:10" s="1" customFormat="1" ht="15.75" customHeight="1">
      <c r="A67" s="5" t="s">
        <v>73</v>
      </c>
      <c r="B67" s="6" t="s">
        <v>20</v>
      </c>
      <c r="C67" s="26">
        <v>0</v>
      </c>
      <c r="D67" s="37">
        <f>SUM(May!D67+C67*1)</f>
        <v>429753</v>
      </c>
      <c r="E67" s="8">
        <v>0</v>
      </c>
      <c r="F67" s="37">
        <f>SUM(May!F67+E67*1)</f>
        <v>52098</v>
      </c>
      <c r="G67" s="8">
        <v>0</v>
      </c>
      <c r="H67" s="37">
        <f>SUM(May!H67+G67)</f>
        <v>234724</v>
      </c>
      <c r="I67" s="38">
        <f t="shared" si="2"/>
        <v>0</v>
      </c>
      <c r="J67" s="37">
        <f t="shared" si="1"/>
        <v>716575</v>
      </c>
    </row>
    <row r="68" spans="1:10" s="12" customFormat="1" ht="15.75" customHeight="1">
      <c r="A68" s="10" t="s">
        <v>74</v>
      </c>
      <c r="B68" s="11" t="s">
        <v>20</v>
      </c>
      <c r="C68" s="26">
        <v>0</v>
      </c>
      <c r="D68" s="37">
        <f>SUM(May!D68+C68*1)</f>
        <v>321511</v>
      </c>
      <c r="E68" s="8">
        <v>0</v>
      </c>
      <c r="F68" s="37">
        <f>SUM(May!F68+E68*1)</f>
        <v>7116</v>
      </c>
      <c r="G68" s="8">
        <v>0</v>
      </c>
      <c r="H68" s="37">
        <f>SUM(May!H68+G68)</f>
        <v>213892</v>
      </c>
      <c r="I68" s="37">
        <f t="shared" si="2"/>
        <v>0</v>
      </c>
      <c r="J68" s="37">
        <f>SUM(D68+F68+H68)</f>
        <v>542519</v>
      </c>
    </row>
    <row r="69" spans="1:10" s="1" customFormat="1" ht="15.75" customHeight="1">
      <c r="A69" s="5" t="s">
        <v>75</v>
      </c>
      <c r="B69" s="6" t="s">
        <v>20</v>
      </c>
      <c r="C69" s="26">
        <v>0</v>
      </c>
      <c r="D69" s="37">
        <f>SUM(May!D69+C69*1)</f>
        <v>165178</v>
      </c>
      <c r="E69" s="8">
        <v>0</v>
      </c>
      <c r="F69" s="37">
        <f>SUM(May!F69+E69*1)</f>
        <v>167304</v>
      </c>
      <c r="G69" s="8">
        <v>0</v>
      </c>
      <c r="H69" s="37">
        <f>SUM(May!H69+G69)</f>
        <v>232789</v>
      </c>
      <c r="I69" s="38">
        <f t="shared" si="2"/>
        <v>0</v>
      </c>
      <c r="J69" s="37">
        <f t="shared" si="1"/>
        <v>565271</v>
      </c>
    </row>
    <row r="70" spans="1:10" s="1" customFormat="1" ht="15.75" customHeight="1">
      <c r="A70" s="5" t="s">
        <v>76</v>
      </c>
      <c r="B70" s="6" t="s">
        <v>20</v>
      </c>
      <c r="C70" s="26">
        <v>0</v>
      </c>
      <c r="D70" s="37">
        <f>SUM(May!D70+C70*1)</f>
        <v>116552</v>
      </c>
      <c r="E70" s="8">
        <v>0</v>
      </c>
      <c r="F70" s="37">
        <f>SUM(May!F70+E70*1)</f>
        <v>103080</v>
      </c>
      <c r="G70" s="8">
        <v>0</v>
      </c>
      <c r="H70" s="37">
        <f>SUM(May!H70+G70)</f>
        <v>155386</v>
      </c>
      <c r="I70" s="38">
        <f t="shared" si="2"/>
        <v>0</v>
      </c>
      <c r="J70" s="37">
        <f t="shared" si="1"/>
        <v>375018</v>
      </c>
    </row>
    <row r="71" spans="1:10" s="12" customFormat="1" ht="15.75" customHeight="1">
      <c r="A71" s="10" t="s">
        <v>78</v>
      </c>
      <c r="B71" s="11" t="s">
        <v>20</v>
      </c>
      <c r="C71" s="26">
        <v>0</v>
      </c>
      <c r="D71" s="37">
        <f>SUM(May!D71+C71*1)</f>
        <v>0</v>
      </c>
      <c r="E71" s="8">
        <v>0</v>
      </c>
      <c r="F71" s="37">
        <f>SUM(May!F71+E71*1)</f>
        <v>0</v>
      </c>
      <c r="G71" s="8">
        <v>0</v>
      </c>
      <c r="H71" s="37">
        <f>SUM(May!H71+G71)</f>
        <v>0</v>
      </c>
      <c r="I71" s="37">
        <f t="shared" si="2"/>
        <v>0</v>
      </c>
      <c r="J71" s="37">
        <f t="shared" si="1"/>
        <v>0</v>
      </c>
    </row>
    <row r="72" spans="1:10" s="12" customFormat="1" ht="15.75" customHeight="1">
      <c r="A72" s="10" t="s">
        <v>79</v>
      </c>
      <c r="B72" s="11" t="s">
        <v>20</v>
      </c>
      <c r="C72" s="26">
        <v>0</v>
      </c>
      <c r="D72" s="37">
        <f>SUM(May!D72+C72*1)</f>
        <v>82371</v>
      </c>
      <c r="E72" s="8">
        <v>0</v>
      </c>
      <c r="F72" s="37">
        <f>SUM(May!F72+E72*1)</f>
        <v>113973</v>
      </c>
      <c r="G72" s="8">
        <v>0</v>
      </c>
      <c r="H72" s="37">
        <f>SUM(May!H72+G72)</f>
        <v>142842</v>
      </c>
      <c r="I72" s="37">
        <f t="shared" si="2"/>
        <v>0</v>
      </c>
      <c r="J72" s="37">
        <f t="shared" si="1"/>
        <v>339186</v>
      </c>
    </row>
    <row r="73" spans="1:10" s="12" customFormat="1" ht="15.75" customHeight="1">
      <c r="A73" s="10" t="s">
        <v>80</v>
      </c>
      <c r="B73" s="11" t="s">
        <v>20</v>
      </c>
      <c r="C73" s="26">
        <v>0</v>
      </c>
      <c r="D73" s="37">
        <f>SUM(May!D73+C73*1)</f>
        <v>527517</v>
      </c>
      <c r="E73" s="8">
        <v>0</v>
      </c>
      <c r="F73" s="37">
        <f>SUM(May!F73+E73*1)</f>
        <v>80452</v>
      </c>
      <c r="G73" s="8">
        <v>0</v>
      </c>
      <c r="H73" s="37">
        <f>SUM(May!H73+G73)</f>
        <v>391360</v>
      </c>
      <c r="I73" s="37">
        <f t="shared" si="2"/>
        <v>0</v>
      </c>
      <c r="J73" s="37">
        <f t="shared" si="1"/>
        <v>999329</v>
      </c>
    </row>
    <row r="74" spans="1:10" s="1" customFormat="1" ht="15.75" customHeight="1">
      <c r="A74" s="5" t="s">
        <v>81</v>
      </c>
      <c r="B74" s="6" t="s">
        <v>20</v>
      </c>
      <c r="C74" s="26">
        <v>0</v>
      </c>
      <c r="D74" s="37">
        <f>SUM(May!D74+C74*1)</f>
        <v>95190</v>
      </c>
      <c r="E74" s="8">
        <v>0</v>
      </c>
      <c r="F74" s="37">
        <f>SUM(May!F74+E74*1)</f>
        <v>194877</v>
      </c>
      <c r="G74" s="8">
        <v>0</v>
      </c>
      <c r="H74" s="37">
        <f>SUM(May!H74+G74)</f>
        <v>86145</v>
      </c>
      <c r="I74" s="38">
        <f t="shared" si="2"/>
        <v>0</v>
      </c>
      <c r="J74" s="37">
        <f t="shared" si="1"/>
        <v>376212</v>
      </c>
    </row>
    <row r="75" spans="1:10" s="12" customFormat="1" ht="15.75" customHeight="1">
      <c r="A75" s="10" t="s">
        <v>85</v>
      </c>
      <c r="B75" s="11" t="s">
        <v>20</v>
      </c>
      <c r="C75" s="26">
        <v>0</v>
      </c>
      <c r="D75" s="37">
        <f>SUM(May!D75+C75*1)</f>
        <v>0</v>
      </c>
      <c r="E75" s="8">
        <v>0</v>
      </c>
      <c r="F75" s="37">
        <f>SUM(May!F75+E75*1)</f>
        <v>0</v>
      </c>
      <c r="G75" s="8">
        <v>0</v>
      </c>
      <c r="H75" s="37">
        <f>SUM(May!H75+G75)</f>
        <v>0</v>
      </c>
      <c r="I75" s="37">
        <f t="shared" si="2"/>
        <v>0</v>
      </c>
      <c r="J75" s="37">
        <f t="shared" si="1"/>
        <v>0</v>
      </c>
    </row>
    <row r="76" spans="1:10" s="12" customFormat="1" ht="15.75" customHeight="1">
      <c r="A76" s="10" t="s">
        <v>87</v>
      </c>
      <c r="B76" s="11" t="s">
        <v>20</v>
      </c>
      <c r="C76" s="26">
        <v>0</v>
      </c>
      <c r="D76" s="37">
        <f>SUM(May!D76+C76*1)</f>
        <v>0</v>
      </c>
      <c r="E76" s="8">
        <v>0</v>
      </c>
      <c r="F76" s="37">
        <f>SUM(May!F76+E76*1)</f>
        <v>0</v>
      </c>
      <c r="G76" s="8">
        <v>0</v>
      </c>
      <c r="H76" s="37">
        <f>SUM(May!H76+G76)</f>
        <v>0</v>
      </c>
      <c r="I76" s="37">
        <f t="shared" si="2"/>
        <v>0</v>
      </c>
      <c r="J76" s="37">
        <f>SUM(D76+F76+H76)</f>
        <v>0</v>
      </c>
    </row>
    <row r="77" spans="1:10" s="1" customFormat="1" ht="15.75" customHeight="1">
      <c r="A77" s="5" t="s">
        <v>88</v>
      </c>
      <c r="B77" s="6" t="s">
        <v>20</v>
      </c>
      <c r="C77" s="26">
        <v>0</v>
      </c>
      <c r="D77" s="37">
        <f>SUM(May!D77+C77*1)</f>
        <v>1172656</v>
      </c>
      <c r="E77" s="8">
        <v>0</v>
      </c>
      <c r="F77" s="37">
        <f>SUM(May!F77+E77*1)</f>
        <v>176604</v>
      </c>
      <c r="G77" s="8">
        <v>0</v>
      </c>
      <c r="H77" s="37">
        <f>SUM(May!H77+G77)</f>
        <v>1523631</v>
      </c>
      <c r="I77" s="38">
        <f t="shared" si="2"/>
        <v>0</v>
      </c>
      <c r="J77" s="37">
        <f>SUM(D77+F77+H77)</f>
        <v>2872891</v>
      </c>
    </row>
    <row r="78" spans="1:10" s="1" customFormat="1" ht="15.75" customHeight="1">
      <c r="A78" s="5" t="s">
        <v>142</v>
      </c>
      <c r="B78" s="6" t="s">
        <v>20</v>
      </c>
      <c r="C78" s="26">
        <v>0</v>
      </c>
      <c r="D78" s="37">
        <f>SUM(May!D78+C78*1)</f>
        <v>3246</v>
      </c>
      <c r="E78" s="8">
        <v>0</v>
      </c>
      <c r="F78" s="37">
        <f>SUM(May!F78+E78*1)</f>
        <v>331248</v>
      </c>
      <c r="G78" s="8">
        <v>0</v>
      </c>
      <c r="H78" s="37">
        <f>SUM(May!H78+G78)</f>
        <v>474073</v>
      </c>
      <c r="I78" s="38">
        <f t="shared" si="2"/>
        <v>0</v>
      </c>
      <c r="J78" s="37">
        <f>SUM(D78+F78+H78)</f>
        <v>808567</v>
      </c>
    </row>
    <row r="79" spans="1:10" s="1" customFormat="1" ht="15.75" customHeight="1">
      <c r="A79" s="5" t="s">
        <v>140</v>
      </c>
      <c r="B79" s="6" t="s">
        <v>20</v>
      </c>
      <c r="C79" s="26">
        <v>0</v>
      </c>
      <c r="D79" s="37">
        <f>SUM(May!D79+C79*1)</f>
        <v>48105</v>
      </c>
      <c r="E79" s="8">
        <v>0</v>
      </c>
      <c r="F79" s="37">
        <f>SUM(May!F79+E79*1)</f>
        <v>154980</v>
      </c>
      <c r="G79" s="8">
        <v>0</v>
      </c>
      <c r="H79" s="37">
        <f>SUM(May!H79+G79)</f>
        <v>249085</v>
      </c>
      <c r="I79" s="38">
        <f t="shared" si="2"/>
        <v>0</v>
      </c>
      <c r="J79" s="37">
        <f>SUM(D79+F79+H79)</f>
        <v>452170</v>
      </c>
    </row>
    <row r="80" spans="1:10" s="1" customFormat="1" ht="15.75" customHeight="1">
      <c r="A80" s="5" t="s">
        <v>141</v>
      </c>
      <c r="B80" s="6" t="s">
        <v>20</v>
      </c>
      <c r="C80" s="26">
        <v>0</v>
      </c>
      <c r="D80" s="37">
        <f>SUM(May!D80+C80*1)</f>
        <v>0</v>
      </c>
      <c r="E80" s="8">
        <v>0</v>
      </c>
      <c r="F80" s="37">
        <f>SUM(May!F80+E80*1)</f>
        <v>35820</v>
      </c>
      <c r="G80" s="8">
        <v>0</v>
      </c>
      <c r="H80" s="37">
        <f>SUM(May!H80+G80)</f>
        <v>89831</v>
      </c>
      <c r="I80" s="38">
        <f t="shared" si="2"/>
        <v>0</v>
      </c>
      <c r="J80" s="37">
        <f>SUM(D80+F80+H80)</f>
        <v>125651</v>
      </c>
    </row>
    <row r="81" spans="1:10" s="3" customFormat="1" ht="21.75">
      <c r="A81" s="20" t="s">
        <v>127</v>
      </c>
      <c r="B81" s="2"/>
      <c r="C81" s="27">
        <f>SUM(C5:C35)</f>
        <v>0</v>
      </c>
      <c r="D81" s="38">
        <f aca="true" t="shared" si="3" ref="D81:J81">SUM(D5:D35)</f>
        <v>8171440</v>
      </c>
      <c r="E81" s="27">
        <f t="shared" si="3"/>
        <v>0</v>
      </c>
      <c r="F81" s="38">
        <f t="shared" si="3"/>
        <v>8786926</v>
      </c>
      <c r="G81" s="27">
        <f t="shared" si="3"/>
        <v>0</v>
      </c>
      <c r="H81" s="38">
        <f t="shared" si="3"/>
        <v>13083313</v>
      </c>
      <c r="I81" s="38">
        <f t="shared" si="3"/>
        <v>0</v>
      </c>
      <c r="J81" s="38">
        <f t="shared" si="3"/>
        <v>30041679</v>
      </c>
    </row>
    <row r="82" spans="1:10" s="3" customFormat="1" ht="21.75">
      <c r="A82" s="20" t="s">
        <v>128</v>
      </c>
      <c r="B82" s="2"/>
      <c r="C82" s="27">
        <f>SUM(C36:C80)</f>
        <v>0</v>
      </c>
      <c r="D82" s="38">
        <f aca="true" t="shared" si="4" ref="D82:J82">SUM(D36:D80)</f>
        <v>19477399</v>
      </c>
      <c r="E82" s="27">
        <f t="shared" si="4"/>
        <v>0</v>
      </c>
      <c r="F82" s="38">
        <f t="shared" si="4"/>
        <v>12113326</v>
      </c>
      <c r="G82" s="27">
        <f t="shared" si="4"/>
        <v>0</v>
      </c>
      <c r="H82" s="38">
        <f t="shared" si="4"/>
        <v>21125020</v>
      </c>
      <c r="I82" s="38">
        <f t="shared" si="4"/>
        <v>0</v>
      </c>
      <c r="J82" s="38">
        <f t="shared" si="4"/>
        <v>52715745</v>
      </c>
    </row>
    <row r="83" spans="1:10" s="3" customFormat="1" ht="15.75" customHeight="1">
      <c r="A83" s="18" t="s">
        <v>89</v>
      </c>
      <c r="B83" s="2"/>
      <c r="C83" s="27">
        <f>SUM(C81:C82)</f>
        <v>0</v>
      </c>
      <c r="D83" s="38">
        <f aca="true" t="shared" si="5" ref="D83:J83">SUM(D81:D82)</f>
        <v>27648839</v>
      </c>
      <c r="E83" s="9">
        <f t="shared" si="5"/>
        <v>0</v>
      </c>
      <c r="F83" s="38">
        <f t="shared" si="5"/>
        <v>20900252</v>
      </c>
      <c r="G83" s="9">
        <f t="shared" si="5"/>
        <v>0</v>
      </c>
      <c r="H83" s="38">
        <f t="shared" si="5"/>
        <v>34208333</v>
      </c>
      <c r="I83" s="38">
        <f t="shared" si="5"/>
        <v>0</v>
      </c>
      <c r="J83" s="38">
        <f t="shared" si="5"/>
        <v>82757424</v>
      </c>
    </row>
    <row r="84" spans="1:9" ht="12.75">
      <c r="A84" s="13"/>
      <c r="B84" s="2"/>
      <c r="C84" s="2"/>
      <c r="D84" s="40"/>
      <c r="E84" s="2"/>
      <c r="F84" s="40"/>
      <c r="G84" s="2"/>
      <c r="H84" s="40"/>
      <c r="I84" s="46" t="s">
        <v>157</v>
      </c>
    </row>
    <row r="85" spans="1:9" ht="12.75">
      <c r="A85" s="13"/>
      <c r="B85" s="2"/>
      <c r="C85" s="2"/>
      <c r="D85" s="40"/>
      <c r="E85" s="2"/>
      <c r="F85" s="40"/>
      <c r="G85" s="2"/>
      <c r="H85" s="40"/>
      <c r="I85" s="46" t="s">
        <v>126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 sheet="1" objects="1" scenarios="1"/>
  <mergeCells count="1">
    <mergeCell ref="A1:J1"/>
  </mergeCells>
  <conditionalFormatting sqref="A2:A83 C2:IV2 A1:IV1 D83:H86 K3:IV83 B3:C86 I83:J83 D3:J82">
    <cfRule type="expression" priority="2" dxfId="0" stopIfTrue="1">
      <formula>CellHasFormula</formula>
    </cfRule>
  </conditionalFormatting>
  <conditionalFormatting sqref="A1:IV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pane ySplit="4" topLeftCell="A61" activePane="bottomLeft" state="frozen"/>
      <selection pane="topLeft" activeCell="A1" sqref="A1"/>
      <selection pane="bottomLeft" activeCell="I88" sqref="I88"/>
    </sheetView>
  </sheetViews>
  <sheetFormatPr defaultColWidth="9.140625" defaultRowHeight="12.75"/>
  <cols>
    <col min="1" max="1" width="19.8515625" style="0" bestFit="1" customWidth="1"/>
    <col min="3" max="3" width="15.7109375" style="21" customWidth="1"/>
    <col min="4" max="4" width="15.7109375" style="43" customWidth="1"/>
    <col min="5" max="5" width="15.7109375" style="21" customWidth="1"/>
    <col min="6" max="6" width="15.7109375" style="43" customWidth="1"/>
    <col min="7" max="7" width="15.7109375" style="21" customWidth="1"/>
    <col min="8" max="10" width="15.7109375" style="43" customWidth="1"/>
  </cols>
  <sheetData>
    <row r="1" spans="1:10" s="1" customFormat="1" ht="18">
      <c r="A1" s="54" t="s">
        <v>144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s="1" customFormat="1" ht="12.75">
      <c r="A2" s="1" t="s">
        <v>146</v>
      </c>
      <c r="D2" s="39"/>
      <c r="F2" s="39"/>
      <c r="H2" s="39"/>
      <c r="I2" s="39"/>
      <c r="J2" s="39"/>
    </row>
    <row r="3" spans="1:10" s="3" customFormat="1" ht="12.75">
      <c r="A3" s="2"/>
      <c r="B3" s="2"/>
      <c r="C3" s="14"/>
      <c r="D3" s="40"/>
      <c r="E3" s="14"/>
      <c r="F3" s="40"/>
      <c r="G3" s="14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15" t="s">
        <v>113</v>
      </c>
      <c r="D4" s="41" t="s">
        <v>11</v>
      </c>
      <c r="E4" s="15" t="s">
        <v>114</v>
      </c>
      <c r="F4" s="41" t="s">
        <v>14</v>
      </c>
      <c r="G4" s="15" t="s">
        <v>115</v>
      </c>
      <c r="H4" s="41" t="s">
        <v>90</v>
      </c>
      <c r="I4" s="41" t="s">
        <v>116</v>
      </c>
      <c r="J4" s="41" t="s">
        <v>18</v>
      </c>
    </row>
    <row r="5" spans="1:10" s="4" customFormat="1" ht="20.25" customHeight="1">
      <c r="A5" s="22" t="s">
        <v>130</v>
      </c>
      <c r="B5" s="4" t="s">
        <v>22</v>
      </c>
      <c r="C5" s="25">
        <v>2919</v>
      </c>
      <c r="D5" s="37">
        <f>SUM(Jul!D5+C5*11)</f>
        <v>78753</v>
      </c>
      <c r="E5" s="25">
        <v>379</v>
      </c>
      <c r="F5" s="37">
        <f>SUM(Jul!F5+E5*11)</f>
        <v>4169</v>
      </c>
      <c r="G5" s="25">
        <v>2329</v>
      </c>
      <c r="H5" s="37">
        <f>SUM(Jul!H5+G5)</f>
        <v>7004</v>
      </c>
      <c r="I5" s="37">
        <f aca="true" t="shared" si="0" ref="I5:I68">SUM(C5,E5,G5)</f>
        <v>5627</v>
      </c>
      <c r="J5" s="37">
        <f>SUM(D5+F5+H5)</f>
        <v>89926</v>
      </c>
    </row>
    <row r="6" spans="1:10" s="12" customFormat="1" ht="15.75" customHeight="1">
      <c r="A6" s="10" t="s">
        <v>21</v>
      </c>
      <c r="B6" s="11" t="s">
        <v>22</v>
      </c>
      <c r="C6" s="7">
        <v>0</v>
      </c>
      <c r="D6" s="37">
        <f>SUM(Jul!D6+C6*11)</f>
        <v>0</v>
      </c>
      <c r="E6" s="25">
        <v>117</v>
      </c>
      <c r="F6" s="37">
        <f>SUM(Jul!F6+E6*11)</f>
        <v>9219</v>
      </c>
      <c r="G6" s="25">
        <v>10321</v>
      </c>
      <c r="H6" s="37">
        <f>SUM(Jul!H6+G6)</f>
        <v>21558</v>
      </c>
      <c r="I6" s="37">
        <f t="shared" si="0"/>
        <v>10438</v>
      </c>
      <c r="J6" s="37">
        <f aca="true" t="shared" si="1" ref="J6:J69">SUM(D6+F6+H6)</f>
        <v>30777</v>
      </c>
    </row>
    <row r="7" spans="1:10" s="12" customFormat="1" ht="15.75" customHeight="1">
      <c r="A7" s="10" t="s">
        <v>23</v>
      </c>
      <c r="B7" s="11" t="s">
        <v>22</v>
      </c>
      <c r="C7" s="7">
        <v>7429</v>
      </c>
      <c r="D7" s="37">
        <f>SUM(Jul!D7+C7*11)</f>
        <v>81719</v>
      </c>
      <c r="E7" s="25">
        <v>8562</v>
      </c>
      <c r="F7" s="37">
        <f>SUM(Jul!F7+E7*11)</f>
        <v>107166</v>
      </c>
      <c r="G7" s="25">
        <v>26537</v>
      </c>
      <c r="H7" s="37">
        <f>SUM(Jul!H7+G7)</f>
        <v>27349</v>
      </c>
      <c r="I7" s="37">
        <f t="shared" si="0"/>
        <v>42528</v>
      </c>
      <c r="J7" s="37">
        <f t="shared" si="1"/>
        <v>216234</v>
      </c>
    </row>
    <row r="8" spans="1:10" s="1" customFormat="1" ht="15.75" customHeight="1">
      <c r="A8" s="5" t="s">
        <v>24</v>
      </c>
      <c r="B8" s="6" t="s">
        <v>22</v>
      </c>
      <c r="C8" s="7">
        <v>5716</v>
      </c>
      <c r="D8" s="37">
        <f>SUM(Jul!D8+C8*11)</f>
        <v>152096</v>
      </c>
      <c r="E8" s="25">
        <v>19221</v>
      </c>
      <c r="F8" s="37">
        <f>SUM(Jul!F8+E8*11)</f>
        <v>279423</v>
      </c>
      <c r="G8" s="25">
        <v>145017</v>
      </c>
      <c r="H8" s="37">
        <f>SUM(Jul!H8+G8)</f>
        <v>196122</v>
      </c>
      <c r="I8" s="37">
        <f t="shared" si="0"/>
        <v>169954</v>
      </c>
      <c r="J8" s="37">
        <f t="shared" si="1"/>
        <v>627641</v>
      </c>
    </row>
    <row r="9" spans="1:10" s="12" customFormat="1" ht="15.75" customHeight="1">
      <c r="A9" s="10" t="s">
        <v>25</v>
      </c>
      <c r="B9" s="11" t="s">
        <v>22</v>
      </c>
      <c r="C9" s="7">
        <v>4272</v>
      </c>
      <c r="D9" s="37">
        <f>SUM(Jul!D9+C9*11)</f>
        <v>83784</v>
      </c>
      <c r="E9" s="25">
        <v>2700</v>
      </c>
      <c r="F9" s="37">
        <f>SUM(Jul!F9+E9*11)</f>
        <v>42372</v>
      </c>
      <c r="G9" s="25">
        <v>15592</v>
      </c>
      <c r="H9" s="37">
        <f>SUM(Jul!H9+G9)</f>
        <v>37460</v>
      </c>
      <c r="I9" s="37">
        <f t="shared" si="0"/>
        <v>22564</v>
      </c>
      <c r="J9" s="37">
        <f t="shared" si="1"/>
        <v>163616</v>
      </c>
    </row>
    <row r="10" spans="1:10" s="1" customFormat="1" ht="15.75" customHeight="1">
      <c r="A10" s="5" t="s">
        <v>27</v>
      </c>
      <c r="B10" s="6" t="s">
        <v>22</v>
      </c>
      <c r="C10" s="7">
        <v>6266</v>
      </c>
      <c r="D10" s="37">
        <f>SUM(Jul!D10+C10*11)</f>
        <v>309586</v>
      </c>
      <c r="E10" s="25">
        <v>8375</v>
      </c>
      <c r="F10" s="37">
        <f>SUM(Jul!F10+E10*11)</f>
        <v>104797</v>
      </c>
      <c r="G10" s="25">
        <v>86522</v>
      </c>
      <c r="H10" s="37">
        <f>SUM(Jul!H10+G10)</f>
        <v>125721</v>
      </c>
      <c r="I10" s="37">
        <f t="shared" si="0"/>
        <v>101163</v>
      </c>
      <c r="J10" s="37">
        <f t="shared" si="1"/>
        <v>540104</v>
      </c>
    </row>
    <row r="11" spans="1:10" s="1" customFormat="1" ht="15.75" customHeight="1">
      <c r="A11" s="5" t="s">
        <v>30</v>
      </c>
      <c r="B11" s="6" t="s">
        <v>22</v>
      </c>
      <c r="C11" s="7">
        <v>3463</v>
      </c>
      <c r="D11" s="37">
        <f>SUM(Jul!D11+C11*11)</f>
        <v>73049</v>
      </c>
      <c r="E11" s="25">
        <v>10847</v>
      </c>
      <c r="F11" s="37">
        <f>SUM(Jul!F11+E11*11)</f>
        <v>222109</v>
      </c>
      <c r="G11" s="25">
        <v>80695</v>
      </c>
      <c r="H11" s="37">
        <f>SUM(Jul!H11+G11)</f>
        <v>127404</v>
      </c>
      <c r="I11" s="37">
        <f t="shared" si="0"/>
        <v>95005</v>
      </c>
      <c r="J11" s="37">
        <f t="shared" si="1"/>
        <v>422562</v>
      </c>
    </row>
    <row r="12" spans="1:10" s="1" customFormat="1" ht="15.75" customHeight="1">
      <c r="A12" s="5" t="s">
        <v>31</v>
      </c>
      <c r="B12" s="6" t="s">
        <v>22</v>
      </c>
      <c r="C12" s="7">
        <v>1429</v>
      </c>
      <c r="D12" s="37">
        <f>SUM(Jul!D12+C12*11)</f>
        <v>48995</v>
      </c>
      <c r="E12" s="25">
        <v>3039</v>
      </c>
      <c r="F12" s="37">
        <f>SUM(Jul!F12+E12*11)</f>
        <v>122253</v>
      </c>
      <c r="G12" s="25">
        <v>16068</v>
      </c>
      <c r="H12" s="37">
        <f>SUM(Jul!H12+G12)</f>
        <v>31600</v>
      </c>
      <c r="I12" s="37">
        <f t="shared" si="0"/>
        <v>20536</v>
      </c>
      <c r="J12" s="37">
        <f t="shared" si="1"/>
        <v>202848</v>
      </c>
    </row>
    <row r="13" spans="1:10" s="12" customFormat="1" ht="15.75" customHeight="1">
      <c r="A13" s="10" t="s">
        <v>36</v>
      </c>
      <c r="B13" s="11" t="s">
        <v>22</v>
      </c>
      <c r="C13" s="7">
        <v>0</v>
      </c>
      <c r="D13" s="37">
        <f>SUM(Jul!D13+C13*11)</f>
        <v>5436</v>
      </c>
      <c r="E13" s="25">
        <v>0</v>
      </c>
      <c r="F13" s="37">
        <f>SUM(Jul!F13+E13*11)</f>
        <v>0</v>
      </c>
      <c r="G13" s="25">
        <v>0</v>
      </c>
      <c r="H13" s="37">
        <f>SUM(Jul!H13+G13)</f>
        <v>623</v>
      </c>
      <c r="I13" s="37">
        <f t="shared" si="0"/>
        <v>0</v>
      </c>
      <c r="J13" s="37">
        <f t="shared" si="1"/>
        <v>6059</v>
      </c>
    </row>
    <row r="14" spans="1:10" s="1" customFormat="1" ht="15.75" customHeight="1">
      <c r="A14" s="5" t="s">
        <v>37</v>
      </c>
      <c r="B14" s="6" t="s">
        <v>22</v>
      </c>
      <c r="C14" s="7">
        <v>3493</v>
      </c>
      <c r="D14" s="37">
        <f>SUM(Jul!D14+C14*11)</f>
        <v>92735</v>
      </c>
      <c r="E14" s="25">
        <v>1934</v>
      </c>
      <c r="F14" s="37">
        <f>SUM(Jul!F14+E14*11)</f>
        <v>27106</v>
      </c>
      <c r="G14" s="25">
        <v>33205</v>
      </c>
      <c r="H14" s="37">
        <f>SUM(Jul!H14+G14)</f>
        <v>138422</v>
      </c>
      <c r="I14" s="37">
        <f t="shared" si="0"/>
        <v>38632</v>
      </c>
      <c r="J14" s="37">
        <f t="shared" si="1"/>
        <v>258263</v>
      </c>
    </row>
    <row r="15" spans="1:10" s="1" customFormat="1" ht="15.75" customHeight="1">
      <c r="A15" s="5" t="s">
        <v>40</v>
      </c>
      <c r="B15" s="6" t="s">
        <v>22</v>
      </c>
      <c r="C15" s="7">
        <v>3810</v>
      </c>
      <c r="D15" s="37">
        <f>SUM(Jul!D15+C15*11)</f>
        <v>97578</v>
      </c>
      <c r="E15" s="25">
        <v>4567</v>
      </c>
      <c r="F15" s="37">
        <f>SUM(Jul!F15+E15*11)</f>
        <v>159725</v>
      </c>
      <c r="G15" s="25">
        <v>44777</v>
      </c>
      <c r="H15" s="37">
        <f>SUM(Jul!H15+G15)</f>
        <v>85539</v>
      </c>
      <c r="I15" s="37">
        <f t="shared" si="0"/>
        <v>53154</v>
      </c>
      <c r="J15" s="37">
        <f t="shared" si="1"/>
        <v>342842</v>
      </c>
    </row>
    <row r="16" spans="1:10" s="1" customFormat="1" ht="15.75" customHeight="1">
      <c r="A16" s="5" t="s">
        <v>44</v>
      </c>
      <c r="B16" s="6" t="s">
        <v>22</v>
      </c>
      <c r="C16" s="7">
        <v>3632</v>
      </c>
      <c r="D16" s="37">
        <f>SUM(Jul!D16+C16*11)</f>
        <v>73840</v>
      </c>
      <c r="E16" s="25">
        <v>4974</v>
      </c>
      <c r="F16" s="37">
        <f>SUM(Jul!F16+E16*11)</f>
        <v>71586</v>
      </c>
      <c r="G16" s="25">
        <v>53061</v>
      </c>
      <c r="H16" s="37">
        <f>SUM(Jul!H16+G16)</f>
        <v>61227</v>
      </c>
      <c r="I16" s="37">
        <f t="shared" si="0"/>
        <v>61667</v>
      </c>
      <c r="J16" s="37">
        <f t="shared" si="1"/>
        <v>206653</v>
      </c>
    </row>
    <row r="17" spans="1:10" s="1" customFormat="1" ht="15.75" customHeight="1">
      <c r="A17" s="5" t="s">
        <v>45</v>
      </c>
      <c r="B17" s="6" t="s">
        <v>22</v>
      </c>
      <c r="C17" s="7">
        <v>0</v>
      </c>
      <c r="D17" s="37">
        <f>SUM(Jul!D17+C17*11)</f>
        <v>22344</v>
      </c>
      <c r="E17" s="25">
        <v>6610</v>
      </c>
      <c r="F17" s="37">
        <f>SUM(Jul!F17+E17*11)</f>
        <v>150362</v>
      </c>
      <c r="G17" s="25">
        <v>37740</v>
      </c>
      <c r="H17" s="37">
        <f>SUM(Jul!H17+G17)</f>
        <v>91898</v>
      </c>
      <c r="I17" s="37">
        <f t="shared" si="0"/>
        <v>44350</v>
      </c>
      <c r="J17" s="37">
        <f t="shared" si="1"/>
        <v>264604</v>
      </c>
    </row>
    <row r="18" spans="1:10" s="1" customFormat="1" ht="15.75" customHeight="1">
      <c r="A18" s="5" t="s">
        <v>46</v>
      </c>
      <c r="B18" s="6" t="s">
        <v>22</v>
      </c>
      <c r="C18" s="7">
        <v>7675</v>
      </c>
      <c r="D18" s="37">
        <f>SUM(Jul!D18+C18*11)</f>
        <v>125249</v>
      </c>
      <c r="E18" s="25">
        <v>7025</v>
      </c>
      <c r="F18" s="37">
        <f>SUM(Jul!F18+E18*11)</f>
        <v>147559</v>
      </c>
      <c r="G18" s="25">
        <v>18388</v>
      </c>
      <c r="H18" s="37">
        <f>SUM(Jul!H18+G18)</f>
        <v>81998</v>
      </c>
      <c r="I18" s="37">
        <f t="shared" si="0"/>
        <v>33088</v>
      </c>
      <c r="J18" s="37">
        <f t="shared" si="1"/>
        <v>354806</v>
      </c>
    </row>
    <row r="19" spans="1:10" s="12" customFormat="1" ht="15.75" customHeight="1">
      <c r="A19" s="10" t="s">
        <v>47</v>
      </c>
      <c r="B19" s="11" t="s">
        <v>22</v>
      </c>
      <c r="C19" s="7">
        <v>1400</v>
      </c>
      <c r="D19" s="37">
        <f>SUM(Jul!D19+C19*11)</f>
        <v>29248</v>
      </c>
      <c r="E19" s="25">
        <v>0</v>
      </c>
      <c r="F19" s="37">
        <f>SUM(Jul!F19+E19*11)</f>
        <v>0</v>
      </c>
      <c r="G19" s="25">
        <v>4200</v>
      </c>
      <c r="H19" s="37">
        <f>SUM(Jul!H19+G19)</f>
        <v>11124</v>
      </c>
      <c r="I19" s="37">
        <f t="shared" si="0"/>
        <v>5600</v>
      </c>
      <c r="J19" s="37">
        <f t="shared" si="1"/>
        <v>40372</v>
      </c>
    </row>
    <row r="20" spans="1:10" s="12" customFormat="1" ht="15.75" customHeight="1">
      <c r="A20" s="10" t="s">
        <v>49</v>
      </c>
      <c r="B20" s="11" t="s">
        <v>22</v>
      </c>
      <c r="C20" s="7">
        <v>243</v>
      </c>
      <c r="D20" s="37">
        <f>SUM(Jul!D20+C20*11)</f>
        <v>15441</v>
      </c>
      <c r="E20" s="25">
        <v>0</v>
      </c>
      <c r="F20" s="37">
        <f>SUM(Jul!F20+E20*11)</f>
        <v>0</v>
      </c>
      <c r="G20" s="25">
        <v>1215</v>
      </c>
      <c r="H20" s="37">
        <f>SUM(Jul!H20+G20)</f>
        <v>3678</v>
      </c>
      <c r="I20" s="37">
        <f t="shared" si="0"/>
        <v>1458</v>
      </c>
      <c r="J20" s="37">
        <f t="shared" si="1"/>
        <v>19119</v>
      </c>
    </row>
    <row r="21" spans="1:10" s="1" customFormat="1" ht="15.75" customHeight="1">
      <c r="A21" s="5" t="s">
        <v>50</v>
      </c>
      <c r="B21" s="6" t="s">
        <v>22</v>
      </c>
      <c r="C21" s="7">
        <v>582</v>
      </c>
      <c r="D21" s="37">
        <f>SUM(Jul!D21+C21*11)</f>
        <v>49278</v>
      </c>
      <c r="E21" s="25">
        <v>0</v>
      </c>
      <c r="F21" s="37">
        <f>SUM(Jul!F21+E21*11)</f>
        <v>0</v>
      </c>
      <c r="G21" s="25">
        <v>2328</v>
      </c>
      <c r="H21" s="37">
        <f>SUM(Jul!H21+G21)</f>
        <v>3664</v>
      </c>
      <c r="I21" s="37">
        <f t="shared" si="0"/>
        <v>2910</v>
      </c>
      <c r="J21" s="37">
        <f t="shared" si="1"/>
        <v>52942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7">
        <f>SUM(Jul!D22+C22*11)</f>
        <v>0</v>
      </c>
      <c r="E22" s="25">
        <v>0</v>
      </c>
      <c r="F22" s="37">
        <f>SUM(Jul!F22+E22*11)</f>
        <v>0</v>
      </c>
      <c r="G22" s="25">
        <v>0</v>
      </c>
      <c r="H22" s="37">
        <f>SUM(Jul!H22+G22)</f>
        <v>0</v>
      </c>
      <c r="I22" s="37">
        <f t="shared" si="0"/>
        <v>0</v>
      </c>
      <c r="J22" s="37">
        <f t="shared" si="1"/>
        <v>0</v>
      </c>
    </row>
    <row r="23" spans="1:10" s="1" customFormat="1" ht="15.75" customHeight="1">
      <c r="A23" s="5" t="s">
        <v>52</v>
      </c>
      <c r="B23" s="6" t="s">
        <v>22</v>
      </c>
      <c r="C23" s="7">
        <v>619</v>
      </c>
      <c r="D23" s="37">
        <f>SUM(Jul!D23+C23*11)</f>
        <v>17849</v>
      </c>
      <c r="E23" s="25">
        <v>12320</v>
      </c>
      <c r="F23" s="37">
        <f>SUM(Jul!F23+E23*11)</f>
        <v>302440</v>
      </c>
      <c r="G23" s="25">
        <v>70620</v>
      </c>
      <c r="H23" s="37">
        <f>SUM(Jul!H23+G23)</f>
        <v>146385</v>
      </c>
      <c r="I23" s="37">
        <f t="shared" si="0"/>
        <v>83559</v>
      </c>
      <c r="J23" s="37">
        <f t="shared" si="1"/>
        <v>466674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7">
        <f>SUM(Jul!D24+C24*11)</f>
        <v>0</v>
      </c>
      <c r="E24" s="25">
        <v>0</v>
      </c>
      <c r="F24" s="37">
        <f>SUM(Jul!F24+E24*11)</f>
        <v>20808</v>
      </c>
      <c r="G24" s="25">
        <v>0</v>
      </c>
      <c r="H24" s="37">
        <f>SUM(Jul!H24+G24)</f>
        <v>1620</v>
      </c>
      <c r="I24" s="37">
        <f t="shared" si="0"/>
        <v>0</v>
      </c>
      <c r="J24" s="37">
        <f t="shared" si="1"/>
        <v>22428</v>
      </c>
    </row>
    <row r="25" spans="1:10" s="12" customFormat="1" ht="15.75" customHeight="1">
      <c r="A25" s="10" t="s">
        <v>57</v>
      </c>
      <c r="B25" s="11" t="s">
        <v>22</v>
      </c>
      <c r="C25" s="7">
        <v>3088</v>
      </c>
      <c r="D25" s="37">
        <f>SUM(Jul!D25+C25*11)</f>
        <v>84644</v>
      </c>
      <c r="E25" s="25">
        <v>8052</v>
      </c>
      <c r="F25" s="37">
        <f>SUM(Jul!F25+E25*11)</f>
        <v>165168</v>
      </c>
      <c r="G25" s="25">
        <v>38523</v>
      </c>
      <c r="H25" s="37">
        <f>SUM(Jul!H25+G25)</f>
        <v>67988</v>
      </c>
      <c r="I25" s="37">
        <f t="shared" si="0"/>
        <v>49663</v>
      </c>
      <c r="J25" s="37">
        <f t="shared" si="1"/>
        <v>317800</v>
      </c>
    </row>
    <row r="26" spans="1:10" s="1" customFormat="1" ht="15.75" customHeight="1">
      <c r="A26" s="5" t="s">
        <v>63</v>
      </c>
      <c r="B26" s="6" t="s">
        <v>22</v>
      </c>
      <c r="C26" s="7">
        <v>486</v>
      </c>
      <c r="D26" s="37">
        <f>SUM(Jul!D26+C26*11)</f>
        <v>5346</v>
      </c>
      <c r="E26" s="25">
        <v>9432</v>
      </c>
      <c r="F26" s="37">
        <f>SUM(Jul!F26+E26*11)</f>
        <v>103752</v>
      </c>
      <c r="G26" s="25">
        <v>31921</v>
      </c>
      <c r="H26" s="37">
        <f>SUM(Jul!H26+G26)</f>
        <v>31921</v>
      </c>
      <c r="I26" s="37">
        <f t="shared" si="0"/>
        <v>41839</v>
      </c>
      <c r="J26" s="37">
        <f t="shared" si="1"/>
        <v>141019</v>
      </c>
    </row>
    <row r="27" spans="1:10" s="1" customFormat="1" ht="15.75" customHeight="1">
      <c r="A27" s="5" t="s">
        <v>64</v>
      </c>
      <c r="B27" s="6" t="s">
        <v>22</v>
      </c>
      <c r="C27" s="7">
        <v>5215</v>
      </c>
      <c r="D27" s="37">
        <f>SUM(Jul!D27+C27*11)</f>
        <v>158765</v>
      </c>
      <c r="E27" s="25">
        <v>9231</v>
      </c>
      <c r="F27" s="37">
        <f>SUM(Jul!F27+E27*11)</f>
        <v>160725</v>
      </c>
      <c r="G27" s="25">
        <v>44117</v>
      </c>
      <c r="H27" s="37">
        <f>SUM(Jul!H27+G27)</f>
        <v>65542</v>
      </c>
      <c r="I27" s="37">
        <f t="shared" si="0"/>
        <v>58563</v>
      </c>
      <c r="J27" s="37">
        <f t="shared" si="1"/>
        <v>385032</v>
      </c>
    </row>
    <row r="28" spans="1:10" s="1" customFormat="1" ht="15.75" customHeight="1">
      <c r="A28" s="5" t="s">
        <v>77</v>
      </c>
      <c r="B28" s="6" t="s">
        <v>22</v>
      </c>
      <c r="C28" s="7">
        <v>845</v>
      </c>
      <c r="D28" s="37">
        <f>SUM(Jul!D28+C28*11)</f>
        <v>56119</v>
      </c>
      <c r="E28" s="25">
        <v>4218</v>
      </c>
      <c r="F28" s="37">
        <f>SUM(Jul!F28+E28*11)</f>
        <v>68862</v>
      </c>
      <c r="G28" s="25">
        <v>25526</v>
      </c>
      <c r="H28" s="37">
        <f>SUM(Jul!H28+G28)</f>
        <v>25526</v>
      </c>
      <c r="I28" s="37">
        <f t="shared" si="0"/>
        <v>30589</v>
      </c>
      <c r="J28" s="37">
        <f t="shared" si="1"/>
        <v>150507</v>
      </c>
    </row>
    <row r="29" spans="1:10" s="1" customFormat="1" ht="15.75" customHeight="1">
      <c r="A29" s="5" t="s">
        <v>82</v>
      </c>
      <c r="B29" s="6" t="s">
        <v>22</v>
      </c>
      <c r="C29" s="7">
        <v>3049</v>
      </c>
      <c r="D29" s="37">
        <f>SUM(Jul!D29+C29*11)</f>
        <v>33539</v>
      </c>
      <c r="E29" s="25">
        <v>1131</v>
      </c>
      <c r="F29" s="37">
        <f>SUM(Jul!F29+E29*11)</f>
        <v>12441</v>
      </c>
      <c r="G29" s="25">
        <v>25135</v>
      </c>
      <c r="H29" s="37">
        <f>SUM(Jul!H29+G29)</f>
        <v>25135</v>
      </c>
      <c r="I29" s="37">
        <f t="shared" si="0"/>
        <v>29315</v>
      </c>
      <c r="J29" s="37">
        <f t="shared" si="1"/>
        <v>71115</v>
      </c>
    </row>
    <row r="30" spans="1:10" s="1" customFormat="1" ht="15.75" customHeight="1">
      <c r="A30" s="5" t="s">
        <v>83</v>
      </c>
      <c r="B30" s="6" t="s">
        <v>22</v>
      </c>
      <c r="C30" s="7">
        <v>12410</v>
      </c>
      <c r="D30" s="37">
        <f>SUM(Jul!D30+C30*11)</f>
        <v>143038</v>
      </c>
      <c r="E30" s="25">
        <v>3168</v>
      </c>
      <c r="F30" s="37">
        <f>SUM(Jul!F30+E30*11)</f>
        <v>78384</v>
      </c>
      <c r="G30" s="25">
        <v>44973</v>
      </c>
      <c r="H30" s="37">
        <f>SUM(Jul!H30+G30)</f>
        <v>50675</v>
      </c>
      <c r="I30" s="37">
        <f t="shared" si="0"/>
        <v>60551</v>
      </c>
      <c r="J30" s="37">
        <f t="shared" si="1"/>
        <v>272097</v>
      </c>
    </row>
    <row r="31" spans="1:10" s="1" customFormat="1" ht="15.75" customHeight="1">
      <c r="A31" s="5" t="s">
        <v>84</v>
      </c>
      <c r="B31" s="6" t="s">
        <v>22</v>
      </c>
      <c r="C31" s="7">
        <v>10085</v>
      </c>
      <c r="D31" s="37">
        <f>SUM(Jul!D31+C31*11)</f>
        <v>110935</v>
      </c>
      <c r="E31" s="25">
        <v>21190</v>
      </c>
      <c r="F31" s="37">
        <f>SUM(Jul!F31+E31*11)</f>
        <v>258062</v>
      </c>
      <c r="G31" s="25">
        <v>121479</v>
      </c>
      <c r="H31" s="37">
        <f>SUM(Jul!H31+G31)</f>
        <v>126782</v>
      </c>
      <c r="I31" s="37">
        <f t="shared" si="0"/>
        <v>152754</v>
      </c>
      <c r="J31" s="37">
        <f t="shared" si="1"/>
        <v>495779</v>
      </c>
    </row>
    <row r="32" spans="1:10" s="12" customFormat="1" ht="15.75" customHeight="1">
      <c r="A32" s="10" t="s">
        <v>86</v>
      </c>
      <c r="B32" s="11" t="s">
        <v>22</v>
      </c>
      <c r="C32" s="7">
        <v>0</v>
      </c>
      <c r="D32" s="37">
        <f>SUM(Jul!D32+C32*11)</f>
        <v>0</v>
      </c>
      <c r="E32" s="25">
        <v>2700</v>
      </c>
      <c r="F32" s="37">
        <f>SUM(Jul!F32+E32*11)</f>
        <v>29700</v>
      </c>
      <c r="G32" s="25">
        <v>8448</v>
      </c>
      <c r="H32" s="37">
        <f>SUM(Jul!H32+G32)</f>
        <v>8448</v>
      </c>
      <c r="I32" s="37">
        <f t="shared" si="0"/>
        <v>11148</v>
      </c>
      <c r="J32" s="37">
        <f t="shared" si="1"/>
        <v>38148</v>
      </c>
    </row>
    <row r="33" spans="1:10" s="12" customFormat="1" ht="15.75" customHeight="1">
      <c r="A33" s="10" t="s">
        <v>136</v>
      </c>
      <c r="B33" s="17" t="s">
        <v>22</v>
      </c>
      <c r="C33" s="7">
        <v>2673</v>
      </c>
      <c r="D33" s="37">
        <f>SUM(Jul!D33+C33*11)</f>
        <v>29403</v>
      </c>
      <c r="E33" s="8">
        <v>2975</v>
      </c>
      <c r="F33" s="37">
        <f>SUM(Jul!F33+E33*11)</f>
        <v>107917</v>
      </c>
      <c r="G33" s="8">
        <v>12199</v>
      </c>
      <c r="H33" s="37">
        <f>SUM(Jul!H33+G33)</f>
        <v>54364</v>
      </c>
      <c r="I33" s="37">
        <f t="shared" si="0"/>
        <v>17847</v>
      </c>
      <c r="J33" s="37">
        <f t="shared" si="1"/>
        <v>191684</v>
      </c>
    </row>
    <row r="34" spans="1:10" s="12" customFormat="1" ht="15.75" customHeight="1">
      <c r="A34" s="10" t="s">
        <v>137</v>
      </c>
      <c r="B34" s="17" t="s">
        <v>22</v>
      </c>
      <c r="C34" s="7">
        <v>0</v>
      </c>
      <c r="D34" s="37">
        <f>SUM(Jul!D34+C34*11)</f>
        <v>0</v>
      </c>
      <c r="E34" s="8">
        <v>11055</v>
      </c>
      <c r="F34" s="37">
        <f>SUM(Jul!F34+E34*11)</f>
        <v>264357</v>
      </c>
      <c r="G34" s="8">
        <v>84391</v>
      </c>
      <c r="H34" s="37">
        <f>SUM(Jul!H34+G34)</f>
        <v>141889</v>
      </c>
      <c r="I34" s="37">
        <f t="shared" si="0"/>
        <v>95446</v>
      </c>
      <c r="J34" s="37">
        <f t="shared" si="1"/>
        <v>406246</v>
      </c>
    </row>
    <row r="35" spans="1:10" s="12" customFormat="1" ht="15.75" customHeight="1">
      <c r="A35" s="10" t="s">
        <v>138</v>
      </c>
      <c r="B35" s="17" t="s">
        <v>22</v>
      </c>
      <c r="C35" s="7">
        <v>0</v>
      </c>
      <c r="D35" s="37">
        <f>SUM(Jul!D35+C35*11)</f>
        <v>0</v>
      </c>
      <c r="E35" s="8">
        <v>2430</v>
      </c>
      <c r="F35" s="37">
        <f>SUM(Jul!F35+E35*11)</f>
        <v>147426</v>
      </c>
      <c r="G35" s="8">
        <v>11242</v>
      </c>
      <c r="H35" s="37">
        <f>SUM(Jul!H35+G35)</f>
        <v>38428</v>
      </c>
      <c r="I35" s="37">
        <f t="shared" si="0"/>
        <v>13672</v>
      </c>
      <c r="J35" s="37">
        <f t="shared" si="1"/>
        <v>185854</v>
      </c>
    </row>
    <row r="36" spans="1:10" s="12" customFormat="1" ht="15.75" customHeight="1">
      <c r="A36" s="10" t="s">
        <v>131</v>
      </c>
      <c r="B36" s="11" t="s">
        <v>20</v>
      </c>
      <c r="C36" s="7">
        <v>8681</v>
      </c>
      <c r="D36" s="37">
        <f>SUM(Jul!D36+C36*11)</f>
        <v>236791</v>
      </c>
      <c r="E36" s="25">
        <v>2000</v>
      </c>
      <c r="F36" s="37">
        <f>SUM(Jul!F36+E36*11)</f>
        <v>67072</v>
      </c>
      <c r="G36" s="25">
        <v>35831</v>
      </c>
      <c r="H36" s="37">
        <f>SUM(Jul!H36+G36)</f>
        <v>53091</v>
      </c>
      <c r="I36" s="37">
        <f t="shared" si="0"/>
        <v>46512</v>
      </c>
      <c r="J36" s="37">
        <f t="shared" si="1"/>
        <v>356954</v>
      </c>
    </row>
    <row r="37" spans="1:10" s="1" customFormat="1" ht="15.75" customHeight="1">
      <c r="A37" s="5" t="s">
        <v>19</v>
      </c>
      <c r="B37" s="6" t="s">
        <v>20</v>
      </c>
      <c r="C37" s="7">
        <v>4100</v>
      </c>
      <c r="D37" s="37">
        <f>SUM(Jul!D37+C37*11)</f>
        <v>45100</v>
      </c>
      <c r="E37" s="25">
        <v>932</v>
      </c>
      <c r="F37" s="37">
        <f>SUM(Jul!F37+E37*11)</f>
        <v>10252</v>
      </c>
      <c r="G37" s="25">
        <v>9700</v>
      </c>
      <c r="H37" s="37">
        <f>SUM(Jul!H37+G37)</f>
        <v>9700</v>
      </c>
      <c r="I37" s="37">
        <f t="shared" si="0"/>
        <v>14732</v>
      </c>
      <c r="J37" s="37">
        <f t="shared" si="1"/>
        <v>65052</v>
      </c>
    </row>
    <row r="38" spans="1:10" s="1" customFormat="1" ht="15.75" customHeight="1">
      <c r="A38" s="5" t="s">
        <v>26</v>
      </c>
      <c r="B38" s="6" t="s">
        <v>20</v>
      </c>
      <c r="C38" s="7">
        <v>20731</v>
      </c>
      <c r="D38" s="37">
        <f>SUM(Jul!D38+C38*11)</f>
        <v>550049</v>
      </c>
      <c r="E38" s="25">
        <v>11475</v>
      </c>
      <c r="F38" s="37">
        <f>SUM(Jul!F38+E38*11)</f>
        <v>263709</v>
      </c>
      <c r="G38" s="25">
        <v>75538</v>
      </c>
      <c r="H38" s="37">
        <f>SUM(Jul!H38+G38)</f>
        <v>177053</v>
      </c>
      <c r="I38" s="37">
        <f t="shared" si="0"/>
        <v>107744</v>
      </c>
      <c r="J38" s="37">
        <f t="shared" si="1"/>
        <v>990811</v>
      </c>
    </row>
    <row r="39" spans="1:10" s="1" customFormat="1" ht="15.75" customHeight="1">
      <c r="A39" s="5" t="s">
        <v>28</v>
      </c>
      <c r="B39" s="6" t="s">
        <v>20</v>
      </c>
      <c r="C39" s="7">
        <v>8324</v>
      </c>
      <c r="D39" s="37">
        <f>SUM(Jul!D39+C39*11)</f>
        <v>161680</v>
      </c>
      <c r="E39" s="25">
        <v>2305</v>
      </c>
      <c r="F39" s="37">
        <f>SUM(Jul!F39+E39*11)</f>
        <v>25355</v>
      </c>
      <c r="G39" s="25">
        <v>26139</v>
      </c>
      <c r="H39" s="37">
        <f>SUM(Jul!H39+G39)</f>
        <v>40375</v>
      </c>
      <c r="I39" s="37">
        <f t="shared" si="0"/>
        <v>36768</v>
      </c>
      <c r="J39" s="37">
        <f t="shared" si="1"/>
        <v>227410</v>
      </c>
    </row>
    <row r="40" spans="1:10" s="1" customFormat="1" ht="15.75" customHeight="1">
      <c r="A40" s="5" t="s">
        <v>29</v>
      </c>
      <c r="B40" s="6" t="s">
        <v>20</v>
      </c>
      <c r="C40" s="7">
        <v>4506</v>
      </c>
      <c r="D40" s="37">
        <f>SUM(Jul!D40+C40*11)</f>
        <v>117318</v>
      </c>
      <c r="E40" s="25">
        <v>661</v>
      </c>
      <c r="F40" s="37">
        <f>SUM(Jul!F40+E40*11)</f>
        <v>12695</v>
      </c>
      <c r="G40" s="25">
        <v>32915</v>
      </c>
      <c r="H40" s="37">
        <f>SUM(Jul!H40+G40)</f>
        <v>36075</v>
      </c>
      <c r="I40" s="37">
        <f t="shared" si="0"/>
        <v>38082</v>
      </c>
      <c r="J40" s="37">
        <f t="shared" si="1"/>
        <v>166088</v>
      </c>
    </row>
    <row r="41" spans="1:10" s="12" customFormat="1" ht="15.75" customHeight="1">
      <c r="A41" s="10" t="s">
        <v>32</v>
      </c>
      <c r="B41" s="11" t="s">
        <v>20</v>
      </c>
      <c r="C41" s="7">
        <v>0</v>
      </c>
      <c r="D41" s="37">
        <f>SUM(Jul!D41+C41*11)</f>
        <v>0</v>
      </c>
      <c r="E41" s="25">
        <v>0</v>
      </c>
      <c r="F41" s="37">
        <f>SUM(Jul!F41+E41*11)</f>
        <v>0</v>
      </c>
      <c r="G41" s="25">
        <v>0</v>
      </c>
      <c r="H41" s="37">
        <f>SUM(Jul!H41+G41)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16347</v>
      </c>
      <c r="D42" s="37">
        <f>SUM(Jul!D42+C42*11)</f>
        <v>239877</v>
      </c>
      <c r="E42" s="25">
        <v>3666</v>
      </c>
      <c r="F42" s="37">
        <f>SUM(Jul!F42+E42*11)</f>
        <v>101034</v>
      </c>
      <c r="G42" s="25">
        <v>10107</v>
      </c>
      <c r="H42" s="37">
        <f>SUM(Jul!H42+G42)</f>
        <v>59597</v>
      </c>
      <c r="I42" s="37">
        <f t="shared" si="0"/>
        <v>30120</v>
      </c>
      <c r="J42" s="37">
        <f t="shared" si="1"/>
        <v>400508</v>
      </c>
    </row>
    <row r="43" spans="1:10" s="1" customFormat="1" ht="15.75" customHeight="1">
      <c r="A43" s="5" t="s">
        <v>34</v>
      </c>
      <c r="B43" s="6" t="s">
        <v>20</v>
      </c>
      <c r="C43" s="7">
        <v>3943</v>
      </c>
      <c r="D43" s="37">
        <f>SUM(Jul!D43+C43*11)</f>
        <v>241361</v>
      </c>
      <c r="E43" s="25">
        <v>8318</v>
      </c>
      <c r="F43" s="37">
        <f>SUM(Jul!F43+E43*11)</f>
        <v>116842</v>
      </c>
      <c r="G43" s="25">
        <v>12180</v>
      </c>
      <c r="H43" s="37">
        <f>SUM(Jul!H43+G43)</f>
        <v>38273</v>
      </c>
      <c r="I43" s="37">
        <f t="shared" si="0"/>
        <v>24441</v>
      </c>
      <c r="J43" s="37">
        <f t="shared" si="1"/>
        <v>396476</v>
      </c>
    </row>
    <row r="44" spans="1:10" s="12" customFormat="1" ht="15.75" customHeight="1">
      <c r="A44" s="10" t="s">
        <v>35</v>
      </c>
      <c r="B44" s="11" t="s">
        <v>20</v>
      </c>
      <c r="C44" s="7">
        <v>0</v>
      </c>
      <c r="D44" s="37">
        <f>SUM(Jul!D44+C44*11)</f>
        <v>0</v>
      </c>
      <c r="E44" s="25">
        <v>0</v>
      </c>
      <c r="F44" s="37">
        <f>SUM(Jul!F44+E44*11)</f>
        <v>0</v>
      </c>
      <c r="G44" s="25">
        <v>0</v>
      </c>
      <c r="H44" s="37">
        <f>SUM(Jul!H44+G44)</f>
        <v>0</v>
      </c>
      <c r="I44" s="37">
        <f t="shared" si="0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12249</v>
      </c>
      <c r="D45" s="37">
        <f>SUM(Jul!D45+C45*11)</f>
        <v>228639</v>
      </c>
      <c r="E45" s="25">
        <v>2972</v>
      </c>
      <c r="F45" s="37">
        <f>SUM(Jul!F45+E45*11)</f>
        <v>61948</v>
      </c>
      <c r="G45" s="25">
        <v>53531</v>
      </c>
      <c r="H45" s="37">
        <f>SUM(Jul!H45+G45)</f>
        <v>93842</v>
      </c>
      <c r="I45" s="37">
        <f t="shared" si="0"/>
        <v>68752</v>
      </c>
      <c r="J45" s="37">
        <f t="shared" si="1"/>
        <v>384429</v>
      </c>
    </row>
    <row r="46" spans="1:10" s="12" customFormat="1" ht="15.75" customHeight="1">
      <c r="A46" s="10" t="s">
        <v>39</v>
      </c>
      <c r="B46" s="11" t="s">
        <v>20</v>
      </c>
      <c r="C46" s="7">
        <v>3007</v>
      </c>
      <c r="D46" s="37">
        <f>SUM(Jul!D46+C46*11)</f>
        <v>71345</v>
      </c>
      <c r="E46" s="25">
        <v>1644</v>
      </c>
      <c r="F46" s="37">
        <f>SUM(Jul!F46+E46*11)</f>
        <v>18084</v>
      </c>
      <c r="G46" s="25">
        <v>0</v>
      </c>
      <c r="H46" s="37">
        <f>SUM(Jul!H46+G46)</f>
        <v>15561</v>
      </c>
      <c r="I46" s="37">
        <f t="shared" si="0"/>
        <v>4651</v>
      </c>
      <c r="J46" s="37">
        <f t="shared" si="1"/>
        <v>104990</v>
      </c>
    </row>
    <row r="47" spans="1:10" s="1" customFormat="1" ht="15.75" customHeight="1">
      <c r="A47" s="5" t="s">
        <v>41</v>
      </c>
      <c r="B47" s="6" t="s">
        <v>20</v>
      </c>
      <c r="C47" s="7">
        <v>6711</v>
      </c>
      <c r="D47" s="37">
        <f>SUM(Jul!D47+C47*11)</f>
        <v>214101</v>
      </c>
      <c r="E47" s="25">
        <v>15030</v>
      </c>
      <c r="F47" s="37">
        <f>SUM(Jul!F47+E47*11)</f>
        <v>429678</v>
      </c>
      <c r="G47" s="25">
        <v>62569</v>
      </c>
      <c r="H47" s="37">
        <f>SUM(Jul!H47+G47)</f>
        <v>154396</v>
      </c>
      <c r="I47" s="37">
        <f t="shared" si="0"/>
        <v>84310</v>
      </c>
      <c r="J47" s="37">
        <f t="shared" si="1"/>
        <v>798175</v>
      </c>
    </row>
    <row r="48" spans="1:10" s="1" customFormat="1" ht="15.75" customHeight="1">
      <c r="A48" s="5" t="s">
        <v>42</v>
      </c>
      <c r="B48" s="6" t="s">
        <v>20</v>
      </c>
      <c r="C48" s="7">
        <v>4380</v>
      </c>
      <c r="D48" s="37">
        <f>SUM(Jul!D48+C48*11)</f>
        <v>126528</v>
      </c>
      <c r="E48" s="25">
        <v>2934</v>
      </c>
      <c r="F48" s="37">
        <f>SUM(Jul!F48+E48*11)</f>
        <v>44946</v>
      </c>
      <c r="G48" s="25">
        <v>15879</v>
      </c>
      <c r="H48" s="37">
        <f>SUM(Jul!H48+G48)</f>
        <v>22275</v>
      </c>
      <c r="I48" s="37">
        <f t="shared" si="0"/>
        <v>23193</v>
      </c>
      <c r="J48" s="37">
        <f t="shared" si="1"/>
        <v>193749</v>
      </c>
    </row>
    <row r="49" spans="1:10" s="12" customFormat="1" ht="15.75" customHeight="1">
      <c r="A49" s="10" t="s">
        <v>43</v>
      </c>
      <c r="B49" s="11" t="s">
        <v>20</v>
      </c>
      <c r="C49" s="7">
        <v>0</v>
      </c>
      <c r="D49" s="37">
        <f>SUM(Jul!D49+C49*11)</f>
        <v>0</v>
      </c>
      <c r="E49" s="25">
        <v>0</v>
      </c>
      <c r="F49" s="37">
        <f>SUM(Jul!F49+E49*11)</f>
        <v>0</v>
      </c>
      <c r="G49" s="25">
        <v>0</v>
      </c>
      <c r="H49" s="37">
        <f>SUM(Jul!H49+G49)</f>
        <v>0</v>
      </c>
      <c r="I49" s="37">
        <f t="shared" si="0"/>
        <v>0</v>
      </c>
      <c r="J49" s="37">
        <f t="shared" si="1"/>
        <v>0</v>
      </c>
    </row>
    <row r="50" spans="1:10" s="12" customFormat="1" ht="15.75" customHeight="1">
      <c r="A50" s="10" t="s">
        <v>132</v>
      </c>
      <c r="B50" s="11" t="s">
        <v>20</v>
      </c>
      <c r="C50" s="7">
        <v>12362</v>
      </c>
      <c r="D50" s="37">
        <f>SUM(Jul!D50+C50*11)</f>
        <v>210226</v>
      </c>
      <c r="E50" s="25">
        <v>0</v>
      </c>
      <c r="F50" s="37">
        <f>SUM(Jul!F50+E50*11)</f>
        <v>0</v>
      </c>
      <c r="G50" s="25">
        <v>26601</v>
      </c>
      <c r="H50" s="37">
        <f>SUM(Jul!H50+G50)</f>
        <v>125225</v>
      </c>
      <c r="I50" s="37">
        <f t="shared" si="0"/>
        <v>38963</v>
      </c>
      <c r="J50" s="37">
        <f t="shared" si="1"/>
        <v>335451</v>
      </c>
    </row>
    <row r="51" spans="1:10" s="1" customFormat="1" ht="15.75" customHeight="1">
      <c r="A51" s="5" t="s">
        <v>48</v>
      </c>
      <c r="B51" s="6" t="s">
        <v>20</v>
      </c>
      <c r="C51" s="7">
        <v>14112</v>
      </c>
      <c r="D51" s="37">
        <f>SUM(Jul!D51+C51*11)</f>
        <v>375264</v>
      </c>
      <c r="E51" s="25">
        <v>0</v>
      </c>
      <c r="F51" s="37">
        <f>SUM(Jul!F51+E51*11)</f>
        <v>32400</v>
      </c>
      <c r="G51" s="25">
        <v>31982</v>
      </c>
      <c r="H51" s="37">
        <f>SUM(Jul!H51+G51)</f>
        <v>67609</v>
      </c>
      <c r="I51" s="37">
        <f t="shared" si="0"/>
        <v>46094</v>
      </c>
      <c r="J51" s="37">
        <f t="shared" si="1"/>
        <v>475273</v>
      </c>
    </row>
    <row r="52" spans="1:10" s="12" customFormat="1" ht="15.75" customHeight="1">
      <c r="A52" s="10" t="s">
        <v>54</v>
      </c>
      <c r="B52" s="11" t="s">
        <v>20</v>
      </c>
      <c r="C52" s="7">
        <v>243</v>
      </c>
      <c r="D52" s="37">
        <f>SUM(Jul!D52+C52*11)</f>
        <v>2673</v>
      </c>
      <c r="E52" s="25">
        <v>0</v>
      </c>
      <c r="F52" s="37">
        <f>SUM(Jul!F52+E52*11)</f>
        <v>1080</v>
      </c>
      <c r="G52" s="25">
        <v>243</v>
      </c>
      <c r="H52" s="37">
        <f>SUM(Jul!H52+G52)</f>
        <v>243</v>
      </c>
      <c r="I52" s="37">
        <f t="shared" si="0"/>
        <v>486</v>
      </c>
      <c r="J52" s="37">
        <f t="shared" si="1"/>
        <v>3996</v>
      </c>
    </row>
    <row r="53" spans="1:10" s="12" customFormat="1" ht="15.75" customHeight="1">
      <c r="A53" s="10" t="s">
        <v>55</v>
      </c>
      <c r="B53" s="11" t="s">
        <v>20</v>
      </c>
      <c r="C53" s="7">
        <v>6898</v>
      </c>
      <c r="D53" s="37">
        <f>SUM(Jul!D53+C53*11)</f>
        <v>128174</v>
      </c>
      <c r="E53" s="25">
        <v>7718</v>
      </c>
      <c r="F53" s="37">
        <f>SUM(Jul!F53+E53*11)</f>
        <v>166702</v>
      </c>
      <c r="G53" s="25">
        <v>64452</v>
      </c>
      <c r="H53" s="37">
        <f>SUM(Jul!H53+G53)</f>
        <v>105187</v>
      </c>
      <c r="I53" s="37">
        <f t="shared" si="0"/>
        <v>79068</v>
      </c>
      <c r="J53" s="37">
        <f t="shared" si="1"/>
        <v>400063</v>
      </c>
    </row>
    <row r="54" spans="1:10" s="12" customFormat="1" ht="15.75" customHeight="1">
      <c r="A54" s="10" t="s">
        <v>56</v>
      </c>
      <c r="B54" s="11" t="s">
        <v>20</v>
      </c>
      <c r="C54" s="7">
        <v>9799</v>
      </c>
      <c r="D54" s="37">
        <f>SUM(Jul!D54+C54*11)</f>
        <v>293153</v>
      </c>
      <c r="E54" s="25">
        <v>7342</v>
      </c>
      <c r="F54" s="37">
        <f>SUM(Jul!F54+E54*11)</f>
        <v>210482</v>
      </c>
      <c r="G54" s="25">
        <v>42986</v>
      </c>
      <c r="H54" s="37">
        <f>SUM(Jul!H54+G54)</f>
        <v>137652</v>
      </c>
      <c r="I54" s="37">
        <f t="shared" si="0"/>
        <v>60127</v>
      </c>
      <c r="J54" s="37">
        <f t="shared" si="1"/>
        <v>641287</v>
      </c>
    </row>
    <row r="55" spans="1:10" s="1" customFormat="1" ht="15.75" customHeight="1">
      <c r="A55" s="5" t="s">
        <v>58</v>
      </c>
      <c r="B55" s="6" t="s">
        <v>20</v>
      </c>
      <c r="C55" s="7">
        <v>1847</v>
      </c>
      <c r="D55" s="37">
        <f>SUM(Jul!D55+C55*11)</f>
        <v>20317</v>
      </c>
      <c r="E55" s="25">
        <v>2790</v>
      </c>
      <c r="F55" s="37">
        <f>SUM(Jul!F55+E55*11)</f>
        <v>56406</v>
      </c>
      <c r="G55" s="25">
        <v>9999</v>
      </c>
      <c r="H55" s="37">
        <f>SUM(Jul!H55+G55)</f>
        <v>9999</v>
      </c>
      <c r="I55" s="37">
        <f t="shared" si="0"/>
        <v>14636</v>
      </c>
      <c r="J55" s="37">
        <f t="shared" si="1"/>
        <v>86722</v>
      </c>
    </row>
    <row r="56" spans="1:10" s="1" customFormat="1" ht="15.75" customHeight="1">
      <c r="A56" s="5" t="s">
        <v>59</v>
      </c>
      <c r="B56" s="6" t="s">
        <v>20</v>
      </c>
      <c r="C56" s="7">
        <v>15931</v>
      </c>
      <c r="D56" s="37">
        <f>SUM(Jul!D56+C56*11)</f>
        <v>326093</v>
      </c>
      <c r="E56" s="25">
        <v>26656</v>
      </c>
      <c r="F56" s="37">
        <f>SUM(Jul!F56+E56*11)</f>
        <v>516764</v>
      </c>
      <c r="G56" s="25">
        <v>110963</v>
      </c>
      <c r="H56" s="37">
        <f>SUM(Jul!H56+G56)</f>
        <v>142641</v>
      </c>
      <c r="I56" s="37">
        <f t="shared" si="0"/>
        <v>153550</v>
      </c>
      <c r="J56" s="37">
        <f t="shared" si="1"/>
        <v>985498</v>
      </c>
    </row>
    <row r="57" spans="1:10" s="1" customFormat="1" ht="15.75" customHeight="1">
      <c r="A57" s="5" t="s">
        <v>60</v>
      </c>
      <c r="B57" s="6" t="s">
        <v>20</v>
      </c>
      <c r="C57" s="7">
        <v>12239</v>
      </c>
      <c r="D57" s="37">
        <f>SUM(Jul!D57+C57*11)</f>
        <v>161173</v>
      </c>
      <c r="E57" s="25">
        <v>9947</v>
      </c>
      <c r="F57" s="37">
        <f>SUM(Jul!F57+E57*11)</f>
        <v>249877</v>
      </c>
      <c r="G57" s="25">
        <v>134903</v>
      </c>
      <c r="H57" s="37">
        <f>SUM(Jul!H57+G57)</f>
        <v>177302</v>
      </c>
      <c r="I57" s="37">
        <f t="shared" si="0"/>
        <v>157089</v>
      </c>
      <c r="J57" s="37">
        <f t="shared" si="1"/>
        <v>588352</v>
      </c>
    </row>
    <row r="58" spans="1:10" s="1" customFormat="1" ht="15.75" customHeight="1">
      <c r="A58" s="5" t="s">
        <v>61</v>
      </c>
      <c r="B58" s="6" t="s">
        <v>20</v>
      </c>
      <c r="C58" s="7">
        <v>9549</v>
      </c>
      <c r="D58" s="37">
        <f>SUM(Jul!D58+C58*11)</f>
        <v>196251</v>
      </c>
      <c r="E58" s="25">
        <v>18137</v>
      </c>
      <c r="F58" s="37">
        <f>SUM(Jul!F58+E58*11)</f>
        <v>324295</v>
      </c>
      <c r="G58" s="25">
        <v>52270</v>
      </c>
      <c r="H58" s="37">
        <f>SUM(Jul!H58+G58)</f>
        <v>106359</v>
      </c>
      <c r="I58" s="37">
        <f t="shared" si="0"/>
        <v>79956</v>
      </c>
      <c r="J58" s="37">
        <f t="shared" si="1"/>
        <v>626905</v>
      </c>
    </row>
    <row r="59" spans="1:10" s="1" customFormat="1" ht="15.75" customHeight="1">
      <c r="A59" s="5" t="s">
        <v>65</v>
      </c>
      <c r="B59" s="6" t="s">
        <v>20</v>
      </c>
      <c r="C59" s="7">
        <v>2823</v>
      </c>
      <c r="D59" s="37">
        <f>SUM(Jul!D59+C59*11)</f>
        <v>31053</v>
      </c>
      <c r="E59" s="25">
        <v>0</v>
      </c>
      <c r="F59" s="37">
        <f>SUM(Jul!F59+E59*11)</f>
        <v>0</v>
      </c>
      <c r="G59" s="25">
        <v>8469</v>
      </c>
      <c r="H59" s="37">
        <f>SUM(Jul!H59+G59)</f>
        <v>8469</v>
      </c>
      <c r="I59" s="37">
        <f t="shared" si="0"/>
        <v>11292</v>
      </c>
      <c r="J59" s="37">
        <f t="shared" si="1"/>
        <v>39522</v>
      </c>
    </row>
    <row r="60" spans="1:10" s="1" customFormat="1" ht="15.75" customHeight="1">
      <c r="A60" s="5" t="s">
        <v>66</v>
      </c>
      <c r="B60" s="6" t="s">
        <v>20</v>
      </c>
      <c r="C60" s="7">
        <v>9488</v>
      </c>
      <c r="D60" s="37">
        <f>SUM(Jul!D60+C60*11)</f>
        <v>252412</v>
      </c>
      <c r="E60" s="25">
        <v>3671</v>
      </c>
      <c r="F60" s="37">
        <f>SUM(Jul!F60+E60*11)</f>
        <v>53053</v>
      </c>
      <c r="G60" s="25">
        <v>5473</v>
      </c>
      <c r="H60" s="37">
        <f>SUM(Jul!H60+G60)</f>
        <v>54190</v>
      </c>
      <c r="I60" s="37">
        <f t="shared" si="0"/>
        <v>18632</v>
      </c>
      <c r="J60" s="37">
        <f t="shared" si="1"/>
        <v>359655</v>
      </c>
    </row>
    <row r="61" spans="1:10" s="1" customFormat="1" ht="15.75" customHeight="1">
      <c r="A61" s="5" t="s">
        <v>67</v>
      </c>
      <c r="B61" s="6" t="s">
        <v>20</v>
      </c>
      <c r="C61" s="7">
        <v>1350</v>
      </c>
      <c r="D61" s="37">
        <f>SUM(Jul!D61+C61*11)</f>
        <v>14850</v>
      </c>
      <c r="E61" s="25">
        <v>0</v>
      </c>
      <c r="F61" s="37">
        <f>SUM(Jul!F61+E61*11)</f>
        <v>0</v>
      </c>
      <c r="G61" s="25">
        <v>4526</v>
      </c>
      <c r="H61" s="37">
        <f>SUM(Jul!H61+G61)</f>
        <v>4526</v>
      </c>
      <c r="I61" s="37">
        <f t="shared" si="0"/>
        <v>5876</v>
      </c>
      <c r="J61" s="37">
        <f t="shared" si="1"/>
        <v>19376</v>
      </c>
    </row>
    <row r="62" spans="1:10" s="12" customFormat="1" ht="15.75" customHeight="1">
      <c r="A62" s="10" t="s">
        <v>68</v>
      </c>
      <c r="B62" s="11" t="s">
        <v>20</v>
      </c>
      <c r="C62" s="7">
        <v>1576</v>
      </c>
      <c r="D62" s="37">
        <f>SUM(Jul!D62+C62*11)</f>
        <v>17336</v>
      </c>
      <c r="E62" s="25">
        <v>2790</v>
      </c>
      <c r="F62" s="37">
        <f>SUM(Jul!F62+E62*11)</f>
        <v>85626</v>
      </c>
      <c r="G62" s="25">
        <v>18404</v>
      </c>
      <c r="H62" s="37">
        <f>SUM(Jul!H62+G62)</f>
        <v>24841</v>
      </c>
      <c r="I62" s="37">
        <f t="shared" si="0"/>
        <v>22770</v>
      </c>
      <c r="J62" s="37">
        <f t="shared" si="1"/>
        <v>127803</v>
      </c>
    </row>
    <row r="63" spans="1:10" s="1" customFormat="1" ht="15.75" customHeight="1">
      <c r="A63" s="5" t="s">
        <v>69</v>
      </c>
      <c r="B63" s="6" t="s">
        <v>20</v>
      </c>
      <c r="C63" s="7">
        <v>15953</v>
      </c>
      <c r="D63" s="37">
        <f>SUM(Jul!D63+C63*11)</f>
        <v>211615</v>
      </c>
      <c r="E63" s="25">
        <v>4812</v>
      </c>
      <c r="F63" s="37">
        <f>SUM(Jul!F63+E63*11)</f>
        <v>81096</v>
      </c>
      <c r="G63" s="25">
        <v>27095</v>
      </c>
      <c r="H63" s="37">
        <f>SUM(Jul!H63+G63)</f>
        <v>42153</v>
      </c>
      <c r="I63" s="37">
        <f t="shared" si="0"/>
        <v>47860</v>
      </c>
      <c r="J63" s="37">
        <f t="shared" si="1"/>
        <v>334864</v>
      </c>
    </row>
    <row r="64" spans="1:10" s="12" customFormat="1" ht="15.75" customHeight="1">
      <c r="A64" s="10" t="s">
        <v>70</v>
      </c>
      <c r="B64" s="11" t="s">
        <v>20</v>
      </c>
      <c r="C64" s="7">
        <v>4365</v>
      </c>
      <c r="D64" s="37">
        <f>SUM(Jul!D64+C64*11)</f>
        <v>104463</v>
      </c>
      <c r="E64" s="25">
        <v>1364</v>
      </c>
      <c r="F64" s="37">
        <f>SUM(Jul!F64+E64*11)</f>
        <v>40732</v>
      </c>
      <c r="G64" s="25">
        <v>28387</v>
      </c>
      <c r="H64" s="37">
        <f>SUM(Jul!H64+G64)</f>
        <v>51973</v>
      </c>
      <c r="I64" s="37">
        <f t="shared" si="0"/>
        <v>34116</v>
      </c>
      <c r="J64" s="37">
        <f t="shared" si="1"/>
        <v>197168</v>
      </c>
    </row>
    <row r="65" spans="1:10" s="1" customFormat="1" ht="15.75" customHeight="1">
      <c r="A65" s="5" t="s">
        <v>71</v>
      </c>
      <c r="B65" s="6" t="s">
        <v>20</v>
      </c>
      <c r="C65" s="7">
        <v>9111</v>
      </c>
      <c r="D65" s="37">
        <f>SUM(Jul!D65+C65*11)</f>
        <v>177645</v>
      </c>
      <c r="E65" s="25">
        <v>590</v>
      </c>
      <c r="F65" s="37">
        <f>SUM(Jul!F65+E65*11)</f>
        <v>15946</v>
      </c>
      <c r="G65" s="25">
        <v>29618</v>
      </c>
      <c r="H65" s="37">
        <f>SUM(Jul!H65+G65)</f>
        <v>190404</v>
      </c>
      <c r="I65" s="37">
        <f t="shared" si="0"/>
        <v>39319</v>
      </c>
      <c r="J65" s="37">
        <f t="shared" si="1"/>
        <v>383995</v>
      </c>
    </row>
    <row r="66" spans="1:10" s="12" customFormat="1" ht="15.75" customHeight="1">
      <c r="A66" s="10" t="s">
        <v>72</v>
      </c>
      <c r="B66" s="11" t="s">
        <v>20</v>
      </c>
      <c r="C66" s="7">
        <v>0</v>
      </c>
      <c r="D66" s="37">
        <f>SUM(Jul!D66+C66*11)</f>
        <v>0</v>
      </c>
      <c r="E66" s="25">
        <v>0</v>
      </c>
      <c r="F66" s="37">
        <f>SUM(Jul!F66+E66*11)</f>
        <v>0</v>
      </c>
      <c r="G66" s="25">
        <v>0</v>
      </c>
      <c r="H66" s="37">
        <f>SUM(Jul!H66+G66)</f>
        <v>0</v>
      </c>
      <c r="I66" s="37">
        <f t="shared" si="0"/>
        <v>0</v>
      </c>
      <c r="J66" s="37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7">
        <v>5197</v>
      </c>
      <c r="D67" s="37">
        <f>SUM(Jul!D67+C67*11)</f>
        <v>162875</v>
      </c>
      <c r="E67" s="25">
        <v>1440</v>
      </c>
      <c r="F67" s="37">
        <f>SUM(Jul!F67+E67*11)</f>
        <v>15840</v>
      </c>
      <c r="G67" s="25">
        <v>45481</v>
      </c>
      <c r="H67" s="37">
        <f>SUM(Jul!H67+G67)</f>
        <v>67731</v>
      </c>
      <c r="I67" s="37">
        <f t="shared" si="0"/>
        <v>52118</v>
      </c>
      <c r="J67" s="37">
        <f t="shared" si="1"/>
        <v>246446</v>
      </c>
    </row>
    <row r="68" spans="1:10" s="12" customFormat="1" ht="15.75" customHeight="1">
      <c r="A68" s="10" t="s">
        <v>74</v>
      </c>
      <c r="B68" s="11" t="s">
        <v>20</v>
      </c>
      <c r="C68" s="7">
        <v>4724</v>
      </c>
      <c r="D68" s="37">
        <f>SUM(Jul!D68+C68*11)</f>
        <v>63256</v>
      </c>
      <c r="E68" s="25">
        <v>0</v>
      </c>
      <c r="F68" s="37">
        <f>SUM(Jul!F68+E68*11)</f>
        <v>0</v>
      </c>
      <c r="G68" s="25">
        <v>10010</v>
      </c>
      <c r="H68" s="37">
        <f>SUM(Jul!H68+G68)</f>
        <v>10010</v>
      </c>
      <c r="I68" s="37">
        <f t="shared" si="0"/>
        <v>14734</v>
      </c>
      <c r="J68" s="37">
        <f t="shared" si="1"/>
        <v>73266</v>
      </c>
    </row>
    <row r="69" spans="1:10" s="1" customFormat="1" ht="15.75" customHeight="1">
      <c r="A69" s="5" t="s">
        <v>75</v>
      </c>
      <c r="B69" s="6" t="s">
        <v>20</v>
      </c>
      <c r="C69" s="7">
        <v>1013</v>
      </c>
      <c r="D69" s="37">
        <f>SUM(Jul!D69+C69*11)</f>
        <v>52279</v>
      </c>
      <c r="E69" s="25">
        <v>1644</v>
      </c>
      <c r="F69" s="37">
        <f>SUM(Jul!F69+E69*11)</f>
        <v>29904</v>
      </c>
      <c r="G69" s="25">
        <v>13152</v>
      </c>
      <c r="H69" s="37">
        <f>SUM(Jul!H69+G69)</f>
        <v>28912</v>
      </c>
      <c r="I69" s="37">
        <f aca="true" t="shared" si="2" ref="I69:I80">SUM(C69,E69,G69)</f>
        <v>15809</v>
      </c>
      <c r="J69" s="37">
        <f t="shared" si="1"/>
        <v>111095</v>
      </c>
    </row>
    <row r="70" spans="1:10" s="1" customFormat="1" ht="15.75" customHeight="1">
      <c r="A70" s="5" t="s">
        <v>76</v>
      </c>
      <c r="B70" s="6" t="s">
        <v>20</v>
      </c>
      <c r="C70" s="7">
        <v>0</v>
      </c>
      <c r="D70" s="37">
        <f>SUM(Jul!D70+C70*11)</f>
        <v>33876</v>
      </c>
      <c r="E70" s="25">
        <v>1056</v>
      </c>
      <c r="F70" s="37">
        <f>SUM(Jul!F70+E70*11)</f>
        <v>12696</v>
      </c>
      <c r="G70" s="25">
        <v>0</v>
      </c>
      <c r="H70" s="37">
        <f>SUM(Jul!H70+G70)</f>
        <v>5382</v>
      </c>
      <c r="I70" s="37">
        <f t="shared" si="2"/>
        <v>1056</v>
      </c>
      <c r="J70" s="37">
        <f aca="true" t="shared" si="3" ref="J70:J80">SUM(D70+F70+H70)</f>
        <v>51954</v>
      </c>
    </row>
    <row r="71" spans="1:10" s="12" customFormat="1" ht="15.75" customHeight="1">
      <c r="A71" s="10" t="s">
        <v>78</v>
      </c>
      <c r="B71" s="11" t="s">
        <v>20</v>
      </c>
      <c r="C71" s="7">
        <v>0</v>
      </c>
      <c r="D71" s="37">
        <f>SUM(Jul!D71+C71*11)</f>
        <v>0</v>
      </c>
      <c r="E71" s="25">
        <v>0</v>
      </c>
      <c r="F71" s="37">
        <f>SUM(Jul!F71+E71*11)</f>
        <v>0</v>
      </c>
      <c r="G71" s="25">
        <v>0</v>
      </c>
      <c r="H71" s="37">
        <f>SUM(Jul!H71+G71)</f>
        <v>0</v>
      </c>
      <c r="I71" s="37">
        <f t="shared" si="2"/>
        <v>0</v>
      </c>
      <c r="J71" s="37">
        <f t="shared" si="3"/>
        <v>0</v>
      </c>
    </row>
    <row r="72" spans="1:10" s="12" customFormat="1" ht="15.75" customHeight="1">
      <c r="A72" s="10" t="s">
        <v>79</v>
      </c>
      <c r="B72" s="11" t="s">
        <v>20</v>
      </c>
      <c r="C72" s="7">
        <v>0</v>
      </c>
      <c r="D72" s="37">
        <f>SUM(Jul!D72+C72*11)</f>
        <v>6528</v>
      </c>
      <c r="E72" s="25">
        <v>1729</v>
      </c>
      <c r="F72" s="37">
        <f>SUM(Jul!F72+E72*11)</f>
        <v>51419</v>
      </c>
      <c r="G72" s="25">
        <v>202</v>
      </c>
      <c r="H72" s="37">
        <f>SUM(Jul!H72+G72)</f>
        <v>623</v>
      </c>
      <c r="I72" s="37">
        <f t="shared" si="2"/>
        <v>1931</v>
      </c>
      <c r="J72" s="37">
        <f t="shared" si="3"/>
        <v>58570</v>
      </c>
    </row>
    <row r="73" spans="1:10" s="12" customFormat="1" ht="15.75" customHeight="1">
      <c r="A73" s="10" t="s">
        <v>80</v>
      </c>
      <c r="B73" s="11" t="s">
        <v>20</v>
      </c>
      <c r="C73" s="7">
        <v>10073</v>
      </c>
      <c r="D73" s="37">
        <f>SUM(Jul!D73+C73*11)</f>
        <v>132487</v>
      </c>
      <c r="E73" s="25">
        <v>1146</v>
      </c>
      <c r="F73" s="37">
        <f>SUM(Jul!F73+E73*11)</f>
        <v>27186</v>
      </c>
      <c r="G73" s="25">
        <v>22345</v>
      </c>
      <c r="H73" s="37">
        <f>SUM(Jul!H73+G73)</f>
        <v>25737</v>
      </c>
      <c r="I73" s="37">
        <f t="shared" si="2"/>
        <v>33564</v>
      </c>
      <c r="J73" s="37">
        <f t="shared" si="3"/>
        <v>185410</v>
      </c>
    </row>
    <row r="74" spans="1:10" s="1" customFormat="1" ht="15.75" customHeight="1">
      <c r="A74" s="5" t="s">
        <v>81</v>
      </c>
      <c r="B74" s="6" t="s">
        <v>20</v>
      </c>
      <c r="C74" s="7">
        <v>243</v>
      </c>
      <c r="D74" s="37">
        <f>SUM(Jul!D74+C74*11)</f>
        <v>2673</v>
      </c>
      <c r="E74" s="25">
        <v>1644</v>
      </c>
      <c r="F74" s="37">
        <f>SUM(Jul!F74+E74*11)</f>
        <v>50484</v>
      </c>
      <c r="G74" s="25">
        <v>0</v>
      </c>
      <c r="H74" s="37">
        <f>SUM(Jul!H74+G74)</f>
        <v>0</v>
      </c>
      <c r="I74" s="37">
        <f t="shared" si="2"/>
        <v>1887</v>
      </c>
      <c r="J74" s="37">
        <f t="shared" si="3"/>
        <v>53157</v>
      </c>
    </row>
    <row r="75" spans="1:10" s="12" customFormat="1" ht="15.75" customHeight="1">
      <c r="A75" s="10" t="s">
        <v>85</v>
      </c>
      <c r="B75" s="11" t="s">
        <v>20</v>
      </c>
      <c r="C75" s="7">
        <v>0</v>
      </c>
      <c r="D75" s="37">
        <f>SUM(Jul!D75+C75*11)</f>
        <v>0</v>
      </c>
      <c r="E75" s="25">
        <v>0</v>
      </c>
      <c r="F75" s="37">
        <f>SUM(Jul!F75+E75*11)</f>
        <v>0</v>
      </c>
      <c r="G75" s="25">
        <v>0</v>
      </c>
      <c r="H75" s="37">
        <f>SUM(Jul!H75+G75)</f>
        <v>0</v>
      </c>
      <c r="I75" s="37">
        <f t="shared" si="2"/>
        <v>0</v>
      </c>
      <c r="J75" s="37">
        <f t="shared" si="3"/>
        <v>0</v>
      </c>
    </row>
    <row r="76" spans="1:10" s="12" customFormat="1" ht="15.75" customHeight="1">
      <c r="A76" s="10" t="s">
        <v>87</v>
      </c>
      <c r="B76" s="11" t="s">
        <v>20</v>
      </c>
      <c r="C76" s="7">
        <v>0</v>
      </c>
      <c r="D76" s="37">
        <f>SUM(Jul!D76+C76*11)</f>
        <v>0</v>
      </c>
      <c r="E76" s="25">
        <v>0</v>
      </c>
      <c r="F76" s="37">
        <f>SUM(Jul!F76+E76*11)</f>
        <v>0</v>
      </c>
      <c r="G76" s="25">
        <v>0</v>
      </c>
      <c r="H76" s="37">
        <f>SUM(Jul!H76+G76)</f>
        <v>0</v>
      </c>
      <c r="I76" s="37">
        <f t="shared" si="2"/>
        <v>0</v>
      </c>
      <c r="J76" s="37">
        <f t="shared" si="3"/>
        <v>0</v>
      </c>
    </row>
    <row r="77" spans="1:10" s="1" customFormat="1" ht="15.75" customHeight="1">
      <c r="A77" s="5" t="s">
        <v>88</v>
      </c>
      <c r="B77" s="6" t="s">
        <v>20</v>
      </c>
      <c r="C77" s="7">
        <v>24620</v>
      </c>
      <c r="D77" s="37">
        <f>SUM(Jul!D77+C77*11)</f>
        <v>376048</v>
      </c>
      <c r="E77" s="25">
        <v>14657</v>
      </c>
      <c r="F77" s="37">
        <f>SUM(Jul!F77+E77*11)</f>
        <v>297703</v>
      </c>
      <c r="G77" s="25">
        <v>213433</v>
      </c>
      <c r="H77" s="37">
        <f>SUM(Jul!H77+G77)</f>
        <v>337402</v>
      </c>
      <c r="I77" s="37">
        <f t="shared" si="2"/>
        <v>252710</v>
      </c>
      <c r="J77" s="37">
        <f t="shared" si="3"/>
        <v>1011153</v>
      </c>
    </row>
    <row r="78" spans="1:10" s="1" customFormat="1" ht="15.75" customHeight="1">
      <c r="A78" s="5" t="s">
        <v>139</v>
      </c>
      <c r="B78" s="19" t="s">
        <v>20</v>
      </c>
      <c r="C78" s="7">
        <v>0</v>
      </c>
      <c r="D78" s="37">
        <f>SUM(Jul!D78+C78*11)</f>
        <v>0</v>
      </c>
      <c r="E78" s="8">
        <v>6037</v>
      </c>
      <c r="F78" s="37">
        <f>SUM(Jul!F78+E78*11)</f>
        <v>203591</v>
      </c>
      <c r="G78" s="8">
        <v>47950</v>
      </c>
      <c r="H78" s="37">
        <f>SUM(Jul!H78+G78)</f>
        <v>68410</v>
      </c>
      <c r="I78" s="37">
        <f t="shared" si="2"/>
        <v>53987</v>
      </c>
      <c r="J78" s="37">
        <f t="shared" si="3"/>
        <v>272001</v>
      </c>
    </row>
    <row r="79" spans="1:10" s="1" customFormat="1" ht="15.75" customHeight="1">
      <c r="A79" s="5" t="s">
        <v>140</v>
      </c>
      <c r="B79" s="19" t="s">
        <v>20</v>
      </c>
      <c r="C79" s="7">
        <v>3737</v>
      </c>
      <c r="D79" s="37">
        <f>SUM(Jul!D79+C79*11)</f>
        <v>41107</v>
      </c>
      <c r="E79" s="8">
        <v>5196</v>
      </c>
      <c r="F79" s="37">
        <f>SUM(Jul!F79+E79*11)</f>
        <v>264720</v>
      </c>
      <c r="G79" s="8">
        <v>12561</v>
      </c>
      <c r="H79" s="37">
        <f>SUM(Jul!H79+G79)</f>
        <v>32764</v>
      </c>
      <c r="I79" s="37">
        <f t="shared" si="2"/>
        <v>21494</v>
      </c>
      <c r="J79" s="37">
        <f t="shared" si="3"/>
        <v>338591</v>
      </c>
    </row>
    <row r="80" spans="1:10" s="1" customFormat="1" ht="15.75" customHeight="1">
      <c r="A80" s="5" t="s">
        <v>141</v>
      </c>
      <c r="B80" s="19" t="s">
        <v>20</v>
      </c>
      <c r="C80" s="7">
        <v>0</v>
      </c>
      <c r="D80" s="37">
        <f>SUM(Jul!D80+C80*11)</f>
        <v>0</v>
      </c>
      <c r="E80" s="8">
        <v>6322</v>
      </c>
      <c r="F80" s="37">
        <f>SUM(Jul!F80+E80*11)</f>
        <v>191438</v>
      </c>
      <c r="G80" s="8">
        <v>5560</v>
      </c>
      <c r="H80" s="37">
        <f>SUM(Jul!H80+G80)</f>
        <v>40262</v>
      </c>
      <c r="I80" s="37">
        <f t="shared" si="2"/>
        <v>11882</v>
      </c>
      <c r="J80" s="37">
        <f t="shared" si="3"/>
        <v>231700</v>
      </c>
    </row>
    <row r="81" spans="1:10" s="3" customFormat="1" ht="21.75">
      <c r="A81" s="20" t="s">
        <v>127</v>
      </c>
      <c r="B81" s="2"/>
      <c r="C81" s="8">
        <f>SUM(C5:C35)</f>
        <v>90799</v>
      </c>
      <c r="D81" s="42">
        <f aca="true" t="shared" si="4" ref="D81:J81">SUM(D5:D35)</f>
        <v>1978769</v>
      </c>
      <c r="E81" s="8">
        <f t="shared" si="4"/>
        <v>166252</v>
      </c>
      <c r="F81" s="42">
        <f t="shared" si="4"/>
        <v>3167888</v>
      </c>
      <c r="G81" s="8">
        <f t="shared" si="4"/>
        <v>1096569</v>
      </c>
      <c r="H81" s="42">
        <f t="shared" si="4"/>
        <v>1837094</v>
      </c>
      <c r="I81" s="42">
        <f t="shared" si="4"/>
        <v>1353620</v>
      </c>
      <c r="J81" s="42">
        <f t="shared" si="4"/>
        <v>6983751</v>
      </c>
    </row>
    <row r="82" spans="1:10" s="3" customFormat="1" ht="21.75">
      <c r="A82" s="20" t="s">
        <v>128</v>
      </c>
      <c r="B82" s="2"/>
      <c r="C82" s="8">
        <f>SUM(C36:C80)</f>
        <v>270232</v>
      </c>
      <c r="D82" s="42">
        <f aca="true" t="shared" si="5" ref="D82:J82">SUM(D36:D80)</f>
        <v>5626616</v>
      </c>
      <c r="E82" s="8">
        <f t="shared" si="5"/>
        <v>178625</v>
      </c>
      <c r="F82" s="42">
        <f t="shared" si="5"/>
        <v>4131055</v>
      </c>
      <c r="G82" s="8">
        <f t="shared" si="5"/>
        <v>1301454</v>
      </c>
      <c r="H82" s="42">
        <f t="shared" si="5"/>
        <v>2566244</v>
      </c>
      <c r="I82" s="42">
        <f t="shared" si="5"/>
        <v>1750311</v>
      </c>
      <c r="J82" s="42">
        <f t="shared" si="5"/>
        <v>12323915</v>
      </c>
    </row>
    <row r="83" spans="1:10" s="3" customFormat="1" ht="15.75" customHeight="1">
      <c r="A83" s="18" t="s">
        <v>89</v>
      </c>
      <c r="B83" s="2"/>
      <c r="C83" s="8">
        <f>SUM(C81:C82)</f>
        <v>361031</v>
      </c>
      <c r="D83" s="38">
        <f aca="true" t="shared" si="6" ref="D83:J83">SUM(D81:D82)</f>
        <v>7605385</v>
      </c>
      <c r="E83" s="8">
        <f t="shared" si="6"/>
        <v>344877</v>
      </c>
      <c r="F83" s="38">
        <f t="shared" si="6"/>
        <v>7298943</v>
      </c>
      <c r="G83" s="8">
        <f t="shared" si="6"/>
        <v>2398023</v>
      </c>
      <c r="H83" s="38">
        <f t="shared" si="6"/>
        <v>4403338</v>
      </c>
      <c r="I83" s="38">
        <f t="shared" si="6"/>
        <v>3103931</v>
      </c>
      <c r="J83" s="38">
        <f t="shared" si="6"/>
        <v>19307666</v>
      </c>
    </row>
    <row r="84" spans="1:10" ht="12.75">
      <c r="A84" s="13"/>
      <c r="B84" s="2"/>
      <c r="C84" s="14"/>
      <c r="D84" s="40"/>
      <c r="E84" s="14"/>
      <c r="F84" s="40"/>
      <c r="G84" s="14"/>
      <c r="H84" s="40"/>
      <c r="I84" s="44" t="s">
        <v>126</v>
      </c>
      <c r="J84" s="50">
        <v>15141227</v>
      </c>
    </row>
    <row r="85" spans="1:10" ht="12.75">
      <c r="A85" s="13"/>
      <c r="B85" s="2"/>
      <c r="C85" s="14"/>
      <c r="D85" s="40"/>
      <c r="E85" s="14"/>
      <c r="F85" s="40"/>
      <c r="G85" s="14"/>
      <c r="H85" s="40"/>
      <c r="I85" s="44" t="s">
        <v>125</v>
      </c>
      <c r="J85" s="50">
        <v>12103177</v>
      </c>
    </row>
  </sheetData>
  <sheetProtection/>
  <mergeCells count="1">
    <mergeCell ref="A1:J1"/>
  </mergeCells>
  <conditionalFormatting sqref="C2:IV2 A1:IV1 A2:A32 B3:C32 A33:C80 A81:A83 I3:IV83 E3:H85 B81:D85 D3:D80">
    <cfRule type="expression" priority="8" dxfId="0" stopIfTrue="1">
      <formula>CellHasFormula</formula>
    </cfRule>
  </conditionalFormatting>
  <conditionalFormatting sqref="A1:IV1">
    <cfRule type="expression" priority="7" dxfId="0" stopIfTrue="1">
      <formula>CellHasFormula</formula>
    </cfRule>
  </conditionalFormatting>
  <conditionalFormatting sqref="C5:C35">
    <cfRule type="expression" priority="6" dxfId="0" stopIfTrue="1">
      <formula>CellHasFormula</formula>
    </cfRule>
  </conditionalFormatting>
  <conditionalFormatting sqref="E5:E35">
    <cfRule type="expression" priority="5" dxfId="0" stopIfTrue="1">
      <formula>CellHasFormula</formula>
    </cfRule>
  </conditionalFormatting>
  <conditionalFormatting sqref="G5:G35">
    <cfRule type="expression" priority="4" dxfId="0" stopIfTrue="1">
      <formula>CellHasFormula</formula>
    </cfRule>
  </conditionalFormatting>
  <conditionalFormatting sqref="C36:C80">
    <cfRule type="expression" priority="3" dxfId="0" stopIfTrue="1">
      <formula>CellHasFormula</formula>
    </cfRule>
  </conditionalFormatting>
  <conditionalFormatting sqref="E36:E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89" sqref="F89"/>
    </sheetView>
  </sheetViews>
  <sheetFormatPr defaultColWidth="9.140625" defaultRowHeight="12.75"/>
  <cols>
    <col min="1" max="1" width="21.8515625" style="0" bestFit="1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4" t="s">
        <v>144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s="1" customFormat="1" ht="12.75">
      <c r="A2" s="1" t="s">
        <v>147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3</v>
      </c>
      <c r="D4" s="41" t="s">
        <v>112</v>
      </c>
      <c r="E4" s="4" t="s">
        <v>91</v>
      </c>
      <c r="F4" s="41" t="s">
        <v>14</v>
      </c>
      <c r="G4" s="4" t="s">
        <v>92</v>
      </c>
      <c r="H4" s="41" t="s">
        <v>90</v>
      </c>
      <c r="I4" s="41" t="s">
        <v>17</v>
      </c>
      <c r="J4" s="41" t="s">
        <v>18</v>
      </c>
    </row>
    <row r="5" spans="1:10" s="4" customFormat="1" ht="20.25" customHeight="1">
      <c r="A5" s="22" t="s">
        <v>130</v>
      </c>
      <c r="B5" s="4" t="s">
        <v>22</v>
      </c>
      <c r="C5" s="31">
        <v>1298</v>
      </c>
      <c r="D5" s="37">
        <f>SUM(Aug!D5+C5*10)</f>
        <v>91733</v>
      </c>
      <c r="E5" s="8">
        <v>349</v>
      </c>
      <c r="F5" s="37">
        <f>SUM(Aug!F5+E5*10)</f>
        <v>7659</v>
      </c>
      <c r="G5" s="8">
        <v>31057</v>
      </c>
      <c r="H5" s="37">
        <f>SUM(Aug!H5+G5)</f>
        <v>38061</v>
      </c>
      <c r="I5" s="37">
        <f aca="true" t="shared" si="0" ref="I5:I68">SUM(C5,E5,G5)</f>
        <v>32704</v>
      </c>
      <c r="J5" s="37">
        <f>SUM(D5+F5+H5)</f>
        <v>137453</v>
      </c>
    </row>
    <row r="6" spans="1:10" s="12" customFormat="1" ht="15.75" customHeight="1">
      <c r="A6" s="10" t="s">
        <v>21</v>
      </c>
      <c r="B6" s="11" t="s">
        <v>22</v>
      </c>
      <c r="C6" s="26">
        <v>0</v>
      </c>
      <c r="D6" s="37">
        <f>SUM(Aug!D6+C6*10)</f>
        <v>0</v>
      </c>
      <c r="E6" s="8">
        <v>0</v>
      </c>
      <c r="F6" s="37">
        <f>SUM(Aug!F6+E6*10)</f>
        <v>9219</v>
      </c>
      <c r="G6" s="8">
        <v>0</v>
      </c>
      <c r="H6" s="37">
        <f>SUM(Aug!H6+G6)</f>
        <v>21558</v>
      </c>
      <c r="I6" s="37">
        <f t="shared" si="0"/>
        <v>0</v>
      </c>
      <c r="J6" s="37">
        <f aca="true" t="shared" si="1" ref="J6:J69">SUM(D6+F6+H6)</f>
        <v>30777</v>
      </c>
    </row>
    <row r="7" spans="1:10" s="12" customFormat="1" ht="15.75" customHeight="1">
      <c r="A7" s="10" t="s">
        <v>23</v>
      </c>
      <c r="B7" s="11" t="s">
        <v>22</v>
      </c>
      <c r="C7" s="26">
        <v>1640</v>
      </c>
      <c r="D7" s="37">
        <f>SUM(Aug!D7+C7*10)</f>
        <v>98119</v>
      </c>
      <c r="E7" s="8">
        <v>2124</v>
      </c>
      <c r="F7" s="37">
        <f>SUM(Aug!F7+E7*10)</f>
        <v>128406</v>
      </c>
      <c r="G7" s="8">
        <v>20844</v>
      </c>
      <c r="H7" s="37">
        <f>SUM(Aug!H7+G7)</f>
        <v>48193</v>
      </c>
      <c r="I7" s="37">
        <f t="shared" si="0"/>
        <v>24608</v>
      </c>
      <c r="J7" s="37">
        <f t="shared" si="1"/>
        <v>274718</v>
      </c>
    </row>
    <row r="8" spans="1:10" s="1" customFormat="1" ht="15.75" customHeight="1">
      <c r="A8" s="5" t="s">
        <v>24</v>
      </c>
      <c r="B8" s="6" t="s">
        <v>22</v>
      </c>
      <c r="C8" s="26">
        <v>541</v>
      </c>
      <c r="D8" s="37">
        <f>SUM(Aug!D8+C8*10)</f>
        <v>157506</v>
      </c>
      <c r="E8" s="8">
        <v>7602</v>
      </c>
      <c r="F8" s="37">
        <f>SUM(Aug!F8+E8*10)</f>
        <v>355443</v>
      </c>
      <c r="G8" s="8">
        <v>35045</v>
      </c>
      <c r="H8" s="37">
        <f>SUM(Aug!H8+G8)</f>
        <v>231167</v>
      </c>
      <c r="I8" s="37">
        <f t="shared" si="0"/>
        <v>43188</v>
      </c>
      <c r="J8" s="37">
        <f t="shared" si="1"/>
        <v>744116</v>
      </c>
    </row>
    <row r="9" spans="1:10" s="12" customFormat="1" ht="15.75" customHeight="1">
      <c r="A9" s="10" t="s">
        <v>25</v>
      </c>
      <c r="B9" s="11" t="s">
        <v>22</v>
      </c>
      <c r="C9" s="26">
        <v>243</v>
      </c>
      <c r="D9" s="37">
        <f>SUM(Aug!D9+C9*10)</f>
        <v>86214</v>
      </c>
      <c r="E9" s="8">
        <v>0</v>
      </c>
      <c r="F9" s="37">
        <f>SUM(Aug!F9+E9*10)</f>
        <v>42372</v>
      </c>
      <c r="G9" s="8">
        <v>1701</v>
      </c>
      <c r="H9" s="37">
        <f>SUM(Aug!H9+G9)</f>
        <v>39161</v>
      </c>
      <c r="I9" s="37">
        <f t="shared" si="0"/>
        <v>1944</v>
      </c>
      <c r="J9" s="37">
        <f t="shared" si="1"/>
        <v>167747</v>
      </c>
    </row>
    <row r="10" spans="1:10" s="1" customFormat="1" ht="15.75" customHeight="1">
      <c r="A10" s="5" t="s">
        <v>27</v>
      </c>
      <c r="B10" s="6" t="s">
        <v>22</v>
      </c>
      <c r="C10" s="26">
        <v>1886</v>
      </c>
      <c r="D10" s="37">
        <f>SUM(Aug!D10+C10*10)</f>
        <v>328446</v>
      </c>
      <c r="E10" s="8">
        <v>231</v>
      </c>
      <c r="F10" s="37">
        <f>SUM(Aug!F10+E10*10)</f>
        <v>107107</v>
      </c>
      <c r="G10" s="8">
        <v>5256</v>
      </c>
      <c r="H10" s="37">
        <f>SUM(Aug!H10+G10)</f>
        <v>130977</v>
      </c>
      <c r="I10" s="37">
        <f t="shared" si="0"/>
        <v>7373</v>
      </c>
      <c r="J10" s="37">
        <f t="shared" si="1"/>
        <v>566530</v>
      </c>
    </row>
    <row r="11" spans="1:10" s="1" customFormat="1" ht="15.75" customHeight="1">
      <c r="A11" s="5" t="s">
        <v>30</v>
      </c>
      <c r="B11" s="6" t="s">
        <v>22</v>
      </c>
      <c r="C11" s="26">
        <v>243</v>
      </c>
      <c r="D11" s="37">
        <f>SUM(Aug!D11+C11*10)</f>
        <v>75479</v>
      </c>
      <c r="E11" s="8">
        <v>2279</v>
      </c>
      <c r="F11" s="37">
        <f>SUM(Aug!F11+E11*10)</f>
        <v>244899</v>
      </c>
      <c r="G11" s="8">
        <v>9921</v>
      </c>
      <c r="H11" s="37">
        <f>SUM(Aug!H11+G11)</f>
        <v>137325</v>
      </c>
      <c r="I11" s="37">
        <f t="shared" si="0"/>
        <v>12443</v>
      </c>
      <c r="J11" s="37">
        <f t="shared" si="1"/>
        <v>457703</v>
      </c>
    </row>
    <row r="12" spans="1:10" s="1" customFormat="1" ht="15.75" customHeight="1">
      <c r="A12" s="5" t="s">
        <v>31</v>
      </c>
      <c r="B12" s="6" t="s">
        <v>22</v>
      </c>
      <c r="C12" s="26">
        <v>0</v>
      </c>
      <c r="D12" s="37">
        <f>SUM(Aug!D12+C12*10)</f>
        <v>48995</v>
      </c>
      <c r="E12" s="8">
        <v>1056</v>
      </c>
      <c r="F12" s="37">
        <f>SUM(Aug!F12+E12*10)</f>
        <v>132813</v>
      </c>
      <c r="G12" s="8">
        <v>8448</v>
      </c>
      <c r="H12" s="37">
        <f>SUM(Aug!H12+G12)</f>
        <v>40048</v>
      </c>
      <c r="I12" s="37">
        <f t="shared" si="0"/>
        <v>9504</v>
      </c>
      <c r="J12" s="37">
        <f t="shared" si="1"/>
        <v>221856</v>
      </c>
    </row>
    <row r="13" spans="1:10" s="12" customFormat="1" ht="15.75" customHeight="1">
      <c r="A13" s="10" t="s">
        <v>36</v>
      </c>
      <c r="B13" s="11" t="s">
        <v>22</v>
      </c>
      <c r="C13" s="26">
        <v>0</v>
      </c>
      <c r="D13" s="37">
        <f>SUM(Aug!D13+C13*10)</f>
        <v>5436</v>
      </c>
      <c r="E13" s="8">
        <v>0</v>
      </c>
      <c r="F13" s="37">
        <f>SUM(Aug!F13+E13*10)</f>
        <v>0</v>
      </c>
      <c r="G13" s="8">
        <v>0</v>
      </c>
      <c r="H13" s="37">
        <f>SUM(Aug!H13+G13)</f>
        <v>623</v>
      </c>
      <c r="I13" s="37">
        <f t="shared" si="0"/>
        <v>0</v>
      </c>
      <c r="J13" s="37">
        <f t="shared" si="1"/>
        <v>6059</v>
      </c>
    </row>
    <row r="14" spans="1:10" s="1" customFormat="1" ht="15.75" customHeight="1">
      <c r="A14" s="5" t="s">
        <v>37</v>
      </c>
      <c r="B14" s="6" t="s">
        <v>22</v>
      </c>
      <c r="C14" s="26">
        <v>1298</v>
      </c>
      <c r="D14" s="37">
        <f>SUM(Aug!D14+C14*10)</f>
        <v>105715</v>
      </c>
      <c r="E14" s="8">
        <v>6088</v>
      </c>
      <c r="F14" s="37">
        <f>SUM(Aug!F14+E14*10)</f>
        <v>87986</v>
      </c>
      <c r="G14" s="8">
        <v>43384</v>
      </c>
      <c r="H14" s="37">
        <f>SUM(Aug!H14+G14)</f>
        <v>181806</v>
      </c>
      <c r="I14" s="37">
        <f t="shared" si="0"/>
        <v>50770</v>
      </c>
      <c r="J14" s="37">
        <f t="shared" si="1"/>
        <v>375507</v>
      </c>
    </row>
    <row r="15" spans="1:10" s="1" customFormat="1" ht="15.75" customHeight="1">
      <c r="A15" s="5" t="s">
        <v>40</v>
      </c>
      <c r="B15" s="6" t="s">
        <v>22</v>
      </c>
      <c r="C15" s="26">
        <v>7791</v>
      </c>
      <c r="D15" s="37">
        <f>SUM(Aug!D15+C15*10)</f>
        <v>175488</v>
      </c>
      <c r="E15" s="8">
        <v>8163</v>
      </c>
      <c r="F15" s="37">
        <f>SUM(Aug!F15+E15*10)</f>
        <v>241355</v>
      </c>
      <c r="G15" s="8">
        <v>140988</v>
      </c>
      <c r="H15" s="37">
        <f>SUM(Aug!H15+G15)</f>
        <v>226527</v>
      </c>
      <c r="I15" s="37">
        <f t="shared" si="0"/>
        <v>156942</v>
      </c>
      <c r="J15" s="37">
        <f t="shared" si="1"/>
        <v>643370</v>
      </c>
    </row>
    <row r="16" spans="1:10" s="1" customFormat="1" ht="15.75" customHeight="1">
      <c r="A16" s="5" t="s">
        <v>44</v>
      </c>
      <c r="B16" s="6" t="s">
        <v>22</v>
      </c>
      <c r="C16" s="26">
        <v>3778</v>
      </c>
      <c r="D16" s="37">
        <f>SUM(Aug!D16+C16*10)</f>
        <v>111620</v>
      </c>
      <c r="E16" s="8">
        <v>1174</v>
      </c>
      <c r="F16" s="37">
        <f>SUM(Aug!F16+E16*10)</f>
        <v>83326</v>
      </c>
      <c r="G16" s="8">
        <v>21054</v>
      </c>
      <c r="H16" s="37">
        <f>SUM(Aug!H16+G16)</f>
        <v>82281</v>
      </c>
      <c r="I16" s="37">
        <f t="shared" si="0"/>
        <v>26006</v>
      </c>
      <c r="J16" s="37">
        <f t="shared" si="1"/>
        <v>277227</v>
      </c>
    </row>
    <row r="17" spans="1:10" s="1" customFormat="1" ht="15.75" customHeight="1">
      <c r="A17" s="5" t="s">
        <v>45</v>
      </c>
      <c r="B17" s="6" t="s">
        <v>22</v>
      </c>
      <c r="C17" s="26">
        <v>605</v>
      </c>
      <c r="D17" s="37">
        <f>SUM(Aug!D17+C17*10)</f>
        <v>28394</v>
      </c>
      <c r="E17" s="8">
        <v>10164</v>
      </c>
      <c r="F17" s="37">
        <f>SUM(Aug!F17+E17*10)</f>
        <v>252002</v>
      </c>
      <c r="G17" s="8">
        <v>43017</v>
      </c>
      <c r="H17" s="37">
        <f>SUM(Aug!H17+G17)</f>
        <v>134915</v>
      </c>
      <c r="I17" s="37">
        <f t="shared" si="0"/>
        <v>53786</v>
      </c>
      <c r="J17" s="37">
        <f t="shared" si="1"/>
        <v>415311</v>
      </c>
    </row>
    <row r="18" spans="1:10" s="1" customFormat="1" ht="15.75" customHeight="1">
      <c r="A18" s="5" t="s">
        <v>46</v>
      </c>
      <c r="B18" s="6" t="s">
        <v>22</v>
      </c>
      <c r="C18" s="26">
        <v>3507</v>
      </c>
      <c r="D18" s="37">
        <f>SUM(Aug!D18+C18*10)</f>
        <v>160319</v>
      </c>
      <c r="E18" s="8">
        <v>7596</v>
      </c>
      <c r="F18" s="37">
        <f>SUM(Aug!F18+E18*10)</f>
        <v>223519</v>
      </c>
      <c r="G18" s="8">
        <v>37580</v>
      </c>
      <c r="H18" s="37">
        <f>SUM(Aug!H18+G18)</f>
        <v>119578</v>
      </c>
      <c r="I18" s="37">
        <f t="shared" si="0"/>
        <v>48683</v>
      </c>
      <c r="J18" s="37">
        <f t="shared" si="1"/>
        <v>503416</v>
      </c>
    </row>
    <row r="19" spans="1:10" s="12" customFormat="1" ht="15.75" customHeight="1">
      <c r="A19" s="10" t="s">
        <v>47</v>
      </c>
      <c r="B19" s="11" t="s">
        <v>22</v>
      </c>
      <c r="C19" s="26">
        <v>0</v>
      </c>
      <c r="D19" s="37">
        <f>SUM(Aug!D19+C19*10)</f>
        <v>29248</v>
      </c>
      <c r="E19" s="8">
        <v>0</v>
      </c>
      <c r="F19" s="37">
        <f>SUM(Aug!F19+E19*10)</f>
        <v>0</v>
      </c>
      <c r="G19" s="8">
        <v>0</v>
      </c>
      <c r="H19" s="37">
        <f>SUM(Aug!H19+G19)</f>
        <v>11124</v>
      </c>
      <c r="I19" s="37">
        <f t="shared" si="0"/>
        <v>0</v>
      </c>
      <c r="J19" s="37">
        <f t="shared" si="1"/>
        <v>40372</v>
      </c>
    </row>
    <row r="20" spans="1:10" s="12" customFormat="1" ht="15.75" customHeight="1">
      <c r="A20" s="10" t="s">
        <v>49</v>
      </c>
      <c r="B20" s="11" t="s">
        <v>22</v>
      </c>
      <c r="C20" s="26">
        <v>0</v>
      </c>
      <c r="D20" s="37">
        <f>SUM(Aug!D20+C20*10)</f>
        <v>15441</v>
      </c>
      <c r="E20" s="8">
        <v>0</v>
      </c>
      <c r="F20" s="37">
        <f>SUM(Aug!F20+E20*10)</f>
        <v>0</v>
      </c>
      <c r="G20" s="8">
        <v>0</v>
      </c>
      <c r="H20" s="37">
        <f>SUM(Aug!H20+G20)</f>
        <v>3678</v>
      </c>
      <c r="I20" s="37">
        <f t="shared" si="0"/>
        <v>0</v>
      </c>
      <c r="J20" s="37">
        <f t="shared" si="1"/>
        <v>19119</v>
      </c>
    </row>
    <row r="21" spans="1:10" s="1" customFormat="1" ht="15.75" customHeight="1">
      <c r="A21" s="5" t="s">
        <v>50</v>
      </c>
      <c r="B21" s="6" t="s">
        <v>22</v>
      </c>
      <c r="C21" s="26">
        <v>1643</v>
      </c>
      <c r="D21" s="37">
        <f>SUM(Aug!D21+C21*10)</f>
        <v>65708</v>
      </c>
      <c r="E21" s="8">
        <v>1056</v>
      </c>
      <c r="F21" s="37">
        <f>SUM(Aug!F21+E21*10)</f>
        <v>10560</v>
      </c>
      <c r="G21" s="8">
        <v>11257</v>
      </c>
      <c r="H21" s="37">
        <f>SUM(Aug!H21+G21)</f>
        <v>14921</v>
      </c>
      <c r="I21" s="37">
        <f t="shared" si="0"/>
        <v>13956</v>
      </c>
      <c r="J21" s="37">
        <f t="shared" si="1"/>
        <v>91189</v>
      </c>
    </row>
    <row r="22" spans="1:10" s="1" customFormat="1" ht="15.75" customHeight="1">
      <c r="A22" s="5" t="s">
        <v>51</v>
      </c>
      <c r="B22" s="6" t="s">
        <v>22</v>
      </c>
      <c r="C22" s="26">
        <v>0</v>
      </c>
      <c r="D22" s="37">
        <f>SUM(Aug!D22+C22*10)</f>
        <v>0</v>
      </c>
      <c r="E22" s="8">
        <v>0</v>
      </c>
      <c r="F22" s="37">
        <f>SUM(Aug!F22+E22*10)</f>
        <v>0</v>
      </c>
      <c r="G22" s="8">
        <v>0</v>
      </c>
      <c r="H22" s="37">
        <f>SUM(Aug!H22+G22)</f>
        <v>0</v>
      </c>
      <c r="I22" s="37">
        <f t="shared" si="0"/>
        <v>0</v>
      </c>
      <c r="J22" s="37">
        <f t="shared" si="1"/>
        <v>0</v>
      </c>
    </row>
    <row r="23" spans="1:10" s="1" customFormat="1" ht="15.75" customHeight="1">
      <c r="A23" s="5" t="s">
        <v>52</v>
      </c>
      <c r="B23" s="6" t="s">
        <v>22</v>
      </c>
      <c r="C23" s="26">
        <v>1699</v>
      </c>
      <c r="D23" s="37">
        <f>SUM(Aug!D23+C23*10)</f>
        <v>34839</v>
      </c>
      <c r="E23" s="8">
        <v>12879</v>
      </c>
      <c r="F23" s="37">
        <f>SUM(Aug!F23+E23*10)</f>
        <v>431230</v>
      </c>
      <c r="G23" s="8">
        <v>70268</v>
      </c>
      <c r="H23" s="37">
        <f>SUM(Aug!H23+G23)</f>
        <v>216653</v>
      </c>
      <c r="I23" s="37">
        <f t="shared" si="0"/>
        <v>84846</v>
      </c>
      <c r="J23" s="37">
        <f t="shared" si="1"/>
        <v>682722</v>
      </c>
    </row>
    <row r="24" spans="1:10" s="1" customFormat="1" ht="15.75" customHeight="1">
      <c r="A24" s="5" t="s">
        <v>53</v>
      </c>
      <c r="B24" s="6" t="s">
        <v>22</v>
      </c>
      <c r="C24" s="26">
        <v>0</v>
      </c>
      <c r="D24" s="37">
        <f>SUM(Aug!D24+C24*10)</f>
        <v>0</v>
      </c>
      <c r="E24" s="8">
        <v>0</v>
      </c>
      <c r="F24" s="37">
        <f>SUM(Aug!F24+E24*10)</f>
        <v>20808</v>
      </c>
      <c r="G24" s="8">
        <v>0</v>
      </c>
      <c r="H24" s="37">
        <f>SUM(Aug!H24+G24)</f>
        <v>1620</v>
      </c>
      <c r="I24" s="37">
        <f t="shared" si="0"/>
        <v>0</v>
      </c>
      <c r="J24" s="37">
        <f t="shared" si="1"/>
        <v>22428</v>
      </c>
    </row>
    <row r="25" spans="1:10" s="12" customFormat="1" ht="15.75" customHeight="1">
      <c r="A25" s="10" t="s">
        <v>57</v>
      </c>
      <c r="B25" s="11" t="s">
        <v>22</v>
      </c>
      <c r="C25" s="26">
        <v>219</v>
      </c>
      <c r="D25" s="37">
        <f>SUM(Aug!D25+C25*10)</f>
        <v>86834</v>
      </c>
      <c r="E25" s="8">
        <v>4902</v>
      </c>
      <c r="F25" s="37">
        <f>SUM(Aug!F25+E25*10)</f>
        <v>214188</v>
      </c>
      <c r="G25" s="8">
        <v>18810</v>
      </c>
      <c r="H25" s="37">
        <f>SUM(Aug!H25+G25)</f>
        <v>86798</v>
      </c>
      <c r="I25" s="37">
        <f t="shared" si="0"/>
        <v>23931</v>
      </c>
      <c r="J25" s="37">
        <f t="shared" si="1"/>
        <v>387820</v>
      </c>
    </row>
    <row r="26" spans="1:10" s="1" customFormat="1" ht="15.75" customHeight="1">
      <c r="A26" s="5" t="s">
        <v>63</v>
      </c>
      <c r="B26" s="6" t="s">
        <v>22</v>
      </c>
      <c r="C26" s="26">
        <v>3143</v>
      </c>
      <c r="D26" s="37">
        <f>SUM(Aug!D26+C26*10)</f>
        <v>36776</v>
      </c>
      <c r="E26" s="8">
        <v>0</v>
      </c>
      <c r="F26" s="37">
        <f>SUM(Aug!F26+E26*10)</f>
        <v>103752</v>
      </c>
      <c r="G26" s="8">
        <v>9429</v>
      </c>
      <c r="H26" s="37">
        <f>SUM(Aug!H26+G26)</f>
        <v>41350</v>
      </c>
      <c r="I26" s="37">
        <f t="shared" si="0"/>
        <v>12572</v>
      </c>
      <c r="J26" s="37">
        <f t="shared" si="1"/>
        <v>181878</v>
      </c>
    </row>
    <row r="27" spans="1:10" s="1" customFormat="1" ht="15.75" customHeight="1">
      <c r="A27" s="5" t="s">
        <v>64</v>
      </c>
      <c r="B27" s="6" t="s">
        <v>22</v>
      </c>
      <c r="C27" s="26">
        <v>5922</v>
      </c>
      <c r="D27" s="37">
        <f>SUM(Aug!D27+C27*10)</f>
        <v>217985</v>
      </c>
      <c r="E27" s="8">
        <v>11247</v>
      </c>
      <c r="F27" s="37">
        <f>SUM(Aug!F27+E27*10)</f>
        <v>273195</v>
      </c>
      <c r="G27" s="8">
        <v>93302</v>
      </c>
      <c r="H27" s="37">
        <f>SUM(Aug!H27+G27)</f>
        <v>158844</v>
      </c>
      <c r="I27" s="37">
        <f t="shared" si="0"/>
        <v>110471</v>
      </c>
      <c r="J27" s="37">
        <f t="shared" si="1"/>
        <v>650024</v>
      </c>
    </row>
    <row r="28" spans="1:10" s="1" customFormat="1" ht="15.75" customHeight="1">
      <c r="A28" s="5" t="s">
        <v>77</v>
      </c>
      <c r="B28" s="6" t="s">
        <v>22</v>
      </c>
      <c r="C28" s="26">
        <v>974</v>
      </c>
      <c r="D28" s="37">
        <f>SUM(Aug!D28+C28*10)</f>
        <v>65859</v>
      </c>
      <c r="E28" s="8">
        <v>2909</v>
      </c>
      <c r="F28" s="37">
        <f>SUM(Aug!F28+E28*10)</f>
        <v>97952</v>
      </c>
      <c r="G28" s="8">
        <v>15868</v>
      </c>
      <c r="H28" s="37">
        <f>SUM(Aug!H28+G28)</f>
        <v>41394</v>
      </c>
      <c r="I28" s="37">
        <f t="shared" si="0"/>
        <v>19751</v>
      </c>
      <c r="J28" s="37">
        <f t="shared" si="1"/>
        <v>205205</v>
      </c>
    </row>
    <row r="29" spans="1:10" s="1" customFormat="1" ht="15.75" customHeight="1">
      <c r="A29" s="5" t="s">
        <v>82</v>
      </c>
      <c r="B29" s="6" t="s">
        <v>22</v>
      </c>
      <c r="C29" s="26">
        <v>5768</v>
      </c>
      <c r="D29" s="37">
        <f>SUM(Aug!D29+C29*10)</f>
        <v>91219</v>
      </c>
      <c r="E29" s="8">
        <v>0</v>
      </c>
      <c r="F29" s="37">
        <f>SUM(Aug!F29+E29*10)</f>
        <v>12441</v>
      </c>
      <c r="G29" s="8">
        <v>12706</v>
      </c>
      <c r="H29" s="37">
        <f>SUM(Aug!H29+G29)</f>
        <v>37841</v>
      </c>
      <c r="I29" s="37">
        <f t="shared" si="0"/>
        <v>18474</v>
      </c>
      <c r="J29" s="37">
        <f t="shared" si="1"/>
        <v>141501</v>
      </c>
    </row>
    <row r="30" spans="1:10" s="1" customFormat="1" ht="15.75" customHeight="1">
      <c r="A30" s="5" t="s">
        <v>83</v>
      </c>
      <c r="B30" s="6" t="s">
        <v>22</v>
      </c>
      <c r="C30" s="26">
        <v>4687</v>
      </c>
      <c r="D30" s="37">
        <f>SUM(Aug!D30+C30*10)</f>
        <v>189908</v>
      </c>
      <c r="E30" s="8">
        <v>0</v>
      </c>
      <c r="F30" s="37">
        <f>SUM(Aug!F30+E30*10)</f>
        <v>78384</v>
      </c>
      <c r="G30" s="8">
        <v>37472</v>
      </c>
      <c r="H30" s="37">
        <f>SUM(Aug!H30+G30)</f>
        <v>88147</v>
      </c>
      <c r="I30" s="37">
        <f t="shared" si="0"/>
        <v>42159</v>
      </c>
      <c r="J30" s="37">
        <f t="shared" si="1"/>
        <v>356439</v>
      </c>
    </row>
    <row r="31" spans="1:10" s="1" customFormat="1" ht="15.75" customHeight="1">
      <c r="A31" s="5" t="s">
        <v>84</v>
      </c>
      <c r="B31" s="6" t="s">
        <v>22</v>
      </c>
      <c r="C31" s="26">
        <v>3624</v>
      </c>
      <c r="D31" s="37">
        <f>SUM(Aug!D31+C31*10)</f>
        <v>147175</v>
      </c>
      <c r="E31" s="8">
        <v>22197</v>
      </c>
      <c r="F31" s="37">
        <f>SUM(Aug!F31+E31*10)</f>
        <v>480032</v>
      </c>
      <c r="G31" s="8">
        <v>135847</v>
      </c>
      <c r="H31" s="37">
        <f>SUM(Aug!H31+G31)</f>
        <v>262629</v>
      </c>
      <c r="I31" s="37">
        <f t="shared" si="0"/>
        <v>161668</v>
      </c>
      <c r="J31" s="37">
        <f t="shared" si="1"/>
        <v>889836</v>
      </c>
    </row>
    <row r="32" spans="1:10" s="12" customFormat="1" ht="15.75" customHeight="1">
      <c r="A32" s="10" t="s">
        <v>86</v>
      </c>
      <c r="B32" s="11" t="s">
        <v>22</v>
      </c>
      <c r="C32" s="26">
        <v>0</v>
      </c>
      <c r="D32" s="37">
        <f>SUM(Aug!D32+C32*10)</f>
        <v>0</v>
      </c>
      <c r="E32" s="8">
        <v>0</v>
      </c>
      <c r="F32" s="37">
        <f>SUM(Aug!F32+E32*10)</f>
        <v>29700</v>
      </c>
      <c r="G32" s="8">
        <v>0</v>
      </c>
      <c r="H32" s="37">
        <f>SUM(Aug!H32+G32)</f>
        <v>8448</v>
      </c>
      <c r="I32" s="37">
        <f t="shared" si="0"/>
        <v>0</v>
      </c>
      <c r="J32" s="37">
        <f t="shared" si="1"/>
        <v>38148</v>
      </c>
    </row>
    <row r="33" spans="1:10" s="12" customFormat="1" ht="15.75" customHeight="1">
      <c r="A33" s="10" t="s">
        <v>136</v>
      </c>
      <c r="B33" s="11" t="s">
        <v>22</v>
      </c>
      <c r="C33" s="26">
        <v>0</v>
      </c>
      <c r="D33" s="37">
        <f>SUM(Aug!D33+C33*10)</f>
        <v>29403</v>
      </c>
      <c r="E33" s="8">
        <v>1644</v>
      </c>
      <c r="F33" s="37">
        <f>SUM(Aug!F33+E33*10)</f>
        <v>124357</v>
      </c>
      <c r="G33" s="8">
        <v>3324</v>
      </c>
      <c r="H33" s="37">
        <f>SUM(Aug!H33+G33)</f>
        <v>57688</v>
      </c>
      <c r="I33" s="37">
        <f t="shared" si="0"/>
        <v>4968</v>
      </c>
      <c r="J33" s="37">
        <f t="shared" si="1"/>
        <v>211448</v>
      </c>
    </row>
    <row r="34" spans="1:10" s="12" customFormat="1" ht="15.75" customHeight="1">
      <c r="A34" s="10" t="s">
        <v>137</v>
      </c>
      <c r="B34" s="11" t="s">
        <v>22</v>
      </c>
      <c r="C34" s="26">
        <v>3327</v>
      </c>
      <c r="D34" s="37">
        <f>SUM(Aug!D34+C34*10)</f>
        <v>33270</v>
      </c>
      <c r="E34" s="8">
        <v>14207</v>
      </c>
      <c r="F34" s="37">
        <f>SUM(Aug!F34+E34*10)</f>
        <v>406427</v>
      </c>
      <c r="G34" s="8">
        <v>115338</v>
      </c>
      <c r="H34" s="37">
        <f>SUM(Aug!H34+G34)</f>
        <v>257227</v>
      </c>
      <c r="I34" s="37">
        <f t="shared" si="0"/>
        <v>132872</v>
      </c>
      <c r="J34" s="37">
        <f t="shared" si="1"/>
        <v>696924</v>
      </c>
    </row>
    <row r="35" spans="1:10" s="12" customFormat="1" ht="15.75" customHeight="1">
      <c r="A35" s="10" t="s">
        <v>138</v>
      </c>
      <c r="B35" s="11" t="s">
        <v>22</v>
      </c>
      <c r="C35" s="26">
        <v>0</v>
      </c>
      <c r="D35" s="37">
        <f>SUM(Aug!D35+C35*10)</f>
        <v>0</v>
      </c>
      <c r="E35" s="8">
        <v>2347</v>
      </c>
      <c r="F35" s="37">
        <f>SUM(Aug!F35+E35*10)</f>
        <v>170896</v>
      </c>
      <c r="G35" s="8">
        <v>27062</v>
      </c>
      <c r="H35" s="37">
        <f>SUM(Aug!H35+G35)</f>
        <v>65490</v>
      </c>
      <c r="I35" s="37">
        <f t="shared" si="0"/>
        <v>29409</v>
      </c>
      <c r="J35" s="37">
        <f t="shared" si="1"/>
        <v>236386</v>
      </c>
    </row>
    <row r="36" spans="1:10" s="12" customFormat="1" ht="15.75" customHeight="1">
      <c r="A36" s="10" t="s">
        <v>131</v>
      </c>
      <c r="B36" s="11" t="s">
        <v>20</v>
      </c>
      <c r="C36" s="26">
        <v>13959</v>
      </c>
      <c r="D36" s="37">
        <f>SUM(Aug!D36+C36*10)</f>
        <v>376381</v>
      </c>
      <c r="E36" s="8">
        <v>4407</v>
      </c>
      <c r="F36" s="37">
        <f>SUM(Aug!F36+E36*10)</f>
        <v>111142</v>
      </c>
      <c r="G36" s="8">
        <v>28726</v>
      </c>
      <c r="H36" s="37">
        <f>SUM(Aug!H36+G36)</f>
        <v>81817</v>
      </c>
      <c r="I36" s="37">
        <f t="shared" si="0"/>
        <v>47092</v>
      </c>
      <c r="J36" s="37">
        <f t="shared" si="1"/>
        <v>569340</v>
      </c>
    </row>
    <row r="37" spans="1:10" s="1" customFormat="1" ht="15.75" customHeight="1">
      <c r="A37" s="5" t="s">
        <v>19</v>
      </c>
      <c r="B37" s="6" t="s">
        <v>20</v>
      </c>
      <c r="C37" s="26">
        <v>0</v>
      </c>
      <c r="D37" s="37">
        <f>SUM(Aug!D37+C37*10)</f>
        <v>45100</v>
      </c>
      <c r="E37" s="8">
        <v>0</v>
      </c>
      <c r="F37" s="37">
        <f>SUM(Aug!F37+E37*10)</f>
        <v>10252</v>
      </c>
      <c r="G37" s="8">
        <v>0</v>
      </c>
      <c r="H37" s="37">
        <f>SUM(Aug!H37+G37)</f>
        <v>9700</v>
      </c>
      <c r="I37" s="37">
        <f t="shared" si="0"/>
        <v>0</v>
      </c>
      <c r="J37" s="37">
        <f t="shared" si="1"/>
        <v>65052</v>
      </c>
    </row>
    <row r="38" spans="1:10" s="1" customFormat="1" ht="15.75" customHeight="1">
      <c r="A38" s="5" t="s">
        <v>26</v>
      </c>
      <c r="B38" s="6" t="s">
        <v>20</v>
      </c>
      <c r="C38" s="26">
        <v>21371</v>
      </c>
      <c r="D38" s="37">
        <f>SUM(Aug!D38+C38*10)</f>
        <v>763759</v>
      </c>
      <c r="E38" s="8">
        <v>7887</v>
      </c>
      <c r="F38" s="37">
        <f>SUM(Aug!F38+E38*10)</f>
        <v>342579</v>
      </c>
      <c r="G38" s="8">
        <v>38553</v>
      </c>
      <c r="H38" s="37">
        <f>SUM(Aug!H38+G38)</f>
        <v>215606</v>
      </c>
      <c r="I38" s="37">
        <f t="shared" si="0"/>
        <v>67811</v>
      </c>
      <c r="J38" s="37">
        <f t="shared" si="1"/>
        <v>1321944</v>
      </c>
    </row>
    <row r="39" spans="1:10" s="1" customFormat="1" ht="15.75" customHeight="1">
      <c r="A39" s="5" t="s">
        <v>28</v>
      </c>
      <c r="B39" s="6" t="s">
        <v>20</v>
      </c>
      <c r="C39" s="26">
        <v>6957</v>
      </c>
      <c r="D39" s="37">
        <f>SUM(Aug!D39+C39*10)</f>
        <v>231250</v>
      </c>
      <c r="E39" s="8">
        <v>0</v>
      </c>
      <c r="F39" s="37">
        <f>SUM(Aug!F39+E39*10)</f>
        <v>25355</v>
      </c>
      <c r="G39" s="8">
        <v>13698</v>
      </c>
      <c r="H39" s="37">
        <f>SUM(Aug!H39+G39)</f>
        <v>54073</v>
      </c>
      <c r="I39" s="37">
        <f t="shared" si="0"/>
        <v>20655</v>
      </c>
      <c r="J39" s="37">
        <f t="shared" si="1"/>
        <v>310678</v>
      </c>
    </row>
    <row r="40" spans="1:10" s="1" customFormat="1" ht="15.75" customHeight="1">
      <c r="A40" s="5" t="s">
        <v>29</v>
      </c>
      <c r="B40" s="6" t="s">
        <v>20</v>
      </c>
      <c r="C40" s="26">
        <v>13906</v>
      </c>
      <c r="D40" s="37">
        <f>SUM(Aug!D40+C40*10)</f>
        <v>256378</v>
      </c>
      <c r="E40" s="8">
        <v>1275</v>
      </c>
      <c r="F40" s="37">
        <f>SUM(Aug!F40+E40*10)</f>
        <v>25445</v>
      </c>
      <c r="G40" s="8">
        <v>69130</v>
      </c>
      <c r="H40" s="37">
        <f>SUM(Aug!H40+G40)</f>
        <v>105205</v>
      </c>
      <c r="I40" s="37">
        <f t="shared" si="0"/>
        <v>84311</v>
      </c>
      <c r="J40" s="37">
        <f t="shared" si="1"/>
        <v>387028</v>
      </c>
    </row>
    <row r="41" spans="1:10" s="12" customFormat="1" ht="15.75" customHeight="1">
      <c r="A41" s="10" t="s">
        <v>32</v>
      </c>
      <c r="B41" s="11" t="s">
        <v>20</v>
      </c>
      <c r="C41" s="26">
        <v>0</v>
      </c>
      <c r="D41" s="37">
        <f>SUM(Aug!D41+C41*10)</f>
        <v>0</v>
      </c>
      <c r="E41" s="8">
        <v>0</v>
      </c>
      <c r="F41" s="37">
        <f>SUM(Aug!F41+E41*10)</f>
        <v>0</v>
      </c>
      <c r="G41" s="8">
        <v>0</v>
      </c>
      <c r="H41" s="37">
        <f>SUM(Aug!H41+G41)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26">
        <v>8598</v>
      </c>
      <c r="D42" s="37">
        <f>SUM(Aug!D42+C42*10)</f>
        <v>325857</v>
      </c>
      <c r="E42" s="8">
        <v>10081</v>
      </c>
      <c r="F42" s="37">
        <f>SUM(Aug!F42+E42*10)</f>
        <v>201844</v>
      </c>
      <c r="G42" s="8">
        <v>121025</v>
      </c>
      <c r="H42" s="37">
        <f>SUM(Aug!H42+G42)</f>
        <v>180622</v>
      </c>
      <c r="I42" s="37">
        <f t="shared" si="0"/>
        <v>139704</v>
      </c>
      <c r="J42" s="37">
        <f t="shared" si="1"/>
        <v>708323</v>
      </c>
    </row>
    <row r="43" spans="1:10" s="1" customFormat="1" ht="15.75" customHeight="1">
      <c r="A43" s="5" t="s">
        <v>34</v>
      </c>
      <c r="B43" s="6" t="s">
        <v>20</v>
      </c>
      <c r="C43" s="26">
        <v>5978</v>
      </c>
      <c r="D43" s="37">
        <f>SUM(Aug!D43+C43*10)</f>
        <v>301141</v>
      </c>
      <c r="E43" s="8">
        <v>3288</v>
      </c>
      <c r="F43" s="37">
        <f>SUM(Aug!F43+E43*10)</f>
        <v>149722</v>
      </c>
      <c r="G43" s="8">
        <v>8302</v>
      </c>
      <c r="H43" s="37">
        <f>SUM(Aug!H43+G43)</f>
        <v>46575</v>
      </c>
      <c r="I43" s="37">
        <f t="shared" si="0"/>
        <v>17568</v>
      </c>
      <c r="J43" s="37">
        <f t="shared" si="1"/>
        <v>497438</v>
      </c>
    </row>
    <row r="44" spans="1:10" s="12" customFormat="1" ht="15.75" customHeight="1">
      <c r="A44" s="10" t="s">
        <v>35</v>
      </c>
      <c r="B44" s="11" t="s">
        <v>20</v>
      </c>
      <c r="C44" s="26">
        <v>0</v>
      </c>
      <c r="D44" s="37">
        <f>SUM(Aug!D44+C44*10)</f>
        <v>0</v>
      </c>
      <c r="E44" s="8">
        <v>0</v>
      </c>
      <c r="F44" s="37">
        <f>SUM(Aug!F44+E44*10)</f>
        <v>0</v>
      </c>
      <c r="G44" s="8">
        <v>0</v>
      </c>
      <c r="H44" s="37">
        <f>SUM(Aug!H44+G44)</f>
        <v>0</v>
      </c>
      <c r="I44" s="37">
        <f t="shared" si="0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26">
        <v>16682</v>
      </c>
      <c r="D45" s="37">
        <f>SUM(Aug!D45+C45*10)</f>
        <v>395459</v>
      </c>
      <c r="E45" s="8">
        <v>1919</v>
      </c>
      <c r="F45" s="37">
        <f>SUM(Aug!F45+E45*10)</f>
        <v>81138</v>
      </c>
      <c r="G45" s="8">
        <v>49008</v>
      </c>
      <c r="H45" s="37">
        <f>SUM(Aug!H45+G45)</f>
        <v>142850</v>
      </c>
      <c r="I45" s="37">
        <f t="shared" si="0"/>
        <v>67609</v>
      </c>
      <c r="J45" s="37">
        <f t="shared" si="1"/>
        <v>619447</v>
      </c>
    </row>
    <row r="46" spans="1:10" s="12" customFormat="1" ht="15.75" customHeight="1">
      <c r="A46" s="10" t="s">
        <v>39</v>
      </c>
      <c r="B46" s="11" t="s">
        <v>20</v>
      </c>
      <c r="C46" s="26">
        <v>601</v>
      </c>
      <c r="D46" s="37">
        <f>SUM(Aug!D46+C46*10)</f>
        <v>77355</v>
      </c>
      <c r="E46" s="8">
        <v>1644</v>
      </c>
      <c r="F46" s="37">
        <f>SUM(Aug!F46+E46*10)</f>
        <v>34524</v>
      </c>
      <c r="G46" s="8">
        <v>7813</v>
      </c>
      <c r="H46" s="37">
        <f>SUM(Aug!H46+G46)</f>
        <v>23374</v>
      </c>
      <c r="I46" s="37">
        <f t="shared" si="0"/>
        <v>10058</v>
      </c>
      <c r="J46" s="37">
        <f t="shared" si="1"/>
        <v>135253</v>
      </c>
    </row>
    <row r="47" spans="1:10" s="1" customFormat="1" ht="15.75" customHeight="1">
      <c r="A47" s="5" t="s">
        <v>41</v>
      </c>
      <c r="B47" s="6" t="s">
        <v>20</v>
      </c>
      <c r="C47" s="26">
        <v>3746</v>
      </c>
      <c r="D47" s="37">
        <f>SUM(Aug!D47+C47*10)</f>
        <v>251561</v>
      </c>
      <c r="E47" s="8">
        <v>15165</v>
      </c>
      <c r="F47" s="37">
        <f>SUM(Aug!F47+E47*10)</f>
        <v>581328</v>
      </c>
      <c r="G47" s="8">
        <v>16666</v>
      </c>
      <c r="H47" s="37">
        <f>SUM(Aug!H47+G47)</f>
        <v>171062</v>
      </c>
      <c r="I47" s="37">
        <f t="shared" si="0"/>
        <v>35577</v>
      </c>
      <c r="J47" s="37">
        <f t="shared" si="1"/>
        <v>1003951</v>
      </c>
    </row>
    <row r="48" spans="1:10" s="1" customFormat="1" ht="15.75" customHeight="1">
      <c r="A48" s="5" t="s">
        <v>42</v>
      </c>
      <c r="B48" s="6" t="s">
        <v>20</v>
      </c>
      <c r="C48" s="26">
        <v>2756</v>
      </c>
      <c r="D48" s="37">
        <f>SUM(Aug!D48+C48*10)</f>
        <v>154088</v>
      </c>
      <c r="E48" s="8">
        <v>1056</v>
      </c>
      <c r="F48" s="37">
        <f>SUM(Aug!F48+E48*10)</f>
        <v>55506</v>
      </c>
      <c r="G48" s="8">
        <v>16405</v>
      </c>
      <c r="H48" s="37">
        <f>SUM(Aug!H48+G48)</f>
        <v>38680</v>
      </c>
      <c r="I48" s="37">
        <f t="shared" si="0"/>
        <v>20217</v>
      </c>
      <c r="J48" s="37">
        <f t="shared" si="1"/>
        <v>248274</v>
      </c>
    </row>
    <row r="49" spans="1:10" s="12" customFormat="1" ht="15.75" customHeight="1">
      <c r="A49" s="10" t="s">
        <v>43</v>
      </c>
      <c r="B49" s="11" t="s">
        <v>20</v>
      </c>
      <c r="C49" s="26">
        <v>0</v>
      </c>
      <c r="D49" s="37">
        <f>SUM(Aug!D49+C49*10)</f>
        <v>0</v>
      </c>
      <c r="E49" s="8">
        <v>0</v>
      </c>
      <c r="F49" s="37">
        <f>SUM(Aug!F49+E49*10)</f>
        <v>0</v>
      </c>
      <c r="G49" s="8">
        <v>0</v>
      </c>
      <c r="H49" s="37">
        <f>SUM(Aug!H49+G49)</f>
        <v>0</v>
      </c>
      <c r="I49" s="37">
        <f t="shared" si="0"/>
        <v>0</v>
      </c>
      <c r="J49" s="37">
        <f t="shared" si="1"/>
        <v>0</v>
      </c>
    </row>
    <row r="50" spans="1:10" s="12" customFormat="1" ht="15.75" customHeight="1">
      <c r="A50" s="10" t="s">
        <v>133</v>
      </c>
      <c r="B50" s="11" t="s">
        <v>20</v>
      </c>
      <c r="C50" s="26">
        <v>13150</v>
      </c>
      <c r="D50" s="37">
        <f>SUM(Aug!D50+C50*10)</f>
        <v>341726</v>
      </c>
      <c r="E50" s="8">
        <v>0</v>
      </c>
      <c r="F50" s="37">
        <f>SUM(Aug!F50+E50*10)</f>
        <v>0</v>
      </c>
      <c r="G50" s="8">
        <v>92414</v>
      </c>
      <c r="H50" s="37">
        <f>SUM(Aug!H50+G50)</f>
        <v>217639</v>
      </c>
      <c r="I50" s="37">
        <f t="shared" si="0"/>
        <v>105564</v>
      </c>
      <c r="J50" s="37">
        <f t="shared" si="1"/>
        <v>559365</v>
      </c>
    </row>
    <row r="51" spans="1:10" s="1" customFormat="1" ht="15.75" customHeight="1">
      <c r="A51" s="5" t="s">
        <v>48</v>
      </c>
      <c r="B51" s="6" t="s">
        <v>20</v>
      </c>
      <c r="C51" s="26">
        <v>33759</v>
      </c>
      <c r="D51" s="37">
        <f>SUM(Aug!D51+C51*10)</f>
        <v>712854</v>
      </c>
      <c r="E51" s="8">
        <v>4002</v>
      </c>
      <c r="F51" s="37">
        <f>SUM(Aug!F51+E51*10)</f>
        <v>72420</v>
      </c>
      <c r="G51" s="8">
        <v>122656</v>
      </c>
      <c r="H51" s="37">
        <f>SUM(Aug!H51+G51)</f>
        <v>190265</v>
      </c>
      <c r="I51" s="37">
        <f t="shared" si="0"/>
        <v>160417</v>
      </c>
      <c r="J51" s="37">
        <f t="shared" si="1"/>
        <v>975539</v>
      </c>
    </row>
    <row r="52" spans="1:10" s="12" customFormat="1" ht="15.75" customHeight="1">
      <c r="A52" s="10" t="s">
        <v>54</v>
      </c>
      <c r="B52" s="11" t="s">
        <v>20</v>
      </c>
      <c r="C52" s="26">
        <v>1604</v>
      </c>
      <c r="D52" s="37">
        <f>SUM(Aug!D52+C52*10)</f>
        <v>18713</v>
      </c>
      <c r="E52" s="8">
        <v>0</v>
      </c>
      <c r="F52" s="37">
        <f>SUM(Aug!F52+E52*10)</f>
        <v>1080</v>
      </c>
      <c r="G52" s="8">
        <v>4252</v>
      </c>
      <c r="H52" s="37">
        <f>SUM(Aug!H52+G52)</f>
        <v>4495</v>
      </c>
      <c r="I52" s="37">
        <f t="shared" si="0"/>
        <v>5856</v>
      </c>
      <c r="J52" s="37">
        <f t="shared" si="1"/>
        <v>24288</v>
      </c>
    </row>
    <row r="53" spans="1:10" s="12" customFormat="1" ht="15.75" customHeight="1">
      <c r="A53" s="10" t="s">
        <v>55</v>
      </c>
      <c r="B53" s="11" t="s">
        <v>20</v>
      </c>
      <c r="C53" s="26">
        <v>3501</v>
      </c>
      <c r="D53" s="37">
        <f>SUM(Aug!D53+C53*10)</f>
        <v>163184</v>
      </c>
      <c r="E53" s="8">
        <v>11375</v>
      </c>
      <c r="F53" s="37">
        <f>SUM(Aug!F53+E53*10)</f>
        <v>280452</v>
      </c>
      <c r="G53" s="8">
        <v>62150</v>
      </c>
      <c r="H53" s="37">
        <f>SUM(Aug!H53+G53)</f>
        <v>167337</v>
      </c>
      <c r="I53" s="37">
        <f t="shared" si="0"/>
        <v>77026</v>
      </c>
      <c r="J53" s="37">
        <f t="shared" si="1"/>
        <v>610973</v>
      </c>
    </row>
    <row r="54" spans="1:10" s="12" customFormat="1" ht="15.75" customHeight="1">
      <c r="A54" s="10" t="s">
        <v>56</v>
      </c>
      <c r="B54" s="11" t="s">
        <v>20</v>
      </c>
      <c r="C54" s="26">
        <v>15757</v>
      </c>
      <c r="D54" s="37">
        <f>SUM(Aug!D54+C54*10)</f>
        <v>450723</v>
      </c>
      <c r="E54" s="8">
        <v>15404</v>
      </c>
      <c r="F54" s="37">
        <f>SUM(Aug!F54+E54*10)</f>
        <v>364522</v>
      </c>
      <c r="G54" s="8">
        <v>142269</v>
      </c>
      <c r="H54" s="37">
        <f>SUM(Aug!H54+G54)</f>
        <v>279921</v>
      </c>
      <c r="I54" s="37">
        <f t="shared" si="0"/>
        <v>173430</v>
      </c>
      <c r="J54" s="37">
        <f t="shared" si="1"/>
        <v>1095166</v>
      </c>
    </row>
    <row r="55" spans="1:10" s="1" customFormat="1" ht="15.75" customHeight="1">
      <c r="A55" s="5" t="s">
        <v>58</v>
      </c>
      <c r="B55" s="6" t="s">
        <v>20</v>
      </c>
      <c r="C55" s="26">
        <v>2823</v>
      </c>
      <c r="D55" s="37">
        <f>SUM(Aug!D55+C55*10)</f>
        <v>48547</v>
      </c>
      <c r="E55" s="8">
        <v>0</v>
      </c>
      <c r="F55" s="37">
        <f>SUM(Aug!F55+E55*10)</f>
        <v>56406</v>
      </c>
      <c r="G55" s="8">
        <v>1759</v>
      </c>
      <c r="H55" s="37">
        <f>SUM(Aug!H55+G55)</f>
        <v>11758</v>
      </c>
      <c r="I55" s="37">
        <f t="shared" si="0"/>
        <v>4582</v>
      </c>
      <c r="J55" s="37">
        <f t="shared" si="1"/>
        <v>116711</v>
      </c>
    </row>
    <row r="56" spans="1:10" s="1" customFormat="1" ht="15.75" customHeight="1">
      <c r="A56" s="5" t="s">
        <v>59</v>
      </c>
      <c r="B56" s="6" t="s">
        <v>20</v>
      </c>
      <c r="C56" s="26">
        <v>23993</v>
      </c>
      <c r="D56" s="37">
        <f>SUM(Aug!D56+C56*10)</f>
        <v>566023</v>
      </c>
      <c r="E56" s="8">
        <v>29231</v>
      </c>
      <c r="F56" s="37">
        <f>SUM(Aug!F56+E56*10)</f>
        <v>809074</v>
      </c>
      <c r="G56" s="8">
        <v>135981</v>
      </c>
      <c r="H56" s="37">
        <f>SUM(Aug!H56+G56)</f>
        <v>278622</v>
      </c>
      <c r="I56" s="37">
        <f t="shared" si="0"/>
        <v>189205</v>
      </c>
      <c r="J56" s="37">
        <f t="shared" si="1"/>
        <v>1653719</v>
      </c>
    </row>
    <row r="57" spans="1:10" s="1" customFormat="1" ht="15.75" customHeight="1">
      <c r="A57" s="5" t="s">
        <v>60</v>
      </c>
      <c r="B57" s="6" t="s">
        <v>20</v>
      </c>
      <c r="C57" s="26">
        <v>18674</v>
      </c>
      <c r="D57" s="37">
        <f>SUM(Aug!D57+C57*10)</f>
        <v>347913</v>
      </c>
      <c r="E57" s="8">
        <v>13762</v>
      </c>
      <c r="F57" s="37">
        <f>SUM(Aug!F57+E57*10)</f>
        <v>387497</v>
      </c>
      <c r="G57" s="8">
        <v>47279</v>
      </c>
      <c r="H57" s="37">
        <f>SUM(Aug!H57+G57)</f>
        <v>224581</v>
      </c>
      <c r="I57" s="37">
        <f t="shared" si="0"/>
        <v>79715</v>
      </c>
      <c r="J57" s="37">
        <f t="shared" si="1"/>
        <v>959991</v>
      </c>
    </row>
    <row r="58" spans="1:10" s="1" customFormat="1" ht="15.75" customHeight="1">
      <c r="A58" s="5" t="s">
        <v>61</v>
      </c>
      <c r="B58" s="6" t="s">
        <v>20</v>
      </c>
      <c r="C58" s="26">
        <v>17037</v>
      </c>
      <c r="D58" s="37">
        <f>SUM(Aug!D58+C58*10)</f>
        <v>366621</v>
      </c>
      <c r="E58" s="8">
        <v>10219</v>
      </c>
      <c r="F58" s="37">
        <f>SUM(Aug!F58+E58*10)</f>
        <v>426485</v>
      </c>
      <c r="G58" s="8">
        <v>23014</v>
      </c>
      <c r="H58" s="37">
        <f>SUM(Aug!H58+G58)</f>
        <v>129373</v>
      </c>
      <c r="I58" s="37">
        <f t="shared" si="0"/>
        <v>50270</v>
      </c>
      <c r="J58" s="37">
        <f t="shared" si="1"/>
        <v>922479</v>
      </c>
    </row>
    <row r="59" spans="1:10" s="1" customFormat="1" ht="15.75" customHeight="1">
      <c r="A59" s="5" t="s">
        <v>65</v>
      </c>
      <c r="B59" s="6" t="s">
        <v>20</v>
      </c>
      <c r="C59" s="26">
        <v>123</v>
      </c>
      <c r="D59" s="37">
        <f>SUM(Aug!D59+C59*10)</f>
        <v>32283</v>
      </c>
      <c r="E59" s="8">
        <v>0</v>
      </c>
      <c r="F59" s="37">
        <f>SUM(Aug!F59+E59*10)</f>
        <v>0</v>
      </c>
      <c r="G59" s="8">
        <v>123</v>
      </c>
      <c r="H59" s="37">
        <f>SUM(Aug!H59+G59)</f>
        <v>8592</v>
      </c>
      <c r="I59" s="37">
        <f t="shared" si="0"/>
        <v>246</v>
      </c>
      <c r="J59" s="37">
        <f t="shared" si="1"/>
        <v>40875</v>
      </c>
    </row>
    <row r="60" spans="1:10" s="1" customFormat="1" ht="15.75" customHeight="1">
      <c r="A60" s="5" t="s">
        <v>66</v>
      </c>
      <c r="B60" s="6" t="s">
        <v>20</v>
      </c>
      <c r="C60" s="26">
        <v>6877</v>
      </c>
      <c r="D60" s="37">
        <f>SUM(Aug!D60+C60*10)</f>
        <v>321182</v>
      </c>
      <c r="E60" s="8">
        <v>638</v>
      </c>
      <c r="F60" s="37">
        <f>SUM(Aug!F60+E60*10)</f>
        <v>59433</v>
      </c>
      <c r="G60" s="8">
        <v>52816</v>
      </c>
      <c r="H60" s="37">
        <f>SUM(Aug!H60+G60)</f>
        <v>107006</v>
      </c>
      <c r="I60" s="37">
        <f t="shared" si="0"/>
        <v>60331</v>
      </c>
      <c r="J60" s="37">
        <f t="shared" si="1"/>
        <v>487621</v>
      </c>
    </row>
    <row r="61" spans="1:10" s="1" customFormat="1" ht="15.75" customHeight="1">
      <c r="A61" s="5" t="s">
        <v>67</v>
      </c>
      <c r="B61" s="6" t="s">
        <v>20</v>
      </c>
      <c r="C61" s="26">
        <v>3530</v>
      </c>
      <c r="D61" s="37">
        <f>SUM(Aug!D61+C61*10)</f>
        <v>50150</v>
      </c>
      <c r="E61" s="8">
        <v>0</v>
      </c>
      <c r="F61" s="37">
        <f>SUM(Aug!F61+E61*10)</f>
        <v>0</v>
      </c>
      <c r="G61" s="8">
        <v>1373</v>
      </c>
      <c r="H61" s="37">
        <f>SUM(Aug!H61+G61)</f>
        <v>5899</v>
      </c>
      <c r="I61" s="37">
        <f t="shared" si="0"/>
        <v>4903</v>
      </c>
      <c r="J61" s="37">
        <f t="shared" si="1"/>
        <v>56049</v>
      </c>
    </row>
    <row r="62" spans="1:10" s="12" customFormat="1" ht="15.75" customHeight="1">
      <c r="A62" s="10" t="s">
        <v>68</v>
      </c>
      <c r="B62" s="11" t="s">
        <v>20</v>
      </c>
      <c r="C62" s="26">
        <v>0</v>
      </c>
      <c r="D62" s="37">
        <f>SUM(Aug!D62+C62*10)</f>
        <v>17336</v>
      </c>
      <c r="E62" s="8">
        <v>4983</v>
      </c>
      <c r="F62" s="37">
        <f>SUM(Aug!F62+E62*10)</f>
        <v>135456</v>
      </c>
      <c r="G62" s="8">
        <v>32534</v>
      </c>
      <c r="H62" s="37">
        <f>SUM(Aug!H62+G62)</f>
        <v>57375</v>
      </c>
      <c r="I62" s="37">
        <f t="shared" si="0"/>
        <v>37517</v>
      </c>
      <c r="J62" s="37">
        <f t="shared" si="1"/>
        <v>210167</v>
      </c>
    </row>
    <row r="63" spans="1:10" s="1" customFormat="1" ht="15.75" customHeight="1">
      <c r="A63" s="5" t="s">
        <v>69</v>
      </c>
      <c r="B63" s="6" t="s">
        <v>20</v>
      </c>
      <c r="C63" s="26">
        <v>14401</v>
      </c>
      <c r="D63" s="37">
        <f>SUM(Aug!D63+C63*10)</f>
        <v>355625</v>
      </c>
      <c r="E63" s="8">
        <v>5490</v>
      </c>
      <c r="F63" s="37">
        <f>SUM(Aug!F63+E63*10)</f>
        <v>135996</v>
      </c>
      <c r="G63" s="8">
        <v>21092</v>
      </c>
      <c r="H63" s="37">
        <f>SUM(Aug!H63+G63)</f>
        <v>63245</v>
      </c>
      <c r="I63" s="37">
        <f t="shared" si="0"/>
        <v>40983</v>
      </c>
      <c r="J63" s="37">
        <f t="shared" si="1"/>
        <v>554866</v>
      </c>
    </row>
    <row r="64" spans="1:10" s="12" customFormat="1" ht="15.75" customHeight="1">
      <c r="A64" s="10" t="s">
        <v>70</v>
      </c>
      <c r="B64" s="11" t="s">
        <v>20</v>
      </c>
      <c r="C64" s="26">
        <v>10793</v>
      </c>
      <c r="D64" s="37">
        <f>SUM(Aug!D64+C64*10)</f>
        <v>212393</v>
      </c>
      <c r="E64" s="8">
        <v>6085</v>
      </c>
      <c r="F64" s="37">
        <f>SUM(Aug!F64+E64*10)</f>
        <v>101582</v>
      </c>
      <c r="G64" s="8">
        <v>40485</v>
      </c>
      <c r="H64" s="37">
        <f>SUM(Aug!H64+G64)</f>
        <v>92458</v>
      </c>
      <c r="I64" s="37">
        <f t="shared" si="0"/>
        <v>57363</v>
      </c>
      <c r="J64" s="37">
        <f t="shared" si="1"/>
        <v>406433</v>
      </c>
    </row>
    <row r="65" spans="1:10" s="1" customFormat="1" ht="15.75" customHeight="1">
      <c r="A65" s="5" t="s">
        <v>71</v>
      </c>
      <c r="B65" s="6" t="s">
        <v>20</v>
      </c>
      <c r="C65" s="26">
        <v>7661</v>
      </c>
      <c r="D65" s="37">
        <f>SUM(Aug!D65+C65*10)</f>
        <v>254255</v>
      </c>
      <c r="E65" s="8">
        <v>4270</v>
      </c>
      <c r="F65" s="37">
        <f>SUM(Aug!F65+E65*10)</f>
        <v>58646</v>
      </c>
      <c r="G65" s="8">
        <v>18294</v>
      </c>
      <c r="H65" s="37">
        <f>SUM(Aug!H65+G65)</f>
        <v>208698</v>
      </c>
      <c r="I65" s="37">
        <f t="shared" si="0"/>
        <v>30225</v>
      </c>
      <c r="J65" s="37">
        <f t="shared" si="1"/>
        <v>521599</v>
      </c>
    </row>
    <row r="66" spans="1:10" s="12" customFormat="1" ht="15.75" customHeight="1">
      <c r="A66" s="10" t="s">
        <v>72</v>
      </c>
      <c r="B66" s="11" t="s">
        <v>20</v>
      </c>
      <c r="C66" s="26">
        <v>0</v>
      </c>
      <c r="D66" s="37">
        <f>SUM(Aug!D66+C66*10)</f>
        <v>0</v>
      </c>
      <c r="E66" s="8">
        <v>0</v>
      </c>
      <c r="F66" s="37">
        <f>SUM(Aug!F66+E66*10)</f>
        <v>0</v>
      </c>
      <c r="G66" s="8">
        <v>0</v>
      </c>
      <c r="H66" s="37">
        <f>SUM(Aug!H66+G66)</f>
        <v>0</v>
      </c>
      <c r="I66" s="37">
        <f t="shared" si="0"/>
        <v>0</v>
      </c>
      <c r="J66" s="37">
        <f t="shared" si="1"/>
        <v>0</v>
      </c>
    </row>
    <row r="67" spans="1:10" s="1" customFormat="1" ht="15.75" customHeight="1">
      <c r="A67" s="5" t="s">
        <v>73</v>
      </c>
      <c r="B67" s="6" t="s">
        <v>20</v>
      </c>
      <c r="C67" s="26">
        <v>7881</v>
      </c>
      <c r="D67" s="37">
        <f>SUM(Aug!D67+C67*10)</f>
        <v>241685</v>
      </c>
      <c r="E67" s="8">
        <v>0</v>
      </c>
      <c r="F67" s="37">
        <f>SUM(Aug!F67+E67*10)</f>
        <v>15840</v>
      </c>
      <c r="G67" s="8">
        <v>27478</v>
      </c>
      <c r="H67" s="37">
        <f>SUM(Aug!H67+G67)</f>
        <v>95209</v>
      </c>
      <c r="I67" s="37">
        <f t="shared" si="0"/>
        <v>35359</v>
      </c>
      <c r="J67" s="37">
        <f t="shared" si="1"/>
        <v>352734</v>
      </c>
    </row>
    <row r="68" spans="1:10" s="12" customFormat="1" ht="15.75" customHeight="1">
      <c r="A68" s="10" t="s">
        <v>74</v>
      </c>
      <c r="B68" s="11" t="s">
        <v>20</v>
      </c>
      <c r="C68" s="26">
        <v>10437</v>
      </c>
      <c r="D68" s="37">
        <f>SUM(Aug!D68+C68*10)</f>
        <v>167626</v>
      </c>
      <c r="E68" s="8">
        <v>48</v>
      </c>
      <c r="F68" s="37">
        <f>SUM(Aug!F68+E68*10)</f>
        <v>480</v>
      </c>
      <c r="G68" s="8">
        <v>45170</v>
      </c>
      <c r="H68" s="37">
        <f>SUM(Aug!H68+G68)</f>
        <v>55180</v>
      </c>
      <c r="I68" s="37">
        <f t="shared" si="0"/>
        <v>55655</v>
      </c>
      <c r="J68" s="37">
        <f t="shared" si="1"/>
        <v>223286</v>
      </c>
    </row>
    <row r="69" spans="1:10" s="1" customFormat="1" ht="15.75" customHeight="1">
      <c r="A69" s="5" t="s">
        <v>75</v>
      </c>
      <c r="B69" s="6" t="s">
        <v>20</v>
      </c>
      <c r="C69" s="26">
        <v>3258</v>
      </c>
      <c r="D69" s="37">
        <f>SUM(Aug!D69+C69*10)</f>
        <v>84859</v>
      </c>
      <c r="E69" s="8">
        <v>4483</v>
      </c>
      <c r="F69" s="37">
        <f>SUM(Aug!F69+E69*10)</f>
        <v>74734</v>
      </c>
      <c r="G69" s="8">
        <v>31523</v>
      </c>
      <c r="H69" s="37">
        <f>SUM(Aug!H69+G69)</f>
        <v>60435</v>
      </c>
      <c r="I69" s="37">
        <f aca="true" t="shared" si="2" ref="I69:I80">SUM(C69,E69,G69)</f>
        <v>39264</v>
      </c>
      <c r="J69" s="37">
        <f t="shared" si="1"/>
        <v>220028</v>
      </c>
    </row>
    <row r="70" spans="1:10" s="1" customFormat="1" ht="15.75" customHeight="1">
      <c r="A70" s="5" t="s">
        <v>76</v>
      </c>
      <c r="B70" s="6" t="s">
        <v>20</v>
      </c>
      <c r="C70" s="26">
        <v>3887</v>
      </c>
      <c r="D70" s="37">
        <f>SUM(Aug!D70+C70*10)</f>
        <v>72746</v>
      </c>
      <c r="E70" s="8">
        <v>2700</v>
      </c>
      <c r="F70" s="37">
        <f>SUM(Aug!F70+E70*10)</f>
        <v>39696</v>
      </c>
      <c r="G70" s="8">
        <v>12991</v>
      </c>
      <c r="H70" s="37">
        <f>SUM(Aug!H70+G70)</f>
        <v>18373</v>
      </c>
      <c r="I70" s="37">
        <f t="shared" si="2"/>
        <v>19578</v>
      </c>
      <c r="J70" s="37">
        <f aca="true" t="shared" si="3" ref="J70:J80">SUM(D70+F70+H70)</f>
        <v>130815</v>
      </c>
    </row>
    <row r="71" spans="1:10" s="12" customFormat="1" ht="15.75" customHeight="1">
      <c r="A71" s="10" t="s">
        <v>78</v>
      </c>
      <c r="B71" s="11" t="s">
        <v>20</v>
      </c>
      <c r="C71" s="26">
        <v>0</v>
      </c>
      <c r="D71" s="37">
        <f>SUM(Aug!D71+C71*10)</f>
        <v>0</v>
      </c>
      <c r="E71" s="8">
        <v>0</v>
      </c>
      <c r="F71" s="37">
        <f>SUM(Aug!F71+E71*10)</f>
        <v>0</v>
      </c>
      <c r="G71" s="8">
        <v>0</v>
      </c>
      <c r="H71" s="37">
        <f>SUM(Aug!H71+G71)</f>
        <v>0</v>
      </c>
      <c r="I71" s="37">
        <f t="shared" si="2"/>
        <v>0</v>
      </c>
      <c r="J71" s="37">
        <f t="shared" si="3"/>
        <v>0</v>
      </c>
    </row>
    <row r="72" spans="1:10" s="12" customFormat="1" ht="15.75" customHeight="1">
      <c r="A72" s="10" t="s">
        <v>79</v>
      </c>
      <c r="B72" s="11" t="s">
        <v>20</v>
      </c>
      <c r="C72" s="26">
        <v>1429</v>
      </c>
      <c r="D72" s="37">
        <f>SUM(Aug!D72+C72*10)</f>
        <v>20818</v>
      </c>
      <c r="E72" s="8">
        <v>1056</v>
      </c>
      <c r="F72" s="37">
        <f>SUM(Aug!F72+E72*10)</f>
        <v>61979</v>
      </c>
      <c r="G72" s="8">
        <v>14910</v>
      </c>
      <c r="H72" s="37">
        <f>SUM(Aug!H72+G72)</f>
        <v>15533</v>
      </c>
      <c r="I72" s="37">
        <f t="shared" si="2"/>
        <v>17395</v>
      </c>
      <c r="J72" s="37">
        <f t="shared" si="3"/>
        <v>98330</v>
      </c>
    </row>
    <row r="73" spans="1:10" s="12" customFormat="1" ht="15.75" customHeight="1">
      <c r="A73" s="10" t="s">
        <v>80</v>
      </c>
      <c r="B73" s="11" t="s">
        <v>20</v>
      </c>
      <c r="C73" s="26">
        <v>14084</v>
      </c>
      <c r="D73" s="37">
        <f>SUM(Aug!D73+C73*10)</f>
        <v>273327</v>
      </c>
      <c r="E73" s="8">
        <v>1301</v>
      </c>
      <c r="F73" s="37">
        <f>SUM(Aug!F73+E73*10)</f>
        <v>40196</v>
      </c>
      <c r="G73" s="8">
        <v>34990</v>
      </c>
      <c r="H73" s="37">
        <f>SUM(Aug!H73+G73)</f>
        <v>60727</v>
      </c>
      <c r="I73" s="37">
        <f t="shared" si="2"/>
        <v>50375</v>
      </c>
      <c r="J73" s="37">
        <f t="shared" si="3"/>
        <v>374250</v>
      </c>
    </row>
    <row r="74" spans="1:10" s="1" customFormat="1" ht="15.75" customHeight="1">
      <c r="A74" s="5" t="s">
        <v>81</v>
      </c>
      <c r="B74" s="6" t="s">
        <v>20</v>
      </c>
      <c r="C74" s="26">
        <v>3925</v>
      </c>
      <c r="D74" s="37">
        <f>SUM(Aug!D74+C74*10)</f>
        <v>41923</v>
      </c>
      <c r="E74" s="8">
        <v>2790</v>
      </c>
      <c r="F74" s="37">
        <f>SUM(Aug!F74+E74*10)</f>
        <v>78384</v>
      </c>
      <c r="G74" s="8">
        <v>10324</v>
      </c>
      <c r="H74" s="37">
        <f>SUM(Aug!H74+G74)</f>
        <v>10324</v>
      </c>
      <c r="I74" s="37">
        <f t="shared" si="2"/>
        <v>17039</v>
      </c>
      <c r="J74" s="37">
        <f t="shared" si="3"/>
        <v>130631</v>
      </c>
    </row>
    <row r="75" spans="1:10" s="12" customFormat="1" ht="15.75" customHeight="1">
      <c r="A75" s="10" t="s">
        <v>85</v>
      </c>
      <c r="B75" s="11" t="s">
        <v>20</v>
      </c>
      <c r="C75" s="26">
        <v>0</v>
      </c>
      <c r="D75" s="37">
        <f>SUM(Aug!D75+C75*10)</f>
        <v>0</v>
      </c>
      <c r="E75" s="8">
        <v>0</v>
      </c>
      <c r="F75" s="37">
        <f>SUM(Aug!F75+E75*10)</f>
        <v>0</v>
      </c>
      <c r="G75" s="8">
        <v>0</v>
      </c>
      <c r="H75" s="37">
        <f>SUM(Aug!H75+G75)</f>
        <v>0</v>
      </c>
      <c r="I75" s="37">
        <f t="shared" si="2"/>
        <v>0</v>
      </c>
      <c r="J75" s="37">
        <f t="shared" si="3"/>
        <v>0</v>
      </c>
    </row>
    <row r="76" spans="1:10" s="12" customFormat="1" ht="15.75" customHeight="1">
      <c r="A76" s="10" t="s">
        <v>87</v>
      </c>
      <c r="B76" s="11" t="s">
        <v>20</v>
      </c>
      <c r="C76" s="26">
        <v>0</v>
      </c>
      <c r="D76" s="37">
        <f>SUM(Aug!D76+C76*10)</f>
        <v>0</v>
      </c>
      <c r="E76" s="8">
        <v>0</v>
      </c>
      <c r="F76" s="37">
        <f>SUM(Aug!F76+E76*10)</f>
        <v>0</v>
      </c>
      <c r="G76" s="8">
        <v>0</v>
      </c>
      <c r="H76" s="37">
        <f>SUM(Aug!H76+G76)</f>
        <v>0</v>
      </c>
      <c r="I76" s="37">
        <f t="shared" si="2"/>
        <v>0</v>
      </c>
      <c r="J76" s="37">
        <f t="shared" si="3"/>
        <v>0</v>
      </c>
    </row>
    <row r="77" spans="1:10" s="1" customFormat="1" ht="15.75" customHeight="1">
      <c r="A77" s="5" t="s">
        <v>88</v>
      </c>
      <c r="B77" s="6" t="s">
        <v>20</v>
      </c>
      <c r="C77" s="26">
        <v>13652</v>
      </c>
      <c r="D77" s="37">
        <f>SUM(Aug!D77+C77*10)</f>
        <v>512568</v>
      </c>
      <c r="E77" s="8">
        <v>9310</v>
      </c>
      <c r="F77" s="37">
        <f>SUM(Aug!F77+E77*10)</f>
        <v>390803</v>
      </c>
      <c r="G77" s="8">
        <v>95203</v>
      </c>
      <c r="H77" s="37">
        <f>SUM(Aug!H77+G77)</f>
        <v>432605</v>
      </c>
      <c r="I77" s="37">
        <f t="shared" si="2"/>
        <v>118165</v>
      </c>
      <c r="J77" s="37">
        <f t="shared" si="3"/>
        <v>1335976</v>
      </c>
    </row>
    <row r="78" spans="1:10" s="1" customFormat="1" ht="15.75" customHeight="1">
      <c r="A78" s="5" t="s">
        <v>142</v>
      </c>
      <c r="B78" s="6" t="s">
        <v>20</v>
      </c>
      <c r="C78" s="26">
        <v>0</v>
      </c>
      <c r="D78" s="37">
        <f>SUM(Aug!D78+C78*10)</f>
        <v>0</v>
      </c>
      <c r="E78" s="8">
        <v>10650</v>
      </c>
      <c r="F78" s="37">
        <f>SUM(Aug!F78+E78*10)</f>
        <v>310091</v>
      </c>
      <c r="G78" s="8">
        <v>40460</v>
      </c>
      <c r="H78" s="37">
        <f>SUM(Aug!H78+G78)</f>
        <v>108870</v>
      </c>
      <c r="I78" s="37">
        <f t="shared" si="2"/>
        <v>51110</v>
      </c>
      <c r="J78" s="37">
        <f t="shared" si="3"/>
        <v>418961</v>
      </c>
    </row>
    <row r="79" spans="1:10" s="1" customFormat="1" ht="15.75" customHeight="1">
      <c r="A79" s="5" t="s">
        <v>140</v>
      </c>
      <c r="B79" s="6" t="s">
        <v>20</v>
      </c>
      <c r="C79" s="26">
        <v>0</v>
      </c>
      <c r="D79" s="37">
        <f>SUM(Aug!D79+C79*10)</f>
        <v>41107</v>
      </c>
      <c r="E79" s="8">
        <v>9276</v>
      </c>
      <c r="F79" s="37">
        <f>SUM(Aug!F79+E79*10)</f>
        <v>357480</v>
      </c>
      <c r="G79" s="8">
        <v>20636</v>
      </c>
      <c r="H79" s="37">
        <f>SUM(Aug!H79+G79)</f>
        <v>53400</v>
      </c>
      <c r="I79" s="37">
        <f t="shared" si="2"/>
        <v>29912</v>
      </c>
      <c r="J79" s="37">
        <f t="shared" si="3"/>
        <v>451987</v>
      </c>
    </row>
    <row r="80" spans="1:10" s="1" customFormat="1" ht="15.75" customHeight="1">
      <c r="A80" s="5" t="s">
        <v>141</v>
      </c>
      <c r="B80" s="6" t="s">
        <v>20</v>
      </c>
      <c r="C80" s="26">
        <v>0</v>
      </c>
      <c r="D80" s="37">
        <f>SUM(Aug!D80+C80*10)</f>
        <v>0</v>
      </c>
      <c r="E80" s="8">
        <v>4287</v>
      </c>
      <c r="F80" s="37">
        <f>SUM(Aug!F80+E80*10)</f>
        <v>234308</v>
      </c>
      <c r="G80" s="8">
        <v>3547</v>
      </c>
      <c r="H80" s="37">
        <f>SUM(Aug!H80+G80)</f>
        <v>43809</v>
      </c>
      <c r="I80" s="37">
        <f t="shared" si="2"/>
        <v>7834</v>
      </c>
      <c r="J80" s="37">
        <f t="shared" si="3"/>
        <v>278117</v>
      </c>
    </row>
    <row r="81" spans="1:10" s="3" customFormat="1" ht="21.75">
      <c r="A81" s="20" t="s">
        <v>127</v>
      </c>
      <c r="B81" s="2"/>
      <c r="C81" s="27">
        <f>SUM(C5:C35)</f>
        <v>53836</v>
      </c>
      <c r="D81" s="38">
        <f aca="true" t="shared" si="4" ref="D81:J81">SUM(D5:D35)</f>
        <v>2517129</v>
      </c>
      <c r="E81" s="27">
        <f t="shared" si="4"/>
        <v>120214</v>
      </c>
      <c r="F81" s="38">
        <f t="shared" si="4"/>
        <v>4370028</v>
      </c>
      <c r="G81" s="27">
        <f t="shared" si="4"/>
        <v>948978</v>
      </c>
      <c r="H81" s="38">
        <f t="shared" si="4"/>
        <v>2786072</v>
      </c>
      <c r="I81" s="38">
        <f t="shared" si="4"/>
        <v>1123028</v>
      </c>
      <c r="J81" s="38">
        <f t="shared" si="4"/>
        <v>9673229</v>
      </c>
    </row>
    <row r="82" spans="1:10" s="3" customFormat="1" ht="21.75">
      <c r="A82" s="20" t="s">
        <v>128</v>
      </c>
      <c r="B82" s="2"/>
      <c r="C82" s="27">
        <f>SUM(C36:C80)</f>
        <v>326790</v>
      </c>
      <c r="D82" s="38">
        <f aca="true" t="shared" si="5" ref="D82:J82">SUM(D36:D80)</f>
        <v>8894516</v>
      </c>
      <c r="E82" s="27">
        <f t="shared" si="5"/>
        <v>198082</v>
      </c>
      <c r="F82" s="38">
        <f t="shared" si="5"/>
        <v>6111875</v>
      </c>
      <c r="G82" s="27">
        <f t="shared" si="5"/>
        <v>1505049</v>
      </c>
      <c r="H82" s="38">
        <f t="shared" si="5"/>
        <v>4071293</v>
      </c>
      <c r="I82" s="38">
        <f t="shared" si="5"/>
        <v>2029921</v>
      </c>
      <c r="J82" s="38">
        <f t="shared" si="5"/>
        <v>19077684</v>
      </c>
    </row>
    <row r="83" spans="1:10" s="3" customFormat="1" ht="15.75" customHeight="1">
      <c r="A83" s="18" t="s">
        <v>89</v>
      </c>
      <c r="B83" s="2"/>
      <c r="C83" s="27">
        <f>SUM(C81:C82)</f>
        <v>380626</v>
      </c>
      <c r="D83" s="38">
        <f aca="true" t="shared" si="6" ref="D83:J83">SUM(D81:D82)</f>
        <v>11411645</v>
      </c>
      <c r="E83" s="9">
        <f t="shared" si="6"/>
        <v>318296</v>
      </c>
      <c r="F83" s="38">
        <f t="shared" si="6"/>
        <v>10481903</v>
      </c>
      <c r="G83" s="9">
        <f t="shared" si="6"/>
        <v>2454027</v>
      </c>
      <c r="H83" s="38">
        <f t="shared" si="6"/>
        <v>6857365</v>
      </c>
      <c r="I83" s="38">
        <f t="shared" si="6"/>
        <v>3152949</v>
      </c>
      <c r="J83" s="38">
        <f t="shared" si="6"/>
        <v>28750913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126</v>
      </c>
      <c r="J84" s="51">
        <v>23358275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125</v>
      </c>
      <c r="J85" s="51">
        <v>18763670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/>
  <mergeCells count="1">
    <mergeCell ref="A1:J1"/>
  </mergeCells>
  <conditionalFormatting sqref="A2:A83 C2:IV2 A1:IV1 B3:H86 I3:IV83">
    <cfRule type="expression" priority="8" dxfId="0" stopIfTrue="1">
      <formula>CellHasFormula</formula>
    </cfRule>
  </conditionalFormatting>
  <conditionalFormatting sqref="A1:IV1">
    <cfRule type="expression" priority="7" dxfId="0" stopIfTrue="1">
      <formula>CellHasFormula</formula>
    </cfRule>
  </conditionalFormatting>
  <conditionalFormatting sqref="C36:C80">
    <cfRule type="expression" priority="6" dxfId="0" stopIfTrue="1">
      <formula>CellHasFormula</formula>
    </cfRule>
  </conditionalFormatting>
  <conditionalFormatting sqref="E36:E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C5:C35">
    <cfRule type="expression" priority="3" dxfId="0" stopIfTrue="1">
      <formula>CellHasFormula</formula>
    </cfRule>
  </conditionalFormatting>
  <conditionalFormatting sqref="E5:E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00" sqref="H100"/>
    </sheetView>
  </sheetViews>
  <sheetFormatPr defaultColWidth="9.140625" defaultRowHeight="12.75"/>
  <cols>
    <col min="1" max="1" width="17.28125" style="30" customWidth="1"/>
    <col min="2" max="2" width="9.140625" style="30" customWidth="1"/>
    <col min="3" max="3" width="15.7109375" style="30" customWidth="1"/>
    <col min="4" max="4" width="15.7109375" style="49" customWidth="1"/>
    <col min="5" max="5" width="15.7109375" style="30" customWidth="1"/>
    <col min="6" max="6" width="15.7109375" style="49" customWidth="1"/>
    <col min="7" max="7" width="15.7109375" style="30" customWidth="1"/>
    <col min="8" max="10" width="15.7109375" style="49" customWidth="1"/>
    <col min="11" max="16384" width="9.140625" style="30" customWidth="1"/>
  </cols>
  <sheetData>
    <row r="1" spans="1:10" s="1" customFormat="1" ht="18">
      <c r="A1" s="54" t="s">
        <v>144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s="18" customFormat="1" ht="10.5">
      <c r="A2" s="18" t="s">
        <v>148</v>
      </c>
      <c r="D2" s="47"/>
      <c r="F2" s="47"/>
      <c r="H2" s="47"/>
      <c r="I2" s="47"/>
      <c r="J2" s="47"/>
    </row>
    <row r="3" spans="1:10" s="5" customFormat="1" ht="10.5">
      <c r="A3" s="28"/>
      <c r="B3" s="28"/>
      <c r="C3" s="28"/>
      <c r="D3" s="48"/>
      <c r="E3" s="28"/>
      <c r="F3" s="48"/>
      <c r="G3" s="28"/>
      <c r="H3" s="48"/>
      <c r="I3" s="48"/>
      <c r="J3" s="48"/>
    </row>
    <row r="4" spans="1:10" s="4" customFormat="1" ht="20.25" customHeight="1">
      <c r="A4" s="4" t="s">
        <v>0</v>
      </c>
      <c r="B4" s="4" t="s">
        <v>1</v>
      </c>
      <c r="C4" s="4" t="s">
        <v>117</v>
      </c>
      <c r="D4" s="41" t="s">
        <v>11</v>
      </c>
      <c r="E4" s="4" t="s">
        <v>118</v>
      </c>
      <c r="F4" s="41" t="s">
        <v>14</v>
      </c>
      <c r="G4" s="4" t="s">
        <v>119</v>
      </c>
      <c r="H4" s="41" t="s">
        <v>90</v>
      </c>
      <c r="I4" s="41" t="s">
        <v>120</v>
      </c>
      <c r="J4" s="41" t="s">
        <v>18</v>
      </c>
    </row>
    <row r="5" spans="1:10" s="4" customFormat="1" ht="20.25" customHeight="1">
      <c r="A5" s="22" t="s">
        <v>134</v>
      </c>
      <c r="B5" s="4" t="s">
        <v>22</v>
      </c>
      <c r="C5" s="32">
        <v>1340</v>
      </c>
      <c r="D5" s="36">
        <f>SUM(Sep!D5+C5*9)</f>
        <v>103793</v>
      </c>
      <c r="E5" s="32">
        <v>5664</v>
      </c>
      <c r="F5" s="36">
        <f>SUM(Sep!F5+E5*9)</f>
        <v>58635</v>
      </c>
      <c r="G5" s="32">
        <v>26308</v>
      </c>
      <c r="H5" s="36">
        <f>SUM(Sep!H5+G5)</f>
        <v>64369</v>
      </c>
      <c r="I5" s="36">
        <f aca="true" t="shared" si="0" ref="I5:I68">SUM(C5,E5,G5)</f>
        <v>33312</v>
      </c>
      <c r="J5" s="36">
        <f aca="true" t="shared" si="1" ref="J5:J75">SUM(D5+F5+H5)</f>
        <v>226797</v>
      </c>
    </row>
    <row r="6" spans="1:10" s="16" customFormat="1" ht="15.75" customHeight="1">
      <c r="A6" s="10" t="s">
        <v>21</v>
      </c>
      <c r="B6" s="11" t="s">
        <v>22</v>
      </c>
      <c r="C6" s="26">
        <v>0</v>
      </c>
      <c r="D6" s="36">
        <f>SUM(Sep!D6+C6*9)</f>
        <v>0</v>
      </c>
      <c r="E6" s="26">
        <v>100</v>
      </c>
      <c r="F6" s="36">
        <f>SUM(Sep!F6+E6*9)</f>
        <v>10119</v>
      </c>
      <c r="G6" s="26">
        <v>0</v>
      </c>
      <c r="H6" s="36">
        <f>SUM(Sep!H6+G6)</f>
        <v>21558</v>
      </c>
      <c r="I6" s="36">
        <f t="shared" si="0"/>
        <v>100</v>
      </c>
      <c r="J6" s="36">
        <f t="shared" si="1"/>
        <v>31677</v>
      </c>
    </row>
    <row r="7" spans="1:10" s="16" customFormat="1" ht="15.75" customHeight="1">
      <c r="A7" s="10" t="s">
        <v>23</v>
      </c>
      <c r="B7" s="11" t="s">
        <v>22</v>
      </c>
      <c r="C7" s="26"/>
      <c r="D7" s="36">
        <f>SUM(Sep!D7+C7*9)</f>
        <v>98119</v>
      </c>
      <c r="E7" s="26">
        <v>3161</v>
      </c>
      <c r="F7" s="36">
        <f>SUM(Sep!F7+E7*9)</f>
        <v>156855</v>
      </c>
      <c r="G7" s="26">
        <v>9086</v>
      </c>
      <c r="H7" s="36">
        <f>SUM(Sep!H7+G7)</f>
        <v>57279</v>
      </c>
      <c r="I7" s="36">
        <f t="shared" si="0"/>
        <v>12247</v>
      </c>
      <c r="J7" s="36">
        <f t="shared" si="1"/>
        <v>312253</v>
      </c>
    </row>
    <row r="8" spans="1:10" s="18" customFormat="1" ht="15.75" customHeight="1">
      <c r="A8" s="5" t="s">
        <v>24</v>
      </c>
      <c r="B8" s="6" t="s">
        <v>22</v>
      </c>
      <c r="C8" s="26">
        <v>7716</v>
      </c>
      <c r="D8" s="36">
        <f>SUM(Sep!D8+C8*9)</f>
        <v>226950</v>
      </c>
      <c r="E8" s="26">
        <v>3936</v>
      </c>
      <c r="F8" s="36">
        <f>SUM(Sep!F8+E8*9)</f>
        <v>390867</v>
      </c>
      <c r="G8" s="26">
        <v>31819</v>
      </c>
      <c r="H8" s="36">
        <f>SUM(Sep!H8+G8)</f>
        <v>262986</v>
      </c>
      <c r="I8" s="36">
        <f t="shared" si="0"/>
        <v>43471</v>
      </c>
      <c r="J8" s="36">
        <f t="shared" si="1"/>
        <v>880803</v>
      </c>
    </row>
    <row r="9" spans="1:10" s="16" customFormat="1" ht="15.75" customHeight="1">
      <c r="A9" s="10" t="s">
        <v>25</v>
      </c>
      <c r="B9" s="11" t="s">
        <v>22</v>
      </c>
      <c r="C9" s="26">
        <v>1324</v>
      </c>
      <c r="D9" s="36">
        <f>SUM(Sep!D9+C9*9)</f>
        <v>98130</v>
      </c>
      <c r="E9" s="26">
        <v>351</v>
      </c>
      <c r="F9" s="36">
        <f>SUM(Sep!F9+E9*9)</f>
        <v>45531</v>
      </c>
      <c r="G9" s="26">
        <v>6551</v>
      </c>
      <c r="H9" s="36">
        <f>SUM(Sep!H9+G9)</f>
        <v>45712</v>
      </c>
      <c r="I9" s="36">
        <f t="shared" si="0"/>
        <v>8226</v>
      </c>
      <c r="J9" s="36">
        <f t="shared" si="1"/>
        <v>189373</v>
      </c>
    </row>
    <row r="10" spans="1:10" s="18" customFormat="1" ht="15.75" customHeight="1">
      <c r="A10" s="5" t="s">
        <v>27</v>
      </c>
      <c r="B10" s="6" t="s">
        <v>22</v>
      </c>
      <c r="C10" s="26">
        <v>5673</v>
      </c>
      <c r="D10" s="36">
        <f>SUM(Sep!D10+C10*9)</f>
        <v>379503</v>
      </c>
      <c r="E10" s="26">
        <v>5838</v>
      </c>
      <c r="F10" s="36">
        <f>SUM(Sep!F10+E10*9)</f>
        <v>159649</v>
      </c>
      <c r="G10" s="26">
        <v>63897</v>
      </c>
      <c r="H10" s="36">
        <f>SUM(Sep!H10+G10)</f>
        <v>194874</v>
      </c>
      <c r="I10" s="36">
        <f t="shared" si="0"/>
        <v>75408</v>
      </c>
      <c r="J10" s="36">
        <f t="shared" si="1"/>
        <v>734026</v>
      </c>
    </row>
    <row r="11" spans="1:10" s="18" customFormat="1" ht="15.75" customHeight="1">
      <c r="A11" s="5" t="s">
        <v>30</v>
      </c>
      <c r="B11" s="6" t="s">
        <v>22</v>
      </c>
      <c r="C11" s="26">
        <v>1154</v>
      </c>
      <c r="D11" s="36">
        <f>SUM(Sep!D11+C11*9)</f>
        <v>85865</v>
      </c>
      <c r="E11" s="26">
        <v>4968</v>
      </c>
      <c r="F11" s="36">
        <f>SUM(Sep!F11+E11*9)</f>
        <v>289611</v>
      </c>
      <c r="G11" s="26">
        <v>46528</v>
      </c>
      <c r="H11" s="36">
        <f>SUM(Sep!H11+G11)</f>
        <v>183853</v>
      </c>
      <c r="I11" s="36">
        <f t="shared" si="0"/>
        <v>52650</v>
      </c>
      <c r="J11" s="36">
        <f t="shared" si="1"/>
        <v>559329</v>
      </c>
    </row>
    <row r="12" spans="1:10" s="18" customFormat="1" ht="15.75" customHeight="1">
      <c r="A12" s="5" t="s">
        <v>31</v>
      </c>
      <c r="B12" s="6" t="s">
        <v>22</v>
      </c>
      <c r="C12" s="26">
        <v>2993</v>
      </c>
      <c r="D12" s="36">
        <f>SUM(Sep!D12+C12*9)</f>
        <v>75932</v>
      </c>
      <c r="E12" s="26">
        <v>0</v>
      </c>
      <c r="F12" s="36">
        <f>SUM(Sep!F12+E12*9)</f>
        <v>132813</v>
      </c>
      <c r="G12" s="26">
        <v>5986</v>
      </c>
      <c r="H12" s="36">
        <f>SUM(Sep!H12+G12)</f>
        <v>46034</v>
      </c>
      <c r="I12" s="36">
        <f t="shared" si="0"/>
        <v>8979</v>
      </c>
      <c r="J12" s="36">
        <f t="shared" si="1"/>
        <v>254779</v>
      </c>
    </row>
    <row r="13" spans="1:10" s="16" customFormat="1" ht="15.75" customHeight="1">
      <c r="A13" s="10" t="s">
        <v>36</v>
      </c>
      <c r="B13" s="11" t="s">
        <v>22</v>
      </c>
      <c r="C13" s="26">
        <v>0</v>
      </c>
      <c r="D13" s="36">
        <f>SUM(Sep!D13+C13*9)</f>
        <v>5436</v>
      </c>
      <c r="E13" s="26">
        <v>0</v>
      </c>
      <c r="F13" s="36">
        <f>SUM(Sep!F13+E13*9)</f>
        <v>0</v>
      </c>
      <c r="G13" s="26">
        <v>0</v>
      </c>
      <c r="H13" s="36">
        <f>SUM(Sep!H13+G13)</f>
        <v>623</v>
      </c>
      <c r="I13" s="36">
        <f t="shared" si="0"/>
        <v>0</v>
      </c>
      <c r="J13" s="36">
        <f t="shared" si="1"/>
        <v>6059</v>
      </c>
    </row>
    <row r="14" spans="1:10" s="18" customFormat="1" ht="15.75" customHeight="1">
      <c r="A14" s="5" t="s">
        <v>37</v>
      </c>
      <c r="B14" s="6" t="s">
        <v>22</v>
      </c>
      <c r="C14" s="26">
        <v>4076</v>
      </c>
      <c r="D14" s="36">
        <f>SUM(Sep!D14+C14*9)</f>
        <v>142399</v>
      </c>
      <c r="E14" s="26">
        <v>1056</v>
      </c>
      <c r="F14" s="36">
        <f>SUM(Sep!F14+E14*9)</f>
        <v>97490</v>
      </c>
      <c r="G14" s="26">
        <v>24745</v>
      </c>
      <c r="H14" s="36">
        <f>SUM(Sep!H14+G14)</f>
        <v>206551</v>
      </c>
      <c r="I14" s="36">
        <f t="shared" si="0"/>
        <v>29877</v>
      </c>
      <c r="J14" s="36">
        <f t="shared" si="1"/>
        <v>446440</v>
      </c>
    </row>
    <row r="15" spans="1:10" s="18" customFormat="1" ht="15.75" customHeight="1">
      <c r="A15" s="5" t="s">
        <v>40</v>
      </c>
      <c r="B15" s="6" t="s">
        <v>22</v>
      </c>
      <c r="C15" s="26">
        <v>1266</v>
      </c>
      <c r="D15" s="36">
        <f>SUM(Sep!D15+C15*9)</f>
        <v>186882</v>
      </c>
      <c r="E15" s="26">
        <v>1951</v>
      </c>
      <c r="F15" s="36">
        <f>SUM(Sep!F15+E15*9)</f>
        <v>258914</v>
      </c>
      <c r="G15" s="26">
        <v>27513</v>
      </c>
      <c r="H15" s="36">
        <f>SUM(Sep!H15+G15)</f>
        <v>254040</v>
      </c>
      <c r="I15" s="36">
        <f t="shared" si="0"/>
        <v>30730</v>
      </c>
      <c r="J15" s="36">
        <f t="shared" si="1"/>
        <v>699836</v>
      </c>
    </row>
    <row r="16" spans="1:10" s="18" customFormat="1" ht="15.75" customHeight="1">
      <c r="A16" s="5" t="s">
        <v>44</v>
      </c>
      <c r="B16" s="6" t="s">
        <v>22</v>
      </c>
      <c r="C16" s="26">
        <v>1191</v>
      </c>
      <c r="D16" s="36">
        <f>SUM(Sep!D16+C16*9)</f>
        <v>122339</v>
      </c>
      <c r="E16" s="26">
        <v>3672</v>
      </c>
      <c r="F16" s="36">
        <f>SUM(Sep!F16+E16*9)</f>
        <v>116374</v>
      </c>
      <c r="G16" s="26">
        <v>32300</v>
      </c>
      <c r="H16" s="36">
        <f>SUM(Sep!H16+G16)</f>
        <v>114581</v>
      </c>
      <c r="I16" s="36">
        <f t="shared" si="0"/>
        <v>37163</v>
      </c>
      <c r="J16" s="36">
        <f t="shared" si="1"/>
        <v>353294</v>
      </c>
    </row>
    <row r="17" spans="1:10" s="18" customFormat="1" ht="15.75" customHeight="1">
      <c r="A17" s="5" t="s">
        <v>45</v>
      </c>
      <c r="B17" s="6" t="s">
        <v>22</v>
      </c>
      <c r="C17" s="26">
        <v>5812</v>
      </c>
      <c r="D17" s="36">
        <f>SUM(Sep!D17+C17*9)</f>
        <v>80702</v>
      </c>
      <c r="E17" s="26">
        <v>5915</v>
      </c>
      <c r="F17" s="36">
        <f>SUM(Sep!F17+E17*9)</f>
        <v>305237</v>
      </c>
      <c r="G17" s="26">
        <v>48220</v>
      </c>
      <c r="H17" s="36">
        <f>SUM(Sep!H17+G17)</f>
        <v>183135</v>
      </c>
      <c r="I17" s="36">
        <f t="shared" si="0"/>
        <v>59947</v>
      </c>
      <c r="J17" s="36">
        <f t="shared" si="1"/>
        <v>569074</v>
      </c>
    </row>
    <row r="18" spans="1:10" s="18" customFormat="1" ht="15.75" customHeight="1">
      <c r="A18" s="5" t="s">
        <v>46</v>
      </c>
      <c r="B18" s="6" t="s">
        <v>22</v>
      </c>
      <c r="C18" s="26">
        <v>1333</v>
      </c>
      <c r="D18" s="36">
        <f>SUM(Sep!D18+C18*9)</f>
        <v>172316</v>
      </c>
      <c r="E18" s="26">
        <v>5923</v>
      </c>
      <c r="F18" s="36">
        <f>SUM(Sep!F18+E18*9)</f>
        <v>276826</v>
      </c>
      <c r="G18" s="26">
        <v>21429</v>
      </c>
      <c r="H18" s="36">
        <f>SUM(Sep!H18+G18)</f>
        <v>141007</v>
      </c>
      <c r="I18" s="36">
        <f t="shared" si="0"/>
        <v>28685</v>
      </c>
      <c r="J18" s="36">
        <f t="shared" si="1"/>
        <v>590149</v>
      </c>
    </row>
    <row r="19" spans="1:10" s="16" customFormat="1" ht="15.75" customHeight="1">
      <c r="A19" s="10" t="s">
        <v>47</v>
      </c>
      <c r="B19" s="11" t="s">
        <v>22</v>
      </c>
      <c r="C19" s="26">
        <v>0</v>
      </c>
      <c r="D19" s="36">
        <f>SUM(Sep!D19+C19*9)</f>
        <v>29248</v>
      </c>
      <c r="E19" s="26">
        <v>0</v>
      </c>
      <c r="F19" s="36">
        <f>SUM(Sep!F19+E19*9)</f>
        <v>0</v>
      </c>
      <c r="G19" s="26">
        <v>0</v>
      </c>
      <c r="H19" s="36">
        <f>SUM(Sep!H19+G19)</f>
        <v>11124</v>
      </c>
      <c r="I19" s="36">
        <f t="shared" si="0"/>
        <v>0</v>
      </c>
      <c r="J19" s="36">
        <f t="shared" si="1"/>
        <v>40372</v>
      </c>
    </row>
    <row r="20" spans="1:10" s="16" customFormat="1" ht="15.75" customHeight="1">
      <c r="A20" s="10" t="s">
        <v>49</v>
      </c>
      <c r="B20" s="11" t="s">
        <v>22</v>
      </c>
      <c r="C20" s="26">
        <v>0</v>
      </c>
      <c r="D20" s="36">
        <f>SUM(Sep!D20+C20*9)</f>
        <v>15441</v>
      </c>
      <c r="E20" s="26">
        <v>0</v>
      </c>
      <c r="F20" s="36">
        <f>SUM(Sep!F20+E20*9)</f>
        <v>0</v>
      </c>
      <c r="G20" s="26">
        <v>0</v>
      </c>
      <c r="H20" s="36">
        <f>SUM(Sep!H20+G20)</f>
        <v>3678</v>
      </c>
      <c r="I20" s="36">
        <f t="shared" si="0"/>
        <v>0</v>
      </c>
      <c r="J20" s="36">
        <f t="shared" si="1"/>
        <v>19119</v>
      </c>
    </row>
    <row r="21" spans="1:10" s="18" customFormat="1" ht="15.75" customHeight="1">
      <c r="A21" s="5" t="s">
        <v>50</v>
      </c>
      <c r="B21" s="6" t="s">
        <v>22</v>
      </c>
      <c r="C21" s="26">
        <v>7271</v>
      </c>
      <c r="D21" s="36">
        <f>SUM(Sep!D21+C21*9)</f>
        <v>131147</v>
      </c>
      <c r="E21" s="26">
        <v>1644</v>
      </c>
      <c r="F21" s="36">
        <f>SUM(Sep!F21+E21*9)</f>
        <v>25356</v>
      </c>
      <c r="G21" s="26">
        <v>16798</v>
      </c>
      <c r="H21" s="36">
        <f>SUM(Sep!H21+G21)</f>
        <v>31719</v>
      </c>
      <c r="I21" s="36">
        <f t="shared" si="0"/>
        <v>25713</v>
      </c>
      <c r="J21" s="36">
        <f t="shared" si="1"/>
        <v>188222</v>
      </c>
    </row>
    <row r="22" spans="1:10" s="18" customFormat="1" ht="15.75" customHeight="1">
      <c r="A22" s="5" t="s">
        <v>51</v>
      </c>
      <c r="B22" s="6" t="s">
        <v>22</v>
      </c>
      <c r="C22" s="26">
        <v>0</v>
      </c>
      <c r="D22" s="36">
        <f>SUM(Sep!D22+C22*9)</f>
        <v>0</v>
      </c>
      <c r="E22" s="26">
        <v>0</v>
      </c>
      <c r="F22" s="36">
        <f>SUM(Sep!F22+E22*9)</f>
        <v>0</v>
      </c>
      <c r="G22" s="26">
        <v>0</v>
      </c>
      <c r="H22" s="36">
        <f>SUM(Sep!H22+G22)</f>
        <v>0</v>
      </c>
      <c r="I22" s="36">
        <f t="shared" si="0"/>
        <v>0</v>
      </c>
      <c r="J22" s="36">
        <f t="shared" si="1"/>
        <v>0</v>
      </c>
    </row>
    <row r="23" spans="1:10" s="18" customFormat="1" ht="15.75" customHeight="1">
      <c r="A23" s="5" t="s">
        <v>52</v>
      </c>
      <c r="B23" s="6" t="s">
        <v>22</v>
      </c>
      <c r="C23" s="26">
        <v>541</v>
      </c>
      <c r="D23" s="36">
        <f>SUM(Sep!D23+C23*9)</f>
        <v>39708</v>
      </c>
      <c r="E23" s="26">
        <v>3065</v>
      </c>
      <c r="F23" s="36">
        <f>SUM(Sep!F23+E23*9)</f>
        <v>458815</v>
      </c>
      <c r="G23" s="26">
        <v>29917</v>
      </c>
      <c r="H23" s="36">
        <f>SUM(Sep!H23+G23)</f>
        <v>246570</v>
      </c>
      <c r="I23" s="36">
        <f t="shared" si="0"/>
        <v>33523</v>
      </c>
      <c r="J23" s="36">
        <f t="shared" si="1"/>
        <v>745093</v>
      </c>
    </row>
    <row r="24" spans="1:10" s="18" customFormat="1" ht="15.75" customHeight="1">
      <c r="A24" s="5" t="s">
        <v>53</v>
      </c>
      <c r="B24" s="6" t="s">
        <v>22</v>
      </c>
      <c r="C24" s="26">
        <v>0</v>
      </c>
      <c r="D24" s="36">
        <f>SUM(Sep!D24+C24*9)</f>
        <v>0</v>
      </c>
      <c r="E24" s="26">
        <v>0</v>
      </c>
      <c r="F24" s="36">
        <f>SUM(Sep!F24+E24*9)</f>
        <v>20808</v>
      </c>
      <c r="G24" s="26">
        <v>0</v>
      </c>
      <c r="H24" s="36">
        <f>SUM(Sep!H24+G24)</f>
        <v>1620</v>
      </c>
      <c r="I24" s="36">
        <f t="shared" si="0"/>
        <v>0</v>
      </c>
      <c r="J24" s="36">
        <f t="shared" si="1"/>
        <v>22428</v>
      </c>
    </row>
    <row r="25" spans="1:10" s="16" customFormat="1" ht="15.75" customHeight="1">
      <c r="A25" s="10" t="s">
        <v>57</v>
      </c>
      <c r="B25" s="11" t="s">
        <v>22</v>
      </c>
      <c r="C25" s="26">
        <v>0</v>
      </c>
      <c r="D25" s="36">
        <f>SUM(Sep!D25+C25*9)</f>
        <v>86834</v>
      </c>
      <c r="E25" s="26">
        <v>963</v>
      </c>
      <c r="F25" s="36">
        <f>SUM(Sep!F25+E25*9)</f>
        <v>222855</v>
      </c>
      <c r="G25" s="26">
        <v>8757</v>
      </c>
      <c r="H25" s="36">
        <f>SUM(Sep!H25+G25)</f>
        <v>95555</v>
      </c>
      <c r="I25" s="36">
        <f t="shared" si="0"/>
        <v>9720</v>
      </c>
      <c r="J25" s="36">
        <f t="shared" si="1"/>
        <v>405244</v>
      </c>
    </row>
    <row r="26" spans="1:10" s="18" customFormat="1" ht="15.75" customHeight="1">
      <c r="A26" s="5" t="s">
        <v>63</v>
      </c>
      <c r="B26" s="6" t="s">
        <v>22</v>
      </c>
      <c r="C26" s="26">
        <v>1421</v>
      </c>
      <c r="D26" s="36">
        <f>SUM(Sep!D26+C26*9)</f>
        <v>49565</v>
      </c>
      <c r="E26" s="26">
        <v>942</v>
      </c>
      <c r="F26" s="36">
        <f>SUM(Sep!F26+E26*9)</f>
        <v>112230</v>
      </c>
      <c r="G26" s="26">
        <v>14713</v>
      </c>
      <c r="H26" s="36">
        <f>SUM(Sep!H26+G26)</f>
        <v>56063</v>
      </c>
      <c r="I26" s="36">
        <f t="shared" si="0"/>
        <v>17076</v>
      </c>
      <c r="J26" s="36">
        <f t="shared" si="1"/>
        <v>217858</v>
      </c>
    </row>
    <row r="27" spans="1:10" s="18" customFormat="1" ht="15.75" customHeight="1">
      <c r="A27" s="5" t="s">
        <v>64</v>
      </c>
      <c r="B27" s="6" t="s">
        <v>22</v>
      </c>
      <c r="C27" s="26">
        <v>3295</v>
      </c>
      <c r="D27" s="36">
        <f>SUM(Sep!D27+C27*9)</f>
        <v>247640</v>
      </c>
      <c r="E27" s="26">
        <v>2398</v>
      </c>
      <c r="F27" s="36">
        <f>SUM(Sep!F27+E27*9)</f>
        <v>294777</v>
      </c>
      <c r="G27" s="26">
        <v>23905</v>
      </c>
      <c r="H27" s="36">
        <f>SUM(Sep!H27+G27)</f>
        <v>182749</v>
      </c>
      <c r="I27" s="36">
        <f t="shared" si="0"/>
        <v>29598</v>
      </c>
      <c r="J27" s="36">
        <f t="shared" si="1"/>
        <v>725166</v>
      </c>
    </row>
    <row r="28" spans="1:10" s="18" customFormat="1" ht="15.75" customHeight="1">
      <c r="A28" s="5" t="s">
        <v>77</v>
      </c>
      <c r="B28" s="6" t="s">
        <v>22</v>
      </c>
      <c r="C28" s="26">
        <v>243</v>
      </c>
      <c r="D28" s="36">
        <f>SUM(Sep!D28+C28*9)</f>
        <v>68046</v>
      </c>
      <c r="E28" s="26">
        <v>4395</v>
      </c>
      <c r="F28" s="36">
        <f>SUM(Sep!F28+E28*9)</f>
        <v>137507</v>
      </c>
      <c r="G28" s="26">
        <v>27560</v>
      </c>
      <c r="H28" s="36">
        <f>SUM(Sep!H28+G28)</f>
        <v>68954</v>
      </c>
      <c r="I28" s="36">
        <f t="shared" si="0"/>
        <v>32198</v>
      </c>
      <c r="J28" s="36">
        <f t="shared" si="1"/>
        <v>274507</v>
      </c>
    </row>
    <row r="29" spans="1:10" s="18" customFormat="1" ht="15.75" customHeight="1">
      <c r="A29" s="5" t="s">
        <v>82</v>
      </c>
      <c r="B29" s="6" t="s">
        <v>22</v>
      </c>
      <c r="C29" s="26">
        <v>6208</v>
      </c>
      <c r="D29" s="36">
        <f>SUM(Sep!D29+C29*9)</f>
        <v>147091</v>
      </c>
      <c r="E29" s="26">
        <v>90</v>
      </c>
      <c r="F29" s="36">
        <f>SUM(Sep!F29+E29*9)</f>
        <v>13251</v>
      </c>
      <c r="G29" s="26">
        <v>36913</v>
      </c>
      <c r="H29" s="36">
        <f>SUM(Sep!H29+G29)</f>
        <v>74754</v>
      </c>
      <c r="I29" s="36">
        <f t="shared" si="0"/>
        <v>43211</v>
      </c>
      <c r="J29" s="36">
        <f t="shared" si="1"/>
        <v>235096</v>
      </c>
    </row>
    <row r="30" spans="1:10" s="18" customFormat="1" ht="15.75" customHeight="1">
      <c r="A30" s="5" t="s">
        <v>83</v>
      </c>
      <c r="B30" s="6" t="s">
        <v>22</v>
      </c>
      <c r="C30" s="26">
        <v>4833</v>
      </c>
      <c r="D30" s="36">
        <f>SUM(Sep!D30+C30*9)</f>
        <v>233405</v>
      </c>
      <c r="E30" s="26">
        <v>4990</v>
      </c>
      <c r="F30" s="36">
        <f>SUM(Sep!F30+E30*9)</f>
        <v>123294</v>
      </c>
      <c r="G30" s="26">
        <v>36463</v>
      </c>
      <c r="H30" s="36">
        <f>SUM(Sep!H30+G30)</f>
        <v>124610</v>
      </c>
      <c r="I30" s="36">
        <f t="shared" si="0"/>
        <v>46286</v>
      </c>
      <c r="J30" s="36">
        <f t="shared" si="1"/>
        <v>481309</v>
      </c>
    </row>
    <row r="31" spans="1:10" s="18" customFormat="1" ht="15.75" customHeight="1">
      <c r="A31" s="5" t="s">
        <v>84</v>
      </c>
      <c r="B31" s="6" t="s">
        <v>22</v>
      </c>
      <c r="C31" s="26">
        <v>2694</v>
      </c>
      <c r="D31" s="36">
        <f>SUM(Sep!D31+C31*9)</f>
        <v>171421</v>
      </c>
      <c r="E31" s="26">
        <v>4236</v>
      </c>
      <c r="F31" s="36">
        <f>SUM(Sep!F31+E31*9)</f>
        <v>518156</v>
      </c>
      <c r="G31" s="26">
        <v>43197</v>
      </c>
      <c r="H31" s="36">
        <f>SUM(Sep!H31+G31)</f>
        <v>305826</v>
      </c>
      <c r="I31" s="36">
        <f t="shared" si="0"/>
        <v>50127</v>
      </c>
      <c r="J31" s="36">
        <f t="shared" si="1"/>
        <v>995403</v>
      </c>
    </row>
    <row r="32" spans="1:10" s="16" customFormat="1" ht="15.75" customHeight="1">
      <c r="A32" s="10" t="s">
        <v>86</v>
      </c>
      <c r="B32" s="11" t="s">
        <v>22</v>
      </c>
      <c r="C32" s="26">
        <v>0</v>
      </c>
      <c r="D32" s="36">
        <f>SUM(Sep!D32+C32*9)</f>
        <v>0</v>
      </c>
      <c r="E32" s="26">
        <v>1644</v>
      </c>
      <c r="F32" s="36">
        <f>SUM(Sep!F32+E32*9)</f>
        <v>44496</v>
      </c>
      <c r="G32" s="26">
        <v>1890</v>
      </c>
      <c r="H32" s="36">
        <f>SUM(Sep!H32+G32)</f>
        <v>10338</v>
      </c>
      <c r="I32" s="36">
        <f t="shared" si="0"/>
        <v>3534</v>
      </c>
      <c r="J32" s="36">
        <f t="shared" si="1"/>
        <v>54834</v>
      </c>
    </row>
    <row r="33" spans="1:10" s="16" customFormat="1" ht="15.75" customHeight="1">
      <c r="A33" s="10" t="s">
        <v>136</v>
      </c>
      <c r="B33" s="11" t="s">
        <v>22</v>
      </c>
      <c r="C33" s="26">
        <v>0</v>
      </c>
      <c r="D33" s="36">
        <f>SUM(Sep!D33+C33*9)</f>
        <v>29403</v>
      </c>
      <c r="E33" s="26">
        <v>1448</v>
      </c>
      <c r="F33" s="36">
        <f>SUM(Sep!F33+E33*9)</f>
        <v>137389</v>
      </c>
      <c r="G33" s="26">
        <v>5792</v>
      </c>
      <c r="H33" s="36">
        <f>SUM(Sep!H33+G33)</f>
        <v>63480</v>
      </c>
      <c r="I33" s="36">
        <f t="shared" si="0"/>
        <v>7240</v>
      </c>
      <c r="J33" s="36">
        <f t="shared" si="1"/>
        <v>230272</v>
      </c>
    </row>
    <row r="34" spans="1:10" s="16" customFormat="1" ht="15.75" customHeight="1">
      <c r="A34" s="10" t="s">
        <v>137</v>
      </c>
      <c r="B34" s="11" t="s">
        <v>22</v>
      </c>
      <c r="C34" s="26">
        <v>0</v>
      </c>
      <c r="D34" s="36">
        <f>SUM(Sep!D34+C34*9)</f>
        <v>33270</v>
      </c>
      <c r="E34" s="26">
        <v>4704</v>
      </c>
      <c r="F34" s="36">
        <f>SUM(Sep!F34+E34*9)</f>
        <v>448763</v>
      </c>
      <c r="G34" s="26">
        <v>12882</v>
      </c>
      <c r="H34" s="36">
        <f>SUM(Sep!H34+G34)</f>
        <v>270109</v>
      </c>
      <c r="I34" s="36">
        <f t="shared" si="0"/>
        <v>17586</v>
      </c>
      <c r="J34" s="36">
        <f t="shared" si="1"/>
        <v>752142</v>
      </c>
    </row>
    <row r="35" spans="1:10" s="16" customFormat="1" ht="15.75" customHeight="1">
      <c r="A35" s="10" t="s">
        <v>138</v>
      </c>
      <c r="B35" s="11" t="s">
        <v>22</v>
      </c>
      <c r="C35" s="26">
        <v>0</v>
      </c>
      <c r="D35" s="36">
        <f>SUM(Sep!D35+C35*9)</f>
        <v>0</v>
      </c>
      <c r="E35" s="26">
        <v>5510</v>
      </c>
      <c r="F35" s="36">
        <f>SUM(Sep!F35+E35*9)</f>
        <v>220486</v>
      </c>
      <c r="G35" s="26">
        <v>33282</v>
      </c>
      <c r="H35" s="36">
        <f>SUM(Sep!H35+G35)</f>
        <v>98772</v>
      </c>
      <c r="I35" s="36">
        <f t="shared" si="0"/>
        <v>38792</v>
      </c>
      <c r="J35" s="36">
        <f t="shared" si="1"/>
        <v>319258</v>
      </c>
    </row>
    <row r="36" spans="1:10" s="16" customFormat="1" ht="15.75" customHeight="1">
      <c r="A36" s="10" t="s">
        <v>131</v>
      </c>
      <c r="B36" s="11" t="s">
        <v>20</v>
      </c>
      <c r="C36" s="26">
        <v>11054</v>
      </c>
      <c r="D36" s="36">
        <f>SUM(Sep!D36+C36*9)</f>
        <v>475867</v>
      </c>
      <c r="E36" s="26">
        <v>1449</v>
      </c>
      <c r="F36" s="36">
        <f>SUM(Sep!F36+E36*9)</f>
        <v>124183</v>
      </c>
      <c r="G36" s="26">
        <v>89718</v>
      </c>
      <c r="H36" s="36">
        <f>SUM(Sep!H36+G36)</f>
        <v>171535</v>
      </c>
      <c r="I36" s="36">
        <f t="shared" si="0"/>
        <v>102221</v>
      </c>
      <c r="J36" s="36">
        <f t="shared" si="1"/>
        <v>771585</v>
      </c>
    </row>
    <row r="37" spans="1:10" s="18" customFormat="1" ht="15.75" customHeight="1">
      <c r="A37" s="5" t="s">
        <v>19</v>
      </c>
      <c r="B37" s="6" t="s">
        <v>20</v>
      </c>
      <c r="C37" s="26">
        <v>3162</v>
      </c>
      <c r="D37" s="36">
        <f>SUM(Sep!D37+C37*9)</f>
        <v>73558</v>
      </c>
      <c r="E37" s="26">
        <v>0</v>
      </c>
      <c r="F37" s="36">
        <f>SUM(Sep!F37+E37*9)</f>
        <v>10252</v>
      </c>
      <c r="G37" s="26">
        <v>1215</v>
      </c>
      <c r="H37" s="36">
        <f>SUM(Sep!H37+G37)</f>
        <v>10915</v>
      </c>
      <c r="I37" s="36">
        <f t="shared" si="0"/>
        <v>4377</v>
      </c>
      <c r="J37" s="36">
        <f t="shared" si="1"/>
        <v>94725</v>
      </c>
    </row>
    <row r="38" spans="1:10" s="18" customFormat="1" ht="15.75" customHeight="1">
      <c r="A38" s="5" t="s">
        <v>26</v>
      </c>
      <c r="B38" s="6" t="s">
        <v>20</v>
      </c>
      <c r="C38" s="26">
        <v>21537</v>
      </c>
      <c r="D38" s="36">
        <f>SUM(Sep!D38+C38*9)</f>
        <v>957592</v>
      </c>
      <c r="E38" s="26">
        <v>13072</v>
      </c>
      <c r="F38" s="36">
        <f>SUM(Sep!F38+E38*9)</f>
        <v>460227</v>
      </c>
      <c r="G38" s="26">
        <v>47305</v>
      </c>
      <c r="H38" s="36">
        <f>SUM(Sep!H38+G38)</f>
        <v>262911</v>
      </c>
      <c r="I38" s="36">
        <f t="shared" si="0"/>
        <v>81914</v>
      </c>
      <c r="J38" s="36">
        <f t="shared" si="1"/>
        <v>1680730</v>
      </c>
    </row>
    <row r="39" spans="1:10" s="18" customFormat="1" ht="15.75" customHeight="1">
      <c r="A39" s="5" t="s">
        <v>28</v>
      </c>
      <c r="B39" s="6" t="s">
        <v>20</v>
      </c>
      <c r="C39" s="26">
        <v>5814</v>
      </c>
      <c r="D39" s="36">
        <f>SUM(Sep!D39+C39*9)</f>
        <v>283576</v>
      </c>
      <c r="E39" s="26">
        <v>415</v>
      </c>
      <c r="F39" s="36">
        <f>SUM(Sep!F39+E39*9)</f>
        <v>29090</v>
      </c>
      <c r="G39" s="26">
        <v>40595</v>
      </c>
      <c r="H39" s="36">
        <f>SUM(Sep!H39+G39)</f>
        <v>94668</v>
      </c>
      <c r="I39" s="36">
        <f t="shared" si="0"/>
        <v>46824</v>
      </c>
      <c r="J39" s="36">
        <f t="shared" si="1"/>
        <v>407334</v>
      </c>
    </row>
    <row r="40" spans="1:10" s="18" customFormat="1" ht="15.75" customHeight="1">
      <c r="A40" s="5" t="s">
        <v>29</v>
      </c>
      <c r="B40" s="6" t="s">
        <v>20</v>
      </c>
      <c r="C40" s="26">
        <v>2320</v>
      </c>
      <c r="D40" s="36">
        <f>SUM(Sep!D40+C40*9)</f>
        <v>277258</v>
      </c>
      <c r="E40" s="26">
        <v>513</v>
      </c>
      <c r="F40" s="36">
        <f>SUM(Sep!F40+E40*9)</f>
        <v>30062</v>
      </c>
      <c r="G40" s="26">
        <v>4302</v>
      </c>
      <c r="H40" s="36">
        <f>SUM(Sep!H40+G40)</f>
        <v>109507</v>
      </c>
      <c r="I40" s="36">
        <f t="shared" si="0"/>
        <v>7135</v>
      </c>
      <c r="J40" s="36">
        <f t="shared" si="1"/>
        <v>416827</v>
      </c>
    </row>
    <row r="41" spans="1:10" s="16" customFormat="1" ht="15.75" customHeight="1">
      <c r="A41" s="10" t="s">
        <v>32</v>
      </c>
      <c r="B41" s="11" t="s">
        <v>20</v>
      </c>
      <c r="C41" s="26">
        <v>0</v>
      </c>
      <c r="D41" s="36">
        <f>SUM(Sep!D41+C41*9)</f>
        <v>0</v>
      </c>
      <c r="E41" s="26">
        <v>0</v>
      </c>
      <c r="F41" s="36">
        <f>SUM(Sep!F41+E41*9)</f>
        <v>0</v>
      </c>
      <c r="G41" s="26">
        <v>0</v>
      </c>
      <c r="H41" s="36">
        <f>SUM(Sep!H41+G41)</f>
        <v>0</v>
      </c>
      <c r="I41" s="36">
        <f t="shared" si="0"/>
        <v>0</v>
      </c>
      <c r="J41" s="36">
        <f t="shared" si="1"/>
        <v>0</v>
      </c>
    </row>
    <row r="42" spans="1:10" s="18" customFormat="1" ht="15.75" customHeight="1">
      <c r="A42" s="5" t="s">
        <v>33</v>
      </c>
      <c r="B42" s="6" t="s">
        <v>20</v>
      </c>
      <c r="C42" s="26">
        <v>2164</v>
      </c>
      <c r="D42" s="36">
        <f>SUM(Sep!D42+C42*9)</f>
        <v>345333</v>
      </c>
      <c r="E42" s="26">
        <v>5621</v>
      </c>
      <c r="F42" s="36">
        <f>SUM(Sep!F42+E42*9)</f>
        <v>252433</v>
      </c>
      <c r="G42" s="26">
        <v>16218</v>
      </c>
      <c r="H42" s="36">
        <f>SUM(Sep!H42+G42)</f>
        <v>196840</v>
      </c>
      <c r="I42" s="36">
        <f t="shared" si="0"/>
        <v>24003</v>
      </c>
      <c r="J42" s="36">
        <f t="shared" si="1"/>
        <v>794606</v>
      </c>
    </row>
    <row r="43" spans="1:10" s="18" customFormat="1" ht="15.75" customHeight="1">
      <c r="A43" s="5" t="s">
        <v>34</v>
      </c>
      <c r="B43" s="6" t="s">
        <v>20</v>
      </c>
      <c r="C43" s="26">
        <v>4951</v>
      </c>
      <c r="D43" s="36">
        <f>SUM(Sep!D43+C43*9)</f>
        <v>345700</v>
      </c>
      <c r="E43" s="26">
        <v>4224</v>
      </c>
      <c r="F43" s="36">
        <f>SUM(Sep!F43+E43*9)</f>
        <v>187738</v>
      </c>
      <c r="G43" s="26">
        <v>6216</v>
      </c>
      <c r="H43" s="36">
        <f>SUM(Sep!H43+G43)</f>
        <v>52791</v>
      </c>
      <c r="I43" s="36">
        <f t="shared" si="0"/>
        <v>15391</v>
      </c>
      <c r="J43" s="36">
        <f t="shared" si="1"/>
        <v>586229</v>
      </c>
    </row>
    <row r="44" spans="1:10" s="16" customFormat="1" ht="15.75" customHeight="1">
      <c r="A44" s="10" t="s">
        <v>35</v>
      </c>
      <c r="B44" s="11" t="s">
        <v>20</v>
      </c>
      <c r="C44" s="26">
        <v>0</v>
      </c>
      <c r="D44" s="36">
        <f>SUM(Sep!D44+C44*9)</f>
        <v>0</v>
      </c>
      <c r="E44" s="26">
        <v>0</v>
      </c>
      <c r="F44" s="36">
        <f>SUM(Sep!F44+E44*9)</f>
        <v>0</v>
      </c>
      <c r="G44" s="26">
        <v>0</v>
      </c>
      <c r="H44" s="36">
        <f>SUM(Sep!H44+G44)</f>
        <v>0</v>
      </c>
      <c r="I44" s="36">
        <f t="shared" si="0"/>
        <v>0</v>
      </c>
      <c r="J44" s="36">
        <f t="shared" si="1"/>
        <v>0</v>
      </c>
    </row>
    <row r="45" spans="1:10" s="18" customFormat="1" ht="15.75" customHeight="1">
      <c r="A45" s="5" t="s">
        <v>38</v>
      </c>
      <c r="B45" s="6" t="s">
        <v>20</v>
      </c>
      <c r="C45" s="26">
        <v>13090</v>
      </c>
      <c r="D45" s="36">
        <f>SUM(Sep!D45+C45*9)</f>
        <v>513269</v>
      </c>
      <c r="E45" s="26">
        <v>1361</v>
      </c>
      <c r="F45" s="36">
        <f>SUM(Sep!F45+E45*9)</f>
        <v>93387</v>
      </c>
      <c r="G45" s="26">
        <v>40718</v>
      </c>
      <c r="H45" s="36">
        <f>SUM(Sep!H45+G45)</f>
        <v>183568</v>
      </c>
      <c r="I45" s="36">
        <f t="shared" si="0"/>
        <v>55169</v>
      </c>
      <c r="J45" s="36">
        <f t="shared" si="1"/>
        <v>790224</v>
      </c>
    </row>
    <row r="46" spans="1:10" s="16" customFormat="1" ht="15.75" customHeight="1">
      <c r="A46" s="10" t="s">
        <v>39</v>
      </c>
      <c r="B46" s="11" t="s">
        <v>20</v>
      </c>
      <c r="C46" s="26">
        <v>421</v>
      </c>
      <c r="D46" s="36">
        <f>SUM(Sep!D46+C46*9)</f>
        <v>81144</v>
      </c>
      <c r="E46" s="26">
        <v>2041</v>
      </c>
      <c r="F46" s="36">
        <f>SUM(Sep!F46+E46*9)</f>
        <v>52893</v>
      </c>
      <c r="G46" s="26">
        <v>4945</v>
      </c>
      <c r="H46" s="36">
        <f>SUM(Sep!H46+G46)</f>
        <v>28319</v>
      </c>
      <c r="I46" s="36">
        <f t="shared" si="0"/>
        <v>7407</v>
      </c>
      <c r="J46" s="36">
        <f t="shared" si="1"/>
        <v>162356</v>
      </c>
    </row>
    <row r="47" spans="1:10" s="18" customFormat="1" ht="15.75" customHeight="1">
      <c r="A47" s="5" t="s">
        <v>41</v>
      </c>
      <c r="B47" s="6" t="s">
        <v>20</v>
      </c>
      <c r="C47" s="26">
        <v>9687</v>
      </c>
      <c r="D47" s="36">
        <f>SUM(Sep!D47+C47*9)</f>
        <v>338744</v>
      </c>
      <c r="E47" s="26">
        <v>10093</v>
      </c>
      <c r="F47" s="36">
        <f>SUM(Sep!F47+E47*9)</f>
        <v>672165</v>
      </c>
      <c r="G47" s="26">
        <v>86593</v>
      </c>
      <c r="H47" s="36">
        <f>SUM(Sep!H47+G47)</f>
        <v>257655</v>
      </c>
      <c r="I47" s="36">
        <f t="shared" si="0"/>
        <v>106373</v>
      </c>
      <c r="J47" s="36">
        <f t="shared" si="1"/>
        <v>1268564</v>
      </c>
    </row>
    <row r="48" spans="1:10" s="18" customFormat="1" ht="15.75" customHeight="1">
      <c r="A48" s="5" t="s">
        <v>42</v>
      </c>
      <c r="B48" s="6" t="s">
        <v>20</v>
      </c>
      <c r="C48" s="26">
        <v>2385</v>
      </c>
      <c r="D48" s="36">
        <f>SUM(Sep!D48+C48*9)</f>
        <v>175553</v>
      </c>
      <c r="E48" s="26">
        <v>1644</v>
      </c>
      <c r="F48" s="36">
        <f>SUM(Sep!F48+E48*9)</f>
        <v>70302</v>
      </c>
      <c r="G48" s="26">
        <v>195</v>
      </c>
      <c r="H48" s="36">
        <f>SUM(Sep!H48+G48)</f>
        <v>38875</v>
      </c>
      <c r="I48" s="36">
        <f t="shared" si="0"/>
        <v>4224</v>
      </c>
      <c r="J48" s="36">
        <f t="shared" si="1"/>
        <v>284730</v>
      </c>
    </row>
    <row r="49" spans="1:10" s="16" customFormat="1" ht="15.75" customHeight="1">
      <c r="A49" s="10" t="s">
        <v>43</v>
      </c>
      <c r="B49" s="11" t="s">
        <v>20</v>
      </c>
      <c r="C49" s="26">
        <v>0</v>
      </c>
      <c r="D49" s="36">
        <f>SUM(Sep!D49+C49*9)</f>
        <v>0</v>
      </c>
      <c r="E49" s="26">
        <v>0</v>
      </c>
      <c r="F49" s="36">
        <f>SUM(Sep!F49+E49*9)</f>
        <v>0</v>
      </c>
      <c r="G49" s="26">
        <v>0</v>
      </c>
      <c r="H49" s="36">
        <f>SUM(Sep!H49+G49)</f>
        <v>0</v>
      </c>
      <c r="I49" s="36">
        <f t="shared" si="0"/>
        <v>0</v>
      </c>
      <c r="J49" s="36">
        <f t="shared" si="1"/>
        <v>0</v>
      </c>
    </row>
    <row r="50" spans="1:10" s="16" customFormat="1" ht="15.75" customHeight="1">
      <c r="A50" s="10" t="s">
        <v>132</v>
      </c>
      <c r="B50" s="11" t="s">
        <v>20</v>
      </c>
      <c r="C50" s="26">
        <v>7169</v>
      </c>
      <c r="D50" s="36">
        <f>SUM(Sep!D50+C50*9)</f>
        <v>406247</v>
      </c>
      <c r="E50" s="26">
        <v>0</v>
      </c>
      <c r="F50" s="36">
        <f>SUM(Sep!F50+E50*9)</f>
        <v>0</v>
      </c>
      <c r="G50" s="26">
        <v>26893</v>
      </c>
      <c r="H50" s="36">
        <f>SUM(Sep!H50+G50)</f>
        <v>244532</v>
      </c>
      <c r="I50" s="36">
        <f t="shared" si="0"/>
        <v>34062</v>
      </c>
      <c r="J50" s="36">
        <f t="shared" si="1"/>
        <v>650779</v>
      </c>
    </row>
    <row r="51" spans="1:10" s="18" customFormat="1" ht="15.75" customHeight="1">
      <c r="A51" s="5" t="s">
        <v>48</v>
      </c>
      <c r="B51" s="6" t="s">
        <v>20</v>
      </c>
      <c r="C51" s="26">
        <v>11253</v>
      </c>
      <c r="D51" s="36">
        <f>SUM(Sep!D51+C51*9)</f>
        <v>814131</v>
      </c>
      <c r="E51" s="26">
        <v>1660</v>
      </c>
      <c r="F51" s="36">
        <f>SUM(Sep!F51+E51*9)</f>
        <v>87360</v>
      </c>
      <c r="G51" s="26">
        <v>67960</v>
      </c>
      <c r="H51" s="36">
        <f>SUM(Sep!H51+G51)</f>
        <v>258225</v>
      </c>
      <c r="I51" s="36">
        <f t="shared" si="0"/>
        <v>80873</v>
      </c>
      <c r="J51" s="36">
        <f t="shared" si="1"/>
        <v>1159716</v>
      </c>
    </row>
    <row r="52" spans="1:10" s="16" customFormat="1" ht="15.75" customHeight="1">
      <c r="A52" s="10" t="s">
        <v>54</v>
      </c>
      <c r="B52" s="11" t="s">
        <v>20</v>
      </c>
      <c r="C52" s="26">
        <v>1154</v>
      </c>
      <c r="D52" s="36">
        <f>SUM(Sep!D52+C52*9)</f>
        <v>29099</v>
      </c>
      <c r="E52" s="26">
        <v>0</v>
      </c>
      <c r="F52" s="36">
        <f>SUM(Sep!F52+E52*9)</f>
        <v>1080</v>
      </c>
      <c r="G52" s="26">
        <v>0</v>
      </c>
      <c r="H52" s="36">
        <f>SUM(Sep!H52+G52)</f>
        <v>4495</v>
      </c>
      <c r="I52" s="36">
        <f t="shared" si="0"/>
        <v>1154</v>
      </c>
      <c r="J52" s="36">
        <f t="shared" si="1"/>
        <v>34674</v>
      </c>
    </row>
    <row r="53" spans="1:10" s="16" customFormat="1" ht="15.75" customHeight="1">
      <c r="A53" s="10" t="s">
        <v>55</v>
      </c>
      <c r="B53" s="11" t="s">
        <v>20</v>
      </c>
      <c r="C53" s="26">
        <v>4215</v>
      </c>
      <c r="D53" s="36">
        <f>SUM(Sep!D53+C53*9)</f>
        <v>201119</v>
      </c>
      <c r="E53" s="26">
        <v>10152</v>
      </c>
      <c r="F53" s="36">
        <f>SUM(Sep!F53+E53*9)</f>
        <v>371820</v>
      </c>
      <c r="G53" s="26">
        <v>59404</v>
      </c>
      <c r="H53" s="36">
        <f>SUM(Sep!H53+G53)</f>
        <v>226741</v>
      </c>
      <c r="I53" s="36">
        <f t="shared" si="0"/>
        <v>73771</v>
      </c>
      <c r="J53" s="36">
        <f t="shared" si="1"/>
        <v>799680</v>
      </c>
    </row>
    <row r="54" spans="1:10" s="16" customFormat="1" ht="15.75" customHeight="1">
      <c r="A54" s="10" t="s">
        <v>56</v>
      </c>
      <c r="B54" s="11" t="s">
        <v>20</v>
      </c>
      <c r="C54" s="26">
        <v>9168</v>
      </c>
      <c r="D54" s="36">
        <f>SUM(Sep!D54+C54*9)</f>
        <v>533235</v>
      </c>
      <c r="E54" s="26">
        <v>23657</v>
      </c>
      <c r="F54" s="36">
        <f>SUM(Sep!F54+E54*9)</f>
        <v>577435</v>
      </c>
      <c r="G54" s="26">
        <v>84984</v>
      </c>
      <c r="H54" s="36">
        <f>SUM(Sep!H54+G54)</f>
        <v>364905</v>
      </c>
      <c r="I54" s="36">
        <f t="shared" si="0"/>
        <v>117809</v>
      </c>
      <c r="J54" s="36">
        <f t="shared" si="1"/>
        <v>1475575</v>
      </c>
    </row>
    <row r="55" spans="1:10" s="18" customFormat="1" ht="15.75" customHeight="1">
      <c r="A55" s="5" t="s">
        <v>58</v>
      </c>
      <c r="B55" s="6" t="s">
        <v>20</v>
      </c>
      <c r="C55" s="26">
        <v>0</v>
      </c>
      <c r="D55" s="36">
        <f>SUM(Sep!D55+C55*9)</f>
        <v>48547</v>
      </c>
      <c r="E55" s="26">
        <v>0</v>
      </c>
      <c r="F55" s="36">
        <f>SUM(Sep!F55+E55*9)</f>
        <v>56406</v>
      </c>
      <c r="G55" s="26">
        <v>0</v>
      </c>
      <c r="H55" s="36">
        <f>SUM(Sep!H55+G55)</f>
        <v>11758</v>
      </c>
      <c r="I55" s="36">
        <f t="shared" si="0"/>
        <v>0</v>
      </c>
      <c r="J55" s="36">
        <f t="shared" si="1"/>
        <v>116711</v>
      </c>
    </row>
    <row r="56" spans="1:10" s="18" customFormat="1" ht="15.75" customHeight="1">
      <c r="A56" s="5" t="s">
        <v>59</v>
      </c>
      <c r="B56" s="6" t="s">
        <v>20</v>
      </c>
      <c r="C56" s="26">
        <v>10340</v>
      </c>
      <c r="D56" s="36">
        <f>SUM(Sep!D56+C56*9)</f>
        <v>659083</v>
      </c>
      <c r="E56" s="26">
        <v>32732</v>
      </c>
      <c r="F56" s="36">
        <f>SUM(Sep!F56+E56*9)</f>
        <v>1103662</v>
      </c>
      <c r="G56" s="26">
        <v>117063</v>
      </c>
      <c r="H56" s="36">
        <f>SUM(Sep!H56+G56)</f>
        <v>395685</v>
      </c>
      <c r="I56" s="36">
        <f t="shared" si="0"/>
        <v>160135</v>
      </c>
      <c r="J56" s="36">
        <f t="shared" si="1"/>
        <v>2158430</v>
      </c>
    </row>
    <row r="57" spans="1:10" s="18" customFormat="1" ht="15.75" customHeight="1">
      <c r="A57" s="5" t="s">
        <v>60</v>
      </c>
      <c r="B57" s="6" t="s">
        <v>20</v>
      </c>
      <c r="C57" s="26">
        <v>4056</v>
      </c>
      <c r="D57" s="36">
        <f>SUM(Sep!D57+C57*9)</f>
        <v>384417</v>
      </c>
      <c r="E57" s="26">
        <v>20889</v>
      </c>
      <c r="F57" s="36">
        <f>SUM(Sep!F57+E57*9)</f>
        <v>575498</v>
      </c>
      <c r="G57" s="26">
        <v>80516</v>
      </c>
      <c r="H57" s="36">
        <f>SUM(Sep!H57+G57)</f>
        <v>305097</v>
      </c>
      <c r="I57" s="36">
        <f t="shared" si="0"/>
        <v>105461</v>
      </c>
      <c r="J57" s="36">
        <f t="shared" si="1"/>
        <v>1265012</v>
      </c>
    </row>
    <row r="58" spans="1:10" s="18" customFormat="1" ht="15.75" customHeight="1">
      <c r="A58" s="5" t="s">
        <v>61</v>
      </c>
      <c r="B58" s="6" t="s">
        <v>20</v>
      </c>
      <c r="C58" s="26">
        <v>17704</v>
      </c>
      <c r="D58" s="36">
        <f>SUM(Sep!D58+C58*9)</f>
        <v>525957</v>
      </c>
      <c r="E58" s="26">
        <v>10112</v>
      </c>
      <c r="F58" s="36">
        <f>SUM(Sep!F58+E58*9)</f>
        <v>517493</v>
      </c>
      <c r="G58" s="26">
        <v>100536</v>
      </c>
      <c r="H58" s="36">
        <f>SUM(Sep!H58+G58)</f>
        <v>229909</v>
      </c>
      <c r="I58" s="36">
        <f t="shared" si="0"/>
        <v>128352</v>
      </c>
      <c r="J58" s="36">
        <f t="shared" si="1"/>
        <v>1273359</v>
      </c>
    </row>
    <row r="59" spans="1:10" s="18" customFormat="1" ht="15.75" customHeight="1">
      <c r="A59" s="5" t="s">
        <v>65</v>
      </c>
      <c r="B59" s="6" t="s">
        <v>20</v>
      </c>
      <c r="C59" s="26">
        <v>0</v>
      </c>
      <c r="D59" s="36">
        <f>SUM(Sep!D59+C59*9)</f>
        <v>32283</v>
      </c>
      <c r="E59" s="26">
        <v>0</v>
      </c>
      <c r="F59" s="36">
        <f>SUM(Sep!F59+E59*9)</f>
        <v>0</v>
      </c>
      <c r="G59" s="26">
        <v>0</v>
      </c>
      <c r="H59" s="36">
        <f>SUM(Sep!H59+G59)</f>
        <v>8592</v>
      </c>
      <c r="I59" s="36">
        <f t="shared" si="0"/>
        <v>0</v>
      </c>
      <c r="J59" s="36">
        <f t="shared" si="1"/>
        <v>40875</v>
      </c>
    </row>
    <row r="60" spans="1:10" s="18" customFormat="1" ht="15.75" customHeight="1">
      <c r="A60" s="5" t="s">
        <v>66</v>
      </c>
      <c r="B60" s="6" t="s">
        <v>20</v>
      </c>
      <c r="C60" s="26">
        <v>9556</v>
      </c>
      <c r="D60" s="36">
        <f>SUM(Sep!D60+C60*9)</f>
        <v>407186</v>
      </c>
      <c r="E60" s="26">
        <v>1637</v>
      </c>
      <c r="F60" s="36">
        <f>SUM(Sep!F60+E60*9)</f>
        <v>74166</v>
      </c>
      <c r="G60" s="26">
        <v>16525</v>
      </c>
      <c r="H60" s="36">
        <f>SUM(Sep!H60+G60)</f>
        <v>123531</v>
      </c>
      <c r="I60" s="36">
        <f t="shared" si="0"/>
        <v>27718</v>
      </c>
      <c r="J60" s="36">
        <f t="shared" si="1"/>
        <v>604883</v>
      </c>
    </row>
    <row r="61" spans="1:10" s="18" customFormat="1" ht="15.75" customHeight="1">
      <c r="A61" s="5" t="s">
        <v>67</v>
      </c>
      <c r="B61" s="6" t="s">
        <v>20</v>
      </c>
      <c r="C61" s="26">
        <v>5472</v>
      </c>
      <c r="D61" s="36">
        <f>SUM(Sep!D61+C61*9)</f>
        <v>99398</v>
      </c>
      <c r="E61" s="26">
        <v>0</v>
      </c>
      <c r="F61" s="36">
        <f>SUM(Sep!F61+E61*9)</f>
        <v>0</v>
      </c>
      <c r="G61" s="26">
        <v>7741</v>
      </c>
      <c r="H61" s="36">
        <f>SUM(Sep!H61+G61)</f>
        <v>13640</v>
      </c>
      <c r="I61" s="36">
        <f t="shared" si="0"/>
        <v>13213</v>
      </c>
      <c r="J61" s="36">
        <f t="shared" si="1"/>
        <v>113038</v>
      </c>
    </row>
    <row r="62" spans="1:10" s="16" customFormat="1" ht="15.75" customHeight="1">
      <c r="A62" s="10" t="s">
        <v>68</v>
      </c>
      <c r="B62" s="11" t="s">
        <v>20</v>
      </c>
      <c r="C62" s="26">
        <v>0</v>
      </c>
      <c r="D62" s="36">
        <f>SUM(Sep!D62+C62*9)</f>
        <v>17336</v>
      </c>
      <c r="E62" s="26">
        <v>2112</v>
      </c>
      <c r="F62" s="36">
        <f>SUM(Sep!F62+E62*9)</f>
        <v>154464</v>
      </c>
      <c r="G62" s="26">
        <v>0</v>
      </c>
      <c r="H62" s="36">
        <f>SUM(Sep!H62+G62)</f>
        <v>57375</v>
      </c>
      <c r="I62" s="36">
        <f t="shared" si="0"/>
        <v>2112</v>
      </c>
      <c r="J62" s="36">
        <f t="shared" si="1"/>
        <v>229175</v>
      </c>
    </row>
    <row r="63" spans="1:10" s="18" customFormat="1" ht="15.75" customHeight="1">
      <c r="A63" s="5" t="s">
        <v>69</v>
      </c>
      <c r="B63" s="6" t="s">
        <v>20</v>
      </c>
      <c r="C63" s="26">
        <v>8564</v>
      </c>
      <c r="D63" s="36">
        <f>SUM(Sep!D63+C63*9)</f>
        <v>432701</v>
      </c>
      <c r="E63" s="26">
        <v>7394</v>
      </c>
      <c r="F63" s="36">
        <f>SUM(Sep!F63+E63*9)</f>
        <v>202542</v>
      </c>
      <c r="G63" s="26">
        <v>41932</v>
      </c>
      <c r="H63" s="36">
        <f>SUM(Sep!H63+G63)</f>
        <v>105177</v>
      </c>
      <c r="I63" s="36">
        <f t="shared" si="0"/>
        <v>57890</v>
      </c>
      <c r="J63" s="36">
        <f t="shared" si="1"/>
        <v>740420</v>
      </c>
    </row>
    <row r="64" spans="1:10" s="16" customFormat="1" ht="15.75" customHeight="1">
      <c r="A64" s="10" t="s">
        <v>70</v>
      </c>
      <c r="B64" s="11" t="s">
        <v>20</v>
      </c>
      <c r="C64" s="26">
        <v>4125</v>
      </c>
      <c r="D64" s="36">
        <f>SUM(Sep!D64+C64*9)</f>
        <v>249518</v>
      </c>
      <c r="E64" s="26">
        <v>3653</v>
      </c>
      <c r="F64" s="36">
        <f>SUM(Sep!F64+E64*9)</f>
        <v>134459</v>
      </c>
      <c r="G64" s="26">
        <v>23201</v>
      </c>
      <c r="H64" s="36">
        <f>SUM(Sep!H64+G64)</f>
        <v>115659</v>
      </c>
      <c r="I64" s="36">
        <f t="shared" si="0"/>
        <v>30979</v>
      </c>
      <c r="J64" s="36">
        <f t="shared" si="1"/>
        <v>499636</v>
      </c>
    </row>
    <row r="65" spans="1:10" s="18" customFormat="1" ht="15.75" customHeight="1">
      <c r="A65" s="5" t="s">
        <v>71</v>
      </c>
      <c r="B65" s="6" t="s">
        <v>20</v>
      </c>
      <c r="C65" s="26">
        <v>5808</v>
      </c>
      <c r="D65" s="36">
        <f>SUM(Sep!D65+C65*9)</f>
        <v>306527</v>
      </c>
      <c r="E65" s="26">
        <v>0</v>
      </c>
      <c r="F65" s="36">
        <f>SUM(Sep!F65+E65*9)</f>
        <v>58646</v>
      </c>
      <c r="G65" s="26">
        <v>11519</v>
      </c>
      <c r="H65" s="36">
        <f>SUM(Sep!H65+G65)</f>
        <v>220217</v>
      </c>
      <c r="I65" s="36">
        <f t="shared" si="0"/>
        <v>17327</v>
      </c>
      <c r="J65" s="36">
        <f t="shared" si="1"/>
        <v>585390</v>
      </c>
    </row>
    <row r="66" spans="1:10" s="16" customFormat="1" ht="15.75" customHeight="1">
      <c r="A66" s="10" t="s">
        <v>72</v>
      </c>
      <c r="B66" s="11" t="s">
        <v>20</v>
      </c>
      <c r="C66" s="26">
        <v>0</v>
      </c>
      <c r="D66" s="36">
        <f>SUM(Sep!D66+C66*9)</f>
        <v>0</v>
      </c>
      <c r="E66" s="26">
        <v>1644</v>
      </c>
      <c r="F66" s="36">
        <f>SUM(Sep!F66+E66*9)</f>
        <v>14796</v>
      </c>
      <c r="G66" s="26">
        <v>0</v>
      </c>
      <c r="H66" s="36">
        <f>SUM(Sep!H66+G66)</f>
        <v>0</v>
      </c>
      <c r="I66" s="36">
        <f t="shared" si="0"/>
        <v>1644</v>
      </c>
      <c r="J66" s="36">
        <f t="shared" si="1"/>
        <v>14796</v>
      </c>
    </row>
    <row r="67" spans="1:10" s="18" customFormat="1" ht="15.75" customHeight="1">
      <c r="A67" s="5" t="s">
        <v>73</v>
      </c>
      <c r="B67" s="6" t="s">
        <v>20</v>
      </c>
      <c r="C67" s="26">
        <v>2376</v>
      </c>
      <c r="D67" s="36">
        <f>SUM(Sep!D67+C67*9)</f>
        <v>263069</v>
      </c>
      <c r="E67" s="26">
        <v>2112</v>
      </c>
      <c r="F67" s="36">
        <f>SUM(Sep!F67+E67*9)</f>
        <v>34848</v>
      </c>
      <c r="G67" s="26">
        <v>25608</v>
      </c>
      <c r="H67" s="36">
        <f>SUM(Sep!H67+G67)</f>
        <v>120817</v>
      </c>
      <c r="I67" s="36">
        <f t="shared" si="0"/>
        <v>30096</v>
      </c>
      <c r="J67" s="36">
        <f t="shared" si="1"/>
        <v>418734</v>
      </c>
    </row>
    <row r="68" spans="1:10" s="16" customFormat="1" ht="15.75" customHeight="1">
      <c r="A68" s="10" t="s">
        <v>74</v>
      </c>
      <c r="B68" s="11" t="s">
        <v>20</v>
      </c>
      <c r="C68" s="26">
        <v>5006</v>
      </c>
      <c r="D68" s="36">
        <f>SUM(Sep!D68+C68*9)</f>
        <v>212680</v>
      </c>
      <c r="E68" s="26">
        <v>0</v>
      </c>
      <c r="F68" s="36">
        <f>SUM(Sep!F68+E68*9)</f>
        <v>480</v>
      </c>
      <c r="G68" s="26">
        <v>15357</v>
      </c>
      <c r="H68" s="36">
        <f>SUM(Sep!H68+G68)</f>
        <v>70537</v>
      </c>
      <c r="I68" s="36">
        <f t="shared" si="0"/>
        <v>20363</v>
      </c>
      <c r="J68" s="36">
        <f t="shared" si="1"/>
        <v>283697</v>
      </c>
    </row>
    <row r="69" spans="1:10" s="18" customFormat="1" ht="15.75" customHeight="1">
      <c r="A69" s="5" t="s">
        <v>75</v>
      </c>
      <c r="B69" s="6" t="s">
        <v>20</v>
      </c>
      <c r="C69" s="26">
        <v>421</v>
      </c>
      <c r="D69" s="36">
        <f>SUM(Sep!D69+C69*9)</f>
        <v>88648</v>
      </c>
      <c r="E69" s="26">
        <v>2112</v>
      </c>
      <c r="F69" s="36">
        <f>SUM(Sep!F69+E69*9)</f>
        <v>93742</v>
      </c>
      <c r="G69" s="26">
        <v>8292</v>
      </c>
      <c r="H69" s="36">
        <f>SUM(Sep!H69+G69)</f>
        <v>68727</v>
      </c>
      <c r="I69" s="36">
        <f aca="true" t="shared" si="2" ref="I69:I80">SUM(C69,E69,G69)</f>
        <v>10825</v>
      </c>
      <c r="J69" s="36">
        <f t="shared" si="1"/>
        <v>251117</v>
      </c>
    </row>
    <row r="70" spans="1:10" s="18" customFormat="1" ht="15.75" customHeight="1">
      <c r="A70" s="5" t="s">
        <v>76</v>
      </c>
      <c r="B70" s="6" t="s">
        <v>20</v>
      </c>
      <c r="C70" s="26">
        <v>1154</v>
      </c>
      <c r="D70" s="36">
        <f>SUM(Sep!D70+C70*9)</f>
        <v>83132</v>
      </c>
      <c r="E70" s="26">
        <v>1056</v>
      </c>
      <c r="F70" s="36">
        <f>SUM(Sep!F70+E70*9)</f>
        <v>49200</v>
      </c>
      <c r="G70" s="26">
        <v>15123</v>
      </c>
      <c r="H70" s="36">
        <f>SUM(Sep!H70+G70)</f>
        <v>33496</v>
      </c>
      <c r="I70" s="36">
        <f t="shared" si="2"/>
        <v>17333</v>
      </c>
      <c r="J70" s="36">
        <f t="shared" si="1"/>
        <v>165828</v>
      </c>
    </row>
    <row r="71" spans="1:10" s="16" customFormat="1" ht="15.75" customHeight="1">
      <c r="A71" s="10" t="s">
        <v>78</v>
      </c>
      <c r="B71" s="11" t="s">
        <v>20</v>
      </c>
      <c r="C71" s="26">
        <v>0</v>
      </c>
      <c r="D71" s="36">
        <f>SUM(Sep!D71+C71*9)</f>
        <v>0</v>
      </c>
      <c r="E71" s="26">
        <v>0</v>
      </c>
      <c r="F71" s="36">
        <f>SUM(Sep!F71+E71*9)</f>
        <v>0</v>
      </c>
      <c r="G71" s="26">
        <v>0</v>
      </c>
      <c r="H71" s="36">
        <f>SUM(Sep!H71+G71)</f>
        <v>0</v>
      </c>
      <c r="I71" s="36">
        <f t="shared" si="2"/>
        <v>0</v>
      </c>
      <c r="J71" s="36">
        <f t="shared" si="1"/>
        <v>0</v>
      </c>
    </row>
    <row r="72" spans="1:10" s="16" customFormat="1" ht="15.75" customHeight="1">
      <c r="A72" s="10" t="s">
        <v>79</v>
      </c>
      <c r="B72" s="11" t="s">
        <v>20</v>
      </c>
      <c r="C72" s="26">
        <v>376</v>
      </c>
      <c r="D72" s="36">
        <f>SUM(Sep!D72+C72*9)</f>
        <v>24202</v>
      </c>
      <c r="E72" s="26">
        <v>0</v>
      </c>
      <c r="F72" s="36">
        <f>SUM(Sep!F72+E72*9)</f>
        <v>61979</v>
      </c>
      <c r="G72" s="26">
        <v>752</v>
      </c>
      <c r="H72" s="36">
        <f>SUM(Sep!H72+G72)</f>
        <v>16285</v>
      </c>
      <c r="I72" s="36">
        <f t="shared" si="2"/>
        <v>1128</v>
      </c>
      <c r="J72" s="36">
        <f t="shared" si="1"/>
        <v>102466</v>
      </c>
    </row>
    <row r="73" spans="1:10" s="16" customFormat="1" ht="15.75" customHeight="1">
      <c r="A73" s="10" t="s">
        <v>80</v>
      </c>
      <c r="B73" s="11" t="s">
        <v>20</v>
      </c>
      <c r="C73" s="26">
        <v>4603</v>
      </c>
      <c r="D73" s="36">
        <f>SUM(Sep!D73+C73*9)</f>
        <v>314754</v>
      </c>
      <c r="E73" s="26">
        <v>2280</v>
      </c>
      <c r="F73" s="36">
        <f>SUM(Sep!F73+E73*9)</f>
        <v>60716</v>
      </c>
      <c r="G73" s="26">
        <v>65496</v>
      </c>
      <c r="H73" s="36">
        <f>SUM(Sep!H73+G73)</f>
        <v>126223</v>
      </c>
      <c r="I73" s="36">
        <f t="shared" si="2"/>
        <v>72379</v>
      </c>
      <c r="J73" s="36">
        <f t="shared" si="1"/>
        <v>501693</v>
      </c>
    </row>
    <row r="74" spans="1:10" s="18" customFormat="1" ht="15.75" customHeight="1">
      <c r="A74" s="5" t="s">
        <v>81</v>
      </c>
      <c r="B74" s="6" t="s">
        <v>20</v>
      </c>
      <c r="C74" s="26">
        <v>1677</v>
      </c>
      <c r="D74" s="36">
        <f>SUM(Sep!D74+C74*9)</f>
        <v>57016</v>
      </c>
      <c r="E74" s="26">
        <v>2170</v>
      </c>
      <c r="F74" s="36">
        <f>SUM(Sep!F74+E74*9)</f>
        <v>97914</v>
      </c>
      <c r="G74" s="26">
        <v>754</v>
      </c>
      <c r="H74" s="36">
        <f>SUM(Sep!H74+G74)</f>
        <v>11078</v>
      </c>
      <c r="I74" s="36">
        <f t="shared" si="2"/>
        <v>4601</v>
      </c>
      <c r="J74" s="36">
        <f t="shared" si="1"/>
        <v>166008</v>
      </c>
    </row>
    <row r="75" spans="1:10" s="16" customFormat="1" ht="15.75" customHeight="1">
      <c r="A75" s="10" t="s">
        <v>85</v>
      </c>
      <c r="B75" s="11" t="s">
        <v>20</v>
      </c>
      <c r="C75" s="26">
        <v>0</v>
      </c>
      <c r="D75" s="36">
        <f>SUM(Sep!D75+C75*9)</f>
        <v>0</v>
      </c>
      <c r="E75" s="26">
        <v>0</v>
      </c>
      <c r="F75" s="36">
        <f>SUM(Sep!F75+E75*9)</f>
        <v>0</v>
      </c>
      <c r="G75" s="26">
        <v>0</v>
      </c>
      <c r="H75" s="36">
        <f>SUM(Sep!H75+G75)</f>
        <v>0</v>
      </c>
      <c r="I75" s="36">
        <f t="shared" si="2"/>
        <v>0</v>
      </c>
      <c r="J75" s="36">
        <f t="shared" si="1"/>
        <v>0</v>
      </c>
    </row>
    <row r="76" spans="1:10" s="16" customFormat="1" ht="15.75" customHeight="1">
      <c r="A76" s="10" t="s">
        <v>87</v>
      </c>
      <c r="B76" s="11" t="s">
        <v>20</v>
      </c>
      <c r="C76" s="26">
        <v>0</v>
      </c>
      <c r="D76" s="36">
        <f>SUM(Sep!D76+C76*9)</f>
        <v>0</v>
      </c>
      <c r="E76" s="26">
        <v>0</v>
      </c>
      <c r="F76" s="36">
        <f>SUM(Sep!F76+E76*9)</f>
        <v>0</v>
      </c>
      <c r="G76" s="26">
        <v>0</v>
      </c>
      <c r="H76" s="36">
        <f>SUM(Sep!H76+G76)</f>
        <v>0</v>
      </c>
      <c r="I76" s="36">
        <f t="shared" si="2"/>
        <v>0</v>
      </c>
      <c r="J76" s="36">
        <f>SUM(D76+F76+H76)</f>
        <v>0</v>
      </c>
    </row>
    <row r="77" spans="1:10" s="18" customFormat="1" ht="15.75" customHeight="1">
      <c r="A77" s="5" t="s">
        <v>88</v>
      </c>
      <c r="B77" s="6" t="s">
        <v>20</v>
      </c>
      <c r="C77" s="26">
        <v>17774</v>
      </c>
      <c r="D77" s="36">
        <f>SUM(Sep!D77+C77*9)</f>
        <v>672534</v>
      </c>
      <c r="E77" s="26">
        <v>7696</v>
      </c>
      <c r="F77" s="36">
        <f>SUM(Sep!F77+E77*9)</f>
        <v>460067</v>
      </c>
      <c r="G77" s="26">
        <v>71503</v>
      </c>
      <c r="H77" s="36">
        <f>SUM(Sep!H77+G77)</f>
        <v>504108</v>
      </c>
      <c r="I77" s="36">
        <f t="shared" si="2"/>
        <v>96973</v>
      </c>
      <c r="J77" s="36">
        <f>SUM(D77+F77+H77)</f>
        <v>1636709</v>
      </c>
    </row>
    <row r="78" spans="1:10" s="18" customFormat="1" ht="15.75" customHeight="1">
      <c r="A78" s="5" t="s">
        <v>142</v>
      </c>
      <c r="B78" s="6" t="s">
        <v>20</v>
      </c>
      <c r="C78" s="26">
        <v>0</v>
      </c>
      <c r="D78" s="36">
        <f>SUM(Sep!D78+C78*9)</f>
        <v>0</v>
      </c>
      <c r="E78" s="26">
        <v>11999</v>
      </c>
      <c r="F78" s="36">
        <f>SUM(Sep!F78+E78*9)</f>
        <v>418082</v>
      </c>
      <c r="G78" s="26">
        <v>41245</v>
      </c>
      <c r="H78" s="36">
        <f>SUM(Sep!H78+G78)</f>
        <v>150115</v>
      </c>
      <c r="I78" s="36">
        <f t="shared" si="2"/>
        <v>53244</v>
      </c>
      <c r="J78" s="36">
        <f>SUM(D78+F78+H78)</f>
        <v>568197</v>
      </c>
    </row>
    <row r="79" spans="1:10" s="18" customFormat="1" ht="15.75" customHeight="1">
      <c r="A79" s="5" t="s">
        <v>137</v>
      </c>
      <c r="B79" s="6" t="s">
        <v>20</v>
      </c>
      <c r="C79" s="26">
        <v>0</v>
      </c>
      <c r="D79" s="36">
        <f>SUM(Sep!D79+C79*9)</f>
        <v>41107</v>
      </c>
      <c r="E79" s="26">
        <v>3985</v>
      </c>
      <c r="F79" s="36">
        <f>SUM(Sep!F79+E79*9)</f>
        <v>393345</v>
      </c>
      <c r="G79" s="26">
        <v>0</v>
      </c>
      <c r="H79" s="36">
        <f>SUM(Sep!H79+G79)</f>
        <v>53400</v>
      </c>
      <c r="I79" s="36">
        <f t="shared" si="2"/>
        <v>3985</v>
      </c>
      <c r="J79" s="36">
        <f>SUM(D79+F79+H79)</f>
        <v>487852</v>
      </c>
    </row>
    <row r="80" spans="1:10" s="18" customFormat="1" ht="15.75" customHeight="1">
      <c r="A80" s="5" t="s">
        <v>138</v>
      </c>
      <c r="B80" s="6" t="s">
        <v>20</v>
      </c>
      <c r="C80" s="26">
        <v>0</v>
      </c>
      <c r="D80" s="36">
        <f>SUM(Sep!D80+C80*9)</f>
        <v>0</v>
      </c>
      <c r="E80" s="26">
        <v>12663</v>
      </c>
      <c r="F80" s="36">
        <f>SUM(Sep!F80+E80*9)</f>
        <v>348275</v>
      </c>
      <c r="G80" s="26">
        <v>9046</v>
      </c>
      <c r="H80" s="36">
        <f>SUM(Sep!H80+G80)</f>
        <v>52855</v>
      </c>
      <c r="I80" s="36">
        <f t="shared" si="2"/>
        <v>21709</v>
      </c>
      <c r="J80" s="36">
        <f>SUM(D80+F80+H80)</f>
        <v>401130</v>
      </c>
    </row>
    <row r="81" spans="1:10" s="5" customFormat="1" ht="21.75">
      <c r="A81" s="20" t="s">
        <v>127</v>
      </c>
      <c r="B81" s="28"/>
      <c r="C81" s="27">
        <f>SUM(C5:C35)</f>
        <v>60384</v>
      </c>
      <c r="D81" s="38">
        <f aca="true" t="shared" si="3" ref="D81:J81">SUM(D5:D35)</f>
        <v>3060585</v>
      </c>
      <c r="E81" s="27">
        <f t="shared" si="3"/>
        <v>78564</v>
      </c>
      <c r="F81" s="38">
        <f t="shared" si="3"/>
        <v>5077104</v>
      </c>
      <c r="G81" s="27">
        <f t="shared" si="3"/>
        <v>636451</v>
      </c>
      <c r="H81" s="38">
        <f t="shared" si="3"/>
        <v>3422523</v>
      </c>
      <c r="I81" s="38">
        <f t="shared" si="3"/>
        <v>775399</v>
      </c>
      <c r="J81" s="38">
        <f t="shared" si="3"/>
        <v>11560212</v>
      </c>
    </row>
    <row r="82" spans="1:10" s="5" customFormat="1" ht="21.75">
      <c r="A82" s="20" t="s">
        <v>128</v>
      </c>
      <c r="B82" s="28"/>
      <c r="C82" s="27">
        <f>SUM(C36:C80)</f>
        <v>208556</v>
      </c>
      <c r="D82" s="38">
        <f aca="true" t="shared" si="4" ref="D82:J82">SUM(D36:D80)</f>
        <v>10771520</v>
      </c>
      <c r="E82" s="27">
        <f t="shared" si="4"/>
        <v>202148</v>
      </c>
      <c r="F82" s="38">
        <f t="shared" si="4"/>
        <v>7931207</v>
      </c>
      <c r="G82" s="27">
        <f t="shared" si="4"/>
        <v>1229470</v>
      </c>
      <c r="H82" s="38">
        <f t="shared" si="4"/>
        <v>5300763</v>
      </c>
      <c r="I82" s="38">
        <f t="shared" si="4"/>
        <v>1640174</v>
      </c>
      <c r="J82" s="38">
        <f t="shared" si="4"/>
        <v>24003490</v>
      </c>
    </row>
    <row r="83" spans="1:10" s="5" customFormat="1" ht="15.75" customHeight="1">
      <c r="A83" s="18" t="s">
        <v>89</v>
      </c>
      <c r="B83" s="28"/>
      <c r="C83" s="27">
        <f>SUM(C81:C82)</f>
        <v>268940</v>
      </c>
      <c r="D83" s="38">
        <f aca="true" t="shared" si="5" ref="D83:J83">SUM(D81:D82)</f>
        <v>13832105</v>
      </c>
      <c r="E83" s="27">
        <f t="shared" si="5"/>
        <v>280712</v>
      </c>
      <c r="F83" s="38">
        <f t="shared" si="5"/>
        <v>13008311</v>
      </c>
      <c r="G83" s="27">
        <f t="shared" si="5"/>
        <v>1865921</v>
      </c>
      <c r="H83" s="38">
        <f t="shared" si="5"/>
        <v>8723286</v>
      </c>
      <c r="I83" s="38">
        <f t="shared" si="5"/>
        <v>2415573</v>
      </c>
      <c r="J83" s="38">
        <f t="shared" si="5"/>
        <v>35563702</v>
      </c>
    </row>
    <row r="84" spans="1:10" ht="12.75">
      <c r="A84" s="29"/>
      <c r="B84" s="28"/>
      <c r="C84" s="28"/>
      <c r="D84" s="48"/>
      <c r="E84" s="28"/>
      <c r="F84" s="48"/>
      <c r="G84" s="28"/>
      <c r="H84" s="48"/>
      <c r="I84" s="52" t="s">
        <v>126</v>
      </c>
      <c r="J84" s="38">
        <v>31036205</v>
      </c>
    </row>
    <row r="85" spans="1:10" ht="12.75">
      <c r="A85" s="29"/>
      <c r="B85" s="28"/>
      <c r="C85" s="28"/>
      <c r="D85" s="48"/>
      <c r="E85" s="28"/>
      <c r="F85" s="48"/>
      <c r="G85" s="28"/>
      <c r="H85" s="48"/>
      <c r="I85" s="52" t="s">
        <v>125</v>
      </c>
      <c r="J85" s="53">
        <v>26180975</v>
      </c>
    </row>
    <row r="86" spans="1:8" ht="10.5">
      <c r="A86" s="29"/>
      <c r="B86" s="28"/>
      <c r="C86" s="28"/>
      <c r="D86" s="48"/>
      <c r="E86" s="28"/>
      <c r="F86" s="48"/>
      <c r="G86" s="28"/>
      <c r="H86" s="48"/>
    </row>
  </sheetData>
  <sheetProtection/>
  <mergeCells count="1">
    <mergeCell ref="A1:J1"/>
  </mergeCells>
  <conditionalFormatting sqref="A2:A83 C2:IV2 A1:IV1 B3:H86 I3:IV83">
    <cfRule type="expression" priority="9" dxfId="0" stopIfTrue="1">
      <formula>CellHasFormula</formula>
    </cfRule>
  </conditionalFormatting>
  <conditionalFormatting sqref="A1:IV1">
    <cfRule type="expression" priority="8" dxfId="0" stopIfTrue="1">
      <formula>CellHasFormula</formula>
    </cfRule>
  </conditionalFormatting>
  <conditionalFormatting sqref="C36:C80">
    <cfRule type="expression" priority="7" dxfId="0" stopIfTrue="1">
      <formula>CellHasFormula</formula>
    </cfRule>
  </conditionalFormatting>
  <conditionalFormatting sqref="E36:E80">
    <cfRule type="expression" priority="6" dxfId="0" stopIfTrue="1">
      <formula>CellHasFormula</formula>
    </cfRule>
  </conditionalFormatting>
  <conditionalFormatting sqref="G36:G80">
    <cfRule type="expression" priority="5" dxfId="0" stopIfTrue="1">
      <formula>CellHasFormula</formula>
    </cfRule>
  </conditionalFormatting>
  <conditionalFormatting sqref="C5:C35">
    <cfRule type="expression" priority="4" dxfId="0" stopIfTrue="1">
      <formula>CellHasFormula</formula>
    </cfRule>
  </conditionalFormatting>
  <conditionalFormatting sqref="E5:E35">
    <cfRule type="expression" priority="3" dxfId="0" stopIfTrue="1">
      <formula>CellHasFormula</formula>
    </cfRule>
  </conditionalFormatting>
  <conditionalFormatting sqref="G5:G35">
    <cfRule type="expression" priority="2" dxfId="0" stopIfTrue="1">
      <formula>CellHasFormula</formula>
    </cfRule>
  </conditionalFormatting>
  <conditionalFormatting sqref="J84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65" activePane="bottomLeft" state="frozen"/>
      <selection pane="topLeft" activeCell="A1" sqref="A1"/>
      <selection pane="bottomLeft" activeCell="J90" sqref="J90"/>
    </sheetView>
  </sheetViews>
  <sheetFormatPr defaultColWidth="9.140625" defaultRowHeight="12.75"/>
  <cols>
    <col min="1" max="1" width="21.57421875" style="0" bestFit="1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4" t="s">
        <v>144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s="1" customFormat="1" ht="12.75">
      <c r="A2" s="1" t="s">
        <v>149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4</v>
      </c>
      <c r="D4" s="41" t="s">
        <v>11</v>
      </c>
      <c r="E4" s="4" t="s">
        <v>13</v>
      </c>
      <c r="F4" s="41" t="s">
        <v>14</v>
      </c>
      <c r="G4" s="4" t="s">
        <v>93</v>
      </c>
      <c r="H4" s="41" t="s">
        <v>90</v>
      </c>
      <c r="I4" s="41" t="s">
        <v>94</v>
      </c>
      <c r="J4" s="41" t="s">
        <v>18</v>
      </c>
    </row>
    <row r="5" spans="1:10" s="4" customFormat="1" ht="20.25" customHeight="1">
      <c r="A5" s="22" t="s">
        <v>130</v>
      </c>
      <c r="B5" s="4" t="s">
        <v>22</v>
      </c>
      <c r="C5" s="7">
        <v>1160</v>
      </c>
      <c r="D5" s="37">
        <f>SUM(Oct!D5+C5*8)</f>
        <v>113073</v>
      </c>
      <c r="E5" s="8">
        <v>1056</v>
      </c>
      <c r="F5" s="37">
        <f>SUM(Oct!F5+E5*8)</f>
        <v>67083</v>
      </c>
      <c r="G5" s="8">
        <v>20811</v>
      </c>
      <c r="H5" s="37">
        <f>SUM(Oct!H5+G5)</f>
        <v>85180</v>
      </c>
      <c r="I5" s="37">
        <f aca="true" t="shared" si="0" ref="I5:I68">SUM(C5,E5,G5)</f>
        <v>23027</v>
      </c>
      <c r="J5" s="37">
        <f>SUM(D5+F5+H5)</f>
        <v>265336</v>
      </c>
    </row>
    <row r="6" spans="1:10" s="12" customFormat="1" ht="15.75" customHeight="1">
      <c r="A6" s="10" t="s">
        <v>21</v>
      </c>
      <c r="B6" s="11" t="s">
        <v>22</v>
      </c>
      <c r="C6" s="7">
        <v>0</v>
      </c>
      <c r="D6" s="37">
        <f>SUM(Oct!D6+C6*8)</f>
        <v>0</v>
      </c>
      <c r="E6" s="8">
        <v>1056</v>
      </c>
      <c r="F6" s="37">
        <f>SUM(Oct!F6+E6*8)</f>
        <v>18567</v>
      </c>
      <c r="G6" s="8">
        <v>2112</v>
      </c>
      <c r="H6" s="37">
        <f>SUM(Oct!H6+G6)</f>
        <v>23670</v>
      </c>
      <c r="I6" s="37">
        <f t="shared" si="0"/>
        <v>3168</v>
      </c>
      <c r="J6" s="37">
        <f aca="true" t="shared" si="1" ref="J6:J69">SUM(D6+F6+H6)</f>
        <v>42237</v>
      </c>
    </row>
    <row r="7" spans="1:10" s="12" customFormat="1" ht="15.75" customHeight="1">
      <c r="A7" s="10" t="s">
        <v>23</v>
      </c>
      <c r="B7" s="11" t="s">
        <v>22</v>
      </c>
      <c r="C7" s="7">
        <v>1022</v>
      </c>
      <c r="D7" s="37">
        <f>SUM(Oct!D7+C7*8)</f>
        <v>106295</v>
      </c>
      <c r="E7" s="8">
        <v>5688</v>
      </c>
      <c r="F7" s="37">
        <f>SUM(Oct!F7+E7*8)</f>
        <v>202359</v>
      </c>
      <c r="G7" s="8">
        <v>41526</v>
      </c>
      <c r="H7" s="37">
        <f>SUM(Oct!H7+G7)</f>
        <v>98805</v>
      </c>
      <c r="I7" s="37">
        <f t="shared" si="0"/>
        <v>48236</v>
      </c>
      <c r="J7" s="37">
        <f t="shared" si="1"/>
        <v>407459</v>
      </c>
    </row>
    <row r="8" spans="1:10" s="1" customFormat="1" ht="15.75" customHeight="1">
      <c r="A8" s="5" t="s">
        <v>24</v>
      </c>
      <c r="B8" s="6" t="s">
        <v>22</v>
      </c>
      <c r="C8" s="7">
        <v>15465</v>
      </c>
      <c r="D8" s="37">
        <f>SUM(Oct!D8+C8*8)</f>
        <v>350670</v>
      </c>
      <c r="E8" s="8">
        <v>5391</v>
      </c>
      <c r="F8" s="37">
        <f>SUM(Oct!F8+E8*8)</f>
        <v>433995</v>
      </c>
      <c r="G8" s="8">
        <v>76858</v>
      </c>
      <c r="H8" s="37">
        <f>SUM(Oct!H8+G8)</f>
        <v>339844</v>
      </c>
      <c r="I8" s="37">
        <f t="shared" si="0"/>
        <v>97714</v>
      </c>
      <c r="J8" s="37">
        <f t="shared" si="1"/>
        <v>1124509</v>
      </c>
    </row>
    <row r="9" spans="1:10" s="12" customFormat="1" ht="15.75" customHeight="1">
      <c r="A9" s="10" t="s">
        <v>25</v>
      </c>
      <c r="B9" s="11" t="s">
        <v>22</v>
      </c>
      <c r="C9" s="7">
        <v>2919</v>
      </c>
      <c r="D9" s="37">
        <f>SUM(Oct!D9+C9*8)</f>
        <v>121482</v>
      </c>
      <c r="E9" s="8">
        <v>90</v>
      </c>
      <c r="F9" s="37">
        <f>SUM(Oct!F9+E9*8)</f>
        <v>46251</v>
      </c>
      <c r="G9" s="8">
        <v>46032</v>
      </c>
      <c r="H9" s="37">
        <f>SUM(Oct!H9+G9)</f>
        <v>91744</v>
      </c>
      <c r="I9" s="37">
        <f t="shared" si="0"/>
        <v>49041</v>
      </c>
      <c r="J9" s="37">
        <f t="shared" si="1"/>
        <v>259477</v>
      </c>
    </row>
    <row r="10" spans="1:10" s="1" customFormat="1" ht="15.75" customHeight="1">
      <c r="A10" s="5" t="s">
        <v>27</v>
      </c>
      <c r="B10" s="6" t="s">
        <v>22</v>
      </c>
      <c r="C10" s="7">
        <v>34614</v>
      </c>
      <c r="D10" s="37">
        <f>SUM(Oct!D10+C10*8)</f>
        <v>656415</v>
      </c>
      <c r="E10" s="8">
        <v>0</v>
      </c>
      <c r="F10" s="37">
        <f>SUM(Oct!F10+E10*8)</f>
        <v>159649</v>
      </c>
      <c r="G10" s="8">
        <v>30953</v>
      </c>
      <c r="H10" s="37">
        <f>SUM(Oct!H10+G10)</f>
        <v>225827</v>
      </c>
      <c r="I10" s="37">
        <f t="shared" si="0"/>
        <v>65567</v>
      </c>
      <c r="J10" s="37">
        <f t="shared" si="1"/>
        <v>1041891</v>
      </c>
    </row>
    <row r="11" spans="1:10" s="1" customFormat="1" ht="15.75" customHeight="1">
      <c r="A11" s="5" t="s">
        <v>30</v>
      </c>
      <c r="B11" s="6" t="s">
        <v>22</v>
      </c>
      <c r="C11" s="7">
        <v>6413</v>
      </c>
      <c r="D11" s="37">
        <f>SUM(Oct!D11+C11*8)</f>
        <v>137169</v>
      </c>
      <c r="E11" s="8">
        <v>2292</v>
      </c>
      <c r="F11" s="37">
        <f>SUM(Oct!F11+E11*8)</f>
        <v>307947</v>
      </c>
      <c r="G11" s="8">
        <v>61708</v>
      </c>
      <c r="H11" s="37">
        <f>SUM(Oct!H11+G11)</f>
        <v>245561</v>
      </c>
      <c r="I11" s="37">
        <f t="shared" si="0"/>
        <v>70413</v>
      </c>
      <c r="J11" s="37">
        <f t="shared" si="1"/>
        <v>690677</v>
      </c>
    </row>
    <row r="12" spans="1:10" s="1" customFormat="1" ht="15.75" customHeight="1">
      <c r="A12" s="5" t="s">
        <v>31</v>
      </c>
      <c r="B12" s="6" t="s">
        <v>22</v>
      </c>
      <c r="C12" s="7">
        <v>3094</v>
      </c>
      <c r="D12" s="37">
        <f>SUM(Oct!D12+C12*8)</f>
        <v>100684</v>
      </c>
      <c r="E12" s="8">
        <v>912</v>
      </c>
      <c r="F12" s="37">
        <f>SUM(Oct!F12+E12*8)</f>
        <v>140109</v>
      </c>
      <c r="G12" s="8">
        <v>17708</v>
      </c>
      <c r="H12" s="37">
        <f>SUM(Oct!H12+G12)</f>
        <v>63742</v>
      </c>
      <c r="I12" s="37">
        <f t="shared" si="0"/>
        <v>21714</v>
      </c>
      <c r="J12" s="37">
        <f t="shared" si="1"/>
        <v>304535</v>
      </c>
    </row>
    <row r="13" spans="1:10" s="12" customFormat="1" ht="15.75" customHeight="1">
      <c r="A13" s="10" t="s">
        <v>36</v>
      </c>
      <c r="B13" s="11" t="s">
        <v>22</v>
      </c>
      <c r="C13" s="7">
        <v>0</v>
      </c>
      <c r="D13" s="37">
        <f>SUM(Oct!D13+C13*8)</f>
        <v>5436</v>
      </c>
      <c r="E13" s="8">
        <v>1056</v>
      </c>
      <c r="F13" s="37">
        <f>SUM(Oct!F13+E13*8)</f>
        <v>8448</v>
      </c>
      <c r="G13" s="8">
        <v>1276</v>
      </c>
      <c r="H13" s="37">
        <f>SUM(Oct!H13+G13)</f>
        <v>1899</v>
      </c>
      <c r="I13" s="37">
        <f t="shared" si="0"/>
        <v>2332</v>
      </c>
      <c r="J13" s="37">
        <f t="shared" si="1"/>
        <v>15783</v>
      </c>
    </row>
    <row r="14" spans="1:10" s="1" customFormat="1" ht="15.75" customHeight="1">
      <c r="A14" s="5" t="s">
        <v>37</v>
      </c>
      <c r="B14" s="6" t="s">
        <v>22</v>
      </c>
      <c r="C14" s="7">
        <v>0</v>
      </c>
      <c r="D14" s="37">
        <f>SUM(Oct!D14+C14*8)</f>
        <v>142399</v>
      </c>
      <c r="E14" s="8">
        <v>2112</v>
      </c>
      <c r="F14" s="37">
        <f>SUM(Oct!F14+E14*8)</f>
        <v>114386</v>
      </c>
      <c r="G14" s="8">
        <v>8448</v>
      </c>
      <c r="H14" s="37">
        <f>SUM(Oct!H14+G14)</f>
        <v>214999</v>
      </c>
      <c r="I14" s="37">
        <f t="shared" si="0"/>
        <v>10560</v>
      </c>
      <c r="J14" s="37">
        <f t="shared" si="1"/>
        <v>471784</v>
      </c>
    </row>
    <row r="15" spans="1:10" s="1" customFormat="1" ht="15.75" customHeight="1">
      <c r="A15" s="5" t="s">
        <v>40</v>
      </c>
      <c r="B15" s="6" t="s">
        <v>22</v>
      </c>
      <c r="C15" s="7">
        <v>16543</v>
      </c>
      <c r="D15" s="37">
        <f>SUM(Oct!D15+C15*8)</f>
        <v>319226</v>
      </c>
      <c r="E15" s="8">
        <v>4344</v>
      </c>
      <c r="F15" s="37">
        <f>SUM(Oct!F15+E15*8)</f>
        <v>293666</v>
      </c>
      <c r="G15" s="8">
        <v>130946</v>
      </c>
      <c r="H15" s="37">
        <f>SUM(Oct!H15+G15)</f>
        <v>384986</v>
      </c>
      <c r="I15" s="37">
        <f t="shared" si="0"/>
        <v>151833</v>
      </c>
      <c r="J15" s="37">
        <f t="shared" si="1"/>
        <v>997878</v>
      </c>
    </row>
    <row r="16" spans="1:10" s="1" customFormat="1" ht="15.75" customHeight="1">
      <c r="A16" s="5" t="s">
        <v>44</v>
      </c>
      <c r="B16" s="6" t="s">
        <v>22</v>
      </c>
      <c r="C16" s="7">
        <v>7433</v>
      </c>
      <c r="D16" s="37">
        <f>SUM(Oct!D16+C16*8)</f>
        <v>181803</v>
      </c>
      <c r="E16" s="8">
        <v>1146</v>
      </c>
      <c r="F16" s="37">
        <f>SUM(Oct!F16+E16*8)</f>
        <v>125542</v>
      </c>
      <c r="G16" s="8">
        <v>30946</v>
      </c>
      <c r="H16" s="37">
        <f>SUM(Oct!H16+G16)</f>
        <v>145527</v>
      </c>
      <c r="I16" s="37">
        <f t="shared" si="0"/>
        <v>39525</v>
      </c>
      <c r="J16" s="37">
        <f t="shared" si="1"/>
        <v>452872</v>
      </c>
    </row>
    <row r="17" spans="1:10" s="1" customFormat="1" ht="15.75" customHeight="1">
      <c r="A17" s="5" t="s">
        <v>45</v>
      </c>
      <c r="B17" s="6" t="s">
        <v>22</v>
      </c>
      <c r="C17" s="7">
        <v>4250</v>
      </c>
      <c r="D17" s="37">
        <f>SUM(Oct!D17+C17*8)</f>
        <v>114702</v>
      </c>
      <c r="E17" s="8">
        <v>5338</v>
      </c>
      <c r="F17" s="37">
        <f>SUM(Oct!F17+E17*8)</f>
        <v>347941</v>
      </c>
      <c r="G17" s="8">
        <v>90185</v>
      </c>
      <c r="H17" s="37">
        <f>SUM(Oct!H17+G17)</f>
        <v>273320</v>
      </c>
      <c r="I17" s="37">
        <f t="shared" si="0"/>
        <v>99773</v>
      </c>
      <c r="J17" s="37">
        <f t="shared" si="1"/>
        <v>735963</v>
      </c>
    </row>
    <row r="18" spans="1:10" s="1" customFormat="1" ht="15.75" customHeight="1">
      <c r="A18" s="5" t="s">
        <v>46</v>
      </c>
      <c r="B18" s="6" t="s">
        <v>22</v>
      </c>
      <c r="C18" s="7">
        <v>2552</v>
      </c>
      <c r="D18" s="37">
        <f>SUM(Oct!D18+C18*8)</f>
        <v>192732</v>
      </c>
      <c r="E18" s="8">
        <v>3974</v>
      </c>
      <c r="F18" s="37">
        <f>SUM(Oct!F18+E18*8)</f>
        <v>308618</v>
      </c>
      <c r="G18" s="8">
        <v>33633</v>
      </c>
      <c r="H18" s="37">
        <f>SUM(Oct!H18+G18)</f>
        <v>174640</v>
      </c>
      <c r="I18" s="37">
        <f t="shared" si="0"/>
        <v>40159</v>
      </c>
      <c r="J18" s="37">
        <f t="shared" si="1"/>
        <v>675990</v>
      </c>
    </row>
    <row r="19" spans="1:10" s="12" customFormat="1" ht="15.75" customHeight="1">
      <c r="A19" s="10" t="s">
        <v>47</v>
      </c>
      <c r="B19" s="11" t="s">
        <v>22</v>
      </c>
      <c r="C19" s="7">
        <v>0</v>
      </c>
      <c r="D19" s="37">
        <f>SUM(Oct!D19+C19*8)</f>
        <v>29248</v>
      </c>
      <c r="E19" s="8">
        <v>0</v>
      </c>
      <c r="F19" s="37">
        <f>SUM(Oct!F19+E19*8)</f>
        <v>0</v>
      </c>
      <c r="G19" s="8">
        <v>0</v>
      </c>
      <c r="H19" s="37">
        <f>SUM(Oct!H19+G19)</f>
        <v>11124</v>
      </c>
      <c r="I19" s="37">
        <f t="shared" si="0"/>
        <v>0</v>
      </c>
      <c r="J19" s="37">
        <f t="shared" si="1"/>
        <v>40372</v>
      </c>
    </row>
    <row r="20" spans="1:10" s="12" customFormat="1" ht="15.75" customHeight="1">
      <c r="A20" s="10" t="s">
        <v>49</v>
      </c>
      <c r="B20" s="11" t="s">
        <v>22</v>
      </c>
      <c r="C20" s="7">
        <v>0</v>
      </c>
      <c r="D20" s="37">
        <f>SUM(Oct!D20+C20*8)</f>
        <v>15441</v>
      </c>
      <c r="E20" s="8">
        <v>0</v>
      </c>
      <c r="F20" s="37">
        <f>SUM(Oct!F20+E20*8)</f>
        <v>0</v>
      </c>
      <c r="G20" s="8">
        <v>0</v>
      </c>
      <c r="H20" s="37">
        <f>SUM(Oct!H20+G20)</f>
        <v>3678</v>
      </c>
      <c r="I20" s="37">
        <f t="shared" si="0"/>
        <v>0</v>
      </c>
      <c r="J20" s="37">
        <f t="shared" si="1"/>
        <v>19119</v>
      </c>
    </row>
    <row r="21" spans="1:10" s="1" customFormat="1" ht="15.75" customHeight="1">
      <c r="A21" s="5" t="s">
        <v>50</v>
      </c>
      <c r="B21" s="6" t="s">
        <v>22</v>
      </c>
      <c r="C21" s="7">
        <v>1154</v>
      </c>
      <c r="D21" s="37">
        <f>SUM(Oct!D21+C21*8)</f>
        <v>140379</v>
      </c>
      <c r="E21" s="8">
        <v>3288</v>
      </c>
      <c r="F21" s="37">
        <f>SUM(Oct!F21+E21*8)</f>
        <v>51660</v>
      </c>
      <c r="G21" s="8">
        <v>28592</v>
      </c>
      <c r="H21" s="37">
        <f>SUM(Oct!H21+G21)</f>
        <v>60311</v>
      </c>
      <c r="I21" s="37">
        <f t="shared" si="0"/>
        <v>33034</v>
      </c>
      <c r="J21" s="37">
        <f t="shared" si="1"/>
        <v>252350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7">
        <f>SUM(Oct!D22+C22*8)</f>
        <v>0</v>
      </c>
      <c r="E22" s="8">
        <v>0</v>
      </c>
      <c r="F22" s="37">
        <f>SUM(Oct!F22+E22*8)</f>
        <v>0</v>
      </c>
      <c r="G22" s="8">
        <v>0</v>
      </c>
      <c r="H22" s="37">
        <f>SUM(Oct!H22+G22)</f>
        <v>0</v>
      </c>
      <c r="I22" s="37">
        <f t="shared" si="0"/>
        <v>0</v>
      </c>
      <c r="J22" s="37">
        <f t="shared" si="1"/>
        <v>0</v>
      </c>
    </row>
    <row r="23" spans="1:10" s="1" customFormat="1" ht="15.75" customHeight="1">
      <c r="A23" s="5" t="s">
        <v>52</v>
      </c>
      <c r="B23" s="6" t="s">
        <v>22</v>
      </c>
      <c r="C23" s="7">
        <v>4777</v>
      </c>
      <c r="D23" s="37">
        <f>SUM(Oct!D23+C23*8)</f>
        <v>77924</v>
      </c>
      <c r="E23" s="8">
        <v>3633</v>
      </c>
      <c r="F23" s="37">
        <f>SUM(Oct!F23+E23*8)</f>
        <v>487879</v>
      </c>
      <c r="G23" s="8">
        <v>342790</v>
      </c>
      <c r="H23" s="37">
        <f>SUM(Oct!H23+G23)</f>
        <v>589360</v>
      </c>
      <c r="I23" s="37">
        <f t="shared" si="0"/>
        <v>351200</v>
      </c>
      <c r="J23" s="37">
        <f t="shared" si="1"/>
        <v>1155163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7">
        <f>SUM(Oct!D24+C24*8)</f>
        <v>0</v>
      </c>
      <c r="E24" s="8">
        <v>539</v>
      </c>
      <c r="F24" s="37">
        <f>SUM(Oct!F24+E24*8)</f>
        <v>25120</v>
      </c>
      <c r="G24" s="8">
        <v>421</v>
      </c>
      <c r="H24" s="37">
        <f>SUM(Oct!H24+G24)</f>
        <v>2041</v>
      </c>
      <c r="I24" s="37">
        <f t="shared" si="0"/>
        <v>960</v>
      </c>
      <c r="J24" s="37">
        <f t="shared" si="1"/>
        <v>27161</v>
      </c>
    </row>
    <row r="25" spans="1:10" s="12" customFormat="1" ht="15.75" customHeight="1">
      <c r="A25" s="10" t="s">
        <v>57</v>
      </c>
      <c r="B25" s="11" t="s">
        <v>22</v>
      </c>
      <c r="C25" s="7">
        <v>544</v>
      </c>
      <c r="D25" s="37">
        <f>SUM(Oct!D25+C25*8)</f>
        <v>91186</v>
      </c>
      <c r="E25" s="8">
        <v>1213</v>
      </c>
      <c r="F25" s="37">
        <f>SUM(Oct!F25+E25*8)</f>
        <v>232559</v>
      </c>
      <c r="G25" s="8">
        <v>5285</v>
      </c>
      <c r="H25" s="37">
        <f>SUM(Oct!H25+G25)</f>
        <v>100840</v>
      </c>
      <c r="I25" s="37">
        <f t="shared" si="0"/>
        <v>7042</v>
      </c>
      <c r="J25" s="37">
        <f t="shared" si="1"/>
        <v>424585</v>
      </c>
    </row>
    <row r="26" spans="1:10" s="1" customFormat="1" ht="15.75" customHeight="1">
      <c r="A26" s="5" t="s">
        <v>63</v>
      </c>
      <c r="B26" s="6" t="s">
        <v>22</v>
      </c>
      <c r="C26" s="7">
        <v>3340</v>
      </c>
      <c r="D26" s="37">
        <f>SUM(Oct!D26+C26*8)</f>
        <v>76285</v>
      </c>
      <c r="E26" s="8">
        <v>1526</v>
      </c>
      <c r="F26" s="37">
        <f>SUM(Oct!F26+E26*8)</f>
        <v>124438</v>
      </c>
      <c r="G26" s="8">
        <v>86312</v>
      </c>
      <c r="H26" s="37">
        <f>SUM(Oct!H26+G26)</f>
        <v>142375</v>
      </c>
      <c r="I26" s="37">
        <f t="shared" si="0"/>
        <v>91178</v>
      </c>
      <c r="J26" s="37">
        <f t="shared" si="1"/>
        <v>343098</v>
      </c>
    </row>
    <row r="27" spans="1:10" s="1" customFormat="1" ht="15.75" customHeight="1">
      <c r="A27" s="5" t="s">
        <v>64</v>
      </c>
      <c r="B27" s="6" t="s">
        <v>22</v>
      </c>
      <c r="C27" s="7">
        <v>10553</v>
      </c>
      <c r="D27" s="37">
        <f>SUM(Oct!D27+C27*8)</f>
        <v>332064</v>
      </c>
      <c r="E27" s="8">
        <v>2511</v>
      </c>
      <c r="F27" s="37">
        <f>SUM(Oct!F27+E27*8)</f>
        <v>314865</v>
      </c>
      <c r="G27" s="8">
        <v>24425</v>
      </c>
      <c r="H27" s="37">
        <f>SUM(Oct!H27+G27)</f>
        <v>207174</v>
      </c>
      <c r="I27" s="37">
        <f t="shared" si="0"/>
        <v>37489</v>
      </c>
      <c r="J27" s="37">
        <f t="shared" si="1"/>
        <v>854103</v>
      </c>
    </row>
    <row r="28" spans="1:10" s="1" customFormat="1" ht="15.75" customHeight="1">
      <c r="A28" s="5" t="s">
        <v>77</v>
      </c>
      <c r="B28" s="6" t="s">
        <v>22</v>
      </c>
      <c r="C28" s="7">
        <v>2673</v>
      </c>
      <c r="D28" s="37">
        <f>SUM(Oct!D28+C28*8)</f>
        <v>89430</v>
      </c>
      <c r="E28" s="8">
        <v>1056</v>
      </c>
      <c r="F28" s="37">
        <f>SUM(Oct!F28+E28*8)</f>
        <v>145955</v>
      </c>
      <c r="G28" s="8">
        <v>170035</v>
      </c>
      <c r="H28" s="37">
        <f>SUM(Oct!H28+G28)</f>
        <v>238989</v>
      </c>
      <c r="I28" s="37">
        <f t="shared" si="0"/>
        <v>173764</v>
      </c>
      <c r="J28" s="37">
        <f t="shared" si="1"/>
        <v>474374</v>
      </c>
    </row>
    <row r="29" spans="1:10" s="1" customFormat="1" ht="15.75" customHeight="1">
      <c r="A29" s="5" t="s">
        <v>82</v>
      </c>
      <c r="B29" s="6" t="s">
        <v>22</v>
      </c>
      <c r="C29" s="7">
        <v>10925</v>
      </c>
      <c r="D29" s="37">
        <f>SUM(Oct!D29+C29*8)</f>
        <v>234491</v>
      </c>
      <c r="E29" s="8">
        <v>0</v>
      </c>
      <c r="F29" s="37">
        <f>SUM(Oct!F29+E29*8)</f>
        <v>13251</v>
      </c>
      <c r="G29" s="8">
        <v>66839</v>
      </c>
      <c r="H29" s="37">
        <f>SUM(Oct!H29+G29)</f>
        <v>141593</v>
      </c>
      <c r="I29" s="37">
        <f t="shared" si="0"/>
        <v>77764</v>
      </c>
      <c r="J29" s="37">
        <f t="shared" si="1"/>
        <v>389335</v>
      </c>
    </row>
    <row r="30" spans="1:10" s="1" customFormat="1" ht="15.75" customHeight="1">
      <c r="A30" s="5" t="s">
        <v>83</v>
      </c>
      <c r="B30" s="6" t="s">
        <v>22</v>
      </c>
      <c r="C30" s="7">
        <v>73352</v>
      </c>
      <c r="D30" s="37">
        <f>SUM(Oct!D30+C30*8)</f>
        <v>820221</v>
      </c>
      <c r="E30" s="8">
        <v>0</v>
      </c>
      <c r="F30" s="37">
        <f>SUM(Oct!F30+E30*8)</f>
        <v>123294</v>
      </c>
      <c r="G30" s="8">
        <v>48118</v>
      </c>
      <c r="H30" s="37">
        <f>SUM(Oct!H30+G30)</f>
        <v>172728</v>
      </c>
      <c r="I30" s="37">
        <f t="shared" si="0"/>
        <v>121470</v>
      </c>
      <c r="J30" s="37">
        <f t="shared" si="1"/>
        <v>1116243</v>
      </c>
    </row>
    <row r="31" spans="1:10" s="1" customFormat="1" ht="15.75" customHeight="1">
      <c r="A31" s="5" t="s">
        <v>84</v>
      </c>
      <c r="B31" s="6" t="s">
        <v>22</v>
      </c>
      <c r="C31" s="7">
        <v>3121</v>
      </c>
      <c r="D31" s="37">
        <f>SUM(Oct!D31+C31*8)</f>
        <v>196389</v>
      </c>
      <c r="E31" s="8">
        <v>8495</v>
      </c>
      <c r="F31" s="37">
        <f>SUM(Oct!F31+E31*8)</f>
        <v>586116</v>
      </c>
      <c r="G31" s="8">
        <v>44028</v>
      </c>
      <c r="H31" s="37">
        <f>SUM(Oct!H31+G31)</f>
        <v>349854</v>
      </c>
      <c r="I31" s="37">
        <f t="shared" si="0"/>
        <v>55644</v>
      </c>
      <c r="J31" s="37">
        <f t="shared" si="1"/>
        <v>1132359</v>
      </c>
    </row>
    <row r="32" spans="1:10" s="12" customFormat="1" ht="15.75" customHeight="1">
      <c r="A32" s="10" t="s">
        <v>86</v>
      </c>
      <c r="B32" s="11" t="s">
        <v>22</v>
      </c>
      <c r="C32" s="7">
        <v>1427</v>
      </c>
      <c r="D32" s="37">
        <f>SUM(Oct!D32+C32*8)</f>
        <v>11416</v>
      </c>
      <c r="E32" s="8">
        <v>0</v>
      </c>
      <c r="F32" s="37">
        <f>SUM(Oct!F32+E32*8)</f>
        <v>44496</v>
      </c>
      <c r="G32" s="8">
        <v>7088</v>
      </c>
      <c r="H32" s="37">
        <f>SUM(Oct!H32+G32)</f>
        <v>17426</v>
      </c>
      <c r="I32" s="37">
        <f t="shared" si="0"/>
        <v>8515</v>
      </c>
      <c r="J32" s="37">
        <f t="shared" si="1"/>
        <v>73338</v>
      </c>
    </row>
    <row r="33" spans="1:10" s="12" customFormat="1" ht="15.75" customHeight="1">
      <c r="A33" s="10" t="s">
        <v>136</v>
      </c>
      <c r="B33" s="11" t="s">
        <v>22</v>
      </c>
      <c r="C33" s="7">
        <v>0</v>
      </c>
      <c r="D33" s="37">
        <f>SUM(Oct!D33+C33*8)</f>
        <v>29403</v>
      </c>
      <c r="E33" s="8">
        <v>0</v>
      </c>
      <c r="F33" s="37">
        <f>SUM(Oct!F33+E33*8)</f>
        <v>137389</v>
      </c>
      <c r="G33" s="8">
        <v>0</v>
      </c>
      <c r="H33" s="37">
        <f>SUM(Oct!H33+G33)</f>
        <v>63480</v>
      </c>
      <c r="I33" s="37">
        <f t="shared" si="0"/>
        <v>0</v>
      </c>
      <c r="J33" s="37">
        <f t="shared" si="1"/>
        <v>230272</v>
      </c>
    </row>
    <row r="34" spans="1:10" s="12" customFormat="1" ht="15.75" customHeight="1">
      <c r="A34" s="10" t="s">
        <v>137</v>
      </c>
      <c r="B34" s="11" t="s">
        <v>22</v>
      </c>
      <c r="C34" s="7">
        <v>0</v>
      </c>
      <c r="D34" s="37">
        <f>SUM(Oct!D34+C34*8)</f>
        <v>33270</v>
      </c>
      <c r="E34" s="8">
        <v>3341</v>
      </c>
      <c r="F34" s="37">
        <f>SUM(Oct!F34+E34*8)</f>
        <v>475491</v>
      </c>
      <c r="G34" s="8">
        <v>11603</v>
      </c>
      <c r="H34" s="37">
        <f>SUM(Oct!H34+G34)</f>
        <v>281712</v>
      </c>
      <c r="I34" s="37">
        <f t="shared" si="0"/>
        <v>14944</v>
      </c>
      <c r="J34" s="37">
        <f t="shared" si="1"/>
        <v>790473</v>
      </c>
    </row>
    <row r="35" spans="1:10" s="12" customFormat="1" ht="15.75" customHeight="1">
      <c r="A35" s="10" t="s">
        <v>138</v>
      </c>
      <c r="B35" s="11" t="s">
        <v>22</v>
      </c>
      <c r="C35" s="7">
        <v>0</v>
      </c>
      <c r="D35" s="37">
        <f>SUM(Oct!D35+C35*8)</f>
        <v>0</v>
      </c>
      <c r="E35" s="8">
        <v>6242</v>
      </c>
      <c r="F35" s="37">
        <f>SUM(Oct!F35+E35*8)</f>
        <v>270422</v>
      </c>
      <c r="G35" s="8">
        <v>18177</v>
      </c>
      <c r="H35" s="37">
        <f>SUM(Oct!H35+G35)</f>
        <v>116949</v>
      </c>
      <c r="I35" s="37">
        <f t="shared" si="0"/>
        <v>24419</v>
      </c>
      <c r="J35" s="37">
        <f t="shared" si="1"/>
        <v>387371</v>
      </c>
    </row>
    <row r="36" spans="1:10" s="12" customFormat="1" ht="15.75" customHeight="1">
      <c r="A36" s="10" t="s">
        <v>131</v>
      </c>
      <c r="B36" s="11" t="s">
        <v>20</v>
      </c>
      <c r="C36" s="7">
        <v>7926</v>
      </c>
      <c r="D36" s="37">
        <f>SUM(Oct!D36+C36*8)</f>
        <v>539275</v>
      </c>
      <c r="E36" s="8">
        <v>1644</v>
      </c>
      <c r="F36" s="37">
        <f>SUM(Oct!F36+E36*8)</f>
        <v>137335</v>
      </c>
      <c r="G36" s="8">
        <v>135913</v>
      </c>
      <c r="H36" s="37">
        <f>SUM(Oct!H36+G36)</f>
        <v>307448</v>
      </c>
      <c r="I36" s="37">
        <f t="shared" si="0"/>
        <v>145483</v>
      </c>
      <c r="J36" s="37">
        <f t="shared" si="1"/>
        <v>984058</v>
      </c>
    </row>
    <row r="37" spans="1:10" s="1" customFormat="1" ht="15.75" customHeight="1">
      <c r="A37" s="5" t="s">
        <v>19</v>
      </c>
      <c r="B37" s="6" t="s">
        <v>20</v>
      </c>
      <c r="C37" s="7">
        <v>845</v>
      </c>
      <c r="D37" s="37">
        <f>SUM(Oct!D37+C37*8)</f>
        <v>80318</v>
      </c>
      <c r="E37" s="8">
        <v>0</v>
      </c>
      <c r="F37" s="37">
        <f>SUM(Oct!F37+E37*8)</f>
        <v>10252</v>
      </c>
      <c r="G37" s="8">
        <v>3612</v>
      </c>
      <c r="H37" s="37">
        <f>SUM(Oct!H37+G37)</f>
        <v>14527</v>
      </c>
      <c r="I37" s="37">
        <f t="shared" si="0"/>
        <v>4457</v>
      </c>
      <c r="J37" s="37">
        <f t="shared" si="1"/>
        <v>105097</v>
      </c>
    </row>
    <row r="38" spans="1:10" s="1" customFormat="1" ht="15.75" customHeight="1">
      <c r="A38" s="5" t="s">
        <v>26</v>
      </c>
      <c r="B38" s="6" t="s">
        <v>20</v>
      </c>
      <c r="C38" s="7">
        <v>16836</v>
      </c>
      <c r="D38" s="37">
        <f>SUM(Oct!D38+C38*8)</f>
        <v>1092280</v>
      </c>
      <c r="E38" s="8">
        <v>8302</v>
      </c>
      <c r="F38" s="37">
        <f>SUM(Oct!F38+E38*8)</f>
        <v>526643</v>
      </c>
      <c r="G38" s="8">
        <v>482964</v>
      </c>
      <c r="H38" s="37">
        <f>SUM(Oct!H38+G38)</f>
        <v>745875</v>
      </c>
      <c r="I38" s="37">
        <f t="shared" si="0"/>
        <v>508102</v>
      </c>
      <c r="J38" s="37">
        <f t="shared" si="1"/>
        <v>2364798</v>
      </c>
    </row>
    <row r="39" spans="1:10" s="1" customFormat="1" ht="15.75" customHeight="1">
      <c r="A39" s="5" t="s">
        <v>28</v>
      </c>
      <c r="B39" s="6" t="s">
        <v>20</v>
      </c>
      <c r="C39" s="7">
        <v>9062</v>
      </c>
      <c r="D39" s="37">
        <f>SUM(Oct!D39+C39*8)</f>
        <v>356072</v>
      </c>
      <c r="E39" s="8">
        <v>1228</v>
      </c>
      <c r="F39" s="37">
        <f>SUM(Oct!F39+E39*8)</f>
        <v>38914</v>
      </c>
      <c r="G39" s="8">
        <v>10232</v>
      </c>
      <c r="H39" s="37">
        <f>SUM(Oct!H39+G39)</f>
        <v>104900</v>
      </c>
      <c r="I39" s="37">
        <f t="shared" si="0"/>
        <v>20522</v>
      </c>
      <c r="J39" s="37">
        <f t="shared" si="1"/>
        <v>499886</v>
      </c>
    </row>
    <row r="40" spans="1:10" s="1" customFormat="1" ht="15.75" customHeight="1">
      <c r="A40" s="5" t="s">
        <v>29</v>
      </c>
      <c r="B40" s="6" t="s">
        <v>20</v>
      </c>
      <c r="C40" s="7">
        <v>7741</v>
      </c>
      <c r="D40" s="37">
        <f>SUM(Oct!D40+C40*8)</f>
        <v>339186</v>
      </c>
      <c r="E40" s="8">
        <v>0</v>
      </c>
      <c r="F40" s="37">
        <f>SUM(Oct!F40+E40*8)</f>
        <v>30062</v>
      </c>
      <c r="G40" s="8">
        <v>48364</v>
      </c>
      <c r="H40" s="37">
        <f>SUM(Oct!H40+G40)</f>
        <v>157871</v>
      </c>
      <c r="I40" s="37">
        <f t="shared" si="0"/>
        <v>56105</v>
      </c>
      <c r="J40" s="37">
        <f t="shared" si="1"/>
        <v>527119</v>
      </c>
    </row>
    <row r="41" spans="1:10" s="12" customFormat="1" ht="15.75" customHeight="1">
      <c r="A41" s="10" t="s">
        <v>32</v>
      </c>
      <c r="B41" s="11" t="s">
        <v>20</v>
      </c>
      <c r="C41" s="7">
        <v>0</v>
      </c>
      <c r="D41" s="37">
        <f>SUM(Oct!D41+C41*8)</f>
        <v>0</v>
      </c>
      <c r="E41" s="8">
        <v>0</v>
      </c>
      <c r="F41" s="37">
        <f>SUM(Oct!F41+E41*8)</f>
        <v>0</v>
      </c>
      <c r="G41" s="8">
        <v>0</v>
      </c>
      <c r="H41" s="37">
        <f>SUM(Oct!H41+G41)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5238</v>
      </c>
      <c r="D42" s="37">
        <f>SUM(Oct!D42+C42*8)</f>
        <v>387237</v>
      </c>
      <c r="E42" s="8">
        <v>3288</v>
      </c>
      <c r="F42" s="37">
        <f>SUM(Oct!F42+E42*8)</f>
        <v>278737</v>
      </c>
      <c r="G42" s="8">
        <v>30446</v>
      </c>
      <c r="H42" s="37">
        <f>SUM(Oct!H42+G42)</f>
        <v>227286</v>
      </c>
      <c r="I42" s="37">
        <f t="shared" si="0"/>
        <v>38972</v>
      </c>
      <c r="J42" s="37">
        <f t="shared" si="1"/>
        <v>893260</v>
      </c>
    </row>
    <row r="43" spans="1:10" s="1" customFormat="1" ht="15.75" customHeight="1">
      <c r="A43" s="5" t="s">
        <v>34</v>
      </c>
      <c r="B43" s="6" t="s">
        <v>20</v>
      </c>
      <c r="C43" s="7">
        <v>12692</v>
      </c>
      <c r="D43" s="37">
        <f>SUM(Oct!D43+C43*8)</f>
        <v>447236</v>
      </c>
      <c r="E43" s="8">
        <v>0</v>
      </c>
      <c r="F43" s="37">
        <f>SUM(Oct!F43+E43*8)</f>
        <v>187738</v>
      </c>
      <c r="G43" s="8">
        <v>128498</v>
      </c>
      <c r="H43" s="37">
        <f>SUM(Oct!H43+G43)</f>
        <v>181289</v>
      </c>
      <c r="I43" s="37">
        <f t="shared" si="0"/>
        <v>141190</v>
      </c>
      <c r="J43" s="37">
        <f t="shared" si="1"/>
        <v>816263</v>
      </c>
    </row>
    <row r="44" spans="1:10" s="12" customFormat="1" ht="15.75" customHeight="1">
      <c r="A44" s="10" t="s">
        <v>35</v>
      </c>
      <c r="B44" s="11" t="s">
        <v>20</v>
      </c>
      <c r="C44" s="7">
        <v>0</v>
      </c>
      <c r="D44" s="37">
        <f>SUM(Oct!D44+C44*8)</f>
        <v>0</v>
      </c>
      <c r="E44" s="8">
        <v>0</v>
      </c>
      <c r="F44" s="37">
        <f>SUM(Oct!F44+E44*8)</f>
        <v>0</v>
      </c>
      <c r="G44" s="8">
        <v>0</v>
      </c>
      <c r="H44" s="37">
        <f>SUM(Oct!H44+G44)</f>
        <v>0</v>
      </c>
      <c r="I44" s="37">
        <f t="shared" si="0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4730</v>
      </c>
      <c r="D45" s="37">
        <f>SUM(Oct!D45+C45*8)</f>
        <v>551109</v>
      </c>
      <c r="E45" s="8">
        <v>3930</v>
      </c>
      <c r="F45" s="37">
        <f>SUM(Oct!F45+E45*8)</f>
        <v>124827</v>
      </c>
      <c r="G45" s="8">
        <v>32436</v>
      </c>
      <c r="H45" s="37">
        <f>SUM(Oct!H45+G45)</f>
        <v>216004</v>
      </c>
      <c r="I45" s="37">
        <f t="shared" si="0"/>
        <v>41096</v>
      </c>
      <c r="J45" s="37">
        <f t="shared" si="1"/>
        <v>891940</v>
      </c>
    </row>
    <row r="46" spans="1:10" s="12" customFormat="1" ht="15.75" customHeight="1">
      <c r="A46" s="10" t="s">
        <v>39</v>
      </c>
      <c r="B46" s="11" t="s">
        <v>20</v>
      </c>
      <c r="C46" s="7">
        <v>4284</v>
      </c>
      <c r="D46" s="37">
        <f>SUM(Oct!D46+C46*8)</f>
        <v>115416</v>
      </c>
      <c r="E46" s="8">
        <v>213</v>
      </c>
      <c r="F46" s="37">
        <f>SUM(Oct!F46+E46*8)</f>
        <v>54597</v>
      </c>
      <c r="G46" s="8">
        <v>49465</v>
      </c>
      <c r="H46" s="37">
        <f>SUM(Oct!H46+G46)</f>
        <v>77784</v>
      </c>
      <c r="I46" s="37">
        <f t="shared" si="0"/>
        <v>53962</v>
      </c>
      <c r="J46" s="37">
        <f t="shared" si="1"/>
        <v>247797</v>
      </c>
    </row>
    <row r="47" spans="1:10" s="1" customFormat="1" ht="15.75" customHeight="1">
      <c r="A47" s="5" t="s">
        <v>41</v>
      </c>
      <c r="B47" s="6" t="s">
        <v>20</v>
      </c>
      <c r="C47" s="7">
        <v>8341</v>
      </c>
      <c r="D47" s="37">
        <f>SUM(Oct!D47+C47*8)</f>
        <v>405472</v>
      </c>
      <c r="E47" s="8">
        <v>10608</v>
      </c>
      <c r="F47" s="37">
        <f>SUM(Oct!F47+E47*8)</f>
        <v>757029</v>
      </c>
      <c r="G47" s="8">
        <v>70694</v>
      </c>
      <c r="H47" s="37">
        <f>SUM(Oct!H47+G47)</f>
        <v>328349</v>
      </c>
      <c r="I47" s="37">
        <f t="shared" si="0"/>
        <v>89643</v>
      </c>
      <c r="J47" s="37">
        <f t="shared" si="1"/>
        <v>1490850</v>
      </c>
    </row>
    <row r="48" spans="1:10" s="1" customFormat="1" ht="15.75" customHeight="1">
      <c r="A48" s="5" t="s">
        <v>42</v>
      </c>
      <c r="B48" s="6" t="s">
        <v>20</v>
      </c>
      <c r="C48" s="7">
        <v>0</v>
      </c>
      <c r="D48" s="37">
        <f>SUM(Oct!D48+C48*8)</f>
        <v>175553</v>
      </c>
      <c r="E48" s="8">
        <v>3756</v>
      </c>
      <c r="F48" s="37">
        <f>SUM(Oct!F48+E48*8)</f>
        <v>100350</v>
      </c>
      <c r="G48" s="8">
        <v>10941</v>
      </c>
      <c r="H48" s="37">
        <f>SUM(Oct!H48+G48)</f>
        <v>49816</v>
      </c>
      <c r="I48" s="37">
        <f t="shared" si="0"/>
        <v>14697</v>
      </c>
      <c r="J48" s="37">
        <f t="shared" si="1"/>
        <v>325719</v>
      </c>
    </row>
    <row r="49" spans="1:10" s="12" customFormat="1" ht="15.75" customHeight="1">
      <c r="A49" s="10" t="s">
        <v>43</v>
      </c>
      <c r="B49" s="11" t="s">
        <v>20</v>
      </c>
      <c r="C49" s="7">
        <v>0</v>
      </c>
      <c r="D49" s="37">
        <f>SUM(Oct!D49+C49*8)</f>
        <v>0</v>
      </c>
      <c r="E49" s="8">
        <v>0</v>
      </c>
      <c r="F49" s="37">
        <f>SUM(Oct!F49+E49*8)</f>
        <v>0</v>
      </c>
      <c r="G49" s="8">
        <v>0</v>
      </c>
      <c r="H49" s="37">
        <f>SUM(Oct!H49+G49)</f>
        <v>0</v>
      </c>
      <c r="I49" s="37">
        <f t="shared" si="0"/>
        <v>0</v>
      </c>
      <c r="J49" s="37">
        <f t="shared" si="1"/>
        <v>0</v>
      </c>
    </row>
    <row r="50" spans="1:10" s="12" customFormat="1" ht="15.75" customHeight="1">
      <c r="A50" s="10" t="s">
        <v>133</v>
      </c>
      <c r="B50" s="11" t="s">
        <v>20</v>
      </c>
      <c r="C50" s="7">
        <v>3444</v>
      </c>
      <c r="D50" s="37">
        <f>SUM(Oct!D50+C50*8)</f>
        <v>433799</v>
      </c>
      <c r="E50" s="8">
        <v>1644</v>
      </c>
      <c r="F50" s="37">
        <f>SUM(Oct!F50+E50*8)</f>
        <v>13152</v>
      </c>
      <c r="G50" s="8">
        <v>16524</v>
      </c>
      <c r="H50" s="37">
        <f>SUM(Oct!H50+G50)</f>
        <v>261056</v>
      </c>
      <c r="I50" s="37">
        <f t="shared" si="0"/>
        <v>21612</v>
      </c>
      <c r="J50" s="37">
        <f t="shared" si="1"/>
        <v>708007</v>
      </c>
    </row>
    <row r="51" spans="1:10" s="1" customFormat="1" ht="15.75" customHeight="1">
      <c r="A51" s="5" t="s">
        <v>48</v>
      </c>
      <c r="B51" s="6" t="s">
        <v>20</v>
      </c>
      <c r="C51" s="7">
        <v>16493</v>
      </c>
      <c r="D51" s="37">
        <f>SUM(Oct!D51+C51*8)</f>
        <v>946075</v>
      </c>
      <c r="E51" s="8">
        <v>1696</v>
      </c>
      <c r="F51" s="37">
        <f>SUM(Oct!F51+E51*8)</f>
        <v>100928</v>
      </c>
      <c r="G51" s="8">
        <v>228710</v>
      </c>
      <c r="H51" s="37">
        <f>SUM(Oct!H51+G51)</f>
        <v>486935</v>
      </c>
      <c r="I51" s="37">
        <f t="shared" si="0"/>
        <v>246899</v>
      </c>
      <c r="J51" s="37">
        <f t="shared" si="1"/>
        <v>1533938</v>
      </c>
    </row>
    <row r="52" spans="1:10" s="12" customFormat="1" ht="15.75" customHeight="1">
      <c r="A52" s="10" t="s">
        <v>54</v>
      </c>
      <c r="B52" s="11" t="s">
        <v>20</v>
      </c>
      <c r="C52" s="7">
        <v>0</v>
      </c>
      <c r="D52" s="37">
        <f>SUM(Oct!D52+C52*8)</f>
        <v>29099</v>
      </c>
      <c r="E52" s="8">
        <v>0</v>
      </c>
      <c r="F52" s="37">
        <f>SUM(Oct!F52+E52*8)</f>
        <v>1080</v>
      </c>
      <c r="G52" s="8">
        <v>0</v>
      </c>
      <c r="H52" s="37">
        <f>SUM(Oct!H52+G52)</f>
        <v>4495</v>
      </c>
      <c r="I52" s="37">
        <f t="shared" si="0"/>
        <v>0</v>
      </c>
      <c r="J52" s="37">
        <f t="shared" si="1"/>
        <v>34674</v>
      </c>
    </row>
    <row r="53" spans="1:10" s="12" customFormat="1" ht="15.75" customHeight="1">
      <c r="A53" s="10" t="s">
        <v>55</v>
      </c>
      <c r="B53" s="11" t="s">
        <v>20</v>
      </c>
      <c r="C53" s="7">
        <v>10800</v>
      </c>
      <c r="D53" s="37">
        <f>SUM(Oct!D53+C53*8)</f>
        <v>287519</v>
      </c>
      <c r="E53" s="8">
        <v>10312</v>
      </c>
      <c r="F53" s="37">
        <f>SUM(Oct!F53+E53*8)</f>
        <v>454316</v>
      </c>
      <c r="G53" s="8">
        <v>71635</v>
      </c>
      <c r="H53" s="37">
        <f>SUM(Oct!H53+G53)</f>
        <v>298376</v>
      </c>
      <c r="I53" s="37">
        <f t="shared" si="0"/>
        <v>92747</v>
      </c>
      <c r="J53" s="37">
        <f t="shared" si="1"/>
        <v>1040211</v>
      </c>
    </row>
    <row r="54" spans="1:10" s="12" customFormat="1" ht="15.75" customHeight="1">
      <c r="A54" s="10" t="s">
        <v>56</v>
      </c>
      <c r="B54" s="11" t="s">
        <v>20</v>
      </c>
      <c r="C54" s="7">
        <v>16015</v>
      </c>
      <c r="D54" s="37">
        <f>SUM(Oct!D54+C54*8)</f>
        <v>661355</v>
      </c>
      <c r="E54" s="8">
        <v>14963</v>
      </c>
      <c r="F54" s="37">
        <f>SUM(Oct!F54+E54*8)</f>
        <v>697139</v>
      </c>
      <c r="G54" s="8">
        <v>198150</v>
      </c>
      <c r="H54" s="37">
        <f>SUM(Oct!H54+G54)</f>
        <v>563055</v>
      </c>
      <c r="I54" s="37">
        <f t="shared" si="0"/>
        <v>229128</v>
      </c>
      <c r="J54" s="37">
        <f t="shared" si="1"/>
        <v>1921549</v>
      </c>
    </row>
    <row r="55" spans="1:10" s="1" customFormat="1" ht="15.75" customHeight="1">
      <c r="A55" s="5" t="s">
        <v>58</v>
      </c>
      <c r="B55" s="6" t="s">
        <v>20</v>
      </c>
      <c r="C55" s="7">
        <v>5912</v>
      </c>
      <c r="D55" s="37">
        <f>SUM(Oct!D55+C55*8)</f>
        <v>95843</v>
      </c>
      <c r="E55" s="8">
        <v>0</v>
      </c>
      <c r="F55" s="37">
        <f>SUM(Oct!F55+E55*8)</f>
        <v>56406</v>
      </c>
      <c r="G55" s="8">
        <v>147006</v>
      </c>
      <c r="H55" s="37">
        <f>SUM(Oct!H55+G55)</f>
        <v>158764</v>
      </c>
      <c r="I55" s="37">
        <f t="shared" si="0"/>
        <v>152918</v>
      </c>
      <c r="J55" s="37">
        <f t="shared" si="1"/>
        <v>311013</v>
      </c>
    </row>
    <row r="56" spans="1:10" s="1" customFormat="1" ht="15.75" customHeight="1">
      <c r="A56" s="5" t="s">
        <v>59</v>
      </c>
      <c r="B56" s="6" t="s">
        <v>20</v>
      </c>
      <c r="C56" s="7">
        <v>36901</v>
      </c>
      <c r="D56" s="37">
        <f>SUM(Oct!D56+C56*8)</f>
        <v>954291</v>
      </c>
      <c r="E56" s="8">
        <v>39415</v>
      </c>
      <c r="F56" s="37">
        <f>SUM(Oct!F56+E56*8)</f>
        <v>1418982</v>
      </c>
      <c r="G56" s="8">
        <v>179743</v>
      </c>
      <c r="H56" s="37">
        <f>SUM(Oct!H56+G56)</f>
        <v>575428</v>
      </c>
      <c r="I56" s="37">
        <f t="shared" si="0"/>
        <v>256059</v>
      </c>
      <c r="J56" s="37">
        <f t="shared" si="1"/>
        <v>2948701</v>
      </c>
    </row>
    <row r="57" spans="1:10" s="1" customFormat="1" ht="15.75" customHeight="1">
      <c r="A57" s="5" t="s">
        <v>60</v>
      </c>
      <c r="B57" s="6" t="s">
        <v>20</v>
      </c>
      <c r="C57" s="7">
        <v>6289</v>
      </c>
      <c r="D57" s="37">
        <f>SUM(Oct!D57+C57*8)</f>
        <v>434729</v>
      </c>
      <c r="E57" s="8">
        <v>11536</v>
      </c>
      <c r="F57" s="37">
        <f>SUM(Oct!F57+E57*8)</f>
        <v>667786</v>
      </c>
      <c r="G57" s="8">
        <v>65960</v>
      </c>
      <c r="H57" s="37">
        <f>SUM(Oct!H57+G57)</f>
        <v>371057</v>
      </c>
      <c r="I57" s="37">
        <f t="shared" si="0"/>
        <v>83785</v>
      </c>
      <c r="J57" s="37">
        <f t="shared" si="1"/>
        <v>1473572</v>
      </c>
    </row>
    <row r="58" spans="1:10" s="1" customFormat="1" ht="15.75" customHeight="1">
      <c r="A58" s="5" t="s">
        <v>61</v>
      </c>
      <c r="B58" s="6" t="s">
        <v>20</v>
      </c>
      <c r="C58" s="7">
        <v>14330</v>
      </c>
      <c r="D58" s="37">
        <f>SUM(Oct!D58+C58*8)</f>
        <v>640597</v>
      </c>
      <c r="E58" s="8">
        <v>5519</v>
      </c>
      <c r="F58" s="37">
        <f>SUM(Oct!F58+E58*8)</f>
        <v>561645</v>
      </c>
      <c r="G58" s="8">
        <v>58590</v>
      </c>
      <c r="H58" s="37">
        <f>SUM(Oct!H58+G58)</f>
        <v>288499</v>
      </c>
      <c r="I58" s="37">
        <f t="shared" si="0"/>
        <v>78439</v>
      </c>
      <c r="J58" s="37">
        <f t="shared" si="1"/>
        <v>1490741</v>
      </c>
    </row>
    <row r="59" spans="1:10" s="1" customFormat="1" ht="15.75" customHeight="1">
      <c r="A59" s="5" t="s">
        <v>65</v>
      </c>
      <c r="B59" s="6" t="s">
        <v>20</v>
      </c>
      <c r="C59" s="7">
        <v>0</v>
      </c>
      <c r="D59" s="37">
        <f>SUM(Oct!D59+C59*8)</f>
        <v>32283</v>
      </c>
      <c r="E59" s="8">
        <v>0</v>
      </c>
      <c r="F59" s="37">
        <f>SUM(Oct!F59+E59*8)</f>
        <v>0</v>
      </c>
      <c r="G59" s="8">
        <v>0</v>
      </c>
      <c r="H59" s="37">
        <f>SUM(Oct!H59+G59)</f>
        <v>8592</v>
      </c>
      <c r="I59" s="37">
        <f t="shared" si="0"/>
        <v>0</v>
      </c>
      <c r="J59" s="37">
        <f t="shared" si="1"/>
        <v>40875</v>
      </c>
    </row>
    <row r="60" spans="1:10" s="1" customFormat="1" ht="15.75" customHeight="1">
      <c r="A60" s="5" t="s">
        <v>66</v>
      </c>
      <c r="B60" s="6" t="s">
        <v>20</v>
      </c>
      <c r="C60" s="7">
        <v>13861</v>
      </c>
      <c r="D60" s="37">
        <f>SUM(Oct!D60+C60*8)</f>
        <v>518074</v>
      </c>
      <c r="E60" s="8">
        <v>3800</v>
      </c>
      <c r="F60" s="37">
        <f>SUM(Oct!F60+E60*8)</f>
        <v>104566</v>
      </c>
      <c r="G60" s="8">
        <v>84333</v>
      </c>
      <c r="H60" s="37">
        <f>SUM(Oct!H60+G60)</f>
        <v>207864</v>
      </c>
      <c r="I60" s="37">
        <f t="shared" si="0"/>
        <v>101994</v>
      </c>
      <c r="J60" s="37">
        <f t="shared" si="1"/>
        <v>830504</v>
      </c>
    </row>
    <row r="61" spans="1:10" s="1" customFormat="1" ht="15.75" customHeight="1">
      <c r="A61" s="5" t="s">
        <v>67</v>
      </c>
      <c r="B61" s="6" t="s">
        <v>20</v>
      </c>
      <c r="C61" s="7">
        <v>3683</v>
      </c>
      <c r="D61" s="37">
        <f>SUM(Oct!D61+C61*8)</f>
        <v>128862</v>
      </c>
      <c r="E61" s="8">
        <v>1056</v>
      </c>
      <c r="F61" s="37">
        <f>SUM(Oct!F61+E61*8)</f>
        <v>8448</v>
      </c>
      <c r="G61" s="8">
        <v>186461</v>
      </c>
      <c r="H61" s="37">
        <f>SUM(Oct!H61+G61)</f>
        <v>200101</v>
      </c>
      <c r="I61" s="37">
        <f t="shared" si="0"/>
        <v>191200</v>
      </c>
      <c r="J61" s="37">
        <f t="shared" si="1"/>
        <v>337411</v>
      </c>
    </row>
    <row r="62" spans="1:10" s="12" customFormat="1" ht="15.75" customHeight="1">
      <c r="A62" s="10" t="s">
        <v>68</v>
      </c>
      <c r="B62" s="11" t="s">
        <v>20</v>
      </c>
      <c r="C62" s="7">
        <v>123</v>
      </c>
      <c r="D62" s="37">
        <f>SUM(Oct!D62+C62*8)</f>
        <v>18320</v>
      </c>
      <c r="E62" s="8">
        <v>195</v>
      </c>
      <c r="F62" s="37">
        <f>SUM(Oct!F62+E62*8)</f>
        <v>156024</v>
      </c>
      <c r="G62" s="8">
        <v>12257</v>
      </c>
      <c r="H62" s="37">
        <f>SUM(Oct!H62+G62)</f>
        <v>69632</v>
      </c>
      <c r="I62" s="37">
        <f t="shared" si="0"/>
        <v>12575</v>
      </c>
      <c r="J62" s="37">
        <f t="shared" si="1"/>
        <v>243976</v>
      </c>
    </row>
    <row r="63" spans="1:10" s="1" customFormat="1" ht="15.75" customHeight="1">
      <c r="A63" s="5" t="s">
        <v>69</v>
      </c>
      <c r="B63" s="6" t="s">
        <v>20</v>
      </c>
      <c r="C63" s="7">
        <v>8297</v>
      </c>
      <c r="D63" s="37">
        <f>SUM(Oct!D63+C63*8)</f>
        <v>499077</v>
      </c>
      <c r="E63" s="8">
        <v>2859</v>
      </c>
      <c r="F63" s="37">
        <f>SUM(Oct!F63+E63*8)</f>
        <v>225414</v>
      </c>
      <c r="G63" s="8">
        <v>107465</v>
      </c>
      <c r="H63" s="37">
        <f>SUM(Oct!H63+G63)</f>
        <v>212642</v>
      </c>
      <c r="I63" s="37">
        <f t="shared" si="0"/>
        <v>118621</v>
      </c>
      <c r="J63" s="37">
        <f t="shared" si="1"/>
        <v>937133</v>
      </c>
    </row>
    <row r="64" spans="1:10" s="12" customFormat="1" ht="15.75" customHeight="1">
      <c r="A64" s="10" t="s">
        <v>70</v>
      </c>
      <c r="B64" s="11" t="s">
        <v>20</v>
      </c>
      <c r="C64" s="7">
        <v>9405</v>
      </c>
      <c r="D64" s="37">
        <f>SUM(Oct!D64+C64*8)</f>
        <v>324758</v>
      </c>
      <c r="E64" s="8">
        <v>3168</v>
      </c>
      <c r="F64" s="37">
        <f>SUM(Oct!F64+E64*8)</f>
        <v>159803</v>
      </c>
      <c r="G64" s="8">
        <v>33069</v>
      </c>
      <c r="H64" s="37">
        <f>SUM(Oct!H64+G64)</f>
        <v>148728</v>
      </c>
      <c r="I64" s="37">
        <f t="shared" si="0"/>
        <v>45642</v>
      </c>
      <c r="J64" s="37">
        <f t="shared" si="1"/>
        <v>633289</v>
      </c>
    </row>
    <row r="65" spans="1:10" s="1" customFormat="1" ht="15.75" customHeight="1">
      <c r="A65" s="5" t="s">
        <v>71</v>
      </c>
      <c r="B65" s="6" t="s">
        <v>20</v>
      </c>
      <c r="C65" s="7">
        <v>7333</v>
      </c>
      <c r="D65" s="37">
        <f>SUM(Oct!D65+C65*8)</f>
        <v>365191</v>
      </c>
      <c r="E65" s="8">
        <v>752</v>
      </c>
      <c r="F65" s="37">
        <f>SUM(Oct!F65+E65*8)</f>
        <v>64662</v>
      </c>
      <c r="G65" s="8">
        <v>14437</v>
      </c>
      <c r="H65" s="37">
        <f>SUM(Oct!H65+G65)</f>
        <v>234654</v>
      </c>
      <c r="I65" s="37">
        <f t="shared" si="0"/>
        <v>22522</v>
      </c>
      <c r="J65" s="37">
        <f t="shared" si="1"/>
        <v>664507</v>
      </c>
    </row>
    <row r="66" spans="1:10" s="12" customFormat="1" ht="15.75" customHeight="1">
      <c r="A66" s="10" t="s">
        <v>72</v>
      </c>
      <c r="B66" s="11" t="s">
        <v>20</v>
      </c>
      <c r="C66" s="7">
        <v>0</v>
      </c>
      <c r="D66" s="37">
        <f>SUM(Oct!D66+C66*8)</f>
        <v>0</v>
      </c>
      <c r="E66" s="8">
        <v>0</v>
      </c>
      <c r="F66" s="37">
        <f>SUM(Oct!F66+E66*8)</f>
        <v>14796</v>
      </c>
      <c r="G66" s="8">
        <v>0</v>
      </c>
      <c r="H66" s="37">
        <f>SUM(Oct!H66+G66)</f>
        <v>0</v>
      </c>
      <c r="I66" s="37">
        <f t="shared" si="0"/>
        <v>0</v>
      </c>
      <c r="J66" s="37">
        <f t="shared" si="1"/>
        <v>14796</v>
      </c>
    </row>
    <row r="67" spans="1:10" s="1" customFormat="1" ht="15.75" customHeight="1">
      <c r="A67" s="5" t="s">
        <v>73</v>
      </c>
      <c r="B67" s="6" t="s">
        <v>20</v>
      </c>
      <c r="C67" s="7">
        <v>10257</v>
      </c>
      <c r="D67" s="37">
        <f>SUM(Oct!D67+C67*8)</f>
        <v>345125</v>
      </c>
      <c r="E67" s="8">
        <v>0</v>
      </c>
      <c r="F67" s="37">
        <f>SUM(Oct!F67+E67*8)</f>
        <v>34848</v>
      </c>
      <c r="G67" s="8">
        <v>51840</v>
      </c>
      <c r="H67" s="37">
        <f>SUM(Oct!H67+G67)</f>
        <v>172657</v>
      </c>
      <c r="I67" s="37">
        <f t="shared" si="0"/>
        <v>62097</v>
      </c>
      <c r="J67" s="37">
        <f t="shared" si="1"/>
        <v>552630</v>
      </c>
    </row>
    <row r="68" spans="1:10" s="12" customFormat="1" ht="15.75" customHeight="1">
      <c r="A68" s="10" t="s">
        <v>74</v>
      </c>
      <c r="B68" s="11" t="s">
        <v>20</v>
      </c>
      <c r="C68" s="7">
        <v>1958</v>
      </c>
      <c r="D68" s="37">
        <f>SUM(Oct!D68+C68*8)</f>
        <v>228344</v>
      </c>
      <c r="E68" s="8">
        <v>0</v>
      </c>
      <c r="F68" s="37">
        <f>SUM(Oct!F68+E68*8)</f>
        <v>480</v>
      </c>
      <c r="G68" s="8">
        <v>246</v>
      </c>
      <c r="H68" s="37">
        <f>SUM(Oct!H68+G68)</f>
        <v>70783</v>
      </c>
      <c r="I68" s="37">
        <f t="shared" si="0"/>
        <v>2204</v>
      </c>
      <c r="J68" s="37">
        <f t="shared" si="1"/>
        <v>299607</v>
      </c>
    </row>
    <row r="69" spans="1:10" s="1" customFormat="1" ht="15.75" customHeight="1">
      <c r="A69" s="5" t="s">
        <v>75</v>
      </c>
      <c r="B69" s="6" t="s">
        <v>20</v>
      </c>
      <c r="C69" s="7">
        <v>3218</v>
      </c>
      <c r="D69" s="37">
        <f>SUM(Oct!D69+C69*8)</f>
        <v>114392</v>
      </c>
      <c r="E69" s="8">
        <v>1056</v>
      </c>
      <c r="F69" s="37">
        <f>SUM(Oct!F69+E69*8)</f>
        <v>102190</v>
      </c>
      <c r="G69" s="8">
        <v>44455</v>
      </c>
      <c r="H69" s="37">
        <f>SUM(Oct!H69+G69)</f>
        <v>113182</v>
      </c>
      <c r="I69" s="37">
        <f aca="true" t="shared" si="2" ref="I69:I80">SUM(C69,E69,G69)</f>
        <v>48729</v>
      </c>
      <c r="J69" s="37">
        <f t="shared" si="1"/>
        <v>329764</v>
      </c>
    </row>
    <row r="70" spans="1:10" s="1" customFormat="1" ht="15.75" customHeight="1">
      <c r="A70" s="5" t="s">
        <v>76</v>
      </c>
      <c r="B70" s="6" t="s">
        <v>20</v>
      </c>
      <c r="C70" s="7">
        <v>0</v>
      </c>
      <c r="D70" s="37">
        <f>SUM(Oct!D70+C70*8)</f>
        <v>83132</v>
      </c>
      <c r="E70" s="8">
        <v>1644</v>
      </c>
      <c r="F70" s="37">
        <f>SUM(Oct!F70+E70*8)</f>
        <v>62352</v>
      </c>
      <c r="G70" s="8">
        <v>23341</v>
      </c>
      <c r="H70" s="37">
        <f>SUM(Oct!H70+G70)</f>
        <v>56837</v>
      </c>
      <c r="I70" s="37">
        <f t="shared" si="2"/>
        <v>24985</v>
      </c>
      <c r="J70" s="37">
        <f aca="true" t="shared" si="3" ref="J70:J80">SUM(D70+F70+H70)</f>
        <v>202321</v>
      </c>
    </row>
    <row r="71" spans="1:10" s="12" customFormat="1" ht="15.75" customHeight="1">
      <c r="A71" s="10" t="s">
        <v>78</v>
      </c>
      <c r="B71" s="11" t="s">
        <v>20</v>
      </c>
      <c r="C71" s="7">
        <v>0</v>
      </c>
      <c r="D71" s="37">
        <f>SUM(Oct!D71+C71*8)</f>
        <v>0</v>
      </c>
      <c r="E71" s="8">
        <v>0</v>
      </c>
      <c r="F71" s="37">
        <f>SUM(Oct!F71+E71*8)</f>
        <v>0</v>
      </c>
      <c r="G71" s="8">
        <v>0</v>
      </c>
      <c r="H71" s="37">
        <f>SUM(Oct!H71+G71)</f>
        <v>0</v>
      </c>
      <c r="I71" s="37">
        <f t="shared" si="2"/>
        <v>0</v>
      </c>
      <c r="J71" s="37">
        <f t="shared" si="3"/>
        <v>0</v>
      </c>
    </row>
    <row r="72" spans="1:10" s="12" customFormat="1" ht="15.75" customHeight="1">
      <c r="A72" s="10" t="s">
        <v>79</v>
      </c>
      <c r="B72" s="11" t="s">
        <v>20</v>
      </c>
      <c r="C72" s="7">
        <v>0</v>
      </c>
      <c r="D72" s="37">
        <f>SUM(Oct!D72+C72*8)</f>
        <v>24202</v>
      </c>
      <c r="E72" s="8">
        <v>1644</v>
      </c>
      <c r="F72" s="37">
        <f>SUM(Oct!F72+E72*8)</f>
        <v>75131</v>
      </c>
      <c r="G72" s="8">
        <v>0</v>
      </c>
      <c r="H72" s="37">
        <f>SUM(Oct!H72+G72)</f>
        <v>16285</v>
      </c>
      <c r="I72" s="37">
        <f t="shared" si="2"/>
        <v>1644</v>
      </c>
      <c r="J72" s="37">
        <f t="shared" si="3"/>
        <v>115618</v>
      </c>
    </row>
    <row r="73" spans="1:10" s="12" customFormat="1" ht="15.75" customHeight="1">
      <c r="A73" s="10" t="s">
        <v>80</v>
      </c>
      <c r="B73" s="11" t="s">
        <v>20</v>
      </c>
      <c r="C73" s="7">
        <v>4975</v>
      </c>
      <c r="D73" s="37">
        <f>SUM(Oct!D73+C73*8)</f>
        <v>354554</v>
      </c>
      <c r="E73" s="8">
        <v>0</v>
      </c>
      <c r="F73" s="37">
        <f>SUM(Oct!F73+E73*8)</f>
        <v>60716</v>
      </c>
      <c r="G73" s="8">
        <v>65265</v>
      </c>
      <c r="H73" s="37">
        <f>SUM(Oct!H73+G73)</f>
        <v>191488</v>
      </c>
      <c r="I73" s="37">
        <f t="shared" si="2"/>
        <v>70240</v>
      </c>
      <c r="J73" s="37">
        <f t="shared" si="3"/>
        <v>606758</v>
      </c>
    </row>
    <row r="74" spans="1:10" s="1" customFormat="1" ht="15.75" customHeight="1">
      <c r="A74" s="5" t="s">
        <v>81</v>
      </c>
      <c r="B74" s="6" t="s">
        <v>20</v>
      </c>
      <c r="C74" s="7">
        <v>0</v>
      </c>
      <c r="D74" s="37">
        <f>SUM(Oct!D74+C74*8)</f>
        <v>57016</v>
      </c>
      <c r="E74" s="8">
        <v>3495</v>
      </c>
      <c r="F74" s="37">
        <f>SUM(Oct!F74+E74*8)</f>
        <v>125874</v>
      </c>
      <c r="G74" s="8">
        <v>1546</v>
      </c>
      <c r="H74" s="37">
        <f>SUM(Oct!H74+G74)</f>
        <v>12624</v>
      </c>
      <c r="I74" s="37">
        <f t="shared" si="2"/>
        <v>5041</v>
      </c>
      <c r="J74" s="37">
        <f t="shared" si="3"/>
        <v>195514</v>
      </c>
    </row>
    <row r="75" spans="1:10" s="12" customFormat="1" ht="15.75" customHeight="1">
      <c r="A75" s="10" t="s">
        <v>85</v>
      </c>
      <c r="B75" s="11" t="s">
        <v>20</v>
      </c>
      <c r="C75" s="7">
        <v>0</v>
      </c>
      <c r="D75" s="37">
        <f>SUM(Oct!D75+C75*8)</f>
        <v>0</v>
      </c>
      <c r="E75" s="8">
        <v>0</v>
      </c>
      <c r="F75" s="37">
        <f>SUM(Oct!F75+E75*8)</f>
        <v>0</v>
      </c>
      <c r="G75" s="8">
        <v>0</v>
      </c>
      <c r="H75" s="37">
        <f>SUM(Oct!H75+G75)</f>
        <v>0</v>
      </c>
      <c r="I75" s="37">
        <f t="shared" si="2"/>
        <v>0</v>
      </c>
      <c r="J75" s="37">
        <f t="shared" si="3"/>
        <v>0</v>
      </c>
    </row>
    <row r="76" spans="1:10" s="12" customFormat="1" ht="15.75" customHeight="1">
      <c r="A76" s="10" t="s">
        <v>87</v>
      </c>
      <c r="B76" s="11" t="s">
        <v>20</v>
      </c>
      <c r="C76" s="7">
        <v>0</v>
      </c>
      <c r="D76" s="37">
        <f>SUM(Oct!D76+C76*8)</f>
        <v>0</v>
      </c>
      <c r="E76" s="8">
        <v>0</v>
      </c>
      <c r="F76" s="37">
        <f>SUM(Oct!F76+E76*8)</f>
        <v>0</v>
      </c>
      <c r="G76" s="8">
        <v>0</v>
      </c>
      <c r="H76" s="37">
        <f>SUM(Oct!H76+G76)</f>
        <v>0</v>
      </c>
      <c r="I76" s="37">
        <f t="shared" si="2"/>
        <v>0</v>
      </c>
      <c r="J76" s="37">
        <f t="shared" si="3"/>
        <v>0</v>
      </c>
    </row>
    <row r="77" spans="1:10" s="1" customFormat="1" ht="15.75" customHeight="1">
      <c r="A77" s="5" t="s">
        <v>88</v>
      </c>
      <c r="B77" s="6" t="s">
        <v>20</v>
      </c>
      <c r="C77" s="7">
        <v>7008</v>
      </c>
      <c r="D77" s="37">
        <f>SUM(Oct!D77+C77*8)</f>
        <v>728598</v>
      </c>
      <c r="E77" s="8">
        <v>10354</v>
      </c>
      <c r="F77" s="37">
        <f>SUM(Oct!F77+E77*8)</f>
        <v>542899</v>
      </c>
      <c r="G77" s="8">
        <v>22117</v>
      </c>
      <c r="H77" s="37">
        <f>SUM(Oct!H77+G77)</f>
        <v>526225</v>
      </c>
      <c r="I77" s="37">
        <f t="shared" si="2"/>
        <v>39479</v>
      </c>
      <c r="J77" s="37">
        <f t="shared" si="3"/>
        <v>1797722</v>
      </c>
    </row>
    <row r="78" spans="1:10" s="1" customFormat="1" ht="15.75" customHeight="1">
      <c r="A78" s="5" t="s">
        <v>142</v>
      </c>
      <c r="B78" s="6" t="s">
        <v>20</v>
      </c>
      <c r="C78" s="7">
        <v>0</v>
      </c>
      <c r="D78" s="37">
        <f>SUM(Oct!D78+C78*8)</f>
        <v>0</v>
      </c>
      <c r="E78" s="8">
        <v>11086</v>
      </c>
      <c r="F78" s="37">
        <f>SUM(Oct!F78+E78*8)</f>
        <v>506770</v>
      </c>
      <c r="G78" s="8">
        <v>65368</v>
      </c>
      <c r="H78" s="37">
        <f>SUM(Oct!H78+G78)</f>
        <v>215483</v>
      </c>
      <c r="I78" s="37">
        <f t="shared" si="2"/>
        <v>76454</v>
      </c>
      <c r="J78" s="37">
        <f t="shared" si="3"/>
        <v>722253</v>
      </c>
    </row>
    <row r="79" spans="1:10" s="1" customFormat="1" ht="15.75" customHeight="1">
      <c r="A79" s="5" t="s">
        <v>140</v>
      </c>
      <c r="B79" s="6" t="s">
        <v>20</v>
      </c>
      <c r="C79" s="7">
        <v>0</v>
      </c>
      <c r="D79" s="37">
        <f>SUM(Oct!D79+C79*8)</f>
        <v>41107</v>
      </c>
      <c r="E79" s="8">
        <v>4526</v>
      </c>
      <c r="F79" s="37">
        <f>SUM(Oct!F79+E79*8)</f>
        <v>429553</v>
      </c>
      <c r="G79" s="8">
        <v>7428</v>
      </c>
      <c r="H79" s="37">
        <f>SUM(Oct!H79+G79)</f>
        <v>60828</v>
      </c>
      <c r="I79" s="37">
        <f t="shared" si="2"/>
        <v>11954</v>
      </c>
      <c r="J79" s="37">
        <f t="shared" si="3"/>
        <v>531488</v>
      </c>
    </row>
    <row r="80" spans="1:10" s="1" customFormat="1" ht="15.75" customHeight="1">
      <c r="A80" s="5" t="s">
        <v>141</v>
      </c>
      <c r="B80" s="6" t="s">
        <v>20</v>
      </c>
      <c r="C80" s="7">
        <v>0</v>
      </c>
      <c r="D80" s="37">
        <f>SUM(Oct!D80+C80*8)</f>
        <v>0</v>
      </c>
      <c r="E80" s="8">
        <v>2917</v>
      </c>
      <c r="F80" s="37">
        <f>SUM(Oct!F80+E80*8)</f>
        <v>371611</v>
      </c>
      <c r="G80" s="8">
        <v>16181</v>
      </c>
      <c r="H80" s="37">
        <f>SUM(Oct!H80+G80)</f>
        <v>69036</v>
      </c>
      <c r="I80" s="37">
        <f t="shared" si="2"/>
        <v>19098</v>
      </c>
      <c r="J80" s="37">
        <f t="shared" si="3"/>
        <v>440647</v>
      </c>
    </row>
    <row r="81" spans="1:10" s="3" customFormat="1" ht="21.75">
      <c r="A81" s="20" t="s">
        <v>127</v>
      </c>
      <c r="B81" s="2"/>
      <c r="C81" s="9">
        <f>SUM(C5:C35)</f>
        <v>207331</v>
      </c>
      <c r="D81" s="38">
        <f aca="true" t="shared" si="4" ref="D81:J81">SUM(D5:D35)</f>
        <v>4719233</v>
      </c>
      <c r="E81" s="9">
        <f t="shared" si="4"/>
        <v>66299</v>
      </c>
      <c r="F81" s="38">
        <f t="shared" si="4"/>
        <v>5607496</v>
      </c>
      <c r="G81" s="9">
        <f t="shared" si="4"/>
        <v>1446855</v>
      </c>
      <c r="H81" s="38">
        <f t="shared" si="4"/>
        <v>4869378</v>
      </c>
      <c r="I81" s="38">
        <f t="shared" si="4"/>
        <v>1720485</v>
      </c>
      <c r="J81" s="38">
        <f t="shared" si="4"/>
        <v>15196107</v>
      </c>
    </row>
    <row r="82" spans="1:10" s="3" customFormat="1" ht="21.75">
      <c r="A82" s="20" t="s">
        <v>128</v>
      </c>
      <c r="B82" s="2"/>
      <c r="C82" s="9">
        <f>SUM(C36:C80)</f>
        <v>257997</v>
      </c>
      <c r="D82" s="38">
        <f aca="true" t="shared" si="5" ref="D82:J82">SUM(D36:D80)</f>
        <v>12835496</v>
      </c>
      <c r="E82" s="9">
        <f t="shared" si="5"/>
        <v>166606</v>
      </c>
      <c r="F82" s="38">
        <f t="shared" si="5"/>
        <v>9264055</v>
      </c>
      <c r="G82" s="9">
        <f t="shared" si="5"/>
        <v>2705692</v>
      </c>
      <c r="H82" s="38">
        <f t="shared" si="5"/>
        <v>8006455</v>
      </c>
      <c r="I82" s="38">
        <f t="shared" si="5"/>
        <v>3130295</v>
      </c>
      <c r="J82" s="38">
        <f t="shared" si="5"/>
        <v>30106006</v>
      </c>
    </row>
    <row r="83" spans="1:10" s="3" customFormat="1" ht="15.75" customHeight="1">
      <c r="A83" s="18" t="s">
        <v>89</v>
      </c>
      <c r="B83" s="2"/>
      <c r="C83" s="9">
        <f>SUM(C81:C82)</f>
        <v>465328</v>
      </c>
      <c r="D83" s="38">
        <f aca="true" t="shared" si="6" ref="D83:J83">SUM(D81:D82)</f>
        <v>17554729</v>
      </c>
      <c r="E83" s="9">
        <f t="shared" si="6"/>
        <v>232905</v>
      </c>
      <c r="F83" s="38">
        <f t="shared" si="6"/>
        <v>14871551</v>
      </c>
      <c r="G83" s="9">
        <f t="shared" si="6"/>
        <v>4152547</v>
      </c>
      <c r="H83" s="38">
        <f t="shared" si="6"/>
        <v>12875833</v>
      </c>
      <c r="I83" s="38">
        <f t="shared" si="6"/>
        <v>4850780</v>
      </c>
      <c r="J83" s="38">
        <f t="shared" si="6"/>
        <v>45302113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126</v>
      </c>
      <c r="J84" s="51">
        <v>37756371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125</v>
      </c>
      <c r="J85" s="51">
        <v>30935132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/>
  <mergeCells count="1">
    <mergeCell ref="A1:J1"/>
  </mergeCells>
  <conditionalFormatting sqref="A2:A83 C2:IV2 A1:IV1 B3:H86 I3:IV83">
    <cfRule type="expression" priority="8" dxfId="0" stopIfTrue="1">
      <formula>CellHasFormula</formula>
    </cfRule>
  </conditionalFormatting>
  <conditionalFormatting sqref="A1:IV1">
    <cfRule type="expression" priority="7" dxfId="0" stopIfTrue="1">
      <formula>CellHasFormula</formula>
    </cfRule>
  </conditionalFormatting>
  <conditionalFormatting sqref="C36:C80">
    <cfRule type="expression" priority="6" dxfId="0" stopIfTrue="1">
      <formula>CellHasFormula</formula>
    </cfRule>
  </conditionalFormatting>
  <conditionalFormatting sqref="E36:E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C5:C35">
    <cfRule type="expression" priority="3" dxfId="0" stopIfTrue="1">
      <formula>CellHasFormula</formula>
    </cfRule>
  </conditionalFormatting>
  <conditionalFormatting sqref="E5:E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71" activePane="bottomLeft" state="frozen"/>
      <selection pane="topLeft" activeCell="A1" sqref="A1"/>
      <selection pane="bottomLeft" activeCell="L70" sqref="L70"/>
    </sheetView>
  </sheetViews>
  <sheetFormatPr defaultColWidth="9.140625" defaultRowHeight="12.75"/>
  <cols>
    <col min="1" max="1" width="17.7109375" style="0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4" t="s">
        <v>144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s="1" customFormat="1" ht="12.75">
      <c r="A2" s="1" t="s">
        <v>150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5</v>
      </c>
      <c r="D4" s="41" t="s">
        <v>11</v>
      </c>
      <c r="E4" s="4" t="s">
        <v>95</v>
      </c>
      <c r="F4" s="41" t="s">
        <v>14</v>
      </c>
      <c r="G4" s="4" t="s">
        <v>96</v>
      </c>
      <c r="H4" s="41" t="s">
        <v>90</v>
      </c>
      <c r="I4" s="41" t="s">
        <v>97</v>
      </c>
      <c r="J4" s="41" t="s">
        <v>18</v>
      </c>
    </row>
    <row r="5" spans="1:10" s="4" customFormat="1" ht="15.75" customHeight="1">
      <c r="A5" s="22" t="s">
        <v>134</v>
      </c>
      <c r="B5" s="11" t="s">
        <v>22</v>
      </c>
      <c r="C5" s="7">
        <v>1064</v>
      </c>
      <c r="D5" s="37">
        <f>SUM(Nov!D5+C5*7)</f>
        <v>120521</v>
      </c>
      <c r="E5" s="8">
        <v>0</v>
      </c>
      <c r="F5" s="37">
        <f>SUM(Nov!F5+E5*7)</f>
        <v>67083</v>
      </c>
      <c r="G5" s="8">
        <v>6384</v>
      </c>
      <c r="H5" s="37">
        <f>SUM(Nov!H5+G5)</f>
        <v>91564</v>
      </c>
      <c r="I5" s="37">
        <f aca="true" t="shared" si="0" ref="I5:I68">SUM(C5,E5,G5)</f>
        <v>7448</v>
      </c>
      <c r="J5" s="37">
        <f>SUM(D5+F5+H5)</f>
        <v>279168</v>
      </c>
    </row>
    <row r="6" spans="1:10" s="12" customFormat="1" ht="15.75" customHeight="1">
      <c r="A6" s="10" t="s">
        <v>21</v>
      </c>
      <c r="B6" s="11" t="s">
        <v>22</v>
      </c>
      <c r="C6" s="7">
        <v>0</v>
      </c>
      <c r="D6" s="37">
        <f>SUM(Nov!D6+C6*7)</f>
        <v>0</v>
      </c>
      <c r="E6" s="8">
        <v>145</v>
      </c>
      <c r="F6" s="37">
        <f>SUM(Nov!F6+E6*7)</f>
        <v>19582</v>
      </c>
      <c r="G6" s="8">
        <v>1155</v>
      </c>
      <c r="H6" s="37">
        <f>SUM(Nov!H6+G6)</f>
        <v>24825</v>
      </c>
      <c r="I6" s="37">
        <f t="shared" si="0"/>
        <v>1300</v>
      </c>
      <c r="J6" s="37">
        <f aca="true" t="shared" si="1" ref="J6:J69">SUM(D6+F6+H6)</f>
        <v>44407</v>
      </c>
    </row>
    <row r="7" spans="1:10" s="12" customFormat="1" ht="15.75" customHeight="1">
      <c r="A7" s="10" t="s">
        <v>23</v>
      </c>
      <c r="B7" s="11" t="s">
        <v>22</v>
      </c>
      <c r="C7" s="7">
        <v>1154</v>
      </c>
      <c r="D7" s="37">
        <f>SUM(Nov!D7+C7*7)</f>
        <v>114373</v>
      </c>
      <c r="E7" s="8">
        <v>9126</v>
      </c>
      <c r="F7" s="37">
        <f>SUM(Nov!F7+E7*7)</f>
        <v>266241</v>
      </c>
      <c r="G7" s="8">
        <v>44498</v>
      </c>
      <c r="H7" s="37">
        <f>SUM(Nov!H7+G7)</f>
        <v>143303</v>
      </c>
      <c r="I7" s="37">
        <f t="shared" si="0"/>
        <v>54778</v>
      </c>
      <c r="J7" s="37">
        <f t="shared" si="1"/>
        <v>523917</v>
      </c>
    </row>
    <row r="8" spans="1:10" s="1" customFormat="1" ht="15.75" customHeight="1">
      <c r="A8" s="5" t="s">
        <v>24</v>
      </c>
      <c r="B8" s="6" t="s">
        <v>22</v>
      </c>
      <c r="C8" s="7">
        <v>4577</v>
      </c>
      <c r="D8" s="37">
        <f>SUM(Nov!D8+C8*7)</f>
        <v>382709</v>
      </c>
      <c r="E8" s="8">
        <v>6943</v>
      </c>
      <c r="F8" s="37">
        <f>SUM(Nov!F8+E8*7)</f>
        <v>482596</v>
      </c>
      <c r="G8" s="8">
        <v>38697</v>
      </c>
      <c r="H8" s="37">
        <f>SUM(Nov!H8+G8)</f>
        <v>378541</v>
      </c>
      <c r="I8" s="37">
        <f t="shared" si="0"/>
        <v>50217</v>
      </c>
      <c r="J8" s="37">
        <f t="shared" si="1"/>
        <v>1243846</v>
      </c>
    </row>
    <row r="9" spans="1:10" s="12" customFormat="1" ht="15.75" customHeight="1">
      <c r="A9" s="10" t="s">
        <v>25</v>
      </c>
      <c r="B9" s="11" t="s">
        <v>22</v>
      </c>
      <c r="C9" s="7">
        <v>2325</v>
      </c>
      <c r="D9" s="37">
        <f>SUM(Nov!D9+C9*7)</f>
        <v>137757</v>
      </c>
      <c r="E9" s="8">
        <v>1174</v>
      </c>
      <c r="F9" s="37">
        <f>SUM(Nov!F9+E9*7)</f>
        <v>54469</v>
      </c>
      <c r="G9" s="8">
        <v>8892</v>
      </c>
      <c r="H9" s="37">
        <f>SUM(Nov!H9+G9)</f>
        <v>100636</v>
      </c>
      <c r="I9" s="37">
        <f t="shared" si="0"/>
        <v>12391</v>
      </c>
      <c r="J9" s="37">
        <f t="shared" si="1"/>
        <v>292862</v>
      </c>
    </row>
    <row r="10" spans="1:10" s="1" customFormat="1" ht="15.75" customHeight="1">
      <c r="A10" s="5" t="s">
        <v>27</v>
      </c>
      <c r="B10" s="6" t="s">
        <v>22</v>
      </c>
      <c r="C10" s="7">
        <v>1064</v>
      </c>
      <c r="D10" s="37">
        <f>SUM(Nov!D10+C10*7)</f>
        <v>663863</v>
      </c>
      <c r="E10" s="8">
        <v>6010</v>
      </c>
      <c r="F10" s="37">
        <f>SUM(Nov!F10+E10*7)</f>
        <v>201719</v>
      </c>
      <c r="G10" s="8">
        <v>55190</v>
      </c>
      <c r="H10" s="37">
        <f>SUM(Nov!H10+G10)</f>
        <v>281017</v>
      </c>
      <c r="I10" s="37">
        <f t="shared" si="0"/>
        <v>62264</v>
      </c>
      <c r="J10" s="37">
        <f t="shared" si="1"/>
        <v>1146599</v>
      </c>
    </row>
    <row r="11" spans="1:10" s="1" customFormat="1" ht="15.75" customHeight="1">
      <c r="A11" s="5" t="s">
        <v>30</v>
      </c>
      <c r="B11" s="6" t="s">
        <v>22</v>
      </c>
      <c r="C11" s="7">
        <v>1400</v>
      </c>
      <c r="D11" s="37">
        <f>SUM(Nov!D11+C11*7)</f>
        <v>146969</v>
      </c>
      <c r="E11" s="8">
        <v>11412</v>
      </c>
      <c r="F11" s="37">
        <f>SUM(Nov!F11+E11*7)</f>
        <v>387831</v>
      </c>
      <c r="G11" s="8">
        <v>47198</v>
      </c>
      <c r="H11" s="37">
        <f>SUM(Nov!H11+G11)</f>
        <v>292759</v>
      </c>
      <c r="I11" s="37">
        <f t="shared" si="0"/>
        <v>60010</v>
      </c>
      <c r="J11" s="37">
        <f t="shared" si="1"/>
        <v>827559</v>
      </c>
    </row>
    <row r="12" spans="1:10" s="1" customFormat="1" ht="15.75" customHeight="1">
      <c r="A12" s="5" t="s">
        <v>31</v>
      </c>
      <c r="B12" s="6" t="s">
        <v>22</v>
      </c>
      <c r="C12" s="7">
        <v>0</v>
      </c>
      <c r="D12" s="37">
        <f>SUM(Nov!D12+C12*7)</f>
        <v>100684</v>
      </c>
      <c r="E12" s="8">
        <v>4224</v>
      </c>
      <c r="F12" s="37">
        <f>SUM(Nov!F12+E12*7)</f>
        <v>169677</v>
      </c>
      <c r="G12" s="8">
        <v>19669</v>
      </c>
      <c r="H12" s="37">
        <f>SUM(Nov!H12+G12)</f>
        <v>83411</v>
      </c>
      <c r="I12" s="37">
        <f t="shared" si="0"/>
        <v>23893</v>
      </c>
      <c r="J12" s="37">
        <f t="shared" si="1"/>
        <v>353772</v>
      </c>
    </row>
    <row r="13" spans="1:10" s="12" customFormat="1" ht="15.75" customHeight="1">
      <c r="A13" s="10" t="s">
        <v>36</v>
      </c>
      <c r="B13" s="11" t="s">
        <v>22</v>
      </c>
      <c r="C13" s="7">
        <v>0</v>
      </c>
      <c r="D13" s="37">
        <f>SUM(Nov!D13+C13*7)</f>
        <v>5436</v>
      </c>
      <c r="E13" s="8">
        <v>0</v>
      </c>
      <c r="F13" s="37">
        <f>SUM(Nov!F13+E13*7)</f>
        <v>8448</v>
      </c>
      <c r="G13" s="8">
        <v>0</v>
      </c>
      <c r="H13" s="37">
        <f>SUM(Nov!H13+G13)</f>
        <v>1899</v>
      </c>
      <c r="I13" s="37">
        <f t="shared" si="0"/>
        <v>0</v>
      </c>
      <c r="J13" s="37">
        <f t="shared" si="1"/>
        <v>15783</v>
      </c>
    </row>
    <row r="14" spans="1:10" s="1" customFormat="1" ht="15.75" customHeight="1">
      <c r="A14" s="5" t="s">
        <v>37</v>
      </c>
      <c r="B14" s="6" t="s">
        <v>22</v>
      </c>
      <c r="C14" s="7">
        <v>1150</v>
      </c>
      <c r="D14" s="37">
        <f>SUM(Nov!D14+C14*7)</f>
        <v>150449</v>
      </c>
      <c r="E14" s="8">
        <v>3168</v>
      </c>
      <c r="F14" s="37">
        <f>SUM(Nov!F14+E14*7)</f>
        <v>136562</v>
      </c>
      <c r="G14" s="8">
        <v>57457</v>
      </c>
      <c r="H14" s="37">
        <f>SUM(Nov!H14+G14)</f>
        <v>272456</v>
      </c>
      <c r="I14" s="37">
        <f t="shared" si="0"/>
        <v>61775</v>
      </c>
      <c r="J14" s="37">
        <f t="shared" si="1"/>
        <v>559467</v>
      </c>
    </row>
    <row r="15" spans="1:10" s="1" customFormat="1" ht="15.75" customHeight="1">
      <c r="A15" s="5" t="s">
        <v>40</v>
      </c>
      <c r="B15" s="6" t="s">
        <v>22</v>
      </c>
      <c r="C15" s="7">
        <v>4315</v>
      </c>
      <c r="D15" s="37">
        <f>SUM(Nov!D15+C15*7)</f>
        <v>349431</v>
      </c>
      <c r="E15" s="8">
        <v>2315</v>
      </c>
      <c r="F15" s="37">
        <f>SUM(Nov!F15+E15*7)</f>
        <v>309871</v>
      </c>
      <c r="G15" s="8">
        <v>28716</v>
      </c>
      <c r="H15" s="37">
        <f>SUM(Nov!H15+G15)</f>
        <v>413702</v>
      </c>
      <c r="I15" s="37">
        <f t="shared" si="0"/>
        <v>35346</v>
      </c>
      <c r="J15" s="37">
        <f t="shared" si="1"/>
        <v>1073004</v>
      </c>
    </row>
    <row r="16" spans="1:10" s="1" customFormat="1" ht="15.75" customHeight="1">
      <c r="A16" s="5" t="s">
        <v>44</v>
      </c>
      <c r="B16" s="6" t="s">
        <v>22</v>
      </c>
      <c r="C16" s="7">
        <v>11277</v>
      </c>
      <c r="D16" s="37">
        <f>SUM(Nov!D16+C16*7)</f>
        <v>260742</v>
      </c>
      <c r="E16" s="8">
        <v>2349</v>
      </c>
      <c r="F16" s="37">
        <f>SUM(Nov!F16+E16*7)</f>
        <v>141985</v>
      </c>
      <c r="G16" s="8">
        <v>16229</v>
      </c>
      <c r="H16" s="37">
        <f>SUM(Nov!H16+G16)</f>
        <v>161756</v>
      </c>
      <c r="I16" s="37">
        <f t="shared" si="0"/>
        <v>29855</v>
      </c>
      <c r="J16" s="37">
        <f t="shared" si="1"/>
        <v>564483</v>
      </c>
    </row>
    <row r="17" spans="1:10" s="1" customFormat="1" ht="15.75" customHeight="1">
      <c r="A17" s="5" t="s">
        <v>45</v>
      </c>
      <c r="B17" s="6" t="s">
        <v>22</v>
      </c>
      <c r="C17" s="7">
        <v>760</v>
      </c>
      <c r="D17" s="37">
        <f>SUM(Nov!D17+C17*7)</f>
        <v>120022</v>
      </c>
      <c r="E17" s="8">
        <v>5770</v>
      </c>
      <c r="F17" s="37">
        <f>SUM(Nov!F17+E17*7)</f>
        <v>388331</v>
      </c>
      <c r="G17" s="8">
        <v>22549</v>
      </c>
      <c r="H17" s="37">
        <f>SUM(Nov!H17+G17)</f>
        <v>295869</v>
      </c>
      <c r="I17" s="37">
        <f t="shared" si="0"/>
        <v>29079</v>
      </c>
      <c r="J17" s="37">
        <f t="shared" si="1"/>
        <v>804222</v>
      </c>
    </row>
    <row r="18" spans="1:10" s="1" customFormat="1" ht="15.75" customHeight="1">
      <c r="A18" s="5" t="s">
        <v>46</v>
      </c>
      <c r="B18" s="6" t="s">
        <v>22</v>
      </c>
      <c r="C18" s="7">
        <v>10929</v>
      </c>
      <c r="D18" s="37">
        <f>SUM(Nov!D18+C18*7)</f>
        <v>269235</v>
      </c>
      <c r="E18" s="8">
        <v>8374</v>
      </c>
      <c r="F18" s="37">
        <f>SUM(Nov!F18+E18*7)</f>
        <v>367236</v>
      </c>
      <c r="G18" s="8">
        <v>136097</v>
      </c>
      <c r="H18" s="37">
        <f>SUM(Nov!H18+G18)</f>
        <v>310737</v>
      </c>
      <c r="I18" s="37">
        <f t="shared" si="0"/>
        <v>155400</v>
      </c>
      <c r="J18" s="37">
        <f t="shared" si="1"/>
        <v>947208</v>
      </c>
    </row>
    <row r="19" spans="1:10" s="12" customFormat="1" ht="15.75" customHeight="1">
      <c r="A19" s="10" t="s">
        <v>47</v>
      </c>
      <c r="B19" s="11" t="s">
        <v>22</v>
      </c>
      <c r="C19" s="7">
        <v>0</v>
      </c>
      <c r="D19" s="37">
        <f>SUM(Nov!D19+C19*7)</f>
        <v>29248</v>
      </c>
      <c r="E19" s="8">
        <v>0</v>
      </c>
      <c r="F19" s="37">
        <f>SUM(Nov!F19+E19*7)</f>
        <v>0</v>
      </c>
      <c r="G19" s="8">
        <v>0</v>
      </c>
      <c r="H19" s="37">
        <f>SUM(Nov!H19+G19)</f>
        <v>11124</v>
      </c>
      <c r="I19" s="37">
        <f t="shared" si="0"/>
        <v>0</v>
      </c>
      <c r="J19" s="37">
        <f t="shared" si="1"/>
        <v>40372</v>
      </c>
    </row>
    <row r="20" spans="1:10" s="12" customFormat="1" ht="15.75" customHeight="1">
      <c r="A20" s="10" t="s">
        <v>49</v>
      </c>
      <c r="B20" s="11" t="s">
        <v>22</v>
      </c>
      <c r="C20" s="7">
        <v>1333</v>
      </c>
      <c r="D20" s="37">
        <f>SUM(Nov!D20+C20*7)</f>
        <v>24772</v>
      </c>
      <c r="E20" s="8">
        <v>0</v>
      </c>
      <c r="F20" s="37">
        <f>SUM(Nov!F20+E20*7)</f>
        <v>0</v>
      </c>
      <c r="G20" s="8">
        <v>12247</v>
      </c>
      <c r="H20" s="37">
        <f>SUM(Nov!H20+G20)</f>
        <v>15925</v>
      </c>
      <c r="I20" s="37">
        <f t="shared" si="0"/>
        <v>13580</v>
      </c>
      <c r="J20" s="37">
        <f t="shared" si="1"/>
        <v>40697</v>
      </c>
    </row>
    <row r="21" spans="1:10" s="1" customFormat="1" ht="15.75" customHeight="1">
      <c r="A21" s="5" t="s">
        <v>50</v>
      </c>
      <c r="B21" s="6" t="s">
        <v>22</v>
      </c>
      <c r="C21" s="7">
        <v>11325</v>
      </c>
      <c r="D21" s="37">
        <f>SUM(Nov!D21+C21*7)</f>
        <v>219654</v>
      </c>
      <c r="E21" s="8">
        <v>1838</v>
      </c>
      <c r="F21" s="37">
        <f>SUM(Nov!F21+E21*7)</f>
        <v>64526</v>
      </c>
      <c r="G21" s="8">
        <v>55029</v>
      </c>
      <c r="H21" s="37">
        <f>SUM(Nov!H21+G21)</f>
        <v>115340</v>
      </c>
      <c r="I21" s="37">
        <f t="shared" si="0"/>
        <v>68192</v>
      </c>
      <c r="J21" s="37">
        <f t="shared" si="1"/>
        <v>399520</v>
      </c>
    </row>
    <row r="22" spans="1:10" s="1" customFormat="1" ht="15.75" customHeight="1">
      <c r="A22" s="5" t="s">
        <v>51</v>
      </c>
      <c r="B22" s="6" t="s">
        <v>22</v>
      </c>
      <c r="C22" s="7">
        <v>2823</v>
      </c>
      <c r="D22" s="37">
        <f>SUM(Nov!D22+C22*7)</f>
        <v>19761</v>
      </c>
      <c r="E22" s="8">
        <v>0</v>
      </c>
      <c r="F22" s="37">
        <f>SUM(Nov!F22+E22*7)</f>
        <v>0</v>
      </c>
      <c r="G22" s="8">
        <v>33240</v>
      </c>
      <c r="H22" s="37">
        <f>SUM(Nov!H22+G22)</f>
        <v>33240</v>
      </c>
      <c r="I22" s="37">
        <f t="shared" si="0"/>
        <v>36063</v>
      </c>
      <c r="J22" s="37">
        <f t="shared" si="1"/>
        <v>53001</v>
      </c>
    </row>
    <row r="23" spans="1:10" s="1" customFormat="1" ht="15.75" customHeight="1">
      <c r="A23" s="5" t="s">
        <v>52</v>
      </c>
      <c r="B23" s="6" t="s">
        <v>22</v>
      </c>
      <c r="C23" s="7">
        <v>4819</v>
      </c>
      <c r="D23" s="37">
        <f>SUM(Nov!D23+C23*7)</f>
        <v>111657</v>
      </c>
      <c r="E23" s="8">
        <v>4206</v>
      </c>
      <c r="F23" s="37">
        <f>SUM(Nov!F23+E23*7)</f>
        <v>517321</v>
      </c>
      <c r="G23" s="8">
        <v>297438</v>
      </c>
      <c r="H23" s="37">
        <f>SUM(Nov!H23+G23)</f>
        <v>886798</v>
      </c>
      <c r="I23" s="37">
        <f t="shared" si="0"/>
        <v>306463</v>
      </c>
      <c r="J23" s="37">
        <f t="shared" si="1"/>
        <v>1515776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7">
        <f>SUM(Nov!D24+C24*7)</f>
        <v>0</v>
      </c>
      <c r="E24" s="8">
        <v>0</v>
      </c>
      <c r="F24" s="37">
        <f>SUM(Nov!F24+E24*7)</f>
        <v>25120</v>
      </c>
      <c r="G24" s="8">
        <v>0</v>
      </c>
      <c r="H24" s="37">
        <f>SUM(Nov!H24+G24)</f>
        <v>2041</v>
      </c>
      <c r="I24" s="37">
        <f t="shared" si="0"/>
        <v>0</v>
      </c>
      <c r="J24" s="37">
        <f t="shared" si="1"/>
        <v>27161</v>
      </c>
    </row>
    <row r="25" spans="1:10" s="12" customFormat="1" ht="15.75" customHeight="1">
      <c r="A25" s="10" t="s">
        <v>57</v>
      </c>
      <c r="B25" s="11" t="s">
        <v>22</v>
      </c>
      <c r="C25" s="7">
        <v>2871</v>
      </c>
      <c r="D25" s="37">
        <f>SUM(Nov!D25+C25*7)</f>
        <v>111283</v>
      </c>
      <c r="E25" s="8">
        <v>4725</v>
      </c>
      <c r="F25" s="37">
        <f>SUM(Nov!F25+E25*7)</f>
        <v>265634</v>
      </c>
      <c r="G25" s="8">
        <v>24845</v>
      </c>
      <c r="H25" s="37">
        <f>SUM(Nov!H25+G25)</f>
        <v>125685</v>
      </c>
      <c r="I25" s="37">
        <f t="shared" si="0"/>
        <v>32441</v>
      </c>
      <c r="J25" s="37">
        <f t="shared" si="1"/>
        <v>502602</v>
      </c>
    </row>
    <row r="26" spans="1:10" s="1" customFormat="1" ht="15.75" customHeight="1">
      <c r="A26" s="5" t="s">
        <v>63</v>
      </c>
      <c r="B26" s="6" t="s">
        <v>22</v>
      </c>
      <c r="C26" s="7">
        <v>1728</v>
      </c>
      <c r="D26" s="37">
        <f>SUM(Nov!D26+C26*7)</f>
        <v>88381</v>
      </c>
      <c r="E26" s="8">
        <v>2202</v>
      </c>
      <c r="F26" s="37">
        <f>SUM(Nov!F26+E26*7)</f>
        <v>139852</v>
      </c>
      <c r="G26" s="8">
        <v>35727</v>
      </c>
      <c r="H26" s="37">
        <f>SUM(Nov!H26+G26)</f>
        <v>178102</v>
      </c>
      <c r="I26" s="37">
        <f t="shared" si="0"/>
        <v>39657</v>
      </c>
      <c r="J26" s="37">
        <f t="shared" si="1"/>
        <v>406335</v>
      </c>
    </row>
    <row r="27" spans="1:10" s="1" customFormat="1" ht="15.75" customHeight="1">
      <c r="A27" s="5" t="s">
        <v>64</v>
      </c>
      <c r="B27" s="6" t="s">
        <v>22</v>
      </c>
      <c r="C27" s="7">
        <v>2814</v>
      </c>
      <c r="D27" s="37">
        <f>SUM(Nov!D27+C27*7)</f>
        <v>351762</v>
      </c>
      <c r="E27" s="8">
        <v>5748</v>
      </c>
      <c r="F27" s="37">
        <f>SUM(Nov!F27+E27*7)</f>
        <v>355101</v>
      </c>
      <c r="G27" s="8">
        <v>26458</v>
      </c>
      <c r="H27" s="37">
        <f>SUM(Nov!H27+G27)</f>
        <v>233632</v>
      </c>
      <c r="I27" s="37">
        <f t="shared" si="0"/>
        <v>35020</v>
      </c>
      <c r="J27" s="37">
        <f t="shared" si="1"/>
        <v>940495</v>
      </c>
    </row>
    <row r="28" spans="1:10" s="1" customFormat="1" ht="15.75" customHeight="1">
      <c r="A28" s="5" t="s">
        <v>77</v>
      </c>
      <c r="B28" s="6" t="s">
        <v>22</v>
      </c>
      <c r="C28" s="7"/>
      <c r="D28" s="37">
        <f>SUM(Nov!D28+C28*7)</f>
        <v>89430</v>
      </c>
      <c r="E28" s="8">
        <v>1195</v>
      </c>
      <c r="F28" s="37">
        <f>SUM(Nov!F28+E28*7)</f>
        <v>154320</v>
      </c>
      <c r="G28" s="8">
        <v>7539</v>
      </c>
      <c r="H28" s="37">
        <f>SUM(Nov!H28+G28)</f>
        <v>246528</v>
      </c>
      <c r="I28" s="37">
        <f t="shared" si="0"/>
        <v>8734</v>
      </c>
      <c r="J28" s="37">
        <f t="shared" si="1"/>
        <v>490278</v>
      </c>
    </row>
    <row r="29" spans="1:10" s="1" customFormat="1" ht="15.75" customHeight="1">
      <c r="A29" s="5" t="s">
        <v>82</v>
      </c>
      <c r="B29" s="6" t="s">
        <v>22</v>
      </c>
      <c r="C29" s="7">
        <v>6583</v>
      </c>
      <c r="D29" s="37">
        <f>SUM(Nov!D29+C29*7)</f>
        <v>280572</v>
      </c>
      <c r="E29" s="8">
        <v>1056</v>
      </c>
      <c r="F29" s="37">
        <f>SUM(Nov!F29+E29*7)</f>
        <v>20643</v>
      </c>
      <c r="G29" s="8">
        <v>59823</v>
      </c>
      <c r="H29" s="37">
        <f>SUM(Nov!H29+G29)</f>
        <v>201416</v>
      </c>
      <c r="I29" s="37">
        <f t="shared" si="0"/>
        <v>67462</v>
      </c>
      <c r="J29" s="37">
        <f t="shared" si="1"/>
        <v>502631</v>
      </c>
    </row>
    <row r="30" spans="1:10" s="1" customFormat="1" ht="15.75" customHeight="1">
      <c r="A30" s="5" t="s">
        <v>83</v>
      </c>
      <c r="B30" s="6" t="s">
        <v>22</v>
      </c>
      <c r="C30" s="7">
        <v>14442</v>
      </c>
      <c r="D30" s="37">
        <f>SUM(Nov!D30+C30*7)</f>
        <v>921315</v>
      </c>
      <c r="E30" s="8">
        <v>5297</v>
      </c>
      <c r="F30" s="37">
        <f>SUM(Nov!F30+E30*7)</f>
        <v>160373</v>
      </c>
      <c r="G30" s="8">
        <v>70400</v>
      </c>
      <c r="H30" s="37">
        <f>SUM(Nov!H30+G30)</f>
        <v>243128</v>
      </c>
      <c r="I30" s="37">
        <f t="shared" si="0"/>
        <v>90139</v>
      </c>
      <c r="J30" s="37">
        <f t="shared" si="1"/>
        <v>1324816</v>
      </c>
    </row>
    <row r="31" spans="1:10" s="1" customFormat="1" ht="15.75" customHeight="1">
      <c r="A31" s="5" t="s">
        <v>84</v>
      </c>
      <c r="B31" s="6" t="s">
        <v>22</v>
      </c>
      <c r="C31" s="7">
        <v>2702</v>
      </c>
      <c r="D31" s="37">
        <f>SUM(Nov!D31+C31*7)</f>
        <v>215303</v>
      </c>
      <c r="E31" s="8">
        <v>20713</v>
      </c>
      <c r="F31" s="37">
        <f>SUM(Nov!F31+E31*7)</f>
        <v>731107</v>
      </c>
      <c r="G31" s="8">
        <v>89583</v>
      </c>
      <c r="H31" s="37">
        <f>SUM(Nov!H31+G31)</f>
        <v>439437</v>
      </c>
      <c r="I31" s="37">
        <f t="shared" si="0"/>
        <v>112998</v>
      </c>
      <c r="J31" s="37">
        <f t="shared" si="1"/>
        <v>1385847</v>
      </c>
    </row>
    <row r="32" spans="1:10" s="12" customFormat="1" ht="15.75" customHeight="1">
      <c r="A32" s="10" t="s">
        <v>86</v>
      </c>
      <c r="B32" s="11" t="s">
        <v>22</v>
      </c>
      <c r="C32" s="7">
        <v>486</v>
      </c>
      <c r="D32" s="37">
        <f>SUM(Nov!D32+C32*7)</f>
        <v>14818</v>
      </c>
      <c r="E32" s="8">
        <v>664</v>
      </c>
      <c r="F32" s="37">
        <f>SUM(Nov!F32+E32*7)</f>
        <v>49144</v>
      </c>
      <c r="G32" s="8">
        <v>11248</v>
      </c>
      <c r="H32" s="37">
        <f>SUM(Nov!H32+G32)</f>
        <v>28674</v>
      </c>
      <c r="I32" s="37">
        <f t="shared" si="0"/>
        <v>12398</v>
      </c>
      <c r="J32" s="37">
        <f t="shared" si="1"/>
        <v>92636</v>
      </c>
    </row>
    <row r="33" spans="1:10" s="12" customFormat="1" ht="15.75" customHeight="1">
      <c r="A33" s="10" t="s">
        <v>136</v>
      </c>
      <c r="B33" s="11" t="s">
        <v>22</v>
      </c>
      <c r="C33" s="7">
        <v>0</v>
      </c>
      <c r="D33" s="37">
        <f>SUM(Nov!D33+C33*7)</f>
        <v>29403</v>
      </c>
      <c r="E33" s="8">
        <v>1644</v>
      </c>
      <c r="F33" s="37">
        <f>SUM(Nov!F33+E33*7)</f>
        <v>148897</v>
      </c>
      <c r="G33" s="8">
        <v>2070</v>
      </c>
      <c r="H33" s="37">
        <f>SUM(Nov!H33+G33)</f>
        <v>65550</v>
      </c>
      <c r="I33" s="37">
        <f t="shared" si="0"/>
        <v>3714</v>
      </c>
      <c r="J33" s="37">
        <f t="shared" si="1"/>
        <v>243850</v>
      </c>
    </row>
    <row r="34" spans="1:10" s="12" customFormat="1" ht="15.75" customHeight="1">
      <c r="A34" s="10" t="s">
        <v>137</v>
      </c>
      <c r="B34" s="11" t="s">
        <v>22</v>
      </c>
      <c r="C34" s="7">
        <v>0</v>
      </c>
      <c r="D34" s="37">
        <f>SUM(Nov!D34+C34*7)</f>
        <v>33270</v>
      </c>
      <c r="E34" s="8">
        <v>0</v>
      </c>
      <c r="F34" s="37">
        <f>SUM(Nov!F34+E34*7)</f>
        <v>475491</v>
      </c>
      <c r="G34" s="8">
        <v>0</v>
      </c>
      <c r="H34" s="37">
        <f>SUM(Nov!H34+G34)</f>
        <v>281712</v>
      </c>
      <c r="I34" s="37">
        <f t="shared" si="0"/>
        <v>0</v>
      </c>
      <c r="J34" s="37">
        <f t="shared" si="1"/>
        <v>790473</v>
      </c>
    </row>
    <row r="35" spans="1:10" s="12" customFormat="1" ht="15.75" customHeight="1">
      <c r="A35" s="10" t="s">
        <v>138</v>
      </c>
      <c r="B35" s="11" t="s">
        <v>22</v>
      </c>
      <c r="C35" s="7">
        <v>0</v>
      </c>
      <c r="D35" s="37">
        <f>SUM(Nov!D35+C35*7)</f>
        <v>0</v>
      </c>
      <c r="E35" s="8">
        <v>0</v>
      </c>
      <c r="F35" s="37">
        <f>SUM(Nov!F35+E35*7)</f>
        <v>270422</v>
      </c>
      <c r="G35" s="8">
        <v>13643</v>
      </c>
      <c r="H35" s="37">
        <f>SUM(Nov!H35+G35)</f>
        <v>130592</v>
      </c>
      <c r="I35" s="37">
        <f t="shared" si="0"/>
        <v>13643</v>
      </c>
      <c r="J35" s="37">
        <f t="shared" si="1"/>
        <v>401014</v>
      </c>
    </row>
    <row r="36" spans="1:10" s="12" customFormat="1" ht="15.75" customHeight="1">
      <c r="A36" s="10" t="s">
        <v>131</v>
      </c>
      <c r="B36" s="11" t="s">
        <v>20</v>
      </c>
      <c r="C36" s="7">
        <v>7369</v>
      </c>
      <c r="D36" s="37">
        <f>SUM(Nov!D36+C36*7)</f>
        <v>590858</v>
      </c>
      <c r="E36" s="8">
        <v>0</v>
      </c>
      <c r="F36" s="37">
        <f>SUM(Nov!F36+E36*7)</f>
        <v>137335</v>
      </c>
      <c r="G36" s="8">
        <v>131143</v>
      </c>
      <c r="H36" s="37">
        <f>SUM(Nov!H36+G36)</f>
        <v>438591</v>
      </c>
      <c r="I36" s="37">
        <f t="shared" si="0"/>
        <v>138512</v>
      </c>
      <c r="J36" s="37">
        <f t="shared" si="1"/>
        <v>1166784</v>
      </c>
    </row>
    <row r="37" spans="1:10" s="1" customFormat="1" ht="15.75" customHeight="1">
      <c r="A37" s="5" t="s">
        <v>19</v>
      </c>
      <c r="B37" s="6" t="s">
        <v>20</v>
      </c>
      <c r="C37" s="7">
        <v>0</v>
      </c>
      <c r="D37" s="37">
        <f>SUM(Nov!D37+C37*7)</f>
        <v>80318</v>
      </c>
      <c r="E37" s="8">
        <v>932</v>
      </c>
      <c r="F37" s="37">
        <f>SUM(Nov!F37+E37*7)</f>
        <v>16776</v>
      </c>
      <c r="G37" s="8">
        <v>5592</v>
      </c>
      <c r="H37" s="37">
        <f>SUM(Nov!H37+G37)</f>
        <v>20119</v>
      </c>
      <c r="I37" s="37">
        <f t="shared" si="0"/>
        <v>6524</v>
      </c>
      <c r="J37" s="37">
        <f t="shared" si="1"/>
        <v>117213</v>
      </c>
    </row>
    <row r="38" spans="1:10" s="1" customFormat="1" ht="15.75" customHeight="1">
      <c r="A38" s="5" t="s">
        <v>26</v>
      </c>
      <c r="B38" s="6" t="s">
        <v>20</v>
      </c>
      <c r="C38" s="7">
        <v>12774</v>
      </c>
      <c r="D38" s="37">
        <f>SUM(Nov!D38+C38*7)</f>
        <v>1181698</v>
      </c>
      <c r="E38" s="8">
        <v>8913</v>
      </c>
      <c r="F38" s="37">
        <f>SUM(Nov!F38+E38*7)</f>
        <v>589034</v>
      </c>
      <c r="G38" s="8">
        <v>38215</v>
      </c>
      <c r="H38" s="37">
        <f>SUM(Nov!H38+G38)</f>
        <v>784090</v>
      </c>
      <c r="I38" s="37">
        <f t="shared" si="0"/>
        <v>59902</v>
      </c>
      <c r="J38" s="37">
        <f t="shared" si="1"/>
        <v>2554822</v>
      </c>
    </row>
    <row r="39" spans="1:10" s="1" customFormat="1" ht="15.75" customHeight="1">
      <c r="A39" s="5" t="s">
        <v>28</v>
      </c>
      <c r="B39" s="6" t="s">
        <v>20</v>
      </c>
      <c r="C39" s="7">
        <v>1064</v>
      </c>
      <c r="D39" s="37">
        <f>SUM(Nov!D39+C39*7)</f>
        <v>363520</v>
      </c>
      <c r="E39" s="8">
        <v>0</v>
      </c>
      <c r="F39" s="37">
        <f>SUM(Nov!F39+E39*7)</f>
        <v>38914</v>
      </c>
      <c r="G39" s="8">
        <v>720</v>
      </c>
      <c r="H39" s="37">
        <f>SUM(Nov!H39+G39)</f>
        <v>105620</v>
      </c>
      <c r="I39" s="37">
        <f t="shared" si="0"/>
        <v>1784</v>
      </c>
      <c r="J39" s="37">
        <f t="shared" si="1"/>
        <v>508054</v>
      </c>
    </row>
    <row r="40" spans="1:10" s="1" customFormat="1" ht="15.75" customHeight="1">
      <c r="A40" s="5" t="s">
        <v>29</v>
      </c>
      <c r="B40" s="6" t="s">
        <v>20</v>
      </c>
      <c r="C40" s="7">
        <v>8453</v>
      </c>
      <c r="D40" s="37">
        <f>SUM(Nov!D40+C40*7)</f>
        <v>398357</v>
      </c>
      <c r="E40" s="8">
        <v>0</v>
      </c>
      <c r="F40" s="37">
        <f>SUM(Nov!F40+E40*7)</f>
        <v>30062</v>
      </c>
      <c r="G40" s="8">
        <v>47758</v>
      </c>
      <c r="H40" s="37">
        <f>SUM(Nov!H40+G40)</f>
        <v>205629</v>
      </c>
      <c r="I40" s="37">
        <f t="shared" si="0"/>
        <v>56211</v>
      </c>
      <c r="J40" s="37">
        <f t="shared" si="1"/>
        <v>634048</v>
      </c>
    </row>
    <row r="41" spans="1:10" s="12" customFormat="1" ht="15.75" customHeight="1">
      <c r="A41" s="10" t="s">
        <v>32</v>
      </c>
      <c r="B41" s="11" t="s">
        <v>20</v>
      </c>
      <c r="C41" s="7">
        <v>0</v>
      </c>
      <c r="D41" s="37">
        <f>SUM(Nov!D41+C41*7)</f>
        <v>0</v>
      </c>
      <c r="E41" s="8">
        <v>0</v>
      </c>
      <c r="F41" s="37">
        <f>SUM(Nov!F41+E41*7)</f>
        <v>0</v>
      </c>
      <c r="G41" s="8">
        <v>0</v>
      </c>
      <c r="H41" s="37">
        <f>SUM(Nov!H41+G41)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12371</v>
      </c>
      <c r="D42" s="37">
        <f>SUM(Nov!D42+C42*7)</f>
        <v>473834</v>
      </c>
      <c r="E42" s="8">
        <v>3168</v>
      </c>
      <c r="F42" s="37">
        <f>SUM(Nov!F42+E42*7)</f>
        <v>300913</v>
      </c>
      <c r="G42" s="8">
        <v>239753</v>
      </c>
      <c r="H42" s="37">
        <f>SUM(Nov!H42+G42)</f>
        <v>467039</v>
      </c>
      <c r="I42" s="37">
        <f t="shared" si="0"/>
        <v>255292</v>
      </c>
      <c r="J42" s="37">
        <f t="shared" si="1"/>
        <v>1241786</v>
      </c>
    </row>
    <row r="43" spans="1:10" s="1" customFormat="1" ht="15.75" customHeight="1">
      <c r="A43" s="5" t="s">
        <v>34</v>
      </c>
      <c r="B43" s="6" t="s">
        <v>20</v>
      </c>
      <c r="C43" s="7">
        <v>12471</v>
      </c>
      <c r="D43" s="37">
        <f>SUM(Nov!D43+C43*7)</f>
        <v>534533</v>
      </c>
      <c r="E43" s="8">
        <v>7488</v>
      </c>
      <c r="F43" s="37">
        <f>SUM(Nov!F43+E43*7)</f>
        <v>240154</v>
      </c>
      <c r="G43" s="8">
        <v>163538</v>
      </c>
      <c r="H43" s="37">
        <f>SUM(Nov!H43+G43)</f>
        <v>344827</v>
      </c>
      <c r="I43" s="37">
        <f t="shared" si="0"/>
        <v>183497</v>
      </c>
      <c r="J43" s="37">
        <f t="shared" si="1"/>
        <v>1119514</v>
      </c>
    </row>
    <row r="44" spans="1:10" s="12" customFormat="1" ht="15.75" customHeight="1">
      <c r="A44" s="10" t="s">
        <v>35</v>
      </c>
      <c r="B44" s="11" t="s">
        <v>20</v>
      </c>
      <c r="C44" s="7">
        <v>0</v>
      </c>
      <c r="D44" s="37">
        <f>SUM(Nov!D44+C44*7)</f>
        <v>0</v>
      </c>
      <c r="E44" s="8">
        <v>0</v>
      </c>
      <c r="F44" s="37">
        <f>SUM(Nov!F44+E44*7)</f>
        <v>0</v>
      </c>
      <c r="G44" s="8">
        <v>0</v>
      </c>
      <c r="H44" s="37">
        <f>SUM(Nov!H44+G44)</f>
        <v>0</v>
      </c>
      <c r="I44" s="37">
        <f t="shared" si="0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15954</v>
      </c>
      <c r="D45" s="37">
        <f>SUM(Nov!D45+C45*7)</f>
        <v>662787</v>
      </c>
      <c r="E45" s="8">
        <v>3132</v>
      </c>
      <c r="F45" s="37">
        <f>SUM(Nov!F45+E45*7)</f>
        <v>146751</v>
      </c>
      <c r="G45" s="8">
        <v>33651</v>
      </c>
      <c r="H45" s="37">
        <f>SUM(Nov!H45+G45)</f>
        <v>249655</v>
      </c>
      <c r="I45" s="37">
        <f t="shared" si="0"/>
        <v>52737</v>
      </c>
      <c r="J45" s="37">
        <f t="shared" si="1"/>
        <v>1059193</v>
      </c>
    </row>
    <row r="46" spans="1:10" s="12" customFormat="1" ht="15.75" customHeight="1">
      <c r="A46" s="10" t="s">
        <v>39</v>
      </c>
      <c r="B46" s="11" t="s">
        <v>20</v>
      </c>
      <c r="C46" s="7">
        <v>2946</v>
      </c>
      <c r="D46" s="37">
        <f>SUM(Nov!D46+C46*7)</f>
        <v>136038</v>
      </c>
      <c r="E46" s="8">
        <v>1644</v>
      </c>
      <c r="F46" s="37">
        <f>SUM(Nov!F46+E46*7)</f>
        <v>66105</v>
      </c>
      <c r="G46" s="8">
        <v>7587</v>
      </c>
      <c r="H46" s="37">
        <f>SUM(Nov!H46+G46)</f>
        <v>85371</v>
      </c>
      <c r="I46" s="37">
        <f t="shared" si="0"/>
        <v>12177</v>
      </c>
      <c r="J46" s="37">
        <f t="shared" si="1"/>
        <v>287514</v>
      </c>
    </row>
    <row r="47" spans="1:10" s="1" customFormat="1" ht="15.75" customHeight="1">
      <c r="A47" s="5" t="s">
        <v>41</v>
      </c>
      <c r="B47" s="6" t="s">
        <v>20</v>
      </c>
      <c r="C47" s="7">
        <v>15304</v>
      </c>
      <c r="D47" s="37">
        <f>SUM(Nov!D47+C47*7)</f>
        <v>512600</v>
      </c>
      <c r="E47" s="8">
        <v>15748</v>
      </c>
      <c r="F47" s="37">
        <f>SUM(Nov!F47+E47*7)</f>
        <v>867265</v>
      </c>
      <c r="G47" s="8">
        <v>82456</v>
      </c>
      <c r="H47" s="37">
        <f>SUM(Nov!H47+G47)</f>
        <v>410805</v>
      </c>
      <c r="I47" s="37">
        <f t="shared" si="0"/>
        <v>113508</v>
      </c>
      <c r="J47" s="37">
        <f t="shared" si="1"/>
        <v>1790670</v>
      </c>
    </row>
    <row r="48" spans="1:10" s="1" customFormat="1" ht="15.75" customHeight="1">
      <c r="A48" s="5" t="s">
        <v>42</v>
      </c>
      <c r="B48" s="6" t="s">
        <v>20</v>
      </c>
      <c r="C48" s="7">
        <v>243</v>
      </c>
      <c r="D48" s="37">
        <f>SUM(Nov!D48+C48*7)</f>
        <v>177254</v>
      </c>
      <c r="E48" s="8">
        <v>2239</v>
      </c>
      <c r="F48" s="37">
        <f>SUM(Nov!F48+E48*7)</f>
        <v>116023</v>
      </c>
      <c r="G48" s="8">
        <v>1458</v>
      </c>
      <c r="H48" s="37">
        <f>SUM(Nov!H48+G48)</f>
        <v>51274</v>
      </c>
      <c r="I48" s="37">
        <f t="shared" si="0"/>
        <v>3940</v>
      </c>
      <c r="J48" s="37">
        <f t="shared" si="1"/>
        <v>344551</v>
      </c>
    </row>
    <row r="49" spans="1:10" s="12" customFormat="1" ht="15.75" customHeight="1">
      <c r="A49" s="10" t="s">
        <v>43</v>
      </c>
      <c r="B49" s="11" t="s">
        <v>20</v>
      </c>
      <c r="C49" s="7">
        <v>0</v>
      </c>
      <c r="D49" s="37">
        <f>SUM(Nov!D49+C49*7)</f>
        <v>0</v>
      </c>
      <c r="E49" s="8">
        <v>0</v>
      </c>
      <c r="F49" s="37">
        <f>SUM(Nov!F49+E49*7)</f>
        <v>0</v>
      </c>
      <c r="G49" s="8">
        <v>0</v>
      </c>
      <c r="H49" s="37">
        <f>SUM(Nov!H49+G49)</f>
        <v>0</v>
      </c>
      <c r="I49" s="37">
        <f t="shared" si="0"/>
        <v>0</v>
      </c>
      <c r="J49" s="37">
        <f t="shared" si="1"/>
        <v>0</v>
      </c>
    </row>
    <row r="50" spans="1:10" s="12" customFormat="1" ht="15.75" customHeight="1">
      <c r="A50" s="10" t="s">
        <v>132</v>
      </c>
      <c r="B50" s="11" t="s">
        <v>20</v>
      </c>
      <c r="C50" s="7">
        <v>1113</v>
      </c>
      <c r="D50" s="37">
        <f>SUM(Nov!D50+C50*7)</f>
        <v>441590</v>
      </c>
      <c r="E50" s="8">
        <v>679</v>
      </c>
      <c r="F50" s="37">
        <f>SUM(Nov!F50+E50*7)</f>
        <v>17905</v>
      </c>
      <c r="G50" s="8">
        <v>135249</v>
      </c>
      <c r="H50" s="37">
        <f>SUM(Nov!H50+G50)</f>
        <v>396305</v>
      </c>
      <c r="I50" s="37">
        <f t="shared" si="0"/>
        <v>137041</v>
      </c>
      <c r="J50" s="37">
        <f t="shared" si="1"/>
        <v>855800</v>
      </c>
    </row>
    <row r="51" spans="1:10" s="1" customFormat="1" ht="15.75" customHeight="1">
      <c r="A51" s="5" t="s">
        <v>48</v>
      </c>
      <c r="B51" s="6" t="s">
        <v>20</v>
      </c>
      <c r="C51" s="7">
        <v>25993</v>
      </c>
      <c r="D51" s="37">
        <f>SUM(Nov!D51+C51*7)</f>
        <v>1128026</v>
      </c>
      <c r="E51" s="8">
        <v>0</v>
      </c>
      <c r="F51" s="37">
        <f>SUM(Nov!F51+E51*7)</f>
        <v>100928</v>
      </c>
      <c r="G51" s="8">
        <v>149326</v>
      </c>
      <c r="H51" s="37">
        <f>SUM(Nov!H51+G51)</f>
        <v>636261</v>
      </c>
      <c r="I51" s="37">
        <f t="shared" si="0"/>
        <v>175319</v>
      </c>
      <c r="J51" s="37">
        <f t="shared" si="1"/>
        <v>1865215</v>
      </c>
    </row>
    <row r="52" spans="1:10" s="12" customFormat="1" ht="15.75" customHeight="1">
      <c r="A52" s="10" t="s">
        <v>54</v>
      </c>
      <c r="B52" s="11" t="s">
        <v>20</v>
      </c>
      <c r="C52" s="7">
        <v>0</v>
      </c>
      <c r="D52" s="37">
        <f>SUM(Nov!D52+C52*7)</f>
        <v>29099</v>
      </c>
      <c r="E52" s="8">
        <v>1510</v>
      </c>
      <c r="F52" s="37">
        <f>SUM(Nov!F52+E52*7)</f>
        <v>11650</v>
      </c>
      <c r="G52" s="8">
        <v>6040</v>
      </c>
      <c r="H52" s="37">
        <f>SUM(Nov!H52+G52)</f>
        <v>10535</v>
      </c>
      <c r="I52" s="37">
        <f t="shared" si="0"/>
        <v>7550</v>
      </c>
      <c r="J52" s="37">
        <f t="shared" si="1"/>
        <v>51284</v>
      </c>
    </row>
    <row r="53" spans="1:10" s="12" customFormat="1" ht="15.75" customHeight="1">
      <c r="A53" s="10" t="s">
        <v>55</v>
      </c>
      <c r="B53" s="11" t="s">
        <v>20</v>
      </c>
      <c r="C53" s="7">
        <v>4145</v>
      </c>
      <c r="D53" s="37">
        <f>SUM(Nov!D53+C53*7)</f>
        <v>316534</v>
      </c>
      <c r="E53" s="8">
        <v>10470</v>
      </c>
      <c r="F53" s="37">
        <f>SUM(Nov!F53+E53*7)</f>
        <v>527606</v>
      </c>
      <c r="G53" s="8">
        <v>50225</v>
      </c>
      <c r="H53" s="37">
        <f>SUM(Nov!H53+G53)</f>
        <v>348601</v>
      </c>
      <c r="I53" s="37">
        <f t="shared" si="0"/>
        <v>64840</v>
      </c>
      <c r="J53" s="37">
        <f t="shared" si="1"/>
        <v>1192741</v>
      </c>
    </row>
    <row r="54" spans="1:10" s="12" customFormat="1" ht="15.75" customHeight="1">
      <c r="A54" s="10" t="s">
        <v>56</v>
      </c>
      <c r="B54" s="11" t="s">
        <v>20</v>
      </c>
      <c r="C54" s="7">
        <v>30132</v>
      </c>
      <c r="D54" s="37">
        <f>SUM(Nov!D54+C54*7)</f>
        <v>872279</v>
      </c>
      <c r="E54" s="8">
        <v>18028</v>
      </c>
      <c r="F54" s="37">
        <f>SUM(Nov!F54+E54*7)</f>
        <v>823335</v>
      </c>
      <c r="G54" s="8">
        <v>230106</v>
      </c>
      <c r="H54" s="37">
        <f>SUM(Nov!H54+G54)</f>
        <v>793161</v>
      </c>
      <c r="I54" s="37">
        <f t="shared" si="0"/>
        <v>278266</v>
      </c>
      <c r="J54" s="37">
        <f t="shared" si="1"/>
        <v>2488775</v>
      </c>
    </row>
    <row r="55" spans="1:10" s="1" customFormat="1" ht="15.75" customHeight="1">
      <c r="A55" s="5" t="s">
        <v>58</v>
      </c>
      <c r="B55" s="6" t="s">
        <v>20</v>
      </c>
      <c r="C55" s="7">
        <v>0</v>
      </c>
      <c r="D55" s="37">
        <f>SUM(Nov!D55+C55*7)</f>
        <v>95843</v>
      </c>
      <c r="E55" s="8">
        <v>1056</v>
      </c>
      <c r="F55" s="37">
        <f>SUM(Nov!F55+E55*7)</f>
        <v>63798</v>
      </c>
      <c r="G55" s="8">
        <v>0</v>
      </c>
      <c r="H55" s="37">
        <f>SUM(Nov!H55+G55)</f>
        <v>158764</v>
      </c>
      <c r="I55" s="37">
        <f t="shared" si="0"/>
        <v>1056</v>
      </c>
      <c r="J55" s="37">
        <f t="shared" si="1"/>
        <v>318405</v>
      </c>
    </row>
    <row r="56" spans="1:10" s="1" customFormat="1" ht="15.75" customHeight="1">
      <c r="A56" s="5" t="s">
        <v>59</v>
      </c>
      <c r="B56" s="6" t="s">
        <v>20</v>
      </c>
      <c r="C56" s="7">
        <v>13633</v>
      </c>
      <c r="D56" s="37">
        <f>SUM(Nov!D56+C56*7)</f>
        <v>1049722</v>
      </c>
      <c r="E56" s="8">
        <v>21201</v>
      </c>
      <c r="F56" s="37">
        <f>SUM(Nov!F56+E56*7)</f>
        <v>1567389</v>
      </c>
      <c r="G56" s="8">
        <v>30492</v>
      </c>
      <c r="H56" s="37">
        <f>SUM(Nov!H56+G56)</f>
        <v>605920</v>
      </c>
      <c r="I56" s="37">
        <f t="shared" si="0"/>
        <v>65326</v>
      </c>
      <c r="J56" s="37">
        <f t="shared" si="1"/>
        <v>3223031</v>
      </c>
    </row>
    <row r="57" spans="1:10" s="1" customFormat="1" ht="15.75" customHeight="1">
      <c r="A57" s="5" t="s">
        <v>60</v>
      </c>
      <c r="B57" s="6" t="s">
        <v>20</v>
      </c>
      <c r="C57" s="7">
        <v>9711</v>
      </c>
      <c r="D57" s="37">
        <f>SUM(Nov!D57+C57*7)</f>
        <v>502706</v>
      </c>
      <c r="E57" s="8">
        <v>9092</v>
      </c>
      <c r="F57" s="37">
        <f>SUM(Nov!F57+E57*7)</f>
        <v>731430</v>
      </c>
      <c r="G57" s="8">
        <v>34230</v>
      </c>
      <c r="H57" s="37">
        <f>SUM(Nov!H57+G57)</f>
        <v>405287</v>
      </c>
      <c r="I57" s="37">
        <f t="shared" si="0"/>
        <v>53033</v>
      </c>
      <c r="J57" s="37">
        <f t="shared" si="1"/>
        <v>1639423</v>
      </c>
    </row>
    <row r="58" spans="1:10" s="1" customFormat="1" ht="15.75" customHeight="1">
      <c r="A58" s="5" t="s">
        <v>61</v>
      </c>
      <c r="B58" s="6" t="s">
        <v>20</v>
      </c>
      <c r="C58" s="7">
        <v>9430</v>
      </c>
      <c r="D58" s="37">
        <f>SUM(Nov!D58+C58*7)</f>
        <v>706607</v>
      </c>
      <c r="E58" s="8">
        <v>9672</v>
      </c>
      <c r="F58" s="37">
        <f>SUM(Nov!F58+E58*7)</f>
        <v>629349</v>
      </c>
      <c r="G58" s="8">
        <v>48542</v>
      </c>
      <c r="H58" s="37">
        <f>SUM(Nov!H58+G58)</f>
        <v>337041</v>
      </c>
      <c r="I58" s="37">
        <f t="shared" si="0"/>
        <v>67644</v>
      </c>
      <c r="J58" s="37">
        <f t="shared" si="1"/>
        <v>1672997</v>
      </c>
    </row>
    <row r="59" spans="1:10" s="1" customFormat="1" ht="15.75" customHeight="1">
      <c r="A59" s="5" t="s">
        <v>65</v>
      </c>
      <c r="B59" s="6" t="s">
        <v>20</v>
      </c>
      <c r="C59" s="7">
        <v>0</v>
      </c>
      <c r="D59" s="37">
        <f>SUM(Nov!D59+C59*7)</f>
        <v>32283</v>
      </c>
      <c r="E59" s="8">
        <v>0</v>
      </c>
      <c r="F59" s="37">
        <f>SUM(Nov!F59+E59*7)</f>
        <v>0</v>
      </c>
      <c r="G59" s="8">
        <v>0</v>
      </c>
      <c r="H59" s="37">
        <f>SUM(Nov!H59+G59)</f>
        <v>8592</v>
      </c>
      <c r="I59" s="37">
        <f t="shared" si="0"/>
        <v>0</v>
      </c>
      <c r="J59" s="37">
        <f t="shared" si="1"/>
        <v>40875</v>
      </c>
    </row>
    <row r="60" spans="1:10" s="1" customFormat="1" ht="15.75" customHeight="1">
      <c r="A60" s="5" t="s">
        <v>66</v>
      </c>
      <c r="B60" s="6" t="s">
        <v>20</v>
      </c>
      <c r="C60" s="7">
        <v>9089</v>
      </c>
      <c r="D60" s="37">
        <f>SUM(Nov!D60+C60*7)</f>
        <v>581697</v>
      </c>
      <c r="E60" s="8">
        <v>3916</v>
      </c>
      <c r="F60" s="37">
        <f>SUM(Nov!F60+E60*7)</f>
        <v>131978</v>
      </c>
      <c r="G60" s="8">
        <v>61062</v>
      </c>
      <c r="H60" s="37">
        <f>SUM(Nov!H60+G60)</f>
        <v>268926</v>
      </c>
      <c r="I60" s="37">
        <f t="shared" si="0"/>
        <v>74067</v>
      </c>
      <c r="J60" s="37">
        <f t="shared" si="1"/>
        <v>982601</v>
      </c>
    </row>
    <row r="61" spans="1:10" s="1" customFormat="1" ht="15.75" customHeight="1">
      <c r="A61" s="5" t="s">
        <v>67</v>
      </c>
      <c r="B61" s="6" t="s">
        <v>20</v>
      </c>
      <c r="C61" s="7">
        <v>1184</v>
      </c>
      <c r="D61" s="37">
        <f>SUM(Nov!D61+C61*7)</f>
        <v>137150</v>
      </c>
      <c r="E61" s="8">
        <v>0</v>
      </c>
      <c r="F61" s="37">
        <f>SUM(Nov!F61+E61*7)</f>
        <v>8448</v>
      </c>
      <c r="G61" s="8">
        <v>3552</v>
      </c>
      <c r="H61" s="37">
        <f>SUM(Nov!H61+G61)</f>
        <v>203653</v>
      </c>
      <c r="I61" s="37">
        <f t="shared" si="0"/>
        <v>4736</v>
      </c>
      <c r="J61" s="37">
        <f t="shared" si="1"/>
        <v>349251</v>
      </c>
    </row>
    <row r="62" spans="1:10" s="12" customFormat="1" ht="15.75" customHeight="1">
      <c r="A62" s="10" t="s">
        <v>68</v>
      </c>
      <c r="B62" s="11" t="s">
        <v>20</v>
      </c>
      <c r="C62" s="7">
        <v>0</v>
      </c>
      <c r="D62" s="37">
        <f>SUM(Nov!D62+C62*7)</f>
        <v>18320</v>
      </c>
      <c r="E62" s="8">
        <v>4980</v>
      </c>
      <c r="F62" s="37">
        <f>SUM(Nov!F62+E62*7)</f>
        <v>190884</v>
      </c>
      <c r="G62" s="8">
        <v>11616</v>
      </c>
      <c r="H62" s="37">
        <f>SUM(Nov!H62+G62)</f>
        <v>81248</v>
      </c>
      <c r="I62" s="37">
        <f t="shared" si="0"/>
        <v>16596</v>
      </c>
      <c r="J62" s="37">
        <f t="shared" si="1"/>
        <v>290452</v>
      </c>
    </row>
    <row r="63" spans="1:10" s="1" customFormat="1" ht="15.75" customHeight="1">
      <c r="A63" s="5" t="s">
        <v>69</v>
      </c>
      <c r="B63" s="6" t="s">
        <v>20</v>
      </c>
      <c r="C63" s="7">
        <v>13801</v>
      </c>
      <c r="D63" s="37">
        <f>SUM(Nov!D63+C63*7)</f>
        <v>595684</v>
      </c>
      <c r="E63" s="8">
        <v>11530</v>
      </c>
      <c r="F63" s="37">
        <f>SUM(Nov!F63+E63*7)</f>
        <v>306124</v>
      </c>
      <c r="G63" s="8">
        <v>112599</v>
      </c>
      <c r="H63" s="37">
        <f>SUM(Nov!H63+G63)</f>
        <v>325241</v>
      </c>
      <c r="I63" s="37">
        <f t="shared" si="0"/>
        <v>137930</v>
      </c>
      <c r="J63" s="37">
        <f t="shared" si="1"/>
        <v>1227049</v>
      </c>
    </row>
    <row r="64" spans="1:10" s="12" customFormat="1" ht="15.75" customHeight="1">
      <c r="A64" s="10" t="s">
        <v>70</v>
      </c>
      <c r="B64" s="11" t="s">
        <v>20</v>
      </c>
      <c r="C64" s="7">
        <v>5720</v>
      </c>
      <c r="D64" s="37">
        <f>SUM(Nov!D64+C64*7)</f>
        <v>364798</v>
      </c>
      <c r="E64" s="8">
        <v>1973</v>
      </c>
      <c r="F64" s="37">
        <f>SUM(Nov!F64+E64*7)</f>
        <v>173614</v>
      </c>
      <c r="G64" s="8">
        <v>7463</v>
      </c>
      <c r="H64" s="37">
        <f>SUM(Nov!H64+G64)</f>
        <v>156191</v>
      </c>
      <c r="I64" s="37">
        <f t="shared" si="0"/>
        <v>15156</v>
      </c>
      <c r="J64" s="37">
        <f t="shared" si="1"/>
        <v>694603</v>
      </c>
    </row>
    <row r="65" spans="1:10" s="1" customFormat="1" ht="15.75" customHeight="1">
      <c r="A65" s="5" t="s">
        <v>71</v>
      </c>
      <c r="B65" s="6" t="s">
        <v>20</v>
      </c>
      <c r="C65" s="7">
        <v>7168</v>
      </c>
      <c r="D65" s="37">
        <f>SUM(Nov!D65+C65*7)</f>
        <v>415367</v>
      </c>
      <c r="E65" s="8">
        <v>1949</v>
      </c>
      <c r="F65" s="37">
        <f>SUM(Nov!F65+E65*7)</f>
        <v>78305</v>
      </c>
      <c r="G65" s="8">
        <v>46583</v>
      </c>
      <c r="H65" s="37">
        <f>SUM(Nov!H65+G65)</f>
        <v>281237</v>
      </c>
      <c r="I65" s="37">
        <f t="shared" si="0"/>
        <v>55700</v>
      </c>
      <c r="J65" s="37">
        <f t="shared" si="1"/>
        <v>774909</v>
      </c>
    </row>
    <row r="66" spans="1:10" s="12" customFormat="1" ht="15.75" customHeight="1">
      <c r="A66" s="10" t="s">
        <v>72</v>
      </c>
      <c r="B66" s="11" t="s">
        <v>20</v>
      </c>
      <c r="C66" s="7">
        <v>0</v>
      </c>
      <c r="D66" s="37">
        <f>SUM(Nov!D66+C66*7)</f>
        <v>0</v>
      </c>
      <c r="E66" s="8">
        <v>0</v>
      </c>
      <c r="F66" s="37">
        <f>SUM(Nov!F66+E66*7)</f>
        <v>14796</v>
      </c>
      <c r="G66" s="8">
        <v>0</v>
      </c>
      <c r="H66" s="37">
        <f>SUM(Nov!H66+G66)</f>
        <v>0</v>
      </c>
      <c r="I66" s="37">
        <f t="shared" si="0"/>
        <v>0</v>
      </c>
      <c r="J66" s="37">
        <f t="shared" si="1"/>
        <v>14796</v>
      </c>
    </row>
    <row r="67" spans="1:10" s="1" customFormat="1" ht="15.75" customHeight="1">
      <c r="A67" s="5" t="s">
        <v>73</v>
      </c>
      <c r="B67" s="6" t="s">
        <v>20</v>
      </c>
      <c r="C67" s="7">
        <v>2244</v>
      </c>
      <c r="D67" s="37">
        <f>SUM(Nov!D67+C67*7)</f>
        <v>360833</v>
      </c>
      <c r="E67" s="8">
        <v>0</v>
      </c>
      <c r="F67" s="37">
        <f>SUM(Nov!F67+E67*7)</f>
        <v>34848</v>
      </c>
      <c r="G67" s="8">
        <v>10148</v>
      </c>
      <c r="H67" s="37">
        <f>SUM(Nov!H67+G67)</f>
        <v>182805</v>
      </c>
      <c r="I67" s="37">
        <f t="shared" si="0"/>
        <v>12392</v>
      </c>
      <c r="J67" s="37">
        <f t="shared" si="1"/>
        <v>578486</v>
      </c>
    </row>
    <row r="68" spans="1:10" s="12" customFormat="1" ht="15.75" customHeight="1">
      <c r="A68" s="10" t="s">
        <v>74</v>
      </c>
      <c r="B68" s="11" t="s">
        <v>20</v>
      </c>
      <c r="C68" s="7">
        <v>2823</v>
      </c>
      <c r="D68" s="37">
        <f>SUM(Nov!D68+C68*7)</f>
        <v>248105</v>
      </c>
      <c r="E68" s="8">
        <v>0</v>
      </c>
      <c r="F68" s="37">
        <f>SUM(Nov!F68+E68*7)</f>
        <v>480</v>
      </c>
      <c r="G68" s="8">
        <v>7912</v>
      </c>
      <c r="H68" s="37">
        <f>SUM(Nov!H68+G68)</f>
        <v>78695</v>
      </c>
      <c r="I68" s="37">
        <f t="shared" si="0"/>
        <v>10735</v>
      </c>
      <c r="J68" s="37">
        <f t="shared" si="1"/>
        <v>327280</v>
      </c>
    </row>
    <row r="69" spans="1:10" s="1" customFormat="1" ht="15.75" customHeight="1">
      <c r="A69" s="5" t="s">
        <v>75</v>
      </c>
      <c r="B69" s="6" t="s">
        <v>20</v>
      </c>
      <c r="C69" s="7">
        <v>985</v>
      </c>
      <c r="D69" s="37">
        <f>SUM(Nov!D69+C69*7)</f>
        <v>121287</v>
      </c>
      <c r="E69" s="8">
        <v>661</v>
      </c>
      <c r="F69" s="37">
        <f>SUM(Nov!F69+E69*7)</f>
        <v>106817</v>
      </c>
      <c r="G69" s="8">
        <v>23212</v>
      </c>
      <c r="H69" s="37">
        <f>SUM(Nov!H69+G69)</f>
        <v>136394</v>
      </c>
      <c r="I69" s="37">
        <f aca="true" t="shared" si="2" ref="I69:I80">SUM(C69,E69,G69)</f>
        <v>24858</v>
      </c>
      <c r="J69" s="37">
        <f t="shared" si="1"/>
        <v>364498</v>
      </c>
    </row>
    <row r="70" spans="1:10" s="1" customFormat="1" ht="15.75" customHeight="1">
      <c r="A70" s="5" t="s">
        <v>76</v>
      </c>
      <c r="B70" s="6" t="s">
        <v>20</v>
      </c>
      <c r="C70" s="7">
        <v>3143</v>
      </c>
      <c r="D70" s="37">
        <f>SUM(Nov!D70+C70*7)</f>
        <v>105133</v>
      </c>
      <c r="E70" s="8">
        <v>1056</v>
      </c>
      <c r="F70" s="37">
        <f>SUM(Nov!F70+E70*7)</f>
        <v>69744</v>
      </c>
      <c r="G70" s="8">
        <v>19136</v>
      </c>
      <c r="H70" s="37">
        <f>SUM(Nov!H70+G70)</f>
        <v>75973</v>
      </c>
      <c r="I70" s="37">
        <f t="shared" si="2"/>
        <v>23335</v>
      </c>
      <c r="J70" s="37">
        <f aca="true" t="shared" si="3" ref="J70:J80">SUM(D70+F70+H70)</f>
        <v>250850</v>
      </c>
    </row>
    <row r="71" spans="1:10" s="12" customFormat="1" ht="15.75" customHeight="1">
      <c r="A71" s="10" t="s">
        <v>78</v>
      </c>
      <c r="B71" s="11" t="s">
        <v>20</v>
      </c>
      <c r="C71" s="7">
        <v>0</v>
      </c>
      <c r="D71" s="37">
        <f>SUM(Nov!D71+C71*7)</f>
        <v>0</v>
      </c>
      <c r="E71" s="8">
        <v>0</v>
      </c>
      <c r="F71" s="37">
        <f>SUM(Nov!F71+E71*7)</f>
        <v>0</v>
      </c>
      <c r="G71" s="8">
        <v>0</v>
      </c>
      <c r="H71" s="37">
        <f>SUM(Nov!H71+G71)</f>
        <v>0</v>
      </c>
      <c r="I71" s="37">
        <f t="shared" si="2"/>
        <v>0</v>
      </c>
      <c r="J71" s="37">
        <f t="shared" si="3"/>
        <v>0</v>
      </c>
    </row>
    <row r="72" spans="1:10" s="12" customFormat="1" ht="15.75" customHeight="1">
      <c r="A72" s="10" t="s">
        <v>79</v>
      </c>
      <c r="B72" s="11" t="s">
        <v>20</v>
      </c>
      <c r="C72" s="7">
        <v>4365</v>
      </c>
      <c r="D72" s="37">
        <f>SUM(Nov!D72+C72*7)</f>
        <v>54757</v>
      </c>
      <c r="E72" s="8">
        <v>2076</v>
      </c>
      <c r="F72" s="37">
        <f>SUM(Nov!F72+E72*7)</f>
        <v>89663</v>
      </c>
      <c r="G72" s="8">
        <v>81947</v>
      </c>
      <c r="H72" s="37">
        <f>SUM(Nov!H72+G72)</f>
        <v>98232</v>
      </c>
      <c r="I72" s="37">
        <f t="shared" si="2"/>
        <v>88388</v>
      </c>
      <c r="J72" s="37">
        <f t="shared" si="3"/>
        <v>242652</v>
      </c>
    </row>
    <row r="73" spans="1:10" s="12" customFormat="1" ht="15.75" customHeight="1">
      <c r="A73" s="10" t="s">
        <v>80</v>
      </c>
      <c r="B73" s="11" t="s">
        <v>20</v>
      </c>
      <c r="C73" s="7">
        <v>9145</v>
      </c>
      <c r="D73" s="37">
        <f>SUM(Nov!D73+C73*7)</f>
        <v>418569</v>
      </c>
      <c r="E73" s="8">
        <v>0</v>
      </c>
      <c r="F73" s="37">
        <f>SUM(Nov!F73+E73*7)</f>
        <v>60716</v>
      </c>
      <c r="G73" s="8">
        <v>66963</v>
      </c>
      <c r="H73" s="37">
        <f>SUM(Nov!H73+G73)</f>
        <v>258451</v>
      </c>
      <c r="I73" s="37">
        <f t="shared" si="2"/>
        <v>76108</v>
      </c>
      <c r="J73" s="37">
        <f t="shared" si="3"/>
        <v>737736</v>
      </c>
    </row>
    <row r="74" spans="1:10" s="1" customFormat="1" ht="15.75" customHeight="1">
      <c r="A74" s="5" t="s">
        <v>81</v>
      </c>
      <c r="B74" s="6" t="s">
        <v>20</v>
      </c>
      <c r="C74" s="7">
        <v>0</v>
      </c>
      <c r="D74" s="37">
        <f>SUM(Nov!D74+C74*7)</f>
        <v>57016</v>
      </c>
      <c r="E74" s="8">
        <v>1056</v>
      </c>
      <c r="F74" s="37">
        <f>SUM(Nov!F74+E74*7)</f>
        <v>133266</v>
      </c>
      <c r="G74" s="8">
        <v>1056</v>
      </c>
      <c r="H74" s="37">
        <f>SUM(Nov!H74+G74)</f>
        <v>13680</v>
      </c>
      <c r="I74" s="37">
        <f t="shared" si="2"/>
        <v>2112</v>
      </c>
      <c r="J74" s="37">
        <f t="shared" si="3"/>
        <v>203962</v>
      </c>
    </row>
    <row r="75" spans="1:10" s="12" customFormat="1" ht="15.75" customHeight="1">
      <c r="A75" s="10" t="s">
        <v>85</v>
      </c>
      <c r="B75" s="11" t="s">
        <v>20</v>
      </c>
      <c r="C75" s="7">
        <v>0</v>
      </c>
      <c r="D75" s="37">
        <f>SUM(Nov!D75+C75*7)</f>
        <v>0</v>
      </c>
      <c r="E75" s="8">
        <v>0</v>
      </c>
      <c r="F75" s="37">
        <f>SUM(Nov!F75+E75*7)</f>
        <v>0</v>
      </c>
      <c r="G75" s="8">
        <v>0</v>
      </c>
      <c r="H75" s="37">
        <f>SUM(Nov!H75+G75)</f>
        <v>0</v>
      </c>
      <c r="I75" s="37">
        <f t="shared" si="2"/>
        <v>0</v>
      </c>
      <c r="J75" s="37">
        <f t="shared" si="3"/>
        <v>0</v>
      </c>
    </row>
    <row r="76" spans="1:10" s="12" customFormat="1" ht="15.75" customHeight="1">
      <c r="A76" s="10" t="s">
        <v>87</v>
      </c>
      <c r="B76" s="11" t="s">
        <v>20</v>
      </c>
      <c r="C76" s="7">
        <v>0</v>
      </c>
      <c r="D76" s="37">
        <f>SUM(Nov!D76+C76*7)</f>
        <v>0</v>
      </c>
      <c r="E76" s="8">
        <v>0</v>
      </c>
      <c r="F76" s="37">
        <f>SUM(Nov!F76+E76*7)</f>
        <v>0</v>
      </c>
      <c r="G76" s="8">
        <v>0</v>
      </c>
      <c r="H76" s="37">
        <f>SUM(Nov!H76+G76)</f>
        <v>0</v>
      </c>
      <c r="I76" s="37">
        <f t="shared" si="2"/>
        <v>0</v>
      </c>
      <c r="J76" s="37">
        <f t="shared" si="3"/>
        <v>0</v>
      </c>
    </row>
    <row r="77" spans="1:10" s="1" customFormat="1" ht="15.75" customHeight="1">
      <c r="A77" s="5" t="s">
        <v>88</v>
      </c>
      <c r="B77" s="6" t="s">
        <v>20</v>
      </c>
      <c r="C77" s="7">
        <v>16771</v>
      </c>
      <c r="D77" s="37">
        <f>SUM(Nov!D77+C77*7)</f>
        <v>845995</v>
      </c>
      <c r="E77" s="8">
        <v>20362</v>
      </c>
      <c r="F77" s="37">
        <f>SUM(Nov!F77+E77*7)</f>
        <v>685433</v>
      </c>
      <c r="G77" s="8">
        <v>116896</v>
      </c>
      <c r="H77" s="37">
        <f>SUM(Nov!H77+G77)</f>
        <v>643121</v>
      </c>
      <c r="I77" s="37">
        <f t="shared" si="2"/>
        <v>154029</v>
      </c>
      <c r="J77" s="37">
        <f t="shared" si="3"/>
        <v>2174549</v>
      </c>
    </row>
    <row r="78" spans="1:10" s="1" customFormat="1" ht="15.75" customHeight="1">
      <c r="A78" s="5" t="s">
        <v>142</v>
      </c>
      <c r="B78" s="6" t="s">
        <v>20</v>
      </c>
      <c r="C78" s="7">
        <v>0</v>
      </c>
      <c r="D78" s="37">
        <f>SUM(Nov!D78+C78*7)</f>
        <v>0</v>
      </c>
      <c r="E78" s="8">
        <v>0</v>
      </c>
      <c r="F78" s="37">
        <f>SUM(Nov!F78+E78*7)</f>
        <v>506770</v>
      </c>
      <c r="G78" s="8">
        <v>30787</v>
      </c>
      <c r="H78" s="37">
        <f>SUM(Nov!H78+G78)</f>
        <v>246270</v>
      </c>
      <c r="I78" s="37">
        <f t="shared" si="2"/>
        <v>30787</v>
      </c>
      <c r="J78" s="37">
        <f t="shared" si="3"/>
        <v>753040</v>
      </c>
    </row>
    <row r="79" spans="1:10" s="1" customFormat="1" ht="15.75" customHeight="1">
      <c r="A79" s="5" t="s">
        <v>140</v>
      </c>
      <c r="B79" s="6" t="s">
        <v>20</v>
      </c>
      <c r="C79" s="7">
        <v>0</v>
      </c>
      <c r="D79" s="37">
        <f>SUM(Nov!D79+C79*7)</f>
        <v>41107</v>
      </c>
      <c r="E79" s="8">
        <v>1644</v>
      </c>
      <c r="F79" s="37">
        <f>SUM(Nov!F79+E79*7)</f>
        <v>441061</v>
      </c>
      <c r="G79" s="8">
        <v>14559</v>
      </c>
      <c r="H79" s="37">
        <f>SUM(Nov!H79+G79)</f>
        <v>75387</v>
      </c>
      <c r="I79" s="37">
        <f t="shared" si="2"/>
        <v>16203</v>
      </c>
      <c r="J79" s="37">
        <f t="shared" si="3"/>
        <v>557555</v>
      </c>
    </row>
    <row r="80" spans="1:10" s="1" customFormat="1" ht="15.75" customHeight="1">
      <c r="A80" s="5" t="s">
        <v>141</v>
      </c>
      <c r="B80" s="6" t="s">
        <v>20</v>
      </c>
      <c r="C80" s="7">
        <v>0</v>
      </c>
      <c r="D80" s="37">
        <f>SUM(Nov!D80+C80*7)</f>
        <v>0</v>
      </c>
      <c r="E80" s="8">
        <v>1532</v>
      </c>
      <c r="F80" s="37">
        <f>SUM(Nov!F80+E80*7)</f>
        <v>382335</v>
      </c>
      <c r="G80" s="8">
        <v>3242</v>
      </c>
      <c r="H80" s="37">
        <f>SUM(Nov!H80+G80)</f>
        <v>72278</v>
      </c>
      <c r="I80" s="37">
        <f t="shared" si="2"/>
        <v>4774</v>
      </c>
      <c r="J80" s="37">
        <f t="shared" si="3"/>
        <v>454613</v>
      </c>
    </row>
    <row r="81" spans="1:10" s="3" customFormat="1" ht="21.75">
      <c r="A81" s="20" t="s">
        <v>127</v>
      </c>
      <c r="B81" s="2"/>
      <c r="C81" s="9">
        <f>SUM(C5:C35)</f>
        <v>91941</v>
      </c>
      <c r="D81" s="38">
        <f aca="true" t="shared" si="4" ref="D81:J81">SUM(D5:D35)</f>
        <v>5362820</v>
      </c>
      <c r="E81" s="9">
        <f t="shared" si="4"/>
        <v>110298</v>
      </c>
      <c r="F81" s="38">
        <f t="shared" si="4"/>
        <v>6379582</v>
      </c>
      <c r="G81" s="9">
        <f t="shared" si="4"/>
        <v>1222021</v>
      </c>
      <c r="H81" s="38">
        <f t="shared" si="4"/>
        <v>6091399</v>
      </c>
      <c r="I81" s="38">
        <f t="shared" si="4"/>
        <v>1424260</v>
      </c>
      <c r="J81" s="38">
        <f t="shared" si="4"/>
        <v>17833801</v>
      </c>
    </row>
    <row r="82" spans="1:10" s="3" customFormat="1" ht="21.75">
      <c r="A82" s="20" t="s">
        <v>128</v>
      </c>
      <c r="B82" s="2"/>
      <c r="C82" s="9">
        <f>SUM(C36:C80)</f>
        <v>259544</v>
      </c>
      <c r="D82" s="38">
        <f aca="true" t="shared" si="5" ref="D82:J82">SUM(D36:D80)</f>
        <v>14652304</v>
      </c>
      <c r="E82" s="9">
        <f t="shared" si="5"/>
        <v>167707</v>
      </c>
      <c r="F82" s="38">
        <f t="shared" si="5"/>
        <v>10438004</v>
      </c>
      <c r="G82" s="9">
        <f t="shared" si="5"/>
        <v>2054814</v>
      </c>
      <c r="H82" s="38">
        <f t="shared" si="5"/>
        <v>10061269</v>
      </c>
      <c r="I82" s="38">
        <f t="shared" si="5"/>
        <v>2482065</v>
      </c>
      <c r="J82" s="38">
        <f t="shared" si="5"/>
        <v>35151577</v>
      </c>
    </row>
    <row r="83" spans="1:10" s="3" customFormat="1" ht="15.75" customHeight="1">
      <c r="A83" s="18" t="s">
        <v>89</v>
      </c>
      <c r="B83" s="2"/>
      <c r="C83" s="9">
        <f>SUM(C81:C82)</f>
        <v>351485</v>
      </c>
      <c r="D83" s="38">
        <f aca="true" t="shared" si="6" ref="D83:J83">SUM(D81:D82)</f>
        <v>20015124</v>
      </c>
      <c r="E83" s="9">
        <f t="shared" si="6"/>
        <v>278005</v>
      </c>
      <c r="F83" s="38">
        <f t="shared" si="6"/>
        <v>16817586</v>
      </c>
      <c r="G83" s="9">
        <f t="shared" si="6"/>
        <v>3276835</v>
      </c>
      <c r="H83" s="38">
        <f t="shared" si="6"/>
        <v>16152668</v>
      </c>
      <c r="I83" s="38">
        <f t="shared" si="6"/>
        <v>3906325</v>
      </c>
      <c r="J83" s="38">
        <f t="shared" si="6"/>
        <v>52985378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126</v>
      </c>
      <c r="J84" s="51">
        <v>43761356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125</v>
      </c>
      <c r="J85" s="51">
        <v>36057833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/>
  <mergeCells count="1">
    <mergeCell ref="A1:J1"/>
  </mergeCells>
  <conditionalFormatting sqref="A2:A83 B84:H86 A1:IV1 B3:B83 C2:IV83">
    <cfRule type="expression" priority="8" dxfId="0" stopIfTrue="1">
      <formula>CellHasFormula</formula>
    </cfRule>
  </conditionalFormatting>
  <conditionalFormatting sqref="A1:IV1">
    <cfRule type="expression" priority="7" dxfId="0" stopIfTrue="1">
      <formula>CellHasFormula</formula>
    </cfRule>
  </conditionalFormatting>
  <conditionalFormatting sqref="C36:C80">
    <cfRule type="expression" priority="6" dxfId="0" stopIfTrue="1">
      <formula>CellHasFormula</formula>
    </cfRule>
  </conditionalFormatting>
  <conditionalFormatting sqref="E36:E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C5:C32">
    <cfRule type="expression" priority="3" dxfId="0" stopIfTrue="1">
      <formula>CellHasFormula</formula>
    </cfRule>
  </conditionalFormatting>
  <conditionalFormatting sqref="E5:E34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94" sqref="I94"/>
    </sheetView>
  </sheetViews>
  <sheetFormatPr defaultColWidth="9.140625" defaultRowHeight="12.75"/>
  <cols>
    <col min="1" max="1" width="19.00390625" style="0" bestFit="1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4" t="s">
        <v>144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s="1" customFormat="1" ht="12.75">
      <c r="A2" s="1" t="s">
        <v>151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6</v>
      </c>
      <c r="D4" s="41" t="s">
        <v>11</v>
      </c>
      <c r="E4" s="4" t="s">
        <v>98</v>
      </c>
      <c r="F4" s="41" t="s">
        <v>14</v>
      </c>
      <c r="G4" s="4" t="s">
        <v>99</v>
      </c>
      <c r="H4" s="41" t="s">
        <v>90</v>
      </c>
      <c r="I4" s="41" t="s">
        <v>100</v>
      </c>
      <c r="J4" s="41" t="s">
        <v>18</v>
      </c>
    </row>
    <row r="5" spans="1:10" s="4" customFormat="1" ht="20.25" customHeight="1">
      <c r="A5" s="22" t="s">
        <v>130</v>
      </c>
      <c r="B5" s="4" t="s">
        <v>22</v>
      </c>
      <c r="C5" s="7"/>
      <c r="D5" s="37">
        <f>SUM(Dec!D5+C5*6)</f>
        <v>120521</v>
      </c>
      <c r="E5" s="8">
        <v>1949</v>
      </c>
      <c r="F5" s="37">
        <f>SUM(Dec!F5+E5*6)</f>
        <v>78777</v>
      </c>
      <c r="G5" s="8">
        <v>15592</v>
      </c>
      <c r="H5" s="37">
        <f>SUM(Dec!H5+G5)</f>
        <v>107156</v>
      </c>
      <c r="I5" s="37">
        <f aca="true" t="shared" si="0" ref="I5:I41">SUM(C5,E5,G5)</f>
        <v>17541</v>
      </c>
      <c r="J5" s="37">
        <f>SUM(D5+F5+H5)</f>
        <v>306454</v>
      </c>
    </row>
    <row r="6" spans="1:10" s="12" customFormat="1" ht="15.75" customHeight="1">
      <c r="A6" s="10" t="s">
        <v>21</v>
      </c>
      <c r="B6" s="11" t="s">
        <v>22</v>
      </c>
      <c r="C6" s="7"/>
      <c r="D6" s="37">
        <f>SUM(Dec!D6+C6*6)</f>
        <v>0</v>
      </c>
      <c r="E6" s="8"/>
      <c r="F6" s="37">
        <f>SUM(Dec!F6+E6*6)</f>
        <v>19582</v>
      </c>
      <c r="G6" s="8"/>
      <c r="H6" s="37">
        <f>SUM(Dec!H6+G6)</f>
        <v>24825</v>
      </c>
      <c r="I6" s="37">
        <f t="shared" si="0"/>
        <v>0</v>
      </c>
      <c r="J6" s="37">
        <f>SUM(D6+F6+H6)</f>
        <v>44407</v>
      </c>
    </row>
    <row r="7" spans="1:10" s="12" customFormat="1" ht="15.75" customHeight="1">
      <c r="A7" s="10" t="s">
        <v>23</v>
      </c>
      <c r="B7" s="11" t="s">
        <v>22</v>
      </c>
      <c r="C7" s="7">
        <v>1665</v>
      </c>
      <c r="D7" s="37">
        <f>SUM(Dec!D7+C7*6)</f>
        <v>124363</v>
      </c>
      <c r="E7" s="8">
        <v>2380</v>
      </c>
      <c r="F7" s="37">
        <f>SUM(Dec!F7+E7*6)</f>
        <v>280521</v>
      </c>
      <c r="G7" s="8">
        <v>19828</v>
      </c>
      <c r="H7" s="37">
        <f>SUM(Dec!H7+G7)</f>
        <v>163131</v>
      </c>
      <c r="I7" s="37">
        <f t="shared" si="0"/>
        <v>23873</v>
      </c>
      <c r="J7" s="37">
        <f aca="true" t="shared" si="1" ref="J7:J75">SUM(D7+F7+H7)</f>
        <v>568015</v>
      </c>
    </row>
    <row r="8" spans="1:10" s="1" customFormat="1" ht="15.75" customHeight="1">
      <c r="A8" s="5" t="s">
        <v>24</v>
      </c>
      <c r="B8" s="6" t="s">
        <v>22</v>
      </c>
      <c r="C8" s="7">
        <v>16747</v>
      </c>
      <c r="D8" s="37">
        <f>SUM(Dec!D8+C8*6)</f>
        <v>483191</v>
      </c>
      <c r="E8" s="8">
        <v>15815</v>
      </c>
      <c r="F8" s="37">
        <f>SUM(Dec!F8+E8*6)</f>
        <v>577486</v>
      </c>
      <c r="G8" s="8">
        <v>108745</v>
      </c>
      <c r="H8" s="37">
        <f>SUM(Dec!H8+G8)</f>
        <v>487286</v>
      </c>
      <c r="I8" s="38">
        <f t="shared" si="0"/>
        <v>141307</v>
      </c>
      <c r="J8" s="37">
        <f t="shared" si="1"/>
        <v>1547963</v>
      </c>
    </row>
    <row r="9" spans="1:10" s="12" customFormat="1" ht="15.75" customHeight="1">
      <c r="A9" s="10" t="s">
        <v>25</v>
      </c>
      <c r="B9" s="11" t="s">
        <v>22</v>
      </c>
      <c r="C9" s="7">
        <v>2162</v>
      </c>
      <c r="D9" s="37">
        <f>SUM(Dec!D9+C9*6)</f>
        <v>150729</v>
      </c>
      <c r="E9" s="8">
        <v>90</v>
      </c>
      <c r="F9" s="37">
        <f>SUM(Dec!F9+E9*6)</f>
        <v>55009</v>
      </c>
      <c r="G9" s="8">
        <v>6821</v>
      </c>
      <c r="H9" s="37">
        <f>SUM(Dec!H9+G9)</f>
        <v>107457</v>
      </c>
      <c r="I9" s="37">
        <f t="shared" si="0"/>
        <v>9073</v>
      </c>
      <c r="J9" s="37">
        <f t="shared" si="1"/>
        <v>313195</v>
      </c>
    </row>
    <row r="10" spans="1:10" s="1" customFormat="1" ht="15.75" customHeight="1">
      <c r="A10" s="5" t="s">
        <v>27</v>
      </c>
      <c r="B10" s="6" t="s">
        <v>22</v>
      </c>
      <c r="C10" s="7"/>
      <c r="D10" s="37">
        <f>SUM(Dec!D10+C10*6)</f>
        <v>663863</v>
      </c>
      <c r="E10" s="8">
        <v>3258</v>
      </c>
      <c r="F10" s="37">
        <f>SUM(Dec!F10+E10*6)</f>
        <v>221267</v>
      </c>
      <c r="G10" s="8">
        <v>19728</v>
      </c>
      <c r="H10" s="37">
        <f>SUM(Dec!H10+G10)</f>
        <v>300745</v>
      </c>
      <c r="I10" s="38">
        <f t="shared" si="0"/>
        <v>22986</v>
      </c>
      <c r="J10" s="37">
        <f t="shared" si="1"/>
        <v>1185875</v>
      </c>
    </row>
    <row r="11" spans="1:10" s="1" customFormat="1" ht="15.75" customHeight="1">
      <c r="A11" s="5" t="s">
        <v>30</v>
      </c>
      <c r="B11" s="6" t="s">
        <v>22</v>
      </c>
      <c r="C11" s="7">
        <v>3295</v>
      </c>
      <c r="D11" s="37">
        <f>SUM(Dec!D11+C11*6)</f>
        <v>166739</v>
      </c>
      <c r="E11" s="8">
        <v>8621</v>
      </c>
      <c r="F11" s="37">
        <f>SUM(Dec!F11+E11*6)</f>
        <v>439557</v>
      </c>
      <c r="G11" s="8">
        <v>47334</v>
      </c>
      <c r="H11" s="37">
        <f>SUM(Dec!H11+G11)</f>
        <v>340093</v>
      </c>
      <c r="I11" s="38">
        <f t="shared" si="0"/>
        <v>59250</v>
      </c>
      <c r="J11" s="37">
        <f t="shared" si="1"/>
        <v>946389</v>
      </c>
    </row>
    <row r="12" spans="1:10" s="1" customFormat="1" ht="15.75" customHeight="1">
      <c r="A12" s="5" t="s">
        <v>31</v>
      </c>
      <c r="B12" s="6" t="s">
        <v>22</v>
      </c>
      <c r="C12" s="7">
        <v>4853</v>
      </c>
      <c r="D12" s="37">
        <f>SUM(Dec!D12+C12*6)</f>
        <v>129802</v>
      </c>
      <c r="E12" s="8">
        <v>3381</v>
      </c>
      <c r="F12" s="37">
        <f>SUM(Dec!F12+E12*6)</f>
        <v>189963</v>
      </c>
      <c r="G12" s="8">
        <v>24078</v>
      </c>
      <c r="H12" s="37">
        <f>SUM(Dec!H12+G12)</f>
        <v>107489</v>
      </c>
      <c r="I12" s="38">
        <f t="shared" si="0"/>
        <v>32312</v>
      </c>
      <c r="J12" s="37">
        <f t="shared" si="1"/>
        <v>427254</v>
      </c>
    </row>
    <row r="13" spans="1:10" s="12" customFormat="1" ht="15.75" customHeight="1">
      <c r="A13" s="10" t="s">
        <v>36</v>
      </c>
      <c r="B13" s="11" t="s">
        <v>22</v>
      </c>
      <c r="C13" s="7"/>
      <c r="D13" s="37">
        <f>SUM(Dec!D13+C13*6)</f>
        <v>5436</v>
      </c>
      <c r="E13" s="8"/>
      <c r="F13" s="37">
        <f>SUM(Dec!F13+E13*6)</f>
        <v>8448</v>
      </c>
      <c r="G13" s="8"/>
      <c r="H13" s="37">
        <f>SUM(Dec!H13+G13)</f>
        <v>1899</v>
      </c>
      <c r="I13" s="37">
        <f t="shared" si="0"/>
        <v>0</v>
      </c>
      <c r="J13" s="37">
        <f t="shared" si="1"/>
        <v>15783</v>
      </c>
    </row>
    <row r="14" spans="1:10" s="1" customFormat="1" ht="15.75" customHeight="1">
      <c r="A14" s="5" t="s">
        <v>37</v>
      </c>
      <c r="B14" s="6" t="s">
        <v>22</v>
      </c>
      <c r="C14" s="7">
        <v>8742</v>
      </c>
      <c r="D14" s="37">
        <f>SUM(Dec!D14+C14*6)</f>
        <v>202901</v>
      </c>
      <c r="E14" s="8">
        <v>1644</v>
      </c>
      <c r="F14" s="37">
        <f>SUM(Dec!F14+E14*6)</f>
        <v>146426</v>
      </c>
      <c r="G14" s="8">
        <v>14471</v>
      </c>
      <c r="H14" s="37">
        <f>SUM(Dec!H14+G14)</f>
        <v>286927</v>
      </c>
      <c r="I14" s="38">
        <f t="shared" si="0"/>
        <v>24857</v>
      </c>
      <c r="J14" s="37">
        <f t="shared" si="1"/>
        <v>636254</v>
      </c>
    </row>
    <row r="15" spans="1:10" s="1" customFormat="1" ht="15.75" customHeight="1">
      <c r="A15" s="5" t="s">
        <v>40</v>
      </c>
      <c r="B15" s="6" t="s">
        <v>22</v>
      </c>
      <c r="C15" s="7">
        <v>7826</v>
      </c>
      <c r="D15" s="37">
        <f>SUM(Dec!D15+C15*6)</f>
        <v>396387</v>
      </c>
      <c r="E15" s="8">
        <v>6891</v>
      </c>
      <c r="F15" s="37">
        <f>SUM(Dec!F15+E15*6)</f>
        <v>351217</v>
      </c>
      <c r="G15" s="8">
        <v>75605</v>
      </c>
      <c r="H15" s="37">
        <f>SUM(Dec!H15+G15)</f>
        <v>489307</v>
      </c>
      <c r="I15" s="38">
        <f t="shared" si="0"/>
        <v>90322</v>
      </c>
      <c r="J15" s="37">
        <f t="shared" si="1"/>
        <v>1236911</v>
      </c>
    </row>
    <row r="16" spans="1:10" s="1" customFormat="1" ht="15.75" customHeight="1">
      <c r="A16" s="5" t="s">
        <v>44</v>
      </c>
      <c r="B16" s="6" t="s">
        <v>22</v>
      </c>
      <c r="C16" s="7">
        <v>4057</v>
      </c>
      <c r="D16" s="37">
        <f>SUM(Dec!D16+C16*6)</f>
        <v>285084</v>
      </c>
      <c r="E16" s="8">
        <v>1427</v>
      </c>
      <c r="F16" s="37">
        <f>SUM(Dec!F16+E16*6)</f>
        <v>150547</v>
      </c>
      <c r="G16" s="8">
        <v>38626</v>
      </c>
      <c r="H16" s="37">
        <f>SUM(Dec!H16+G16)</f>
        <v>200382</v>
      </c>
      <c r="I16" s="38">
        <f t="shared" si="0"/>
        <v>44110</v>
      </c>
      <c r="J16" s="37">
        <f t="shared" si="1"/>
        <v>636013</v>
      </c>
    </row>
    <row r="17" spans="1:10" s="1" customFormat="1" ht="15.75" customHeight="1">
      <c r="A17" s="5" t="s">
        <v>45</v>
      </c>
      <c r="B17" s="6" t="s">
        <v>22</v>
      </c>
      <c r="C17" s="7">
        <v>1686</v>
      </c>
      <c r="D17" s="37">
        <f>SUM(Dec!D17+C17*6)</f>
        <v>130138</v>
      </c>
      <c r="E17" s="8">
        <v>4178</v>
      </c>
      <c r="F17" s="37">
        <f>SUM(Dec!F17+E17*6)</f>
        <v>413399</v>
      </c>
      <c r="G17" s="8">
        <v>29434</v>
      </c>
      <c r="H17" s="37">
        <f>SUM(Dec!H17+G17)</f>
        <v>325303</v>
      </c>
      <c r="I17" s="38">
        <f t="shared" si="0"/>
        <v>35298</v>
      </c>
      <c r="J17" s="37">
        <f t="shared" si="1"/>
        <v>868840</v>
      </c>
    </row>
    <row r="18" spans="1:10" s="1" customFormat="1" ht="15.75" customHeight="1">
      <c r="A18" s="5" t="s">
        <v>46</v>
      </c>
      <c r="B18" s="6" t="s">
        <v>22</v>
      </c>
      <c r="C18" s="7">
        <v>6721</v>
      </c>
      <c r="D18" s="37">
        <f>SUM(Dec!D18+C18*6)</f>
        <v>309561</v>
      </c>
      <c r="E18" s="8">
        <v>14593</v>
      </c>
      <c r="F18" s="37">
        <f>SUM(Dec!F18+E18*6)</f>
        <v>454794</v>
      </c>
      <c r="G18" s="8">
        <v>71567</v>
      </c>
      <c r="H18" s="37">
        <f>SUM(Dec!H18+G18)</f>
        <v>382304</v>
      </c>
      <c r="I18" s="38">
        <f t="shared" si="0"/>
        <v>92881</v>
      </c>
      <c r="J18" s="37">
        <f t="shared" si="1"/>
        <v>1146659</v>
      </c>
    </row>
    <row r="19" spans="1:10" s="12" customFormat="1" ht="15.75" customHeight="1">
      <c r="A19" s="10" t="s">
        <v>47</v>
      </c>
      <c r="B19" s="11" t="s">
        <v>22</v>
      </c>
      <c r="C19" s="7"/>
      <c r="D19" s="37">
        <f>SUM(Dec!D19+C19*6)</f>
        <v>29248</v>
      </c>
      <c r="E19" s="8"/>
      <c r="F19" s="37">
        <f>SUM(Dec!F19+E19*6)</f>
        <v>0</v>
      </c>
      <c r="G19" s="8"/>
      <c r="H19" s="37">
        <f>SUM(Dec!H19+G19)</f>
        <v>11124</v>
      </c>
      <c r="I19" s="37">
        <f t="shared" si="0"/>
        <v>0</v>
      </c>
      <c r="J19" s="37">
        <f t="shared" si="1"/>
        <v>40372</v>
      </c>
    </row>
    <row r="20" spans="1:10" s="12" customFormat="1" ht="15.75" customHeight="1">
      <c r="A20" s="10" t="s">
        <v>49</v>
      </c>
      <c r="B20" s="11" t="s">
        <v>22</v>
      </c>
      <c r="C20" s="7"/>
      <c r="D20" s="37">
        <f>SUM(Dec!D20+C20*6)</f>
        <v>24772</v>
      </c>
      <c r="E20" s="8"/>
      <c r="F20" s="37">
        <f>SUM(Dec!F20+E20*6)</f>
        <v>0</v>
      </c>
      <c r="G20" s="8"/>
      <c r="H20" s="37">
        <f>SUM(Dec!H20+G20)</f>
        <v>15925</v>
      </c>
      <c r="I20" s="37">
        <f t="shared" si="0"/>
        <v>0</v>
      </c>
      <c r="J20" s="37">
        <f t="shared" si="1"/>
        <v>40697</v>
      </c>
    </row>
    <row r="21" spans="1:10" s="1" customFormat="1" ht="15.75" customHeight="1">
      <c r="A21" s="5" t="s">
        <v>50</v>
      </c>
      <c r="B21" s="6" t="s">
        <v>22</v>
      </c>
      <c r="C21" s="7">
        <v>9093</v>
      </c>
      <c r="D21" s="37">
        <f>SUM(Dec!D21+C21*6)</f>
        <v>274212</v>
      </c>
      <c r="E21" s="8">
        <v>3161</v>
      </c>
      <c r="F21" s="37">
        <f>SUM(Dec!F21+E21*6)</f>
        <v>83492</v>
      </c>
      <c r="G21" s="8">
        <v>170195</v>
      </c>
      <c r="H21" s="37">
        <f>SUM(Dec!H21+G21)</f>
        <v>285535</v>
      </c>
      <c r="I21" s="38">
        <f t="shared" si="0"/>
        <v>182449</v>
      </c>
      <c r="J21" s="37">
        <f t="shared" si="1"/>
        <v>643239</v>
      </c>
    </row>
    <row r="22" spans="1:10" s="1" customFormat="1" ht="15.75" customHeight="1">
      <c r="A22" s="5" t="s">
        <v>51</v>
      </c>
      <c r="B22" s="6" t="s">
        <v>22</v>
      </c>
      <c r="C22" s="7"/>
      <c r="D22" s="37">
        <f>SUM(Dec!D22+C22*6)</f>
        <v>19761</v>
      </c>
      <c r="E22" s="8"/>
      <c r="F22" s="37">
        <f>SUM(Dec!F22+E22*6)</f>
        <v>0</v>
      </c>
      <c r="G22" s="8"/>
      <c r="H22" s="37">
        <f>SUM(Dec!H22+G22)</f>
        <v>33240</v>
      </c>
      <c r="I22" s="38">
        <f t="shared" si="0"/>
        <v>0</v>
      </c>
      <c r="J22" s="37">
        <f t="shared" si="1"/>
        <v>53001</v>
      </c>
    </row>
    <row r="23" spans="1:10" s="1" customFormat="1" ht="15.75" customHeight="1">
      <c r="A23" s="5" t="s">
        <v>52</v>
      </c>
      <c r="B23" s="6" t="s">
        <v>22</v>
      </c>
      <c r="C23" s="7">
        <v>2819</v>
      </c>
      <c r="D23" s="37">
        <f>SUM(Dec!D23+C23*6)</f>
        <v>128571</v>
      </c>
      <c r="E23" s="8">
        <v>18317</v>
      </c>
      <c r="F23" s="37">
        <f>SUM(Dec!F23+E23*6)</f>
        <v>627223</v>
      </c>
      <c r="G23" s="8">
        <v>116224</v>
      </c>
      <c r="H23" s="37">
        <f>SUM(Dec!H23+G23)</f>
        <v>1003022</v>
      </c>
      <c r="I23" s="38">
        <f t="shared" si="0"/>
        <v>137360</v>
      </c>
      <c r="J23" s="37">
        <f t="shared" si="1"/>
        <v>1758816</v>
      </c>
    </row>
    <row r="24" spans="1:10" s="1" customFormat="1" ht="15.75" customHeight="1">
      <c r="A24" s="5" t="s">
        <v>53</v>
      </c>
      <c r="B24" s="6" t="s">
        <v>22</v>
      </c>
      <c r="C24" s="7"/>
      <c r="D24" s="37">
        <f>SUM(Dec!D24+C24*6)</f>
        <v>0</v>
      </c>
      <c r="E24" s="8">
        <v>1644</v>
      </c>
      <c r="F24" s="37">
        <f>SUM(Dec!F24+E24*6)</f>
        <v>34984</v>
      </c>
      <c r="G24" s="8">
        <v>11508</v>
      </c>
      <c r="H24" s="37">
        <f>SUM(Dec!H24+G24)</f>
        <v>13549</v>
      </c>
      <c r="I24" s="38">
        <f t="shared" si="0"/>
        <v>13152</v>
      </c>
      <c r="J24" s="37">
        <f t="shared" si="1"/>
        <v>48533</v>
      </c>
    </row>
    <row r="25" spans="1:10" s="12" customFormat="1" ht="15.75" customHeight="1">
      <c r="A25" s="10" t="s">
        <v>57</v>
      </c>
      <c r="B25" s="11" t="s">
        <v>22</v>
      </c>
      <c r="C25" s="7">
        <v>1324</v>
      </c>
      <c r="D25" s="37">
        <f>SUM(Dec!D25+C25*6)</f>
        <v>119227</v>
      </c>
      <c r="E25" s="8">
        <v>3207</v>
      </c>
      <c r="F25" s="37">
        <f>SUM(Dec!F25+E25*6)</f>
        <v>284876</v>
      </c>
      <c r="G25" s="8">
        <v>81848</v>
      </c>
      <c r="H25" s="37">
        <f>SUM(Dec!H25+G25)</f>
        <v>207533</v>
      </c>
      <c r="I25" s="37">
        <f t="shared" si="0"/>
        <v>86379</v>
      </c>
      <c r="J25" s="37">
        <f t="shared" si="1"/>
        <v>611636</v>
      </c>
    </row>
    <row r="26" spans="1:10" s="1" customFormat="1" ht="15.75" customHeight="1">
      <c r="A26" s="5" t="s">
        <v>63</v>
      </c>
      <c r="B26" s="6" t="s">
        <v>22</v>
      </c>
      <c r="C26" s="7"/>
      <c r="D26" s="37">
        <f>SUM(Dec!D26+C26*6)</f>
        <v>88381</v>
      </c>
      <c r="E26" s="8">
        <v>3758</v>
      </c>
      <c r="F26" s="37">
        <f>SUM(Dec!F26+E26*6)</f>
        <v>162400</v>
      </c>
      <c r="G26" s="8">
        <v>12516</v>
      </c>
      <c r="H26" s="37">
        <f>SUM(Dec!H26+G26)</f>
        <v>190618</v>
      </c>
      <c r="I26" s="38">
        <f t="shared" si="0"/>
        <v>16274</v>
      </c>
      <c r="J26" s="37">
        <f t="shared" si="1"/>
        <v>441399</v>
      </c>
    </row>
    <row r="27" spans="1:10" s="1" customFormat="1" ht="15.75" customHeight="1">
      <c r="A27" s="5" t="s">
        <v>64</v>
      </c>
      <c r="B27" s="6" t="s">
        <v>22</v>
      </c>
      <c r="C27" s="7">
        <v>11834</v>
      </c>
      <c r="D27" s="37">
        <f>SUM(Dec!D27+C27*6)</f>
        <v>422766</v>
      </c>
      <c r="E27" s="8">
        <v>6343</v>
      </c>
      <c r="F27" s="37">
        <f>SUM(Dec!F27+E27*6)</f>
        <v>393159</v>
      </c>
      <c r="G27" s="8">
        <v>56460</v>
      </c>
      <c r="H27" s="37">
        <f>SUM(Dec!H27+G27)</f>
        <v>290092</v>
      </c>
      <c r="I27" s="38">
        <f t="shared" si="0"/>
        <v>74637</v>
      </c>
      <c r="J27" s="37">
        <f t="shared" si="1"/>
        <v>1106017</v>
      </c>
    </row>
    <row r="28" spans="1:10" s="1" customFormat="1" ht="15.75" customHeight="1">
      <c r="A28" s="5" t="s">
        <v>77</v>
      </c>
      <c r="B28" s="6" t="s">
        <v>22</v>
      </c>
      <c r="C28" s="7">
        <v>2823</v>
      </c>
      <c r="D28" s="37">
        <f>SUM(Dec!D28+C28*6)</f>
        <v>106368</v>
      </c>
      <c r="E28" s="8">
        <v>1742</v>
      </c>
      <c r="F28" s="37">
        <f>SUM(Dec!F28+E28*6)</f>
        <v>164772</v>
      </c>
      <c r="G28" s="8">
        <v>47863</v>
      </c>
      <c r="H28" s="37">
        <f>SUM(Dec!H28+G28)</f>
        <v>294391</v>
      </c>
      <c r="I28" s="38">
        <f t="shared" si="0"/>
        <v>52428</v>
      </c>
      <c r="J28" s="37">
        <f t="shared" si="1"/>
        <v>565531</v>
      </c>
    </row>
    <row r="29" spans="1:10" s="1" customFormat="1" ht="15.75" customHeight="1">
      <c r="A29" s="5" t="s">
        <v>82</v>
      </c>
      <c r="B29" s="6" t="s">
        <v>22</v>
      </c>
      <c r="C29" s="7">
        <v>36964</v>
      </c>
      <c r="D29" s="37">
        <f>SUM(Dec!D29+C29*6)</f>
        <v>502356</v>
      </c>
      <c r="E29" s="8">
        <v>258</v>
      </c>
      <c r="F29" s="37">
        <f>SUM(Dec!F29+E29*6)</f>
        <v>22191</v>
      </c>
      <c r="G29" s="8">
        <v>1533</v>
      </c>
      <c r="H29" s="37">
        <f>SUM(Dec!H29+G29)</f>
        <v>202949</v>
      </c>
      <c r="I29" s="38">
        <f t="shared" si="0"/>
        <v>38755</v>
      </c>
      <c r="J29" s="37">
        <f t="shared" si="1"/>
        <v>727496</v>
      </c>
    </row>
    <row r="30" spans="1:10" s="1" customFormat="1" ht="15.75" customHeight="1">
      <c r="A30" s="5" t="s">
        <v>83</v>
      </c>
      <c r="B30" s="6" t="s">
        <v>22</v>
      </c>
      <c r="C30" s="7">
        <v>68694</v>
      </c>
      <c r="D30" s="37">
        <f>SUM(Dec!D30+C30*6)</f>
        <v>1333479</v>
      </c>
      <c r="E30" s="8">
        <v>5390</v>
      </c>
      <c r="F30" s="37">
        <f>SUM(Dec!F30+E30*6)</f>
        <v>192713</v>
      </c>
      <c r="G30" s="8">
        <v>44780</v>
      </c>
      <c r="H30" s="37">
        <f>SUM(Dec!H30+G30)</f>
        <v>287908</v>
      </c>
      <c r="I30" s="38">
        <f t="shared" si="0"/>
        <v>118864</v>
      </c>
      <c r="J30" s="37">
        <f t="shared" si="1"/>
        <v>1814100</v>
      </c>
    </row>
    <row r="31" spans="1:10" s="1" customFormat="1" ht="15.75" customHeight="1">
      <c r="A31" s="5" t="s">
        <v>84</v>
      </c>
      <c r="B31" s="6" t="s">
        <v>22</v>
      </c>
      <c r="C31" s="7">
        <v>4238</v>
      </c>
      <c r="D31" s="37">
        <f>SUM(Dec!D31+C31*6)</f>
        <v>240731</v>
      </c>
      <c r="E31" s="8">
        <v>12242</v>
      </c>
      <c r="F31" s="37">
        <f>SUM(Dec!F31+E31*6)</f>
        <v>804559</v>
      </c>
      <c r="G31" s="8">
        <v>68209</v>
      </c>
      <c r="H31" s="37">
        <f>SUM(Dec!H31+G31)</f>
        <v>507646</v>
      </c>
      <c r="I31" s="38">
        <f t="shared" si="0"/>
        <v>84689</v>
      </c>
      <c r="J31" s="37">
        <f t="shared" si="1"/>
        <v>1552936</v>
      </c>
    </row>
    <row r="32" spans="1:10" s="12" customFormat="1" ht="15.75" customHeight="1">
      <c r="A32" s="10" t="s">
        <v>86</v>
      </c>
      <c r="B32" s="11" t="s">
        <v>22</v>
      </c>
      <c r="C32" s="7"/>
      <c r="D32" s="37">
        <f>SUM(Dec!D32+C32*6)</f>
        <v>14818</v>
      </c>
      <c r="E32" s="8"/>
      <c r="F32" s="37">
        <f>SUM(Dec!F32+E32*6)</f>
        <v>49144</v>
      </c>
      <c r="G32" s="8"/>
      <c r="H32" s="37">
        <f>SUM(Dec!H32+G32)</f>
        <v>28674</v>
      </c>
      <c r="I32" s="37">
        <f t="shared" si="0"/>
        <v>0</v>
      </c>
      <c r="J32" s="37">
        <f t="shared" si="1"/>
        <v>92636</v>
      </c>
    </row>
    <row r="33" spans="1:10" s="12" customFormat="1" ht="15.75" customHeight="1">
      <c r="A33" s="10" t="s">
        <v>136</v>
      </c>
      <c r="B33" s="11" t="s">
        <v>22</v>
      </c>
      <c r="C33" s="7"/>
      <c r="D33" s="37">
        <f>SUM(Dec!D33+C33*6)</f>
        <v>29403</v>
      </c>
      <c r="E33" s="8"/>
      <c r="F33" s="37">
        <f>SUM(Dec!F33+E33*6)</f>
        <v>148897</v>
      </c>
      <c r="G33" s="8"/>
      <c r="H33" s="37">
        <f>SUM(Dec!H33+G33)</f>
        <v>65550</v>
      </c>
      <c r="I33" s="37">
        <f t="shared" si="0"/>
        <v>0</v>
      </c>
      <c r="J33" s="37">
        <f t="shared" si="1"/>
        <v>243850</v>
      </c>
    </row>
    <row r="34" spans="1:10" s="12" customFormat="1" ht="15.75" customHeight="1">
      <c r="A34" s="10" t="s">
        <v>137</v>
      </c>
      <c r="B34" s="11" t="s">
        <v>22</v>
      </c>
      <c r="C34" s="7"/>
      <c r="D34" s="37">
        <f>SUM(Dec!D34+C34*6)</f>
        <v>33270</v>
      </c>
      <c r="E34" s="8">
        <v>1768</v>
      </c>
      <c r="F34" s="37">
        <f>SUM(Dec!F34+E34*6)</f>
        <v>486099</v>
      </c>
      <c r="G34" s="8">
        <v>8862</v>
      </c>
      <c r="H34" s="37">
        <f>SUM(Dec!H34+G34)</f>
        <v>290574</v>
      </c>
      <c r="I34" s="37">
        <f t="shared" si="0"/>
        <v>10630</v>
      </c>
      <c r="J34" s="37">
        <f t="shared" si="1"/>
        <v>809943</v>
      </c>
    </row>
    <row r="35" spans="1:10" s="12" customFormat="1" ht="15.75" customHeight="1">
      <c r="A35" s="10" t="s">
        <v>138</v>
      </c>
      <c r="B35" s="11" t="s">
        <v>22</v>
      </c>
      <c r="C35" s="7"/>
      <c r="D35" s="37">
        <f>SUM(Dec!D35+C35*6)</f>
        <v>0</v>
      </c>
      <c r="E35" s="8"/>
      <c r="F35" s="37">
        <f>SUM(Dec!F35+E35*6)</f>
        <v>270422</v>
      </c>
      <c r="G35" s="8"/>
      <c r="H35" s="37">
        <f>SUM(Dec!H35+G35)</f>
        <v>130592</v>
      </c>
      <c r="I35" s="37">
        <f t="shared" si="0"/>
        <v>0</v>
      </c>
      <c r="J35" s="37">
        <f t="shared" si="1"/>
        <v>401014</v>
      </c>
    </row>
    <row r="36" spans="1:10" s="12" customFormat="1" ht="15.75" customHeight="1">
      <c r="A36" s="10" t="s">
        <v>131</v>
      </c>
      <c r="B36" s="11" t="s">
        <v>20</v>
      </c>
      <c r="C36" s="7">
        <v>19050</v>
      </c>
      <c r="D36" s="37">
        <f>SUM(Dec!D36+C36*6)</f>
        <v>705158</v>
      </c>
      <c r="E36" s="8">
        <v>1626</v>
      </c>
      <c r="F36" s="37">
        <f>SUM(Dec!F36+E36*6)</f>
        <v>147091</v>
      </c>
      <c r="G36" s="8">
        <v>97080</v>
      </c>
      <c r="H36" s="37">
        <f>SUM(Dec!H36+G36)</f>
        <v>535671</v>
      </c>
      <c r="I36" s="38">
        <f t="shared" si="0"/>
        <v>117756</v>
      </c>
      <c r="J36" s="37">
        <f t="shared" si="1"/>
        <v>1387920</v>
      </c>
    </row>
    <row r="37" spans="1:10" s="1" customFormat="1" ht="15.75" customHeight="1">
      <c r="A37" s="5" t="s">
        <v>19</v>
      </c>
      <c r="B37" s="6" t="s">
        <v>20</v>
      </c>
      <c r="C37" s="7">
        <v>1154</v>
      </c>
      <c r="D37" s="37">
        <f>SUM(Dec!D37+C37*6)</f>
        <v>87242</v>
      </c>
      <c r="E37" s="8">
        <v>572</v>
      </c>
      <c r="F37" s="37">
        <f>SUM(Dec!F37+E37*6)</f>
        <v>20208</v>
      </c>
      <c r="G37" s="8">
        <v>5112</v>
      </c>
      <c r="H37" s="37">
        <f>SUM(Dec!H37+G37)</f>
        <v>25231</v>
      </c>
      <c r="I37" s="38">
        <f t="shared" si="0"/>
        <v>6838</v>
      </c>
      <c r="J37" s="37">
        <f t="shared" si="1"/>
        <v>132681</v>
      </c>
    </row>
    <row r="38" spans="1:10" s="1" customFormat="1" ht="15.75" customHeight="1">
      <c r="A38" s="5" t="s">
        <v>26</v>
      </c>
      <c r="B38" s="6" t="s">
        <v>20</v>
      </c>
      <c r="C38" s="7">
        <v>16366</v>
      </c>
      <c r="D38" s="37">
        <f>SUM(Dec!D38+C38*6)</f>
        <v>1279894</v>
      </c>
      <c r="E38" s="8">
        <v>2032</v>
      </c>
      <c r="F38" s="37">
        <f>SUM(Dec!F38+E38*6)</f>
        <v>601226</v>
      </c>
      <c r="G38" s="8">
        <v>103159</v>
      </c>
      <c r="H38" s="37">
        <f>SUM(Dec!H38+G38)</f>
        <v>887249</v>
      </c>
      <c r="I38" s="38">
        <f t="shared" si="0"/>
        <v>121557</v>
      </c>
      <c r="J38" s="37">
        <f t="shared" si="1"/>
        <v>2768369</v>
      </c>
    </row>
    <row r="39" spans="1:10" s="1" customFormat="1" ht="15.75" customHeight="1">
      <c r="A39" s="5" t="s">
        <v>28</v>
      </c>
      <c r="B39" s="6" t="s">
        <v>20</v>
      </c>
      <c r="C39" s="7">
        <v>6286</v>
      </c>
      <c r="D39" s="37">
        <f>SUM(Dec!D39+C39*6)</f>
        <v>401236</v>
      </c>
      <c r="E39" s="8">
        <v>124</v>
      </c>
      <c r="F39" s="37">
        <f>SUM(Dec!F39+E39*6)</f>
        <v>39658</v>
      </c>
      <c r="G39" s="8">
        <v>238573</v>
      </c>
      <c r="H39" s="37">
        <f>SUM(Dec!H39+G39)</f>
        <v>344193</v>
      </c>
      <c r="I39" s="38">
        <f t="shared" si="0"/>
        <v>244983</v>
      </c>
      <c r="J39" s="37">
        <f t="shared" si="1"/>
        <v>785087</v>
      </c>
    </row>
    <row r="40" spans="1:10" s="1" customFormat="1" ht="15.75" customHeight="1">
      <c r="A40" s="5" t="s">
        <v>29</v>
      </c>
      <c r="B40" s="6" t="s">
        <v>20</v>
      </c>
      <c r="C40" s="7">
        <v>6065</v>
      </c>
      <c r="D40" s="37">
        <f>SUM(Dec!D40+C40*6)</f>
        <v>434747</v>
      </c>
      <c r="E40" s="8">
        <v>2700</v>
      </c>
      <c r="F40" s="37">
        <f>SUM(Dec!F40+E40*6)</f>
        <v>46262</v>
      </c>
      <c r="G40" s="8">
        <v>3876</v>
      </c>
      <c r="H40" s="37">
        <f>SUM(Dec!H40+G40)</f>
        <v>209505</v>
      </c>
      <c r="I40" s="38">
        <f t="shared" si="0"/>
        <v>12641</v>
      </c>
      <c r="J40" s="37">
        <f t="shared" si="1"/>
        <v>690514</v>
      </c>
    </row>
    <row r="41" spans="1:10" s="12" customFormat="1" ht="15.75" customHeight="1">
      <c r="A41" s="10" t="s">
        <v>32</v>
      </c>
      <c r="B41" s="11" t="s">
        <v>20</v>
      </c>
      <c r="C41" s="7">
        <v>0</v>
      </c>
      <c r="D41" s="37">
        <f>SUM(Dec!D41+C41*6)</f>
        <v>0</v>
      </c>
      <c r="E41" s="8">
        <v>0</v>
      </c>
      <c r="F41" s="37">
        <f>SUM(Dec!F41+E41*6)</f>
        <v>0</v>
      </c>
      <c r="G41" s="8">
        <v>0</v>
      </c>
      <c r="H41" s="37">
        <f>SUM(Dec!H41+G41)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11934</v>
      </c>
      <c r="D42" s="37">
        <f>SUM(Dec!D42+C42*6)</f>
        <v>545438</v>
      </c>
      <c r="E42" s="8">
        <v>8296</v>
      </c>
      <c r="F42" s="37">
        <f>SUM(Dec!F42+E42*6)</f>
        <v>350689</v>
      </c>
      <c r="G42" s="8">
        <v>106455</v>
      </c>
      <c r="H42" s="37">
        <f>SUM(Dec!H42+G42)</f>
        <v>573494</v>
      </c>
      <c r="I42" s="38">
        <f aca="true" t="shared" si="2" ref="I42:I80">SUM(C42,E42,G42)</f>
        <v>126685</v>
      </c>
      <c r="J42" s="37">
        <f t="shared" si="1"/>
        <v>1469621</v>
      </c>
    </row>
    <row r="43" spans="1:10" s="1" customFormat="1" ht="15.75" customHeight="1">
      <c r="A43" s="5" t="s">
        <v>34</v>
      </c>
      <c r="B43" s="6" t="s">
        <v>20</v>
      </c>
      <c r="C43" s="7">
        <v>7479</v>
      </c>
      <c r="D43" s="37">
        <f>SUM(Dec!D43+C43*6)</f>
        <v>579407</v>
      </c>
      <c r="E43" s="8">
        <v>1056</v>
      </c>
      <c r="F43" s="37">
        <f>SUM(Dec!F43+E43*6)</f>
        <v>246490</v>
      </c>
      <c r="G43" s="8">
        <v>15116</v>
      </c>
      <c r="H43" s="37">
        <f>SUM(Dec!H43+G43)</f>
        <v>359943</v>
      </c>
      <c r="I43" s="38">
        <f t="shared" si="2"/>
        <v>23651</v>
      </c>
      <c r="J43" s="37">
        <f t="shared" si="1"/>
        <v>1185840</v>
      </c>
    </row>
    <row r="44" spans="1:10" s="12" customFormat="1" ht="15.75" customHeight="1">
      <c r="A44" s="10" t="s">
        <v>35</v>
      </c>
      <c r="B44" s="11" t="s">
        <v>20</v>
      </c>
      <c r="C44" s="7">
        <v>0</v>
      </c>
      <c r="D44" s="37">
        <f>SUM(Dec!D44+C44*6)</f>
        <v>0</v>
      </c>
      <c r="E44" s="8">
        <v>0</v>
      </c>
      <c r="F44" s="37">
        <f>SUM(Dec!F44+E44*6)</f>
        <v>0</v>
      </c>
      <c r="G44" s="8">
        <v>0</v>
      </c>
      <c r="H44" s="37">
        <f>SUM(Dec!H44+G44)</f>
        <v>0</v>
      </c>
      <c r="I44" s="37">
        <f t="shared" si="2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369</v>
      </c>
      <c r="D45" s="37">
        <f>SUM(Dec!D45+C45*6)</f>
        <v>665001</v>
      </c>
      <c r="E45" s="8">
        <v>1056</v>
      </c>
      <c r="F45" s="37">
        <f>SUM(Dec!F45+E45*6)</f>
        <v>153087</v>
      </c>
      <c r="G45" s="8">
        <v>1476</v>
      </c>
      <c r="H45" s="37">
        <f>SUM(Dec!H45+G45)</f>
        <v>251131</v>
      </c>
      <c r="I45" s="38">
        <f t="shared" si="2"/>
        <v>2901</v>
      </c>
      <c r="J45" s="37">
        <f t="shared" si="1"/>
        <v>1069219</v>
      </c>
    </row>
    <row r="46" spans="1:10" s="12" customFormat="1" ht="15.75" customHeight="1">
      <c r="A46" s="10" t="s">
        <v>39</v>
      </c>
      <c r="B46" s="11" t="s">
        <v>20</v>
      </c>
      <c r="C46" s="7">
        <v>243</v>
      </c>
      <c r="D46" s="37">
        <f>SUM(Dec!D46+C46*6)</f>
        <v>137496</v>
      </c>
      <c r="E46" s="8">
        <v>0</v>
      </c>
      <c r="F46" s="37">
        <f>SUM(Dec!F46+E46*6)</f>
        <v>66105</v>
      </c>
      <c r="G46" s="8">
        <v>1925</v>
      </c>
      <c r="H46" s="37">
        <f>SUM(Dec!H46+G46)</f>
        <v>87296</v>
      </c>
      <c r="I46" s="37">
        <f t="shared" si="2"/>
        <v>2168</v>
      </c>
      <c r="J46" s="37">
        <f t="shared" si="1"/>
        <v>290897</v>
      </c>
    </row>
    <row r="47" spans="1:10" s="1" customFormat="1" ht="15.75" customHeight="1">
      <c r="A47" s="5" t="s">
        <v>41</v>
      </c>
      <c r="B47" s="6" t="s">
        <v>20</v>
      </c>
      <c r="C47" s="7">
        <v>10461</v>
      </c>
      <c r="D47" s="37">
        <f>SUM(Dec!D47+C47*6)</f>
        <v>575366</v>
      </c>
      <c r="E47" s="8">
        <v>13544</v>
      </c>
      <c r="F47" s="37">
        <f>SUM(Dec!F47+E47*6)</f>
        <v>948529</v>
      </c>
      <c r="G47" s="8">
        <v>251479</v>
      </c>
      <c r="H47" s="37">
        <f>SUM(Dec!H47+G47)</f>
        <v>662284</v>
      </c>
      <c r="I47" s="38">
        <f t="shared" si="2"/>
        <v>275484</v>
      </c>
      <c r="J47" s="37">
        <f t="shared" si="1"/>
        <v>2186179</v>
      </c>
    </row>
    <row r="48" spans="1:10" s="1" customFormat="1" ht="15.75" customHeight="1">
      <c r="A48" s="5" t="s">
        <v>42</v>
      </c>
      <c r="B48" s="6" t="s">
        <v>20</v>
      </c>
      <c r="C48" s="7">
        <v>0</v>
      </c>
      <c r="D48" s="37">
        <f>SUM(Dec!D48+C48*6)</f>
        <v>177254</v>
      </c>
      <c r="E48" s="8">
        <v>1056</v>
      </c>
      <c r="F48" s="37">
        <f>SUM(Dec!F48+E48*6)</f>
        <v>122359</v>
      </c>
      <c r="G48" s="8">
        <v>9504</v>
      </c>
      <c r="H48" s="37">
        <f>SUM(Dec!H48+G48)</f>
        <v>60778</v>
      </c>
      <c r="I48" s="38">
        <f t="shared" si="2"/>
        <v>10560</v>
      </c>
      <c r="J48" s="37">
        <f t="shared" si="1"/>
        <v>360391</v>
      </c>
    </row>
    <row r="49" spans="1:10" s="12" customFormat="1" ht="15.75" customHeight="1">
      <c r="A49" s="10" t="s">
        <v>43</v>
      </c>
      <c r="B49" s="11" t="s">
        <v>20</v>
      </c>
      <c r="C49" s="7">
        <v>0</v>
      </c>
      <c r="D49" s="37">
        <f>SUM(Dec!D49+C49*6)</f>
        <v>0</v>
      </c>
      <c r="E49" s="8">
        <v>0</v>
      </c>
      <c r="F49" s="37">
        <f>SUM(Dec!F49+E49*6)</f>
        <v>0</v>
      </c>
      <c r="G49" s="8">
        <v>0</v>
      </c>
      <c r="H49" s="37">
        <f>SUM(Dec!H49+G49)</f>
        <v>0</v>
      </c>
      <c r="I49" s="37">
        <f t="shared" si="2"/>
        <v>0</v>
      </c>
      <c r="J49" s="37">
        <f t="shared" si="1"/>
        <v>0</v>
      </c>
    </row>
    <row r="50" spans="1:10" s="12" customFormat="1" ht="15.75" customHeight="1">
      <c r="A50" s="10" t="s">
        <v>133</v>
      </c>
      <c r="B50" s="11" t="s">
        <v>20</v>
      </c>
      <c r="C50" s="7">
        <v>2823</v>
      </c>
      <c r="D50" s="37">
        <f>SUM(Dec!D50+C50*6)</f>
        <v>458528</v>
      </c>
      <c r="E50" s="8">
        <v>0</v>
      </c>
      <c r="F50" s="37">
        <f>SUM(Dec!F50+E50*6)</f>
        <v>17905</v>
      </c>
      <c r="G50" s="8">
        <v>9790</v>
      </c>
      <c r="H50" s="37">
        <f>SUM(Dec!H50+G50)</f>
        <v>406095</v>
      </c>
      <c r="I50" s="38">
        <f t="shared" si="2"/>
        <v>12613</v>
      </c>
      <c r="J50" s="37">
        <f t="shared" si="1"/>
        <v>882528</v>
      </c>
    </row>
    <row r="51" spans="1:10" s="1" customFormat="1" ht="15.75" customHeight="1">
      <c r="A51" s="5" t="s">
        <v>48</v>
      </c>
      <c r="B51" s="6" t="s">
        <v>20</v>
      </c>
      <c r="C51" s="7">
        <v>12352</v>
      </c>
      <c r="D51" s="37">
        <f>SUM(Dec!D51+C51*6)</f>
        <v>1202138</v>
      </c>
      <c r="E51" s="8">
        <v>2312</v>
      </c>
      <c r="F51" s="37">
        <f>SUM(Dec!F51+E51*6)</f>
        <v>114800</v>
      </c>
      <c r="G51" s="8">
        <v>77875</v>
      </c>
      <c r="H51" s="37">
        <f>SUM(Dec!H51+G51)</f>
        <v>714136</v>
      </c>
      <c r="I51" s="38">
        <f t="shared" si="2"/>
        <v>92539</v>
      </c>
      <c r="J51" s="37">
        <f t="shared" si="1"/>
        <v>2031074</v>
      </c>
    </row>
    <row r="52" spans="1:10" s="12" customFormat="1" ht="15.75" customHeight="1">
      <c r="A52" s="10" t="s">
        <v>54</v>
      </c>
      <c r="B52" s="11" t="s">
        <v>20</v>
      </c>
      <c r="C52" s="7">
        <v>1064</v>
      </c>
      <c r="D52" s="37">
        <f>SUM(Dec!D52+C52*6)</f>
        <v>35483</v>
      </c>
      <c r="E52" s="8">
        <v>0</v>
      </c>
      <c r="F52" s="37">
        <f>SUM(Dec!F52+E52*6)</f>
        <v>11650</v>
      </c>
      <c r="G52" s="8">
        <v>18008</v>
      </c>
      <c r="H52" s="37">
        <f>SUM(Dec!H52+G52)</f>
        <v>28543</v>
      </c>
      <c r="I52" s="37">
        <f t="shared" si="2"/>
        <v>19072</v>
      </c>
      <c r="J52" s="37">
        <f t="shared" si="1"/>
        <v>75676</v>
      </c>
    </row>
    <row r="53" spans="1:10" s="12" customFormat="1" ht="15.75" customHeight="1">
      <c r="A53" s="10" t="s">
        <v>55</v>
      </c>
      <c r="B53" s="11" t="s">
        <v>20</v>
      </c>
      <c r="C53" s="7">
        <v>22213</v>
      </c>
      <c r="D53" s="37">
        <f>SUM(Dec!D53+C53*6)</f>
        <v>449812</v>
      </c>
      <c r="E53" s="8">
        <v>11982</v>
      </c>
      <c r="F53" s="37">
        <f>SUM(Dec!F53+E53*6)</f>
        <v>599498</v>
      </c>
      <c r="G53" s="8">
        <v>61225</v>
      </c>
      <c r="H53" s="37">
        <f>SUM(Dec!H53+G53)</f>
        <v>409826</v>
      </c>
      <c r="I53" s="37">
        <f t="shared" si="2"/>
        <v>95420</v>
      </c>
      <c r="J53" s="37">
        <f t="shared" si="1"/>
        <v>1459136</v>
      </c>
    </row>
    <row r="54" spans="1:10" s="12" customFormat="1" ht="15.75" customHeight="1">
      <c r="A54" s="10" t="s">
        <v>56</v>
      </c>
      <c r="B54" s="11" t="s">
        <v>20</v>
      </c>
      <c r="C54" s="7">
        <v>14630</v>
      </c>
      <c r="D54" s="37">
        <f>SUM(Dec!D54+C54*6)</f>
        <v>960059</v>
      </c>
      <c r="E54" s="8">
        <v>12314</v>
      </c>
      <c r="F54" s="37">
        <f>SUM(Dec!F54+E54*6)</f>
        <v>897219</v>
      </c>
      <c r="G54" s="8">
        <v>56649</v>
      </c>
      <c r="H54" s="37">
        <f>SUM(Dec!H54+G54)</f>
        <v>849810</v>
      </c>
      <c r="I54" s="37">
        <f t="shared" si="2"/>
        <v>83593</v>
      </c>
      <c r="J54" s="37">
        <f t="shared" si="1"/>
        <v>2707088</v>
      </c>
    </row>
    <row r="55" spans="1:10" s="1" customFormat="1" ht="15.75" customHeight="1">
      <c r="A55" s="5" t="s">
        <v>58</v>
      </c>
      <c r="B55" s="6" t="s">
        <v>20</v>
      </c>
      <c r="C55" s="7">
        <v>6526</v>
      </c>
      <c r="D55" s="37">
        <f>SUM(Dec!D55+C55*6)</f>
        <v>134999</v>
      </c>
      <c r="E55" s="8">
        <v>0</v>
      </c>
      <c r="F55" s="37">
        <f>SUM(Dec!F55+E55*6)</f>
        <v>63798</v>
      </c>
      <c r="G55" s="8">
        <v>0</v>
      </c>
      <c r="H55" s="37">
        <f>SUM(Dec!H55+G55)</f>
        <v>158764</v>
      </c>
      <c r="I55" s="38">
        <f t="shared" si="2"/>
        <v>6526</v>
      </c>
      <c r="J55" s="37">
        <f t="shared" si="1"/>
        <v>357561</v>
      </c>
    </row>
    <row r="56" spans="1:10" s="1" customFormat="1" ht="15.75" customHeight="1">
      <c r="A56" s="5" t="s">
        <v>59</v>
      </c>
      <c r="B56" s="6" t="s">
        <v>20</v>
      </c>
      <c r="C56" s="7">
        <v>15332</v>
      </c>
      <c r="D56" s="37">
        <f>SUM(Dec!D56+C56*6)</f>
        <v>1141714</v>
      </c>
      <c r="E56" s="8">
        <v>13700</v>
      </c>
      <c r="F56" s="37">
        <f>SUM(Dec!F56+E56*6)</f>
        <v>1649589</v>
      </c>
      <c r="G56" s="8">
        <v>146366</v>
      </c>
      <c r="H56" s="37">
        <f>SUM(Dec!H56+G56)</f>
        <v>752286</v>
      </c>
      <c r="I56" s="38">
        <f t="shared" si="2"/>
        <v>175398</v>
      </c>
      <c r="J56" s="37">
        <f t="shared" si="1"/>
        <v>3543589</v>
      </c>
    </row>
    <row r="57" spans="1:10" s="1" customFormat="1" ht="15.75" customHeight="1">
      <c r="A57" s="5" t="s">
        <v>60</v>
      </c>
      <c r="B57" s="6" t="s">
        <v>20</v>
      </c>
      <c r="C57" s="7">
        <v>8924</v>
      </c>
      <c r="D57" s="37">
        <f>SUM(Dec!D57+C57*6)</f>
        <v>556250</v>
      </c>
      <c r="E57" s="8">
        <v>15677</v>
      </c>
      <c r="F57" s="37">
        <f>SUM(Dec!F57+E57*6)</f>
        <v>825492</v>
      </c>
      <c r="G57" s="8">
        <v>224316</v>
      </c>
      <c r="H57" s="37">
        <f>SUM(Dec!H57+G57)</f>
        <v>629603</v>
      </c>
      <c r="I57" s="38">
        <f t="shared" si="2"/>
        <v>248917</v>
      </c>
      <c r="J57" s="37">
        <f>SUM(D57+F57+H57)</f>
        <v>2011345</v>
      </c>
    </row>
    <row r="58" spans="1:10" s="1" customFormat="1" ht="15.75" customHeight="1">
      <c r="A58" s="5" t="s">
        <v>61</v>
      </c>
      <c r="B58" s="6" t="s">
        <v>20</v>
      </c>
      <c r="C58" s="7">
        <v>14814</v>
      </c>
      <c r="D58" s="37">
        <f>SUM(Dec!D58+C58*6)</f>
        <v>795491</v>
      </c>
      <c r="E58" s="8">
        <v>4905</v>
      </c>
      <c r="F58" s="37">
        <f>SUM(Dec!F58+E58*6)</f>
        <v>658779</v>
      </c>
      <c r="G58" s="8">
        <v>106330</v>
      </c>
      <c r="H58" s="37">
        <f>SUM(Dec!H58+G58)</f>
        <v>443371</v>
      </c>
      <c r="I58" s="38">
        <f t="shared" si="2"/>
        <v>126049</v>
      </c>
      <c r="J58" s="37">
        <f t="shared" si="1"/>
        <v>1897641</v>
      </c>
    </row>
    <row r="59" spans="1:10" s="1" customFormat="1" ht="15.75" customHeight="1">
      <c r="A59" s="5" t="s">
        <v>65</v>
      </c>
      <c r="B59" s="6" t="s">
        <v>20</v>
      </c>
      <c r="C59" s="7">
        <v>0</v>
      </c>
      <c r="D59" s="37">
        <f>SUM(Dec!D59+C59*6)</f>
        <v>32283</v>
      </c>
      <c r="E59" s="8">
        <v>0</v>
      </c>
      <c r="F59" s="37">
        <f>SUM(Dec!F59+E59*6)</f>
        <v>0</v>
      </c>
      <c r="G59" s="8">
        <v>0</v>
      </c>
      <c r="H59" s="37">
        <f>SUM(Dec!H59+G59)</f>
        <v>8592</v>
      </c>
      <c r="I59" s="38">
        <f t="shared" si="2"/>
        <v>0</v>
      </c>
      <c r="J59" s="37">
        <f t="shared" si="1"/>
        <v>40875</v>
      </c>
    </row>
    <row r="60" spans="1:10" s="1" customFormat="1" ht="15.75" customHeight="1">
      <c r="A60" s="5" t="s">
        <v>66</v>
      </c>
      <c r="B60" s="6" t="s">
        <v>20</v>
      </c>
      <c r="C60" s="7">
        <v>3045</v>
      </c>
      <c r="D60" s="37">
        <f>SUM(Dec!D60+C60*6)</f>
        <v>599967</v>
      </c>
      <c r="E60" s="8">
        <v>252</v>
      </c>
      <c r="F60" s="37">
        <f>SUM(Dec!F60+E60*6)</f>
        <v>133490</v>
      </c>
      <c r="G60" s="8">
        <v>23339</v>
      </c>
      <c r="H60" s="37">
        <f>SUM(Dec!H60+G60)</f>
        <v>292265</v>
      </c>
      <c r="I60" s="38">
        <f t="shared" si="2"/>
        <v>26636</v>
      </c>
      <c r="J60" s="37">
        <f t="shared" si="1"/>
        <v>1025722</v>
      </c>
    </row>
    <row r="61" spans="1:10" s="1" customFormat="1" ht="15.75" customHeight="1">
      <c r="A61" s="5" t="s">
        <v>67</v>
      </c>
      <c r="B61" s="6" t="s">
        <v>20</v>
      </c>
      <c r="C61" s="7">
        <v>421</v>
      </c>
      <c r="D61" s="37">
        <f>SUM(Dec!D61+C61*6)</f>
        <v>139676</v>
      </c>
      <c r="E61" s="8">
        <v>0</v>
      </c>
      <c r="F61" s="37">
        <f>SUM(Dec!F61+E61*6)</f>
        <v>8448</v>
      </c>
      <c r="G61" s="8">
        <v>2947</v>
      </c>
      <c r="H61" s="37">
        <f>SUM(Dec!H61+G61)</f>
        <v>206600</v>
      </c>
      <c r="I61" s="38">
        <f t="shared" si="2"/>
        <v>3368</v>
      </c>
      <c r="J61" s="37">
        <f t="shared" si="1"/>
        <v>354724</v>
      </c>
    </row>
    <row r="62" spans="1:10" s="12" customFormat="1" ht="15.75" customHeight="1">
      <c r="A62" s="10" t="s">
        <v>68</v>
      </c>
      <c r="B62" s="11" t="s">
        <v>20</v>
      </c>
      <c r="C62" s="7">
        <v>4600</v>
      </c>
      <c r="D62" s="37">
        <f>SUM(Dec!D62+C62*6)</f>
        <v>45920</v>
      </c>
      <c r="E62" s="8">
        <v>90</v>
      </c>
      <c r="F62" s="37">
        <f>SUM(Dec!F62+E62*6)</f>
        <v>191424</v>
      </c>
      <c r="G62" s="8">
        <v>83169</v>
      </c>
      <c r="H62" s="37">
        <f>SUM(Dec!H62+G62)</f>
        <v>164417</v>
      </c>
      <c r="I62" s="37">
        <f t="shared" si="2"/>
        <v>87859</v>
      </c>
      <c r="J62" s="37">
        <f t="shared" si="1"/>
        <v>401761</v>
      </c>
    </row>
    <row r="63" spans="1:10" s="1" customFormat="1" ht="15.75" customHeight="1">
      <c r="A63" s="5" t="s">
        <v>69</v>
      </c>
      <c r="B63" s="6" t="s">
        <v>20</v>
      </c>
      <c r="C63" s="7">
        <v>4891</v>
      </c>
      <c r="D63" s="37">
        <f>SUM(Dec!D63+C63*6)</f>
        <v>625030</v>
      </c>
      <c r="E63" s="8">
        <v>3845</v>
      </c>
      <c r="F63" s="37">
        <f>SUM(Dec!F63+E63*6)</f>
        <v>329194</v>
      </c>
      <c r="G63" s="8">
        <v>17808</v>
      </c>
      <c r="H63" s="37">
        <f>SUM(Dec!H63+G63)</f>
        <v>343049</v>
      </c>
      <c r="I63" s="38">
        <f t="shared" si="2"/>
        <v>26544</v>
      </c>
      <c r="J63" s="37">
        <f t="shared" si="1"/>
        <v>1297273</v>
      </c>
    </row>
    <row r="64" spans="1:10" s="12" customFormat="1" ht="15.75" customHeight="1">
      <c r="A64" s="10" t="s">
        <v>70</v>
      </c>
      <c r="B64" s="11" t="s">
        <v>20</v>
      </c>
      <c r="C64" s="7">
        <v>6780</v>
      </c>
      <c r="D64" s="37">
        <f>SUM(Dec!D64+C64*6)</f>
        <v>405478</v>
      </c>
      <c r="E64" s="8">
        <v>311</v>
      </c>
      <c r="F64" s="37">
        <f>SUM(Dec!F64+E64*6)</f>
        <v>175480</v>
      </c>
      <c r="G64" s="8">
        <v>82909</v>
      </c>
      <c r="H64" s="37">
        <f>SUM(Dec!H64+G64)</f>
        <v>239100</v>
      </c>
      <c r="I64" s="37">
        <f t="shared" si="2"/>
        <v>90000</v>
      </c>
      <c r="J64" s="37">
        <f t="shared" si="1"/>
        <v>820058</v>
      </c>
    </row>
    <row r="65" spans="1:10" s="1" customFormat="1" ht="15.75" customHeight="1">
      <c r="A65" s="5" t="s">
        <v>71</v>
      </c>
      <c r="B65" s="6" t="s">
        <v>20</v>
      </c>
      <c r="C65" s="7">
        <v>12310</v>
      </c>
      <c r="D65" s="37">
        <f>SUM(Dec!D65+C65*6)</f>
        <v>489227</v>
      </c>
      <c r="E65" s="8">
        <v>1056</v>
      </c>
      <c r="F65" s="37">
        <f>SUM(Dec!F65+E65*6)</f>
        <v>84641</v>
      </c>
      <c r="G65" s="8">
        <v>48979</v>
      </c>
      <c r="H65" s="37">
        <f>SUM(Dec!H65+G65)</f>
        <v>330216</v>
      </c>
      <c r="I65" s="38">
        <f t="shared" si="2"/>
        <v>62345</v>
      </c>
      <c r="J65" s="37">
        <f t="shared" si="1"/>
        <v>904084</v>
      </c>
    </row>
    <row r="66" spans="1:10" s="12" customFormat="1" ht="15.75" customHeight="1">
      <c r="A66" s="10" t="s">
        <v>72</v>
      </c>
      <c r="B66" s="11" t="s">
        <v>20</v>
      </c>
      <c r="C66" s="7">
        <v>0</v>
      </c>
      <c r="D66" s="37">
        <f>SUM(Dec!D66+C66*6)</f>
        <v>0</v>
      </c>
      <c r="E66" s="8">
        <v>0</v>
      </c>
      <c r="F66" s="37">
        <f>SUM(Dec!F66+E66*6)</f>
        <v>14796</v>
      </c>
      <c r="G66" s="8">
        <v>0</v>
      </c>
      <c r="H66" s="37">
        <f>SUM(Dec!H66+G66)</f>
        <v>0</v>
      </c>
      <c r="I66" s="37">
        <f t="shared" si="2"/>
        <v>0</v>
      </c>
      <c r="J66" s="37">
        <f t="shared" si="1"/>
        <v>14796</v>
      </c>
    </row>
    <row r="67" spans="1:10" s="1" customFormat="1" ht="15.75" customHeight="1">
      <c r="A67" s="5" t="s">
        <v>73</v>
      </c>
      <c r="B67" s="6" t="s">
        <v>20</v>
      </c>
      <c r="C67" s="7">
        <v>1199</v>
      </c>
      <c r="D67" s="37">
        <f>SUM(Dec!D67+C67*6)</f>
        <v>368027</v>
      </c>
      <c r="E67" s="8">
        <v>899</v>
      </c>
      <c r="F67" s="37">
        <f>SUM(Dec!F67+E67*6)</f>
        <v>40242</v>
      </c>
      <c r="G67" s="8">
        <v>6491</v>
      </c>
      <c r="H67" s="37">
        <f>SUM(Dec!H67+G67)</f>
        <v>189296</v>
      </c>
      <c r="I67" s="38">
        <f t="shared" si="2"/>
        <v>8589</v>
      </c>
      <c r="J67" s="37">
        <f t="shared" si="1"/>
        <v>597565</v>
      </c>
    </row>
    <row r="68" spans="1:10" s="12" customFormat="1" ht="15.75" customHeight="1">
      <c r="A68" s="10" t="s">
        <v>74</v>
      </c>
      <c r="B68" s="11" t="s">
        <v>20</v>
      </c>
      <c r="C68" s="7">
        <v>376</v>
      </c>
      <c r="D68" s="37">
        <f>SUM(Dec!D68+C68*6)</f>
        <v>250361</v>
      </c>
      <c r="E68" s="8">
        <v>1056</v>
      </c>
      <c r="F68" s="37">
        <f>SUM(Dec!F68+E68*6)</f>
        <v>6816</v>
      </c>
      <c r="G68" s="8">
        <v>5264</v>
      </c>
      <c r="H68" s="37">
        <f>SUM(Dec!H68+G68)</f>
        <v>83959</v>
      </c>
      <c r="I68" s="37">
        <f t="shared" si="2"/>
        <v>6696</v>
      </c>
      <c r="J68" s="37">
        <f>SUM(D68+F68+H68)</f>
        <v>341136</v>
      </c>
    </row>
    <row r="69" spans="1:10" s="1" customFormat="1" ht="15.75" customHeight="1">
      <c r="A69" s="5" t="s">
        <v>75</v>
      </c>
      <c r="B69" s="6" t="s">
        <v>20</v>
      </c>
      <c r="C69" s="7">
        <v>4572</v>
      </c>
      <c r="D69" s="37">
        <f>SUM(Dec!D69+C69*6)</f>
        <v>148719</v>
      </c>
      <c r="E69" s="8">
        <v>0</v>
      </c>
      <c r="F69" s="37">
        <f>SUM(Dec!F69+E69*6)</f>
        <v>106817</v>
      </c>
      <c r="G69" s="8">
        <v>46831</v>
      </c>
      <c r="H69" s="37">
        <f>SUM(Dec!H69+G69)</f>
        <v>183225</v>
      </c>
      <c r="I69" s="38">
        <f t="shared" si="2"/>
        <v>51403</v>
      </c>
      <c r="J69" s="37">
        <f t="shared" si="1"/>
        <v>438761</v>
      </c>
    </row>
    <row r="70" spans="1:10" s="1" customFormat="1" ht="15.75" customHeight="1">
      <c r="A70" s="5" t="s">
        <v>76</v>
      </c>
      <c r="B70" s="6" t="s">
        <v>20</v>
      </c>
      <c r="C70" s="7">
        <v>0</v>
      </c>
      <c r="D70" s="37">
        <f>SUM(Dec!D70+C70*6)</f>
        <v>105133</v>
      </c>
      <c r="E70" s="8">
        <v>2700</v>
      </c>
      <c r="F70" s="37">
        <f>SUM(Dec!F70+E70*6)</f>
        <v>85944</v>
      </c>
      <c r="G70" s="8">
        <v>11616</v>
      </c>
      <c r="H70" s="37">
        <f>SUM(Dec!H70+G70)</f>
        <v>87589</v>
      </c>
      <c r="I70" s="38">
        <f t="shared" si="2"/>
        <v>14316</v>
      </c>
      <c r="J70" s="37">
        <f t="shared" si="1"/>
        <v>278666</v>
      </c>
    </row>
    <row r="71" spans="1:10" s="12" customFormat="1" ht="15.75" customHeight="1">
      <c r="A71" s="10" t="s">
        <v>78</v>
      </c>
      <c r="B71" s="11" t="s">
        <v>20</v>
      </c>
      <c r="C71" s="7">
        <v>0</v>
      </c>
      <c r="D71" s="37">
        <f>SUM(Dec!D71+C71*6)</f>
        <v>0</v>
      </c>
      <c r="E71" s="8">
        <v>0</v>
      </c>
      <c r="F71" s="37">
        <f>SUM(Dec!F71+E71*6)</f>
        <v>0</v>
      </c>
      <c r="G71" s="8">
        <v>0</v>
      </c>
      <c r="H71" s="37">
        <f>SUM(Dec!H71+G71)</f>
        <v>0</v>
      </c>
      <c r="I71" s="37">
        <f t="shared" si="2"/>
        <v>0</v>
      </c>
      <c r="J71" s="37">
        <f t="shared" si="1"/>
        <v>0</v>
      </c>
    </row>
    <row r="72" spans="1:10" s="12" customFormat="1" ht="15.75" customHeight="1">
      <c r="A72" s="10" t="s">
        <v>79</v>
      </c>
      <c r="B72" s="11" t="s">
        <v>20</v>
      </c>
      <c r="C72" s="7">
        <v>3478</v>
      </c>
      <c r="D72" s="37">
        <f>SUM(Dec!D72+C72*6)</f>
        <v>75625</v>
      </c>
      <c r="E72" s="8">
        <v>1316</v>
      </c>
      <c r="F72" s="37">
        <f>SUM(Dec!F72+E72*6)</f>
        <v>97559</v>
      </c>
      <c r="G72" s="8">
        <v>13150</v>
      </c>
      <c r="H72" s="37">
        <f>SUM(Dec!H72+G72)</f>
        <v>111382</v>
      </c>
      <c r="I72" s="37">
        <f t="shared" si="2"/>
        <v>17944</v>
      </c>
      <c r="J72" s="37">
        <f t="shared" si="1"/>
        <v>284566</v>
      </c>
    </row>
    <row r="73" spans="1:10" s="12" customFormat="1" ht="15.75" customHeight="1">
      <c r="A73" s="10" t="s">
        <v>80</v>
      </c>
      <c r="B73" s="11" t="s">
        <v>20</v>
      </c>
      <c r="C73" s="7">
        <v>4933</v>
      </c>
      <c r="D73" s="37">
        <f>SUM(Dec!D73+C73*6)</f>
        <v>448167</v>
      </c>
      <c r="E73" s="8">
        <v>1309</v>
      </c>
      <c r="F73" s="37">
        <f>SUM(Dec!F73+E73*6)</f>
        <v>68570</v>
      </c>
      <c r="G73" s="8">
        <v>24544</v>
      </c>
      <c r="H73" s="37">
        <f>SUM(Dec!H73+G73)</f>
        <v>282995</v>
      </c>
      <c r="I73" s="37">
        <f t="shared" si="2"/>
        <v>30786</v>
      </c>
      <c r="J73" s="37">
        <f t="shared" si="1"/>
        <v>799732</v>
      </c>
    </row>
    <row r="74" spans="1:10" s="1" customFormat="1" ht="15.75" customHeight="1">
      <c r="A74" s="5" t="s">
        <v>81</v>
      </c>
      <c r="B74" s="6" t="s">
        <v>20</v>
      </c>
      <c r="C74" s="7">
        <v>1154</v>
      </c>
      <c r="D74" s="37">
        <f>SUM(Dec!D74+C74*6)</f>
        <v>63940</v>
      </c>
      <c r="E74" s="8">
        <v>1644</v>
      </c>
      <c r="F74" s="37">
        <f>SUM(Dec!F74+E74*6)</f>
        <v>143130</v>
      </c>
      <c r="G74" s="8">
        <v>19760</v>
      </c>
      <c r="H74" s="37">
        <f>SUM(Dec!H74+G74)</f>
        <v>33440</v>
      </c>
      <c r="I74" s="38">
        <f t="shared" si="2"/>
        <v>22558</v>
      </c>
      <c r="J74" s="37">
        <f t="shared" si="1"/>
        <v>240510</v>
      </c>
    </row>
    <row r="75" spans="1:10" s="12" customFormat="1" ht="15.75" customHeight="1">
      <c r="A75" s="10" t="s">
        <v>85</v>
      </c>
      <c r="B75" s="11" t="s">
        <v>20</v>
      </c>
      <c r="C75" s="7">
        <v>0</v>
      </c>
      <c r="D75" s="37">
        <f>SUM(Dec!D75+C75*6)</f>
        <v>0</v>
      </c>
      <c r="E75" s="8">
        <v>0</v>
      </c>
      <c r="F75" s="37">
        <f>SUM(Dec!F75+E75*6)</f>
        <v>0</v>
      </c>
      <c r="G75" s="8">
        <v>0</v>
      </c>
      <c r="H75" s="37">
        <f>SUM(Dec!H75+G75)</f>
        <v>0</v>
      </c>
      <c r="I75" s="37">
        <f t="shared" si="2"/>
        <v>0</v>
      </c>
      <c r="J75" s="37">
        <f t="shared" si="1"/>
        <v>0</v>
      </c>
    </row>
    <row r="76" spans="1:10" s="12" customFormat="1" ht="15.75" customHeight="1">
      <c r="A76" s="10" t="s">
        <v>87</v>
      </c>
      <c r="B76" s="11" t="s">
        <v>20</v>
      </c>
      <c r="C76" s="7">
        <v>0</v>
      </c>
      <c r="D76" s="37">
        <f>SUM(Dec!D76+C76*6)</f>
        <v>0</v>
      </c>
      <c r="E76" s="8">
        <v>0</v>
      </c>
      <c r="F76" s="37">
        <f>SUM(Dec!F76+E76*6)</f>
        <v>0</v>
      </c>
      <c r="G76" s="8">
        <v>0</v>
      </c>
      <c r="H76" s="37">
        <f>SUM(Dec!H76+G76)</f>
        <v>0</v>
      </c>
      <c r="I76" s="37">
        <f t="shared" si="2"/>
        <v>0</v>
      </c>
      <c r="J76" s="37">
        <f>SUM(D76+F76+H76)</f>
        <v>0</v>
      </c>
    </row>
    <row r="77" spans="1:10" s="1" customFormat="1" ht="15.75" customHeight="1">
      <c r="A77" s="5" t="s">
        <v>88</v>
      </c>
      <c r="B77" s="6" t="s">
        <v>20</v>
      </c>
      <c r="C77" s="7">
        <v>17856</v>
      </c>
      <c r="D77" s="37">
        <f>SUM(Dec!D77+C77*6)</f>
        <v>953131</v>
      </c>
      <c r="E77" s="8">
        <v>9636</v>
      </c>
      <c r="F77" s="37">
        <f>SUM(Dec!F77+E77*6)</f>
        <v>743249</v>
      </c>
      <c r="G77" s="8">
        <v>317155</v>
      </c>
      <c r="H77" s="37">
        <f>SUM(Dec!H77+G77)</f>
        <v>960276</v>
      </c>
      <c r="I77" s="38">
        <f t="shared" si="2"/>
        <v>344647</v>
      </c>
      <c r="J77" s="37">
        <f>SUM(D77+F77+H77)</f>
        <v>2656656</v>
      </c>
    </row>
    <row r="78" spans="1:10" s="1" customFormat="1" ht="15.75" customHeight="1">
      <c r="A78" s="5" t="s">
        <v>142</v>
      </c>
      <c r="B78" s="6" t="s">
        <v>20</v>
      </c>
      <c r="C78" s="7">
        <v>541</v>
      </c>
      <c r="D78" s="37">
        <f>SUM(Dec!D78+C78*6)</f>
        <v>3246</v>
      </c>
      <c r="E78" s="8">
        <v>4932</v>
      </c>
      <c r="F78" s="37">
        <f>SUM(Dec!F78+E78*6)</f>
        <v>536362</v>
      </c>
      <c r="G78" s="8">
        <v>9770</v>
      </c>
      <c r="H78" s="37">
        <f>SUM(Dec!H78+G78)</f>
        <v>256040</v>
      </c>
      <c r="I78" s="38">
        <f t="shared" si="2"/>
        <v>15243</v>
      </c>
      <c r="J78" s="37">
        <f>SUM(D78+F78+H78)</f>
        <v>795648</v>
      </c>
    </row>
    <row r="79" spans="1:10" s="1" customFormat="1" ht="15.75" customHeight="1">
      <c r="A79" s="5" t="s">
        <v>140</v>
      </c>
      <c r="B79" s="6" t="s">
        <v>20</v>
      </c>
      <c r="C79" s="7">
        <v>0</v>
      </c>
      <c r="D79" s="37">
        <f>SUM(Dec!D79+C79*6)</f>
        <v>41107</v>
      </c>
      <c r="E79" s="8">
        <v>3081</v>
      </c>
      <c r="F79" s="37">
        <f>SUM(Dec!F79+E79*6)</f>
        <v>459547</v>
      </c>
      <c r="G79" s="8">
        <v>11655</v>
      </c>
      <c r="H79" s="37">
        <f>SUM(Dec!H79+G79)</f>
        <v>87042</v>
      </c>
      <c r="I79" s="38">
        <f t="shared" si="2"/>
        <v>14736</v>
      </c>
      <c r="J79" s="37">
        <f>SUM(D79+F79+H79)</f>
        <v>587696</v>
      </c>
    </row>
    <row r="80" spans="1:10" s="1" customFormat="1" ht="15.75" customHeight="1">
      <c r="A80" s="5" t="s">
        <v>141</v>
      </c>
      <c r="B80" s="6" t="s">
        <v>20</v>
      </c>
      <c r="C80" s="7">
        <v>0</v>
      </c>
      <c r="D80" s="37">
        <f>SUM(Dec!D80+C80*6)</f>
        <v>0</v>
      </c>
      <c r="E80" s="8">
        <v>1289</v>
      </c>
      <c r="F80" s="37">
        <f>SUM(Dec!F80+E80*6)</f>
        <v>390069</v>
      </c>
      <c r="G80" s="8">
        <v>0</v>
      </c>
      <c r="H80" s="37">
        <f>SUM(Dec!H80+G80)</f>
        <v>72278</v>
      </c>
      <c r="I80" s="38">
        <f t="shared" si="2"/>
        <v>1289</v>
      </c>
      <c r="J80" s="37">
        <f>SUM(D80+F80+H80)</f>
        <v>462347</v>
      </c>
    </row>
    <row r="81" spans="1:10" s="3" customFormat="1" ht="21.75">
      <c r="A81" s="20" t="s">
        <v>127</v>
      </c>
      <c r="B81" s="2"/>
      <c r="C81" s="9">
        <f>SUM(C5:C35)</f>
        <v>195543</v>
      </c>
      <c r="D81" s="38">
        <f aca="true" t="shared" si="3" ref="D81:J81">SUM(D5:D35)</f>
        <v>6536078</v>
      </c>
      <c r="E81" s="9">
        <f t="shared" si="3"/>
        <v>122057</v>
      </c>
      <c r="F81" s="38">
        <f t="shared" si="3"/>
        <v>7111924</v>
      </c>
      <c r="G81" s="9">
        <f t="shared" si="3"/>
        <v>1091827</v>
      </c>
      <c r="H81" s="38">
        <f t="shared" si="3"/>
        <v>7183226</v>
      </c>
      <c r="I81" s="38">
        <f t="shared" si="3"/>
        <v>1409427</v>
      </c>
      <c r="J81" s="38">
        <f t="shared" si="3"/>
        <v>20831228</v>
      </c>
    </row>
    <row r="82" spans="1:10" s="3" customFormat="1" ht="21.75">
      <c r="A82" s="20" t="s">
        <v>128</v>
      </c>
      <c r="B82" s="2"/>
      <c r="C82" s="9">
        <f>SUM(C36:C80)</f>
        <v>244241</v>
      </c>
      <c r="D82" s="38">
        <f aca="true" t="shared" si="4" ref="D82:J82">SUM(D36:D80)</f>
        <v>16117750</v>
      </c>
      <c r="E82" s="9">
        <f t="shared" si="4"/>
        <v>126368</v>
      </c>
      <c r="F82" s="38">
        <f t="shared" si="4"/>
        <v>11196212</v>
      </c>
      <c r="G82" s="9">
        <f t="shared" si="4"/>
        <v>2259701</v>
      </c>
      <c r="H82" s="38">
        <f t="shared" si="4"/>
        <v>12320970</v>
      </c>
      <c r="I82" s="38">
        <f t="shared" si="4"/>
        <v>2630310</v>
      </c>
      <c r="J82" s="38">
        <f t="shared" si="4"/>
        <v>39634932</v>
      </c>
    </row>
    <row r="83" spans="1:10" s="3" customFormat="1" ht="15.75" customHeight="1">
      <c r="A83" s="18" t="s">
        <v>89</v>
      </c>
      <c r="B83" s="2"/>
      <c r="C83" s="9">
        <f>SUM(C81:C82)</f>
        <v>439784</v>
      </c>
      <c r="D83" s="38">
        <f aca="true" t="shared" si="5" ref="D83:J83">SUM(D81:D82)</f>
        <v>22653828</v>
      </c>
      <c r="E83" s="9">
        <f t="shared" si="5"/>
        <v>248425</v>
      </c>
      <c r="F83" s="38">
        <f t="shared" si="5"/>
        <v>18308136</v>
      </c>
      <c r="G83" s="9">
        <f t="shared" si="5"/>
        <v>3351528</v>
      </c>
      <c r="H83" s="38">
        <f t="shared" si="5"/>
        <v>19504196</v>
      </c>
      <c r="I83" s="38">
        <f t="shared" si="5"/>
        <v>4039737</v>
      </c>
      <c r="J83" s="38">
        <f t="shared" si="5"/>
        <v>60466160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157</v>
      </c>
      <c r="J84" s="51">
        <v>49853168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126</v>
      </c>
      <c r="J85" s="51">
        <v>40862114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/>
  <mergeCells count="1">
    <mergeCell ref="A1:J1"/>
  </mergeCells>
  <conditionalFormatting sqref="A2:A83 C2:IV2 A1:IV1 I3:IV83 B3:B86 D3:H86 C3:C4 C36:C86">
    <cfRule type="expression" priority="7" dxfId="0" stopIfTrue="1">
      <formula>CellHasFormula</formula>
    </cfRule>
  </conditionalFormatting>
  <conditionalFormatting sqref="A1:IV1">
    <cfRule type="expression" priority="6" dxfId="0" stopIfTrue="1">
      <formula>CellHasFormula</formula>
    </cfRule>
  </conditionalFormatting>
  <conditionalFormatting sqref="E36:E80">
    <cfRule type="expression" priority="5" dxfId="0" stopIfTrue="1">
      <formula>CellHasFormula</formula>
    </cfRule>
  </conditionalFormatting>
  <conditionalFormatting sqref="C36:C80">
    <cfRule type="expression" priority="4" dxfId="0" stopIfTrue="1">
      <formula>CellHasFormula</formula>
    </cfRule>
  </conditionalFormatting>
  <conditionalFormatting sqref="G36:G80">
    <cfRule type="expression" priority="3" dxfId="0" stopIfTrue="1">
      <formula>CellHasFormula</formula>
    </cfRule>
  </conditionalFormatting>
  <conditionalFormatting sqref="E5:E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68" activePane="bottomLeft" state="frozen"/>
      <selection pane="topLeft" activeCell="A1" sqref="A1"/>
      <selection pane="bottomLeft" activeCell="J91" sqref="J91"/>
    </sheetView>
  </sheetViews>
  <sheetFormatPr defaultColWidth="9.140625" defaultRowHeight="12.75"/>
  <cols>
    <col min="1" max="1" width="20.28125" style="0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4" t="s">
        <v>144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s="1" customFormat="1" ht="12.75">
      <c r="A2" s="1" t="s">
        <v>152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7</v>
      </c>
      <c r="D4" s="41" t="s">
        <v>11</v>
      </c>
      <c r="E4" s="4" t="s">
        <v>101</v>
      </c>
      <c r="F4" s="41" t="s">
        <v>14</v>
      </c>
      <c r="G4" s="4" t="s">
        <v>102</v>
      </c>
      <c r="H4" s="41" t="s">
        <v>90</v>
      </c>
      <c r="I4" s="41" t="s">
        <v>62</v>
      </c>
      <c r="J4" s="41" t="s">
        <v>18</v>
      </c>
    </row>
    <row r="5" spans="1:10" s="12" customFormat="1" ht="15.75" customHeight="1">
      <c r="A5" s="10" t="s">
        <v>130</v>
      </c>
      <c r="B5" s="11" t="s">
        <v>22</v>
      </c>
      <c r="C5" s="7">
        <v>1968</v>
      </c>
      <c r="D5" s="37">
        <f>SUM(Jan!D5+C5*5)</f>
        <v>130361</v>
      </c>
      <c r="E5" s="8">
        <v>2442</v>
      </c>
      <c r="F5" s="37">
        <f>SUM(Jan!F5+E5*5)</f>
        <v>90987</v>
      </c>
      <c r="G5" s="8">
        <v>15438</v>
      </c>
      <c r="H5" s="37">
        <f>SUM(Jan!H5+G5)</f>
        <v>122594</v>
      </c>
      <c r="I5" s="37">
        <f aca="true" t="shared" si="0" ref="I5:I41">SUM(C5,E5,G5)</f>
        <v>19848</v>
      </c>
      <c r="J5" s="37">
        <f>SUM(D5+F5+H5)</f>
        <v>343942</v>
      </c>
    </row>
    <row r="6" spans="1:10" s="12" customFormat="1" ht="15.75" customHeight="1">
      <c r="A6" s="10" t="s">
        <v>21</v>
      </c>
      <c r="B6" s="11" t="s">
        <v>22</v>
      </c>
      <c r="C6" s="7">
        <v>0</v>
      </c>
      <c r="D6" s="37">
        <f>SUM(Jan!D6+C6*5)</f>
        <v>0</v>
      </c>
      <c r="E6" s="8">
        <v>918</v>
      </c>
      <c r="F6" s="37">
        <f>SUM(Jan!F6+E6*5)</f>
        <v>24172</v>
      </c>
      <c r="G6" s="8">
        <v>5508</v>
      </c>
      <c r="H6" s="37">
        <f>SUM(Jan!H6+G6)</f>
        <v>30333</v>
      </c>
      <c r="I6" s="37">
        <f t="shared" si="0"/>
        <v>6426</v>
      </c>
      <c r="J6" s="37">
        <f>SUM(D6+F6+H6)</f>
        <v>54505</v>
      </c>
    </row>
    <row r="7" spans="1:10" s="12" customFormat="1" ht="15.75" customHeight="1">
      <c r="A7" s="10" t="s">
        <v>23</v>
      </c>
      <c r="B7" s="11" t="s">
        <v>22</v>
      </c>
      <c r="C7" s="7">
        <v>3049</v>
      </c>
      <c r="D7" s="37">
        <f>SUM(Jan!D7+C7*5)</f>
        <v>139608</v>
      </c>
      <c r="E7" s="8">
        <v>1478</v>
      </c>
      <c r="F7" s="37">
        <f>SUM(Jan!F7+E7*5)</f>
        <v>287911</v>
      </c>
      <c r="G7" s="8">
        <v>16128</v>
      </c>
      <c r="H7" s="37">
        <f>SUM(Jan!H7+G7)</f>
        <v>179259</v>
      </c>
      <c r="I7" s="37">
        <f t="shared" si="0"/>
        <v>20655</v>
      </c>
      <c r="J7" s="37">
        <f aca="true" t="shared" si="1" ref="J7:J75">SUM(D7+F7+H7)</f>
        <v>606778</v>
      </c>
    </row>
    <row r="8" spans="1:10" s="1" customFormat="1" ht="15.75" customHeight="1">
      <c r="A8" s="5" t="s">
        <v>24</v>
      </c>
      <c r="B8" s="6" t="s">
        <v>22</v>
      </c>
      <c r="C8" s="7">
        <v>1711</v>
      </c>
      <c r="D8" s="37">
        <f>SUM(Jan!D8+C8*5)</f>
        <v>491746</v>
      </c>
      <c r="E8" s="8">
        <v>8242</v>
      </c>
      <c r="F8" s="37">
        <f>SUM(Jan!F8+E8*5)</f>
        <v>618696</v>
      </c>
      <c r="G8" s="8">
        <v>94136</v>
      </c>
      <c r="H8" s="37">
        <f>SUM(Jan!H8+G8)</f>
        <v>581422</v>
      </c>
      <c r="I8" s="38">
        <f t="shared" si="0"/>
        <v>104089</v>
      </c>
      <c r="J8" s="37">
        <f t="shared" si="1"/>
        <v>1691864</v>
      </c>
    </row>
    <row r="9" spans="1:10" s="12" customFormat="1" ht="15.75" customHeight="1">
      <c r="A9" s="10" t="s">
        <v>25</v>
      </c>
      <c r="B9" s="11" t="s">
        <v>22</v>
      </c>
      <c r="C9" s="7">
        <v>0</v>
      </c>
      <c r="D9" s="37">
        <f>SUM(Jan!D9+C9*5)</f>
        <v>150729</v>
      </c>
      <c r="E9" s="8">
        <v>0</v>
      </c>
      <c r="F9" s="37">
        <f>SUM(Jan!F9+E9*5)</f>
        <v>55009</v>
      </c>
      <c r="G9" s="8">
        <v>0</v>
      </c>
      <c r="H9" s="37">
        <f>SUM(Jan!H9+G9)</f>
        <v>107457</v>
      </c>
      <c r="I9" s="37">
        <f t="shared" si="0"/>
        <v>0</v>
      </c>
      <c r="J9" s="37">
        <f t="shared" si="1"/>
        <v>313195</v>
      </c>
    </row>
    <row r="10" spans="1:10" s="1" customFormat="1" ht="15.75" customHeight="1">
      <c r="A10" s="5" t="s">
        <v>27</v>
      </c>
      <c r="B10" s="6" t="s">
        <v>22</v>
      </c>
      <c r="C10" s="7">
        <v>0</v>
      </c>
      <c r="D10" s="37">
        <f>SUM(Jan!D10+C10*5)</f>
        <v>663863</v>
      </c>
      <c r="E10" s="8">
        <v>1529</v>
      </c>
      <c r="F10" s="37">
        <f>SUM(Jan!F10+E10*5)</f>
        <v>228912</v>
      </c>
      <c r="G10" s="8">
        <v>11930</v>
      </c>
      <c r="H10" s="37">
        <f>SUM(Jan!H10+G10)</f>
        <v>312675</v>
      </c>
      <c r="I10" s="38">
        <f t="shared" si="0"/>
        <v>13459</v>
      </c>
      <c r="J10" s="37">
        <f t="shared" si="1"/>
        <v>1205450</v>
      </c>
    </row>
    <row r="11" spans="1:10" s="1" customFormat="1" ht="15.75" customHeight="1">
      <c r="A11" s="5" t="s">
        <v>30</v>
      </c>
      <c r="B11" s="6" t="s">
        <v>22</v>
      </c>
      <c r="C11" s="7">
        <v>3923</v>
      </c>
      <c r="D11" s="37">
        <f>SUM(Jan!D11+C11*5)</f>
        <v>186354</v>
      </c>
      <c r="E11" s="8">
        <v>4273</v>
      </c>
      <c r="F11" s="37">
        <f>SUM(Jan!F11+E11*5)</f>
        <v>460922</v>
      </c>
      <c r="G11" s="8">
        <v>47353</v>
      </c>
      <c r="H11" s="37">
        <f>SUM(Jan!H11+G11)</f>
        <v>387446</v>
      </c>
      <c r="I11" s="38">
        <f t="shared" si="0"/>
        <v>55549</v>
      </c>
      <c r="J11" s="37">
        <f t="shared" si="1"/>
        <v>1034722</v>
      </c>
    </row>
    <row r="12" spans="1:10" s="1" customFormat="1" ht="15.75" customHeight="1">
      <c r="A12" s="5" t="s">
        <v>31</v>
      </c>
      <c r="B12" s="6" t="s">
        <v>22</v>
      </c>
      <c r="C12" s="7">
        <v>421</v>
      </c>
      <c r="D12" s="37">
        <f>SUM(Jan!D12+C12*5)</f>
        <v>131907</v>
      </c>
      <c r="E12" s="8">
        <v>5830</v>
      </c>
      <c r="F12" s="37">
        <f>SUM(Jan!F12+E12*5)</f>
        <v>219113</v>
      </c>
      <c r="G12" s="8">
        <v>35516</v>
      </c>
      <c r="H12" s="37">
        <f>SUM(Jan!H12+G12)</f>
        <v>143005</v>
      </c>
      <c r="I12" s="38">
        <f t="shared" si="0"/>
        <v>41767</v>
      </c>
      <c r="J12" s="37">
        <f t="shared" si="1"/>
        <v>494025</v>
      </c>
    </row>
    <row r="13" spans="1:10" s="12" customFormat="1" ht="15.75" customHeight="1">
      <c r="A13" s="10" t="s">
        <v>36</v>
      </c>
      <c r="B13" s="11" t="s">
        <v>22</v>
      </c>
      <c r="C13" s="7">
        <v>0</v>
      </c>
      <c r="D13" s="37">
        <f>SUM(Jan!D13+C13*5)</f>
        <v>5436</v>
      </c>
      <c r="E13" s="8">
        <v>0</v>
      </c>
      <c r="F13" s="37">
        <f>SUM(Jan!F13+E13*5)</f>
        <v>8448</v>
      </c>
      <c r="G13" s="8">
        <v>0</v>
      </c>
      <c r="H13" s="37">
        <f>SUM(Jan!H13+G13)</f>
        <v>1899</v>
      </c>
      <c r="I13" s="37">
        <f t="shared" si="0"/>
        <v>0</v>
      </c>
      <c r="J13" s="37">
        <f t="shared" si="1"/>
        <v>15783</v>
      </c>
    </row>
    <row r="14" spans="1:10" s="1" customFormat="1" ht="15.75" customHeight="1">
      <c r="A14" s="5" t="s">
        <v>37</v>
      </c>
      <c r="B14" s="6" t="s">
        <v>22</v>
      </c>
      <c r="C14" s="7">
        <v>2823</v>
      </c>
      <c r="D14" s="37">
        <f>SUM(Jan!D14+C14*5)</f>
        <v>217016</v>
      </c>
      <c r="E14" s="8">
        <v>0</v>
      </c>
      <c r="F14" s="37">
        <f>SUM(Jan!F14+E14*5)</f>
        <v>146426</v>
      </c>
      <c r="G14" s="8">
        <v>24282</v>
      </c>
      <c r="H14" s="37">
        <f>SUM(Jan!H14+G14)</f>
        <v>311209</v>
      </c>
      <c r="I14" s="38">
        <f t="shared" si="0"/>
        <v>27105</v>
      </c>
      <c r="J14" s="37">
        <f t="shared" si="1"/>
        <v>674651</v>
      </c>
    </row>
    <row r="15" spans="1:10" s="1" customFormat="1" ht="15.75" customHeight="1">
      <c r="A15" s="5" t="s">
        <v>40</v>
      </c>
      <c r="B15" s="6" t="s">
        <v>22</v>
      </c>
      <c r="C15" s="7">
        <v>1316</v>
      </c>
      <c r="D15" s="37">
        <f>SUM(Jan!D15+C15*5)</f>
        <v>402967</v>
      </c>
      <c r="E15" s="8">
        <v>2506</v>
      </c>
      <c r="F15" s="37">
        <f>SUM(Jan!F15+E15*5)</f>
        <v>363747</v>
      </c>
      <c r="G15" s="8">
        <v>26702</v>
      </c>
      <c r="H15" s="37">
        <f>SUM(Jan!H15+G15)</f>
        <v>516009</v>
      </c>
      <c r="I15" s="38">
        <f t="shared" si="0"/>
        <v>30524</v>
      </c>
      <c r="J15" s="37">
        <f t="shared" si="1"/>
        <v>1282723</v>
      </c>
    </row>
    <row r="16" spans="1:10" s="1" customFormat="1" ht="15.75" customHeight="1">
      <c r="A16" s="5" t="s">
        <v>44</v>
      </c>
      <c r="B16" s="6" t="s">
        <v>22</v>
      </c>
      <c r="C16" s="7">
        <v>667</v>
      </c>
      <c r="D16" s="37">
        <f>SUM(Jan!D16+C16*5)</f>
        <v>288419</v>
      </c>
      <c r="E16" s="8">
        <v>3522</v>
      </c>
      <c r="F16" s="37">
        <f>SUM(Jan!F16+E16*5)</f>
        <v>168157</v>
      </c>
      <c r="G16" s="8">
        <v>26515</v>
      </c>
      <c r="H16" s="37">
        <f>SUM(Jan!H16+G16)</f>
        <v>226897</v>
      </c>
      <c r="I16" s="38">
        <f t="shared" si="0"/>
        <v>30704</v>
      </c>
      <c r="J16" s="37">
        <f t="shared" si="1"/>
        <v>683473</v>
      </c>
    </row>
    <row r="17" spans="1:10" s="1" customFormat="1" ht="15.75" customHeight="1">
      <c r="A17" s="5" t="s">
        <v>45</v>
      </c>
      <c r="B17" s="6" t="s">
        <v>22</v>
      </c>
      <c r="C17" s="7">
        <v>0</v>
      </c>
      <c r="D17" s="37">
        <f>SUM(Jan!D17+C17*5)</f>
        <v>130138</v>
      </c>
      <c r="E17" s="8">
        <v>1876</v>
      </c>
      <c r="F17" s="37">
        <f>SUM(Jan!F17+E17*5)</f>
        <v>422779</v>
      </c>
      <c r="G17" s="8">
        <v>14704</v>
      </c>
      <c r="H17" s="37">
        <f>SUM(Jan!H17+G17)</f>
        <v>340007</v>
      </c>
      <c r="I17" s="38">
        <f t="shared" si="0"/>
        <v>16580</v>
      </c>
      <c r="J17" s="37">
        <f t="shared" si="1"/>
        <v>892924</v>
      </c>
    </row>
    <row r="18" spans="1:10" s="1" customFormat="1" ht="15.75" customHeight="1">
      <c r="A18" s="5" t="s">
        <v>46</v>
      </c>
      <c r="B18" s="6" t="s">
        <v>22</v>
      </c>
      <c r="C18" s="7">
        <v>2579</v>
      </c>
      <c r="D18" s="37">
        <f>SUM(Jan!D18+C18*5)</f>
        <v>322456</v>
      </c>
      <c r="E18" s="8">
        <v>8649</v>
      </c>
      <c r="F18" s="37">
        <f>SUM(Jan!F18+E18*5)</f>
        <v>498039</v>
      </c>
      <c r="G18" s="8">
        <v>66809</v>
      </c>
      <c r="H18" s="37">
        <f>SUM(Jan!H18+G18)</f>
        <v>449113</v>
      </c>
      <c r="I18" s="38">
        <f t="shared" si="0"/>
        <v>78037</v>
      </c>
      <c r="J18" s="37">
        <f t="shared" si="1"/>
        <v>1269608</v>
      </c>
    </row>
    <row r="19" spans="1:10" s="12" customFormat="1" ht="15.75" customHeight="1">
      <c r="A19" s="10" t="s">
        <v>47</v>
      </c>
      <c r="B19" s="11" t="s">
        <v>22</v>
      </c>
      <c r="C19" s="7">
        <v>0</v>
      </c>
      <c r="D19" s="37">
        <f>SUM(Jan!D19+C19*5)</f>
        <v>29248</v>
      </c>
      <c r="E19" s="8">
        <v>0</v>
      </c>
      <c r="F19" s="37">
        <f>SUM(Jan!F19+E19*5)</f>
        <v>0</v>
      </c>
      <c r="G19" s="8">
        <v>0</v>
      </c>
      <c r="H19" s="37">
        <f>SUM(Jan!H19+G19)</f>
        <v>11124</v>
      </c>
      <c r="I19" s="37">
        <f t="shared" si="0"/>
        <v>0</v>
      </c>
      <c r="J19" s="37">
        <f t="shared" si="1"/>
        <v>40372</v>
      </c>
    </row>
    <row r="20" spans="1:10" s="12" customFormat="1" ht="15.75" customHeight="1">
      <c r="A20" s="10" t="s">
        <v>49</v>
      </c>
      <c r="B20" s="11" t="s">
        <v>22</v>
      </c>
      <c r="C20" s="7">
        <v>0</v>
      </c>
      <c r="D20" s="37">
        <f>SUM(Jan!D20+C20*5)</f>
        <v>24772</v>
      </c>
      <c r="E20" s="8">
        <v>1056</v>
      </c>
      <c r="F20" s="37">
        <f>SUM(Jan!F20+E20*5)</f>
        <v>5280</v>
      </c>
      <c r="G20" s="8">
        <v>5280</v>
      </c>
      <c r="H20" s="37">
        <f>SUM(Jan!H20+G20)</f>
        <v>21205</v>
      </c>
      <c r="I20" s="37">
        <f t="shared" si="0"/>
        <v>6336</v>
      </c>
      <c r="J20" s="37">
        <f t="shared" si="1"/>
        <v>51257</v>
      </c>
    </row>
    <row r="21" spans="1:10" s="1" customFormat="1" ht="15.75" customHeight="1">
      <c r="A21" s="5" t="s">
        <v>50</v>
      </c>
      <c r="B21" s="6" t="s">
        <v>22</v>
      </c>
      <c r="C21" s="7">
        <v>4262</v>
      </c>
      <c r="D21" s="37">
        <f>SUM(Jan!D21+C21*5)</f>
        <v>295522</v>
      </c>
      <c r="E21" s="8">
        <v>0</v>
      </c>
      <c r="F21" s="37">
        <f>SUM(Jan!F21+E21*5)</f>
        <v>83492</v>
      </c>
      <c r="G21" s="8">
        <v>33298</v>
      </c>
      <c r="H21" s="37">
        <f>SUM(Jan!H21+G21)</f>
        <v>318833</v>
      </c>
      <c r="I21" s="38">
        <f t="shared" si="0"/>
        <v>37560</v>
      </c>
      <c r="J21" s="37">
        <f t="shared" si="1"/>
        <v>697847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7">
        <f>SUM(Jan!D22+C22*5)</f>
        <v>19761</v>
      </c>
      <c r="E22" s="8">
        <v>0</v>
      </c>
      <c r="F22" s="37">
        <f>SUM(Jan!F22+E22*5)</f>
        <v>0</v>
      </c>
      <c r="G22" s="8">
        <v>0</v>
      </c>
      <c r="H22" s="37">
        <f>SUM(Jan!H22+G22)</f>
        <v>33240</v>
      </c>
      <c r="I22" s="38">
        <f t="shared" si="0"/>
        <v>0</v>
      </c>
      <c r="J22" s="37">
        <f t="shared" si="1"/>
        <v>53001</v>
      </c>
    </row>
    <row r="23" spans="1:10" s="1" customFormat="1" ht="15.75" customHeight="1">
      <c r="A23" s="5" t="s">
        <v>52</v>
      </c>
      <c r="B23" s="6" t="s">
        <v>22</v>
      </c>
      <c r="C23" s="7">
        <v>3738</v>
      </c>
      <c r="D23" s="37">
        <f>SUM(Jan!D23+C23*5)</f>
        <v>147261</v>
      </c>
      <c r="E23" s="8">
        <v>6753</v>
      </c>
      <c r="F23" s="37">
        <f>SUM(Jan!F23+E23*5)</f>
        <v>660988</v>
      </c>
      <c r="G23" s="8">
        <v>103314</v>
      </c>
      <c r="H23" s="37">
        <f>SUM(Jan!H23+G23)</f>
        <v>1106336</v>
      </c>
      <c r="I23" s="38">
        <f t="shared" si="0"/>
        <v>113805</v>
      </c>
      <c r="J23" s="37">
        <f t="shared" si="1"/>
        <v>1914585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7">
        <f>SUM(Jan!D24+C24*5)</f>
        <v>0</v>
      </c>
      <c r="E24" s="8">
        <v>0</v>
      </c>
      <c r="F24" s="37">
        <f>SUM(Jan!F24+E24*5)</f>
        <v>34984</v>
      </c>
      <c r="G24" s="8">
        <v>0</v>
      </c>
      <c r="H24" s="37">
        <f>SUM(Jan!H24+G24)</f>
        <v>13549</v>
      </c>
      <c r="I24" s="38">
        <f t="shared" si="0"/>
        <v>0</v>
      </c>
      <c r="J24" s="37">
        <f t="shared" si="1"/>
        <v>48533</v>
      </c>
    </row>
    <row r="25" spans="1:10" s="12" customFormat="1" ht="15.75" customHeight="1">
      <c r="A25" s="10" t="s">
        <v>57</v>
      </c>
      <c r="B25" s="11" t="s">
        <v>22</v>
      </c>
      <c r="C25" s="7">
        <v>421</v>
      </c>
      <c r="D25" s="37">
        <f>SUM(Jan!D25+C25*5)</f>
        <v>121332</v>
      </c>
      <c r="E25" s="8">
        <v>7052</v>
      </c>
      <c r="F25" s="37">
        <f>SUM(Jan!F25+E25*5)</f>
        <v>320136</v>
      </c>
      <c r="G25" s="8">
        <v>47890</v>
      </c>
      <c r="H25" s="37">
        <f>SUM(Jan!H25+G25)</f>
        <v>255423</v>
      </c>
      <c r="I25" s="37">
        <f t="shared" si="0"/>
        <v>55363</v>
      </c>
      <c r="J25" s="37">
        <f t="shared" si="1"/>
        <v>696891</v>
      </c>
    </row>
    <row r="26" spans="1:10" s="1" customFormat="1" ht="15.75" customHeight="1">
      <c r="A26" s="5" t="s">
        <v>63</v>
      </c>
      <c r="B26" s="6" t="s">
        <v>22</v>
      </c>
      <c r="C26" s="7">
        <v>5316</v>
      </c>
      <c r="D26" s="37">
        <f>SUM(Jan!D26+C26*5)</f>
        <v>114961</v>
      </c>
      <c r="E26" s="8">
        <v>2112</v>
      </c>
      <c r="F26" s="37">
        <f>SUM(Jan!F26+E26*5)</f>
        <v>172960</v>
      </c>
      <c r="G26" s="8">
        <v>38877</v>
      </c>
      <c r="H26" s="37">
        <f>SUM(Jan!H26+G26)</f>
        <v>229495</v>
      </c>
      <c r="I26" s="38">
        <f t="shared" si="0"/>
        <v>46305</v>
      </c>
      <c r="J26" s="37">
        <f t="shared" si="1"/>
        <v>517416</v>
      </c>
    </row>
    <row r="27" spans="1:10" s="1" customFormat="1" ht="15.75" customHeight="1">
      <c r="A27" s="5" t="s">
        <v>64</v>
      </c>
      <c r="B27" s="6" t="s">
        <v>22</v>
      </c>
      <c r="C27" s="7">
        <v>1499</v>
      </c>
      <c r="D27" s="37">
        <f>SUM(Jan!D27+C27*5)</f>
        <v>430261</v>
      </c>
      <c r="E27" s="8">
        <v>2605</v>
      </c>
      <c r="F27" s="37">
        <f>SUM(Jan!F27+E27*5)</f>
        <v>406184</v>
      </c>
      <c r="G27" s="8">
        <v>30807</v>
      </c>
      <c r="H27" s="37">
        <f>SUM(Jan!H27+G27)</f>
        <v>320899</v>
      </c>
      <c r="I27" s="38">
        <f t="shared" si="0"/>
        <v>34911</v>
      </c>
      <c r="J27" s="37">
        <f t="shared" si="1"/>
        <v>1157344</v>
      </c>
    </row>
    <row r="28" spans="1:10" s="1" customFormat="1" ht="15.75" customHeight="1">
      <c r="A28" s="5" t="s">
        <v>77</v>
      </c>
      <c r="B28" s="6" t="s">
        <v>22</v>
      </c>
      <c r="C28" s="7">
        <v>0</v>
      </c>
      <c r="D28" s="37">
        <f>SUM(Jan!D28+C28*5)</f>
        <v>106368</v>
      </c>
      <c r="E28" s="8">
        <v>0</v>
      </c>
      <c r="F28" s="37">
        <f>SUM(Jan!F28+E28*5)</f>
        <v>164772</v>
      </c>
      <c r="G28" s="8">
        <v>1370</v>
      </c>
      <c r="H28" s="37">
        <f>SUM(Jan!H28+G28)</f>
        <v>295761</v>
      </c>
      <c r="I28" s="38">
        <f t="shared" si="0"/>
        <v>1370</v>
      </c>
      <c r="J28" s="37">
        <f t="shared" si="1"/>
        <v>566901</v>
      </c>
    </row>
    <row r="29" spans="1:10" s="1" customFormat="1" ht="15.75" customHeight="1">
      <c r="A29" s="5" t="s">
        <v>82</v>
      </c>
      <c r="B29" s="6" t="s">
        <v>22</v>
      </c>
      <c r="C29" s="7">
        <v>770</v>
      </c>
      <c r="D29" s="37">
        <f>SUM(Jan!D29+C29*5)</f>
        <v>506206</v>
      </c>
      <c r="E29" s="8">
        <v>0</v>
      </c>
      <c r="F29" s="37">
        <f>SUM(Jan!F29+E29*5)</f>
        <v>22191</v>
      </c>
      <c r="G29" s="8">
        <v>1540</v>
      </c>
      <c r="H29" s="37">
        <f>SUM(Jan!H29+G29)</f>
        <v>204489</v>
      </c>
      <c r="I29" s="38">
        <f t="shared" si="0"/>
        <v>2310</v>
      </c>
      <c r="J29" s="37">
        <f t="shared" si="1"/>
        <v>732886</v>
      </c>
    </row>
    <row r="30" spans="1:10" s="1" customFormat="1" ht="15.75" customHeight="1">
      <c r="A30" s="5" t="s">
        <v>83</v>
      </c>
      <c r="B30" s="6" t="s">
        <v>22</v>
      </c>
      <c r="C30" s="7">
        <v>2068</v>
      </c>
      <c r="D30" s="37">
        <f>SUM(Jan!D30+C30*5)</f>
        <v>1343819</v>
      </c>
      <c r="E30" s="8">
        <v>2700</v>
      </c>
      <c r="F30" s="37">
        <f>SUM(Jan!F30+E30*5)</f>
        <v>206213</v>
      </c>
      <c r="G30" s="8">
        <v>34999</v>
      </c>
      <c r="H30" s="37">
        <f>SUM(Jan!H30+G30)</f>
        <v>322907</v>
      </c>
      <c r="I30" s="38">
        <f t="shared" si="0"/>
        <v>39767</v>
      </c>
      <c r="J30" s="37">
        <f t="shared" si="1"/>
        <v>1872939</v>
      </c>
    </row>
    <row r="31" spans="1:10" s="1" customFormat="1" ht="15.75" customHeight="1">
      <c r="A31" s="5" t="s">
        <v>84</v>
      </c>
      <c r="B31" s="6" t="s">
        <v>22</v>
      </c>
      <c r="C31" s="7">
        <v>7660</v>
      </c>
      <c r="D31" s="37">
        <f>SUM(Jan!D31+C31*5)</f>
        <v>279031</v>
      </c>
      <c r="E31" s="8">
        <v>8202</v>
      </c>
      <c r="F31" s="37">
        <f>SUM(Jan!F31+E31*5)</f>
        <v>845569</v>
      </c>
      <c r="G31" s="8">
        <v>87436</v>
      </c>
      <c r="H31" s="37">
        <f>SUM(Jan!H31+G31)</f>
        <v>595082</v>
      </c>
      <c r="I31" s="38">
        <f t="shared" si="0"/>
        <v>103298</v>
      </c>
      <c r="J31" s="37">
        <f t="shared" si="1"/>
        <v>1719682</v>
      </c>
    </row>
    <row r="32" spans="1:10" s="12" customFormat="1" ht="15.75" customHeight="1">
      <c r="A32" s="10" t="s">
        <v>86</v>
      </c>
      <c r="B32" s="11" t="s">
        <v>22</v>
      </c>
      <c r="C32" s="7">
        <v>0</v>
      </c>
      <c r="D32" s="37">
        <f>SUM(Jan!D32+C32*5)</f>
        <v>14818</v>
      </c>
      <c r="E32" s="8">
        <v>1644</v>
      </c>
      <c r="F32" s="37">
        <f>SUM(Jan!F32+E32*5)</f>
        <v>57364</v>
      </c>
      <c r="G32" s="8">
        <v>23173</v>
      </c>
      <c r="H32" s="37">
        <f>SUM(Jan!H32+G32)</f>
        <v>51847</v>
      </c>
      <c r="I32" s="37">
        <f t="shared" si="0"/>
        <v>24817</v>
      </c>
      <c r="J32" s="37">
        <f t="shared" si="1"/>
        <v>124029</v>
      </c>
    </row>
    <row r="33" spans="1:10" s="12" customFormat="1" ht="15.75" customHeight="1">
      <c r="A33" s="10" t="s">
        <v>136</v>
      </c>
      <c r="B33" s="11" t="s">
        <v>22</v>
      </c>
      <c r="C33" s="7">
        <v>376</v>
      </c>
      <c r="D33" s="37">
        <f>SUM(Jan!D33+C33*5)</f>
        <v>31283</v>
      </c>
      <c r="E33" s="8"/>
      <c r="F33" s="37">
        <f>SUM(Jan!F33+E33*5)</f>
        <v>148897</v>
      </c>
      <c r="G33" s="8">
        <v>13507</v>
      </c>
      <c r="H33" s="37">
        <f>SUM(Jan!H33+G33)</f>
        <v>79057</v>
      </c>
      <c r="I33" s="37">
        <f t="shared" si="0"/>
        <v>13883</v>
      </c>
      <c r="J33" s="37">
        <f t="shared" si="1"/>
        <v>259237</v>
      </c>
    </row>
    <row r="34" spans="1:10" s="12" customFormat="1" ht="15.75" customHeight="1">
      <c r="A34" s="10" t="s">
        <v>137</v>
      </c>
      <c r="B34" s="11" t="s">
        <v>22</v>
      </c>
      <c r="C34" s="7">
        <v>0</v>
      </c>
      <c r="D34" s="37">
        <f>SUM(Jan!D34+C34*5)</f>
        <v>33270</v>
      </c>
      <c r="E34" s="8">
        <v>4550</v>
      </c>
      <c r="F34" s="37">
        <f>SUM(Jan!F34+E34*5)</f>
        <v>508849</v>
      </c>
      <c r="G34" s="8">
        <v>54709</v>
      </c>
      <c r="H34" s="37">
        <f>SUM(Jan!H34+G34)</f>
        <v>345283</v>
      </c>
      <c r="I34" s="37">
        <f t="shared" si="0"/>
        <v>59259</v>
      </c>
      <c r="J34" s="37">
        <f t="shared" si="1"/>
        <v>887402</v>
      </c>
    </row>
    <row r="35" spans="1:10" s="12" customFormat="1" ht="15.75" customHeight="1">
      <c r="A35" s="10" t="s">
        <v>138</v>
      </c>
      <c r="B35" s="11" t="s">
        <v>22</v>
      </c>
      <c r="C35" s="7">
        <v>0</v>
      </c>
      <c r="D35" s="37">
        <f>SUM(Jan!D35+C35*5)</f>
        <v>0</v>
      </c>
      <c r="E35" s="8">
        <v>9640</v>
      </c>
      <c r="F35" s="37">
        <f>SUM(Jan!F35+E35*5)</f>
        <v>318622</v>
      </c>
      <c r="G35" s="8">
        <v>12504</v>
      </c>
      <c r="H35" s="37">
        <f>SUM(Jan!H35+G35)</f>
        <v>143096</v>
      </c>
      <c r="I35" s="37">
        <f t="shared" si="0"/>
        <v>22144</v>
      </c>
      <c r="J35" s="37">
        <f t="shared" si="1"/>
        <v>461718</v>
      </c>
    </row>
    <row r="36" spans="1:10" s="12" customFormat="1" ht="15.75" customHeight="1">
      <c r="A36" s="10" t="s">
        <v>131</v>
      </c>
      <c r="B36" s="11" t="s">
        <v>20</v>
      </c>
      <c r="C36" s="7">
        <v>8079</v>
      </c>
      <c r="D36" s="37">
        <f>SUM(Jan!D36+C36*5)</f>
        <v>745553</v>
      </c>
      <c r="E36" s="8">
        <v>0</v>
      </c>
      <c r="F36" s="37">
        <f>SUM(Jan!F36+E36*5)</f>
        <v>147091</v>
      </c>
      <c r="G36" s="8">
        <v>155730</v>
      </c>
      <c r="H36" s="37">
        <f>SUM(Jan!H36+G36)</f>
        <v>691401</v>
      </c>
      <c r="I36" s="38">
        <f t="shared" si="0"/>
        <v>163809</v>
      </c>
      <c r="J36" s="37">
        <f t="shared" si="1"/>
        <v>1584045</v>
      </c>
    </row>
    <row r="37" spans="1:10" s="1" customFormat="1" ht="15.75" customHeight="1">
      <c r="A37" s="5" t="s">
        <v>19</v>
      </c>
      <c r="B37" s="6" t="s">
        <v>20</v>
      </c>
      <c r="C37" s="7">
        <v>0</v>
      </c>
      <c r="D37" s="37">
        <f>SUM(Jan!D37+C37*5)</f>
        <v>87242</v>
      </c>
      <c r="E37" s="8">
        <v>0</v>
      </c>
      <c r="F37" s="37">
        <f>SUM(Jan!F37+E37*5)</f>
        <v>20208</v>
      </c>
      <c r="G37" s="8">
        <v>0</v>
      </c>
      <c r="H37" s="37">
        <f>SUM(Jan!H37+G37)</f>
        <v>25231</v>
      </c>
      <c r="I37" s="38">
        <f t="shared" si="0"/>
        <v>0</v>
      </c>
      <c r="J37" s="37">
        <f t="shared" si="1"/>
        <v>132681</v>
      </c>
    </row>
    <row r="38" spans="1:10" s="1" customFormat="1" ht="15.75" customHeight="1">
      <c r="A38" s="5" t="s">
        <v>26</v>
      </c>
      <c r="B38" s="6" t="s">
        <v>20</v>
      </c>
      <c r="C38" s="7">
        <v>8351</v>
      </c>
      <c r="D38" s="37">
        <f>SUM(Jan!D38+C38*5)</f>
        <v>1321649</v>
      </c>
      <c r="E38" s="8">
        <v>12047</v>
      </c>
      <c r="F38" s="37">
        <f>SUM(Jan!F38+E38*5)</f>
        <v>661461</v>
      </c>
      <c r="G38" s="8">
        <v>265203</v>
      </c>
      <c r="H38" s="37">
        <f>SUM(Jan!H38+G38)</f>
        <v>1152452</v>
      </c>
      <c r="I38" s="38">
        <f t="shared" si="0"/>
        <v>285601</v>
      </c>
      <c r="J38" s="37">
        <f t="shared" si="1"/>
        <v>3135562</v>
      </c>
    </row>
    <row r="39" spans="1:10" s="1" customFormat="1" ht="15.75" customHeight="1">
      <c r="A39" s="5" t="s">
        <v>28</v>
      </c>
      <c r="B39" s="6" t="s">
        <v>20</v>
      </c>
      <c r="C39" s="7">
        <v>2841</v>
      </c>
      <c r="D39" s="37">
        <f>SUM(Jan!D39+C39*5)</f>
        <v>415441</v>
      </c>
      <c r="E39" s="8">
        <v>195</v>
      </c>
      <c r="F39" s="37">
        <f>SUM(Jan!F39+E39*5)</f>
        <v>40633</v>
      </c>
      <c r="G39" s="8">
        <v>9827</v>
      </c>
      <c r="H39" s="37">
        <f>SUM(Jan!H39+G39)</f>
        <v>354020</v>
      </c>
      <c r="I39" s="38">
        <f t="shared" si="0"/>
        <v>12863</v>
      </c>
      <c r="J39" s="37">
        <f t="shared" si="1"/>
        <v>810094</v>
      </c>
    </row>
    <row r="40" spans="1:10" s="1" customFormat="1" ht="15.75" customHeight="1">
      <c r="A40" s="5" t="s">
        <v>29</v>
      </c>
      <c r="B40" s="6" t="s">
        <v>20</v>
      </c>
      <c r="C40" s="7">
        <v>3337</v>
      </c>
      <c r="D40" s="37">
        <f>SUM(Jan!D40+C40*5)</f>
        <v>451432</v>
      </c>
      <c r="E40" s="8">
        <v>1747</v>
      </c>
      <c r="F40" s="37">
        <f>SUM(Jan!F40+E40*5)</f>
        <v>54997</v>
      </c>
      <c r="G40" s="8">
        <v>16729</v>
      </c>
      <c r="H40" s="37">
        <f>SUM(Jan!H40+G40)</f>
        <v>226234</v>
      </c>
      <c r="I40" s="38">
        <f t="shared" si="0"/>
        <v>21813</v>
      </c>
      <c r="J40" s="37">
        <f t="shared" si="1"/>
        <v>732663</v>
      </c>
    </row>
    <row r="41" spans="1:10" s="12" customFormat="1" ht="15.75" customHeight="1">
      <c r="A41" s="10" t="s">
        <v>32</v>
      </c>
      <c r="B41" s="11" t="s">
        <v>20</v>
      </c>
      <c r="C41" s="7">
        <v>0</v>
      </c>
      <c r="D41" s="37">
        <f>SUM(Jan!D41+C41*5)</f>
        <v>0</v>
      </c>
      <c r="E41" s="8">
        <v>0</v>
      </c>
      <c r="F41" s="37">
        <f>SUM(Jan!F41+E41*5)</f>
        <v>0</v>
      </c>
      <c r="G41" s="8">
        <v>0</v>
      </c>
      <c r="H41" s="37">
        <f>SUM(Jan!H41+G41)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298</v>
      </c>
      <c r="D42" s="37">
        <f>SUM(Jan!D42+C42*5)</f>
        <v>546928</v>
      </c>
      <c r="E42" s="8">
        <v>2979</v>
      </c>
      <c r="F42" s="37">
        <f>SUM(Jan!F42+E42*5)</f>
        <v>365584</v>
      </c>
      <c r="G42" s="8">
        <v>5011</v>
      </c>
      <c r="H42" s="37">
        <f>SUM(Jan!H42+G42)</f>
        <v>578505</v>
      </c>
      <c r="I42" s="38">
        <f aca="true" t="shared" si="2" ref="I42:I80">SUM(C42,E42,G42)</f>
        <v>8288</v>
      </c>
      <c r="J42" s="37">
        <f t="shared" si="1"/>
        <v>1491017</v>
      </c>
    </row>
    <row r="43" spans="1:10" s="1" customFormat="1" ht="15.75" customHeight="1">
      <c r="A43" s="5" t="s">
        <v>34</v>
      </c>
      <c r="B43" s="6" t="s">
        <v>20</v>
      </c>
      <c r="C43" s="7">
        <v>10076</v>
      </c>
      <c r="D43" s="37">
        <f>SUM(Jan!D43+C43*5)</f>
        <v>629787</v>
      </c>
      <c r="E43" s="8">
        <v>1401</v>
      </c>
      <c r="F43" s="37">
        <f>SUM(Jan!F43+E43*5)</f>
        <v>253495</v>
      </c>
      <c r="G43" s="8">
        <v>17016</v>
      </c>
      <c r="H43" s="37">
        <f>SUM(Jan!H43+G43)</f>
        <v>376959</v>
      </c>
      <c r="I43" s="38">
        <f t="shared" si="2"/>
        <v>28493</v>
      </c>
      <c r="J43" s="37">
        <f t="shared" si="1"/>
        <v>1260241</v>
      </c>
    </row>
    <row r="44" spans="1:10" s="12" customFormat="1" ht="15.75" customHeight="1">
      <c r="A44" s="10" t="s">
        <v>35</v>
      </c>
      <c r="B44" s="11" t="s">
        <v>20</v>
      </c>
      <c r="C44" s="7">
        <v>0</v>
      </c>
      <c r="D44" s="37">
        <f>SUM(Jan!D44+C44*5)</f>
        <v>0</v>
      </c>
      <c r="E44" s="8">
        <v>0</v>
      </c>
      <c r="F44" s="37">
        <f>SUM(Jan!F44+E44*5)</f>
        <v>0</v>
      </c>
      <c r="G44" s="8">
        <v>0</v>
      </c>
      <c r="H44" s="37">
        <f>SUM(Jan!H44+G44)</f>
        <v>0</v>
      </c>
      <c r="I44" s="37">
        <f t="shared" si="2"/>
        <v>0</v>
      </c>
      <c r="J44" s="37">
        <f>SUM(D44+F44+H44)</f>
        <v>0</v>
      </c>
    </row>
    <row r="45" spans="1:10" s="1" customFormat="1" ht="15.75" customHeight="1">
      <c r="A45" s="5" t="s">
        <v>38</v>
      </c>
      <c r="B45" s="6" t="s">
        <v>20</v>
      </c>
      <c r="C45" s="7">
        <v>5050</v>
      </c>
      <c r="D45" s="37">
        <f>SUM(Jan!D45+C45*5)</f>
        <v>690251</v>
      </c>
      <c r="E45" s="8">
        <v>4078</v>
      </c>
      <c r="F45" s="37">
        <f>SUM(Jan!F45+E45*5)</f>
        <v>173477</v>
      </c>
      <c r="G45" s="8">
        <v>37309</v>
      </c>
      <c r="H45" s="37">
        <f>SUM(Jan!H45+G45)</f>
        <v>288440</v>
      </c>
      <c r="I45" s="38">
        <f t="shared" si="2"/>
        <v>46437</v>
      </c>
      <c r="J45" s="37">
        <f t="shared" si="1"/>
        <v>1152168</v>
      </c>
    </row>
    <row r="46" spans="1:10" s="12" customFormat="1" ht="15.75" customHeight="1">
      <c r="A46" s="10" t="s">
        <v>39</v>
      </c>
      <c r="B46" s="11" t="s">
        <v>20</v>
      </c>
      <c r="C46" s="7">
        <v>3330</v>
      </c>
      <c r="D46" s="37">
        <f>SUM(Jan!D46+C46*5)</f>
        <v>154146</v>
      </c>
      <c r="E46" s="8">
        <v>1994</v>
      </c>
      <c r="F46" s="37">
        <f>SUM(Jan!F46+E46*5)</f>
        <v>76075</v>
      </c>
      <c r="G46" s="8">
        <v>12438</v>
      </c>
      <c r="H46" s="37">
        <f>SUM(Jan!H46+G46)</f>
        <v>99734</v>
      </c>
      <c r="I46" s="37">
        <f t="shared" si="2"/>
        <v>17762</v>
      </c>
      <c r="J46" s="37">
        <f t="shared" si="1"/>
        <v>329955</v>
      </c>
    </row>
    <row r="47" spans="1:10" s="1" customFormat="1" ht="15.75" customHeight="1">
      <c r="A47" s="5" t="s">
        <v>41</v>
      </c>
      <c r="B47" s="6" t="s">
        <v>20</v>
      </c>
      <c r="C47" s="7">
        <v>11156</v>
      </c>
      <c r="D47" s="37">
        <f>SUM(Jan!D47+C47*5)</f>
        <v>631146</v>
      </c>
      <c r="E47" s="8">
        <v>24663</v>
      </c>
      <c r="F47" s="37">
        <f>SUM(Jan!F47+E47*5)</f>
        <v>1071844</v>
      </c>
      <c r="G47" s="8">
        <v>95469</v>
      </c>
      <c r="H47" s="37">
        <f>SUM(Jan!H47+G47)</f>
        <v>757753</v>
      </c>
      <c r="I47" s="38">
        <f t="shared" si="2"/>
        <v>131288</v>
      </c>
      <c r="J47" s="37">
        <f t="shared" si="1"/>
        <v>2460743</v>
      </c>
    </row>
    <row r="48" spans="1:10" s="1" customFormat="1" ht="15.75" customHeight="1">
      <c r="A48" s="5" t="s">
        <v>42</v>
      </c>
      <c r="B48" s="6" t="s">
        <v>20</v>
      </c>
      <c r="C48" s="7">
        <v>1335</v>
      </c>
      <c r="D48" s="37">
        <f>SUM(Jan!D48+C48*5)</f>
        <v>183929</v>
      </c>
      <c r="E48" s="8">
        <v>0</v>
      </c>
      <c r="F48" s="37">
        <f>SUM(Jan!F48+E48*5)</f>
        <v>122359</v>
      </c>
      <c r="G48" s="8">
        <v>11262</v>
      </c>
      <c r="H48" s="37">
        <f>SUM(Jan!H48+G48)</f>
        <v>72040</v>
      </c>
      <c r="I48" s="38">
        <f t="shared" si="2"/>
        <v>12597</v>
      </c>
      <c r="J48" s="37">
        <f t="shared" si="1"/>
        <v>378328</v>
      </c>
    </row>
    <row r="49" spans="1:10" s="12" customFormat="1" ht="15.75" customHeight="1">
      <c r="A49" s="10" t="s">
        <v>43</v>
      </c>
      <c r="B49" s="11" t="s">
        <v>20</v>
      </c>
      <c r="C49" s="7">
        <v>0</v>
      </c>
      <c r="D49" s="37">
        <f>SUM(Jan!D49+C49*5)</f>
        <v>0</v>
      </c>
      <c r="E49" s="8">
        <v>0</v>
      </c>
      <c r="F49" s="37">
        <f>SUM(Jan!F49+E49*5)</f>
        <v>0</v>
      </c>
      <c r="G49" s="8">
        <v>0</v>
      </c>
      <c r="H49" s="37">
        <f>SUM(Jan!H49+G49)</f>
        <v>0</v>
      </c>
      <c r="I49" s="37">
        <f t="shared" si="2"/>
        <v>0</v>
      </c>
      <c r="J49" s="37">
        <f t="shared" si="1"/>
        <v>0</v>
      </c>
    </row>
    <row r="50" spans="1:10" s="12" customFormat="1" ht="15.75" customHeight="1">
      <c r="A50" s="10" t="s">
        <v>132</v>
      </c>
      <c r="B50" s="11" t="s">
        <v>20</v>
      </c>
      <c r="C50" s="7">
        <v>18988</v>
      </c>
      <c r="D50" s="37">
        <f>SUM(Jan!D50+C50*5)</f>
        <v>553468</v>
      </c>
      <c r="E50" s="8">
        <v>0</v>
      </c>
      <c r="F50" s="37">
        <f>SUM(Jan!F50+E50*5)</f>
        <v>17905</v>
      </c>
      <c r="G50" s="8">
        <v>125891</v>
      </c>
      <c r="H50" s="37">
        <f>SUM(Jan!H50+G50)</f>
        <v>531986</v>
      </c>
      <c r="I50" s="38">
        <f t="shared" si="2"/>
        <v>144879</v>
      </c>
      <c r="J50" s="37">
        <f t="shared" si="1"/>
        <v>1103359</v>
      </c>
    </row>
    <row r="51" spans="1:10" s="1" customFormat="1" ht="15.75" customHeight="1">
      <c r="A51" s="5" t="s">
        <v>48</v>
      </c>
      <c r="B51" s="6" t="s">
        <v>20</v>
      </c>
      <c r="C51" s="7">
        <v>5800</v>
      </c>
      <c r="D51" s="37">
        <f>SUM(Jan!D51+C51*5)</f>
        <v>1231138</v>
      </c>
      <c r="E51" s="8">
        <v>1056</v>
      </c>
      <c r="F51" s="37">
        <f>SUM(Jan!F51+E51*5)</f>
        <v>120080</v>
      </c>
      <c r="G51" s="8">
        <v>22947</v>
      </c>
      <c r="H51" s="37">
        <f>SUM(Jan!H51+G51)</f>
        <v>737083</v>
      </c>
      <c r="I51" s="38">
        <f t="shared" si="2"/>
        <v>29803</v>
      </c>
      <c r="J51" s="37">
        <f t="shared" si="1"/>
        <v>2088301</v>
      </c>
    </row>
    <row r="52" spans="1:10" s="12" customFormat="1" ht="15.75" customHeight="1">
      <c r="A52" s="10" t="s">
        <v>54</v>
      </c>
      <c r="B52" s="11" t="s">
        <v>20</v>
      </c>
      <c r="C52" s="7">
        <v>4100</v>
      </c>
      <c r="D52" s="37">
        <f>SUM(Jan!D52+C52*5)</f>
        <v>55983</v>
      </c>
      <c r="E52" s="8">
        <v>866</v>
      </c>
      <c r="F52" s="37">
        <f>SUM(Jan!F52+E52*5)</f>
        <v>15980</v>
      </c>
      <c r="G52" s="8">
        <v>18162</v>
      </c>
      <c r="H52" s="37">
        <f>SUM(Jan!H52+G52)</f>
        <v>46705</v>
      </c>
      <c r="I52" s="37">
        <f t="shared" si="2"/>
        <v>23128</v>
      </c>
      <c r="J52" s="37">
        <f t="shared" si="1"/>
        <v>118668</v>
      </c>
    </row>
    <row r="53" spans="1:10" s="12" customFormat="1" ht="15.75" customHeight="1">
      <c r="A53" s="10" t="s">
        <v>55</v>
      </c>
      <c r="B53" s="11" t="s">
        <v>20</v>
      </c>
      <c r="C53" s="7">
        <v>421</v>
      </c>
      <c r="D53" s="37">
        <f>SUM(Jan!D53+C53*5)</f>
        <v>451917</v>
      </c>
      <c r="E53" s="8">
        <v>15807</v>
      </c>
      <c r="F53" s="37">
        <f>SUM(Jan!F53+E53*5)</f>
        <v>678533</v>
      </c>
      <c r="G53" s="8">
        <v>58290</v>
      </c>
      <c r="H53" s="37">
        <f>SUM(Jan!H53+G53)</f>
        <v>468116</v>
      </c>
      <c r="I53" s="37">
        <f t="shared" si="2"/>
        <v>74518</v>
      </c>
      <c r="J53" s="37">
        <f t="shared" si="1"/>
        <v>1598566</v>
      </c>
    </row>
    <row r="54" spans="1:10" s="12" customFormat="1" ht="15.75" customHeight="1">
      <c r="A54" s="10" t="s">
        <v>56</v>
      </c>
      <c r="B54" s="11" t="s">
        <v>20</v>
      </c>
      <c r="C54" s="7">
        <v>7114</v>
      </c>
      <c r="D54" s="37">
        <f>SUM(Jan!D54+C54*5)</f>
        <v>995629</v>
      </c>
      <c r="E54" s="8">
        <v>15683</v>
      </c>
      <c r="F54" s="37">
        <f>SUM(Jan!F54+E54*5)</f>
        <v>975634</v>
      </c>
      <c r="G54" s="8">
        <v>107951</v>
      </c>
      <c r="H54" s="37">
        <f>SUM(Jan!H54+G54)</f>
        <v>957761</v>
      </c>
      <c r="I54" s="37">
        <f t="shared" si="2"/>
        <v>130748</v>
      </c>
      <c r="J54" s="37">
        <f t="shared" si="1"/>
        <v>2929024</v>
      </c>
    </row>
    <row r="55" spans="1:10" s="1" customFormat="1" ht="15.75" customHeight="1">
      <c r="A55" s="5" t="s">
        <v>58</v>
      </c>
      <c r="B55" s="6" t="s">
        <v>20</v>
      </c>
      <c r="C55" s="7">
        <v>974</v>
      </c>
      <c r="D55" s="37">
        <f>SUM(Jan!D55+C55*5)</f>
        <v>139869</v>
      </c>
      <c r="E55" s="8">
        <v>1056</v>
      </c>
      <c r="F55" s="37">
        <f>SUM(Jan!F55+E55*5)</f>
        <v>69078</v>
      </c>
      <c r="G55" s="8">
        <v>1948</v>
      </c>
      <c r="H55" s="37">
        <f>SUM(Jan!H55+G55)</f>
        <v>160712</v>
      </c>
      <c r="I55" s="38">
        <f t="shared" si="2"/>
        <v>3978</v>
      </c>
      <c r="J55" s="37">
        <f t="shared" si="1"/>
        <v>369659</v>
      </c>
    </row>
    <row r="56" spans="1:10" s="1" customFormat="1" ht="15.75" customHeight="1">
      <c r="A56" s="5" t="s">
        <v>59</v>
      </c>
      <c r="B56" s="6" t="s">
        <v>20</v>
      </c>
      <c r="C56" s="7">
        <v>19109</v>
      </c>
      <c r="D56" s="37">
        <f>SUM(Jan!D56+C56*5)</f>
        <v>1237259</v>
      </c>
      <c r="E56" s="8">
        <v>21818</v>
      </c>
      <c r="F56" s="37">
        <f>SUM(Jan!F56+E56*5)</f>
        <v>1758679</v>
      </c>
      <c r="G56" s="8">
        <v>821216</v>
      </c>
      <c r="H56" s="37">
        <f>SUM(Jan!H56+G56)</f>
        <v>1573502</v>
      </c>
      <c r="I56" s="38">
        <f t="shared" si="2"/>
        <v>862143</v>
      </c>
      <c r="J56" s="37">
        <f t="shared" si="1"/>
        <v>4569440</v>
      </c>
    </row>
    <row r="57" spans="1:10" s="1" customFormat="1" ht="15.75" customHeight="1">
      <c r="A57" s="5" t="s">
        <v>60</v>
      </c>
      <c r="B57" s="6" t="s">
        <v>20</v>
      </c>
      <c r="C57" s="7">
        <v>21791</v>
      </c>
      <c r="D57" s="37">
        <f>SUM(Jan!D57+C57*5)</f>
        <v>665205</v>
      </c>
      <c r="E57" s="8">
        <v>11041</v>
      </c>
      <c r="F57" s="37">
        <f>SUM(Jan!F57+E57*5)</f>
        <v>880697</v>
      </c>
      <c r="G57" s="8">
        <v>150283</v>
      </c>
      <c r="H57" s="37">
        <f>SUM(Jan!H57+G57)</f>
        <v>779886</v>
      </c>
      <c r="I57" s="38">
        <f t="shared" si="2"/>
        <v>183115</v>
      </c>
      <c r="J57" s="37">
        <f t="shared" si="1"/>
        <v>2325788</v>
      </c>
    </row>
    <row r="58" spans="1:10" s="1" customFormat="1" ht="15.75" customHeight="1">
      <c r="A58" s="5" t="s">
        <v>61</v>
      </c>
      <c r="B58" s="6" t="s">
        <v>20</v>
      </c>
      <c r="C58" s="7">
        <v>22031</v>
      </c>
      <c r="D58" s="37">
        <f>SUM(Jan!D58+C58*5)</f>
        <v>905646</v>
      </c>
      <c r="E58" s="8">
        <v>18838</v>
      </c>
      <c r="F58" s="37">
        <f>SUM(Jan!F58+E58*5)</f>
        <v>752969</v>
      </c>
      <c r="G58" s="8">
        <v>73404</v>
      </c>
      <c r="H58" s="37">
        <f>SUM(Jan!H58+G58)</f>
        <v>516775</v>
      </c>
      <c r="I58" s="38">
        <f t="shared" si="2"/>
        <v>114273</v>
      </c>
      <c r="J58" s="37">
        <f t="shared" si="1"/>
        <v>2175390</v>
      </c>
    </row>
    <row r="59" spans="1:10" s="1" customFormat="1" ht="15.75" customHeight="1">
      <c r="A59" s="5" t="s">
        <v>65</v>
      </c>
      <c r="B59" s="6" t="s">
        <v>20</v>
      </c>
      <c r="C59" s="7">
        <v>1429</v>
      </c>
      <c r="D59" s="37">
        <f>SUM(Jan!D59+C59*5)</f>
        <v>39428</v>
      </c>
      <c r="E59" s="8">
        <v>0</v>
      </c>
      <c r="F59" s="37">
        <f>SUM(Jan!F59+E59*5)</f>
        <v>0</v>
      </c>
      <c r="G59" s="8">
        <v>7145</v>
      </c>
      <c r="H59" s="37">
        <f>SUM(Jan!H59+G59)</f>
        <v>15737</v>
      </c>
      <c r="I59" s="38">
        <f t="shared" si="2"/>
        <v>8574</v>
      </c>
      <c r="J59" s="37">
        <f t="shared" si="1"/>
        <v>55165</v>
      </c>
    </row>
    <row r="60" spans="1:10" s="1" customFormat="1" ht="15.75" customHeight="1">
      <c r="A60" s="5" t="s">
        <v>66</v>
      </c>
      <c r="B60" s="6" t="s">
        <v>20</v>
      </c>
      <c r="C60" s="7">
        <v>4971</v>
      </c>
      <c r="D60" s="37">
        <f>SUM(Jan!D60+C60*5)</f>
        <v>624822</v>
      </c>
      <c r="E60" s="8">
        <v>1518</v>
      </c>
      <c r="F60" s="37">
        <f>SUM(Jan!F60+E60*5)</f>
        <v>141080</v>
      </c>
      <c r="G60" s="8">
        <v>13120</v>
      </c>
      <c r="H60" s="37">
        <f>SUM(Jan!H60+G60)</f>
        <v>305385</v>
      </c>
      <c r="I60" s="38">
        <f t="shared" si="2"/>
        <v>19609</v>
      </c>
      <c r="J60" s="37">
        <f t="shared" si="1"/>
        <v>1071287</v>
      </c>
    </row>
    <row r="61" spans="1:10" s="1" customFormat="1" ht="15.75" customHeight="1">
      <c r="A61" s="5" t="s">
        <v>67</v>
      </c>
      <c r="B61" s="6" t="s">
        <v>20</v>
      </c>
      <c r="C61" s="7">
        <v>601</v>
      </c>
      <c r="D61" s="37">
        <f>SUM(Jan!D61+C61*5)</f>
        <v>142681</v>
      </c>
      <c r="E61" s="8">
        <v>0</v>
      </c>
      <c r="F61" s="37">
        <f>SUM(Jan!F61+E61*5)</f>
        <v>8448</v>
      </c>
      <c r="G61" s="8">
        <v>2645</v>
      </c>
      <c r="H61" s="37">
        <f>SUM(Jan!H61+G61)</f>
        <v>209245</v>
      </c>
      <c r="I61" s="38">
        <f t="shared" si="2"/>
        <v>3246</v>
      </c>
      <c r="J61" s="37">
        <f t="shared" si="1"/>
        <v>360374</v>
      </c>
    </row>
    <row r="62" spans="1:10" s="12" customFormat="1" ht="15.75" customHeight="1">
      <c r="A62" s="10" t="s">
        <v>68</v>
      </c>
      <c r="B62" s="11" t="s">
        <v>20</v>
      </c>
      <c r="C62" s="7">
        <v>2823</v>
      </c>
      <c r="D62" s="37">
        <f>SUM(Jan!D62+C62*5)</f>
        <v>60035</v>
      </c>
      <c r="E62" s="8">
        <v>353</v>
      </c>
      <c r="F62" s="37">
        <f>SUM(Jan!F62+E62*5)</f>
        <v>193189</v>
      </c>
      <c r="G62" s="8">
        <v>26233</v>
      </c>
      <c r="H62" s="37">
        <f>SUM(Jan!H62+G62)</f>
        <v>190650</v>
      </c>
      <c r="I62" s="37">
        <f t="shared" si="2"/>
        <v>29409</v>
      </c>
      <c r="J62" s="37">
        <f t="shared" si="1"/>
        <v>443874</v>
      </c>
    </row>
    <row r="63" spans="1:10" s="1" customFormat="1" ht="15.75" customHeight="1">
      <c r="A63" s="5" t="s">
        <v>69</v>
      </c>
      <c r="B63" s="6" t="s">
        <v>20</v>
      </c>
      <c r="C63" s="7">
        <v>0</v>
      </c>
      <c r="D63" s="37">
        <f>SUM(Jan!D63+C63*5)</f>
        <v>625030</v>
      </c>
      <c r="E63" s="8">
        <v>3060</v>
      </c>
      <c r="F63" s="37">
        <f>SUM(Jan!F63+E63*5)</f>
        <v>344494</v>
      </c>
      <c r="G63" s="8">
        <v>0</v>
      </c>
      <c r="H63" s="37">
        <f>SUM(Jan!H63+G63)</f>
        <v>343049</v>
      </c>
      <c r="I63" s="38">
        <f t="shared" si="2"/>
        <v>3060</v>
      </c>
      <c r="J63" s="37">
        <f t="shared" si="1"/>
        <v>1312573</v>
      </c>
    </row>
    <row r="64" spans="1:10" s="12" customFormat="1" ht="15.75" customHeight="1">
      <c r="A64" s="10" t="s">
        <v>70</v>
      </c>
      <c r="B64" s="11" t="s">
        <v>20</v>
      </c>
      <c r="C64" s="7">
        <v>4550</v>
      </c>
      <c r="D64" s="37">
        <f>SUM(Jan!D64+C64*5)</f>
        <v>428228</v>
      </c>
      <c r="E64" s="8">
        <v>7823</v>
      </c>
      <c r="F64" s="37">
        <f>SUM(Jan!F64+E64*5)</f>
        <v>214595</v>
      </c>
      <c r="G64" s="8">
        <v>5549</v>
      </c>
      <c r="H64" s="37">
        <f>SUM(Jan!H64+G64)</f>
        <v>244649</v>
      </c>
      <c r="I64" s="37">
        <f t="shared" si="2"/>
        <v>17922</v>
      </c>
      <c r="J64" s="37">
        <f t="shared" si="1"/>
        <v>887472</v>
      </c>
    </row>
    <row r="65" spans="1:10" s="1" customFormat="1" ht="15.75" customHeight="1">
      <c r="A65" s="5" t="s">
        <v>71</v>
      </c>
      <c r="B65" s="6" t="s">
        <v>20</v>
      </c>
      <c r="C65" s="7">
        <v>697</v>
      </c>
      <c r="D65" s="37">
        <f>SUM(Jan!D65+C65*5)</f>
        <v>492712</v>
      </c>
      <c r="E65" s="8">
        <v>904</v>
      </c>
      <c r="F65" s="37">
        <f>SUM(Jan!F65+E65*5)</f>
        <v>89161</v>
      </c>
      <c r="G65" s="8">
        <v>5810</v>
      </c>
      <c r="H65" s="37">
        <f>SUM(Jan!H65+G65)</f>
        <v>336026</v>
      </c>
      <c r="I65" s="38">
        <f t="shared" si="2"/>
        <v>7411</v>
      </c>
      <c r="J65" s="37">
        <f>SUM(D65+F65+H65)</f>
        <v>917899</v>
      </c>
    </row>
    <row r="66" spans="1:10" s="12" customFormat="1" ht="15.75" customHeight="1">
      <c r="A66" s="10" t="s">
        <v>72</v>
      </c>
      <c r="B66" s="11" t="s">
        <v>20</v>
      </c>
      <c r="C66" s="7">
        <v>0</v>
      </c>
      <c r="D66" s="37">
        <f>SUM(Jan!D66+C66*5)</f>
        <v>0</v>
      </c>
      <c r="E66" s="8">
        <v>0</v>
      </c>
      <c r="F66" s="37">
        <f>SUM(Jan!F66+E66*5)</f>
        <v>14796</v>
      </c>
      <c r="G66" s="8">
        <v>0</v>
      </c>
      <c r="H66" s="37">
        <f>SUM(Jan!H66+G66)</f>
        <v>0</v>
      </c>
      <c r="I66" s="37">
        <f t="shared" si="2"/>
        <v>0</v>
      </c>
      <c r="J66" s="37">
        <f t="shared" si="1"/>
        <v>14796</v>
      </c>
    </row>
    <row r="67" spans="1:10" s="1" customFormat="1" ht="15.75" customHeight="1">
      <c r="A67" s="5" t="s">
        <v>73</v>
      </c>
      <c r="B67" s="6" t="s">
        <v>20</v>
      </c>
      <c r="C67" s="7">
        <v>4476</v>
      </c>
      <c r="D67" s="37">
        <f>SUM(Jan!D67+C67*5)</f>
        <v>390407</v>
      </c>
      <c r="E67" s="8">
        <v>1056</v>
      </c>
      <c r="F67" s="37">
        <f>SUM(Jan!F67+E67*5)</f>
        <v>45522</v>
      </c>
      <c r="G67" s="8">
        <v>21927</v>
      </c>
      <c r="H67" s="37">
        <f>SUM(Jan!H67+G67)</f>
        <v>211223</v>
      </c>
      <c r="I67" s="38">
        <f t="shared" si="2"/>
        <v>27459</v>
      </c>
      <c r="J67" s="37">
        <f t="shared" si="1"/>
        <v>647152</v>
      </c>
    </row>
    <row r="68" spans="1:10" s="12" customFormat="1" ht="15.75" customHeight="1">
      <c r="A68" s="10" t="s">
        <v>74</v>
      </c>
      <c r="B68" s="11" t="s">
        <v>20</v>
      </c>
      <c r="C68" s="7">
        <v>0</v>
      </c>
      <c r="D68" s="37">
        <f>SUM(Jan!D68+C68*5)</f>
        <v>250361</v>
      </c>
      <c r="E68" s="8">
        <v>0</v>
      </c>
      <c r="F68" s="37">
        <f>SUM(Jan!F68+E68*5)</f>
        <v>6816</v>
      </c>
      <c r="G68" s="8">
        <v>15997</v>
      </c>
      <c r="H68" s="37">
        <f>SUM(Jan!H68+G68)</f>
        <v>99956</v>
      </c>
      <c r="I68" s="37">
        <f t="shared" si="2"/>
        <v>15997</v>
      </c>
      <c r="J68" s="37">
        <f t="shared" si="1"/>
        <v>357133</v>
      </c>
    </row>
    <row r="69" spans="1:10" s="1" customFormat="1" ht="15.75" customHeight="1">
      <c r="A69" s="5" t="s">
        <v>75</v>
      </c>
      <c r="B69" s="6" t="s">
        <v>20</v>
      </c>
      <c r="C69" s="7">
        <v>0</v>
      </c>
      <c r="D69" s="37">
        <f>SUM(Jan!D69+C69*5)</f>
        <v>148719</v>
      </c>
      <c r="E69" s="8">
        <v>4053</v>
      </c>
      <c r="F69" s="37">
        <f>SUM(Jan!F69+E69*5)</f>
        <v>127082</v>
      </c>
      <c r="G69" s="8">
        <v>19253</v>
      </c>
      <c r="H69" s="37">
        <f>SUM(Jan!H69+G69)</f>
        <v>202478</v>
      </c>
      <c r="I69" s="38">
        <f t="shared" si="2"/>
        <v>23306</v>
      </c>
      <c r="J69" s="37">
        <f t="shared" si="1"/>
        <v>478279</v>
      </c>
    </row>
    <row r="70" spans="1:10" s="1" customFormat="1" ht="15.75" customHeight="1">
      <c r="A70" s="5" t="s">
        <v>76</v>
      </c>
      <c r="B70" s="6" t="s">
        <v>20</v>
      </c>
      <c r="C70" s="7">
        <v>845</v>
      </c>
      <c r="D70" s="37">
        <f>SUM(Jan!D70+C70*5)</f>
        <v>109358</v>
      </c>
      <c r="E70" s="8">
        <v>1056</v>
      </c>
      <c r="F70" s="37">
        <f>SUM(Jan!F70+E70*5)</f>
        <v>91224</v>
      </c>
      <c r="G70" s="8">
        <v>29680</v>
      </c>
      <c r="H70" s="37">
        <f>SUM(Jan!H70+G70)</f>
        <v>117269</v>
      </c>
      <c r="I70" s="38">
        <f t="shared" si="2"/>
        <v>31581</v>
      </c>
      <c r="J70" s="37">
        <f t="shared" si="1"/>
        <v>317851</v>
      </c>
    </row>
    <row r="71" spans="1:10" s="12" customFormat="1" ht="15.75" customHeight="1">
      <c r="A71" s="10" t="s">
        <v>78</v>
      </c>
      <c r="B71" s="11" t="s">
        <v>20</v>
      </c>
      <c r="C71" s="7">
        <v>0</v>
      </c>
      <c r="D71" s="37">
        <f>SUM(Jan!D71+C71*5)</f>
        <v>0</v>
      </c>
      <c r="E71" s="8">
        <v>0</v>
      </c>
      <c r="F71" s="37">
        <f>SUM(Jan!F71+E71*5)</f>
        <v>0</v>
      </c>
      <c r="G71" s="8">
        <v>0</v>
      </c>
      <c r="H71" s="37">
        <f>SUM(Jan!H71+G71)</f>
        <v>0</v>
      </c>
      <c r="I71" s="37">
        <f t="shared" si="2"/>
        <v>0</v>
      </c>
      <c r="J71" s="37">
        <f t="shared" si="1"/>
        <v>0</v>
      </c>
    </row>
    <row r="72" spans="1:10" s="12" customFormat="1" ht="15.75" customHeight="1">
      <c r="A72" s="10" t="s">
        <v>79</v>
      </c>
      <c r="B72" s="11" t="s">
        <v>20</v>
      </c>
      <c r="C72" s="7">
        <v>0</v>
      </c>
      <c r="D72" s="37">
        <f>SUM(Jan!D72+C72*5)</f>
        <v>75625</v>
      </c>
      <c r="E72" s="8">
        <v>1644</v>
      </c>
      <c r="F72" s="37">
        <f>SUM(Jan!F72+E72*5)</f>
        <v>105779</v>
      </c>
      <c r="G72" s="8">
        <v>8220</v>
      </c>
      <c r="H72" s="37">
        <f>SUM(Jan!H72+G72)</f>
        <v>119602</v>
      </c>
      <c r="I72" s="37">
        <f t="shared" si="2"/>
        <v>9864</v>
      </c>
      <c r="J72" s="37">
        <f t="shared" si="1"/>
        <v>301006</v>
      </c>
    </row>
    <row r="73" spans="1:10" s="12" customFormat="1" ht="15.75" customHeight="1">
      <c r="A73" s="10" t="s">
        <v>80</v>
      </c>
      <c r="B73" s="11" t="s">
        <v>20</v>
      </c>
      <c r="C73" s="7">
        <v>4414</v>
      </c>
      <c r="D73" s="37">
        <f>SUM(Jan!D73+C73*5)</f>
        <v>470237</v>
      </c>
      <c r="E73" s="8">
        <v>0</v>
      </c>
      <c r="F73" s="37">
        <f>SUM(Jan!F73+E73*5)</f>
        <v>68570</v>
      </c>
      <c r="G73" s="8">
        <v>7140</v>
      </c>
      <c r="H73" s="37">
        <f>SUM(Jan!H73+G73)</f>
        <v>290135</v>
      </c>
      <c r="I73" s="37">
        <f t="shared" si="2"/>
        <v>11554</v>
      </c>
      <c r="J73" s="37">
        <f t="shared" si="1"/>
        <v>828942</v>
      </c>
    </row>
    <row r="74" spans="1:10" s="1" customFormat="1" ht="15.75" customHeight="1">
      <c r="A74" s="5" t="s">
        <v>81</v>
      </c>
      <c r="B74" s="6" t="s">
        <v>20</v>
      </c>
      <c r="C74" s="7">
        <v>5666</v>
      </c>
      <c r="D74" s="37">
        <f>SUM(Jan!D74+C74*5)</f>
        <v>92270</v>
      </c>
      <c r="E74" s="8">
        <v>5400</v>
      </c>
      <c r="F74" s="37">
        <f>SUM(Jan!F74+E74*5)</f>
        <v>170130</v>
      </c>
      <c r="G74" s="8">
        <v>20556</v>
      </c>
      <c r="H74" s="37">
        <f>SUM(Jan!H74+G74)</f>
        <v>53996</v>
      </c>
      <c r="I74" s="38">
        <f t="shared" si="2"/>
        <v>31622</v>
      </c>
      <c r="J74" s="37">
        <f t="shared" si="1"/>
        <v>316396</v>
      </c>
    </row>
    <row r="75" spans="1:10" s="12" customFormat="1" ht="15.75" customHeight="1">
      <c r="A75" s="10" t="s">
        <v>85</v>
      </c>
      <c r="B75" s="11" t="s">
        <v>20</v>
      </c>
      <c r="C75" s="7">
        <v>0</v>
      </c>
      <c r="D75" s="37">
        <f>SUM(Jan!D75+C75*5)</f>
        <v>0</v>
      </c>
      <c r="E75" s="8">
        <v>0</v>
      </c>
      <c r="F75" s="37">
        <f>SUM(Jan!F75+E75*5)</f>
        <v>0</v>
      </c>
      <c r="G75" s="8">
        <v>0</v>
      </c>
      <c r="H75" s="37">
        <f>SUM(Jan!H75+G75)</f>
        <v>0</v>
      </c>
      <c r="I75" s="37">
        <f t="shared" si="2"/>
        <v>0</v>
      </c>
      <c r="J75" s="37">
        <f t="shared" si="1"/>
        <v>0</v>
      </c>
    </row>
    <row r="76" spans="1:10" s="12" customFormat="1" ht="15.75" customHeight="1">
      <c r="A76" s="10" t="s">
        <v>87</v>
      </c>
      <c r="B76" s="11" t="s">
        <v>20</v>
      </c>
      <c r="C76" s="7">
        <v>0</v>
      </c>
      <c r="D76" s="37">
        <f>SUM(Jan!D76+C76*5)</f>
        <v>0</v>
      </c>
      <c r="E76" s="8">
        <v>0</v>
      </c>
      <c r="F76" s="37">
        <f>SUM(Jan!F76+E76*5)</f>
        <v>0</v>
      </c>
      <c r="G76" s="8">
        <v>0</v>
      </c>
      <c r="H76" s="37">
        <f>SUM(Jan!H76+G76)</f>
        <v>0</v>
      </c>
      <c r="I76" s="37">
        <f t="shared" si="2"/>
        <v>0</v>
      </c>
      <c r="J76" s="37">
        <f>SUM(D76+F76+H76)</f>
        <v>0</v>
      </c>
    </row>
    <row r="77" spans="1:10" s="1" customFormat="1" ht="15.75" customHeight="1">
      <c r="A77" s="5" t="s">
        <v>88</v>
      </c>
      <c r="B77" s="6" t="s">
        <v>20</v>
      </c>
      <c r="C77" s="7">
        <v>16389</v>
      </c>
      <c r="D77" s="37">
        <f>SUM(Jan!D77+C77*5)</f>
        <v>1035076</v>
      </c>
      <c r="E77" s="8">
        <v>17304</v>
      </c>
      <c r="F77" s="37">
        <f>SUM(Jan!F77+E77*5)</f>
        <v>829769</v>
      </c>
      <c r="G77" s="8">
        <v>170511</v>
      </c>
      <c r="H77" s="37">
        <f>SUM(Jan!H77+G77)</f>
        <v>1130787</v>
      </c>
      <c r="I77" s="38">
        <f t="shared" si="2"/>
        <v>204204</v>
      </c>
      <c r="J77" s="37">
        <f>SUM(D77+F77+H77)</f>
        <v>2995632</v>
      </c>
    </row>
    <row r="78" spans="1:10" s="1" customFormat="1" ht="15.75" customHeight="1">
      <c r="A78" s="5" t="s">
        <v>142</v>
      </c>
      <c r="B78" s="6" t="s">
        <v>20</v>
      </c>
      <c r="C78" s="7">
        <v>0</v>
      </c>
      <c r="D78" s="37">
        <f>SUM(Jan!D78+C78*5)</f>
        <v>3246</v>
      </c>
      <c r="E78" s="8">
        <v>6206</v>
      </c>
      <c r="F78" s="37">
        <f>SUM(Jan!F78+E78*5)</f>
        <v>567392</v>
      </c>
      <c r="G78" s="8">
        <v>75624</v>
      </c>
      <c r="H78" s="37">
        <f>SUM(Jan!H78+G78)</f>
        <v>331664</v>
      </c>
      <c r="I78" s="38">
        <f t="shared" si="2"/>
        <v>81830</v>
      </c>
      <c r="J78" s="37">
        <f>SUM(D78+F78+H78)</f>
        <v>902302</v>
      </c>
    </row>
    <row r="79" spans="1:10" s="1" customFormat="1" ht="15.75" customHeight="1">
      <c r="A79" s="5" t="s">
        <v>140</v>
      </c>
      <c r="B79" s="6" t="s">
        <v>20</v>
      </c>
      <c r="C79" s="7">
        <v>0</v>
      </c>
      <c r="D79" s="37">
        <f>SUM(Jan!D79+C79*5)</f>
        <v>41107</v>
      </c>
      <c r="E79" s="8">
        <v>7650</v>
      </c>
      <c r="F79" s="37">
        <f>SUM(Jan!F79+E79*5)</f>
        <v>497797</v>
      </c>
      <c r="G79" s="8">
        <v>6292</v>
      </c>
      <c r="H79" s="37">
        <f>SUM(Jan!H79+G79)</f>
        <v>93334</v>
      </c>
      <c r="I79" s="38">
        <f t="shared" si="2"/>
        <v>13942</v>
      </c>
      <c r="J79" s="37">
        <f>SUM(D79+F79+H79)</f>
        <v>632238</v>
      </c>
    </row>
    <row r="80" spans="1:10" s="1" customFormat="1" ht="15.75" customHeight="1">
      <c r="A80" s="5" t="s">
        <v>141</v>
      </c>
      <c r="B80" s="6" t="s">
        <v>20</v>
      </c>
      <c r="C80" s="7">
        <v>0</v>
      </c>
      <c r="D80" s="37">
        <f>SUM(Jan!D80+C80*5)</f>
        <v>0</v>
      </c>
      <c r="E80" s="8">
        <v>2609</v>
      </c>
      <c r="F80" s="37">
        <f>SUM(Jan!F80+E80*5)</f>
        <v>403114</v>
      </c>
      <c r="G80" s="8">
        <v>2607</v>
      </c>
      <c r="H80" s="37">
        <f>SUM(Jan!H80+G80)</f>
        <v>74885</v>
      </c>
      <c r="I80" s="38">
        <f t="shared" si="2"/>
        <v>5216</v>
      </c>
      <c r="J80" s="37">
        <f>SUM(D80+F80+H80)</f>
        <v>477999</v>
      </c>
    </row>
    <row r="81" spans="1:10" s="3" customFormat="1" ht="21.75">
      <c r="A81" s="20" t="s">
        <v>127</v>
      </c>
      <c r="B81" s="2"/>
      <c r="C81" s="9">
        <f>SUM(C5:C35)</f>
        <v>44567</v>
      </c>
      <c r="D81" s="38">
        <f aca="true" t="shared" si="3" ref="D81:J81">SUM(D5:D35)</f>
        <v>6758913</v>
      </c>
      <c r="E81" s="9">
        <f t="shared" si="3"/>
        <v>87579</v>
      </c>
      <c r="F81" s="38">
        <f t="shared" si="3"/>
        <v>7549819</v>
      </c>
      <c r="G81" s="9">
        <f t="shared" si="3"/>
        <v>873725</v>
      </c>
      <c r="H81" s="38">
        <f t="shared" si="3"/>
        <v>8056951</v>
      </c>
      <c r="I81" s="38">
        <f t="shared" si="3"/>
        <v>1005871</v>
      </c>
      <c r="J81" s="38">
        <f t="shared" si="3"/>
        <v>22365683</v>
      </c>
    </row>
    <row r="82" spans="1:10" s="3" customFormat="1" ht="21.75">
      <c r="A82" s="20" t="s">
        <v>128</v>
      </c>
      <c r="B82" s="2"/>
      <c r="C82" s="9">
        <f>SUM(C36:C80)</f>
        <v>201042</v>
      </c>
      <c r="D82" s="38">
        <f aca="true" t="shared" si="4" ref="D82:J82">SUM(D36:D80)</f>
        <v>17122960</v>
      </c>
      <c r="E82" s="9">
        <f t="shared" si="4"/>
        <v>195905</v>
      </c>
      <c r="F82" s="38">
        <f t="shared" si="4"/>
        <v>12175737</v>
      </c>
      <c r="G82" s="9">
        <f t="shared" si="4"/>
        <v>2444395</v>
      </c>
      <c r="H82" s="38">
        <f t="shared" si="4"/>
        <v>14765365</v>
      </c>
      <c r="I82" s="38">
        <f t="shared" si="4"/>
        <v>2841342</v>
      </c>
      <c r="J82" s="38">
        <f t="shared" si="4"/>
        <v>44064062</v>
      </c>
    </row>
    <row r="83" spans="1:10" s="3" customFormat="1" ht="15.75" customHeight="1">
      <c r="A83" s="18" t="s">
        <v>89</v>
      </c>
      <c r="B83" s="2"/>
      <c r="C83" s="9">
        <f>SUM(C81:C82)</f>
        <v>245609</v>
      </c>
      <c r="D83" s="37">
        <f>SUM(Jan!D83+C83*5)</f>
        <v>23881873</v>
      </c>
      <c r="E83" s="9">
        <f aca="true" t="shared" si="5" ref="E83:J83">SUM(E81:E82)</f>
        <v>283484</v>
      </c>
      <c r="F83" s="38">
        <f t="shared" si="5"/>
        <v>19725556</v>
      </c>
      <c r="G83" s="9">
        <f t="shared" si="5"/>
        <v>3318120</v>
      </c>
      <c r="H83" s="38">
        <f t="shared" si="5"/>
        <v>22822316</v>
      </c>
      <c r="I83" s="38">
        <f t="shared" si="5"/>
        <v>3847213</v>
      </c>
      <c r="J83" s="38">
        <f t="shared" si="5"/>
        <v>66429745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157</v>
      </c>
      <c r="J84" s="51">
        <v>53021336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126</v>
      </c>
      <c r="J85" s="51">
        <v>45077550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/>
  <mergeCells count="1">
    <mergeCell ref="A1:J1"/>
  </mergeCells>
  <conditionalFormatting sqref="A2:A83 C2:IV2 A1:IV1 D83:H86 K3:IV83 B3:C86 I83:J83 D3:J82">
    <cfRule type="expression" priority="8" dxfId="0" stopIfTrue="1">
      <formula>CellHasFormula</formula>
    </cfRule>
  </conditionalFormatting>
  <conditionalFormatting sqref="A1:IV1">
    <cfRule type="expression" priority="7" dxfId="0" stopIfTrue="1">
      <formula>CellHasFormula</formula>
    </cfRule>
  </conditionalFormatting>
  <conditionalFormatting sqref="C36:C80">
    <cfRule type="expression" priority="6" dxfId="0" stopIfTrue="1">
      <formula>CellHasFormula</formula>
    </cfRule>
  </conditionalFormatting>
  <conditionalFormatting sqref="E36:E80">
    <cfRule type="expression" priority="5" dxfId="0" stopIfTrue="1">
      <formula>CellHasFormula</formula>
    </cfRule>
  </conditionalFormatting>
  <conditionalFormatting sqref="G36:G80">
    <cfRule type="expression" priority="4" dxfId="0" stopIfTrue="1">
      <formula>CellHasFormula</formula>
    </cfRule>
  </conditionalFormatting>
  <conditionalFormatting sqref="C5:C35">
    <cfRule type="expression" priority="3" dxfId="0" stopIfTrue="1">
      <formula>CellHasFormula</formula>
    </cfRule>
  </conditionalFormatting>
  <conditionalFormatting sqref="E5:E35">
    <cfRule type="expression" priority="2" dxfId="0" stopIfTrue="1">
      <formula>CellHasFormula</formula>
    </cfRule>
  </conditionalFormatting>
  <conditionalFormatting sqref="G5:G35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89" sqref="J89"/>
    </sheetView>
  </sheetViews>
  <sheetFormatPr defaultColWidth="9.140625" defaultRowHeight="12.75"/>
  <cols>
    <col min="1" max="1" width="18.7109375" style="0" bestFit="1" customWidth="1"/>
    <col min="3" max="3" width="15.7109375" style="0" customWidth="1"/>
    <col min="4" max="4" width="15.7109375" style="45" customWidth="1"/>
    <col min="5" max="5" width="15.7109375" style="0" customWidth="1"/>
    <col min="6" max="6" width="15.7109375" style="45" customWidth="1"/>
    <col min="7" max="7" width="15.7109375" style="0" customWidth="1"/>
    <col min="8" max="10" width="15.7109375" style="45" customWidth="1"/>
  </cols>
  <sheetData>
    <row r="1" spans="1:10" s="1" customFormat="1" ht="18">
      <c r="A1" s="54" t="s">
        <v>144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s="1" customFormat="1" ht="12.75">
      <c r="A2" s="1" t="s">
        <v>153</v>
      </c>
      <c r="D2" s="33"/>
      <c r="F2" s="33"/>
      <c r="H2" s="33"/>
      <c r="I2" s="33"/>
      <c r="J2" s="33"/>
    </row>
    <row r="3" spans="1:10" s="3" customFormat="1" ht="12.75">
      <c r="A3" s="2"/>
      <c r="B3" s="2"/>
      <c r="C3" s="2"/>
      <c r="D3" s="40"/>
      <c r="E3" s="2"/>
      <c r="F3" s="40"/>
      <c r="G3" s="2"/>
      <c r="H3" s="40"/>
      <c r="I3" s="40"/>
      <c r="J3" s="40"/>
    </row>
    <row r="4" spans="1:10" s="4" customFormat="1" ht="20.25" customHeight="1">
      <c r="A4" s="4" t="s">
        <v>0</v>
      </c>
      <c r="B4" s="4" t="s">
        <v>1</v>
      </c>
      <c r="C4" s="4" t="s">
        <v>8</v>
      </c>
      <c r="D4" s="41" t="s">
        <v>11</v>
      </c>
      <c r="E4" s="4" t="s">
        <v>103</v>
      </c>
      <c r="F4" s="41" t="s">
        <v>14</v>
      </c>
      <c r="G4" s="4" t="s">
        <v>104</v>
      </c>
      <c r="H4" s="41" t="s">
        <v>90</v>
      </c>
      <c r="I4" s="41" t="s">
        <v>105</v>
      </c>
      <c r="J4" s="41" t="s">
        <v>18</v>
      </c>
    </row>
    <row r="5" spans="1:10" s="12" customFormat="1" ht="15.75" customHeight="1">
      <c r="A5" s="10" t="s">
        <v>130</v>
      </c>
      <c r="B5" s="11" t="s">
        <v>22</v>
      </c>
      <c r="C5" s="7">
        <v>3867</v>
      </c>
      <c r="D5" s="37">
        <f>SUM(Feb!D5+C5*4)</f>
        <v>145829</v>
      </c>
      <c r="E5" s="8">
        <v>7244</v>
      </c>
      <c r="F5" s="37">
        <f>SUM(Feb!F5+E5*4)</f>
        <v>119963</v>
      </c>
      <c r="G5" s="8">
        <v>42884</v>
      </c>
      <c r="H5" s="37">
        <f>SUM(Feb!H5+G5)</f>
        <v>165478</v>
      </c>
      <c r="I5" s="37">
        <f aca="true" t="shared" si="0" ref="I5:I41">SUM(C5,E5,G5)</f>
        <v>53995</v>
      </c>
      <c r="J5" s="37">
        <f>SUM(D5+F5+H5)</f>
        <v>431270</v>
      </c>
    </row>
    <row r="6" spans="1:10" s="12" customFormat="1" ht="15.75" customHeight="1">
      <c r="A6" s="10" t="s">
        <v>21</v>
      </c>
      <c r="B6" s="11" t="s">
        <v>22</v>
      </c>
      <c r="C6" s="7">
        <v>0</v>
      </c>
      <c r="D6" s="37">
        <f>SUM(Feb!D6+C6*4)</f>
        <v>0</v>
      </c>
      <c r="E6" s="8">
        <v>1146</v>
      </c>
      <c r="F6" s="37">
        <f>SUM(Feb!F6+E6*4)</f>
        <v>28756</v>
      </c>
      <c r="G6" s="8">
        <v>16896</v>
      </c>
      <c r="H6" s="37">
        <f>SUM(Feb!H6+G6)</f>
        <v>47229</v>
      </c>
      <c r="I6" s="37">
        <f t="shared" si="0"/>
        <v>18042</v>
      </c>
      <c r="J6" s="37">
        <f>SUM(D6+F6+H6)</f>
        <v>75985</v>
      </c>
    </row>
    <row r="7" spans="1:10" s="12" customFormat="1" ht="15.75" customHeight="1">
      <c r="A7" s="10" t="s">
        <v>23</v>
      </c>
      <c r="B7" s="11" t="s">
        <v>22</v>
      </c>
      <c r="C7" s="7">
        <v>4372</v>
      </c>
      <c r="D7" s="37">
        <f>SUM(Feb!D7+C7*4)</f>
        <v>157096</v>
      </c>
      <c r="E7" s="8">
        <v>7774</v>
      </c>
      <c r="F7" s="37">
        <f>SUM(Feb!F7+E7*4)</f>
        <v>319007</v>
      </c>
      <c r="G7" s="8">
        <v>215424</v>
      </c>
      <c r="H7" s="37">
        <f>SUM(Feb!H7+G7)</f>
        <v>394683</v>
      </c>
      <c r="I7" s="37">
        <f t="shared" si="0"/>
        <v>227570</v>
      </c>
      <c r="J7" s="37">
        <f aca="true" t="shared" si="1" ref="J7:J75">SUM(D7+F7+H7)</f>
        <v>870786</v>
      </c>
    </row>
    <row r="8" spans="1:10" s="1" customFormat="1" ht="15.75" customHeight="1">
      <c r="A8" s="5" t="s">
        <v>24</v>
      </c>
      <c r="B8" s="6" t="s">
        <v>22</v>
      </c>
      <c r="C8" s="7">
        <v>8217</v>
      </c>
      <c r="D8" s="37">
        <f>SUM(Feb!D8+C8*4)</f>
        <v>524614</v>
      </c>
      <c r="E8" s="8">
        <v>8499</v>
      </c>
      <c r="F8" s="37">
        <f>SUM(Feb!F8+E8*4)</f>
        <v>652692</v>
      </c>
      <c r="G8" s="8">
        <v>93207</v>
      </c>
      <c r="H8" s="37">
        <f>SUM(Feb!H8+G8)</f>
        <v>674629</v>
      </c>
      <c r="I8" s="38">
        <f t="shared" si="0"/>
        <v>109923</v>
      </c>
      <c r="J8" s="37">
        <f t="shared" si="1"/>
        <v>1851935</v>
      </c>
    </row>
    <row r="9" spans="1:10" s="12" customFormat="1" ht="15.75" customHeight="1">
      <c r="A9" s="10" t="s">
        <v>25</v>
      </c>
      <c r="B9" s="11" t="s">
        <v>22</v>
      </c>
      <c r="C9" s="7">
        <v>0</v>
      </c>
      <c r="D9" s="37">
        <f>SUM(Feb!D9+C9*4)</f>
        <v>150729</v>
      </c>
      <c r="E9" s="8">
        <v>5038</v>
      </c>
      <c r="F9" s="37">
        <f>SUM(Feb!F9+E9*4)</f>
        <v>75161</v>
      </c>
      <c r="G9" s="8">
        <v>33925</v>
      </c>
      <c r="H9" s="37">
        <f>SUM(Feb!H9+G9)</f>
        <v>141382</v>
      </c>
      <c r="I9" s="37">
        <f t="shared" si="0"/>
        <v>38963</v>
      </c>
      <c r="J9" s="37">
        <f t="shared" si="1"/>
        <v>367272</v>
      </c>
    </row>
    <row r="10" spans="1:10" s="1" customFormat="1" ht="15.75" customHeight="1">
      <c r="A10" s="5" t="s">
        <v>27</v>
      </c>
      <c r="B10" s="6" t="s">
        <v>22</v>
      </c>
      <c r="C10" s="7">
        <v>9370</v>
      </c>
      <c r="D10" s="37">
        <f>SUM(Feb!D10+C10*4)</f>
        <v>701343</v>
      </c>
      <c r="E10" s="8">
        <v>3144</v>
      </c>
      <c r="F10" s="37">
        <f>SUM(Feb!F10+E10*4)</f>
        <v>241488</v>
      </c>
      <c r="G10" s="8">
        <v>53933</v>
      </c>
      <c r="H10" s="37">
        <f>SUM(Feb!H10+G10)</f>
        <v>366608</v>
      </c>
      <c r="I10" s="38">
        <f t="shared" si="0"/>
        <v>66447</v>
      </c>
      <c r="J10" s="37">
        <f t="shared" si="1"/>
        <v>1309439</v>
      </c>
    </row>
    <row r="11" spans="1:10" s="1" customFormat="1" ht="15.75" customHeight="1">
      <c r="A11" s="5" t="s">
        <v>30</v>
      </c>
      <c r="B11" s="6" t="s">
        <v>22</v>
      </c>
      <c r="C11" s="7">
        <v>4084</v>
      </c>
      <c r="D11" s="37">
        <f>SUM(Feb!D11+C11*4)</f>
        <v>202690</v>
      </c>
      <c r="E11" s="8">
        <v>7224</v>
      </c>
      <c r="F11" s="37">
        <f>SUM(Feb!F11+E11*4)</f>
        <v>489818</v>
      </c>
      <c r="G11" s="8">
        <v>52457</v>
      </c>
      <c r="H11" s="37">
        <f>SUM(Feb!H11+G11)</f>
        <v>439903</v>
      </c>
      <c r="I11" s="38">
        <f t="shared" si="0"/>
        <v>63765</v>
      </c>
      <c r="J11" s="37">
        <f t="shared" si="1"/>
        <v>1132411</v>
      </c>
    </row>
    <row r="12" spans="1:10" s="1" customFormat="1" ht="15.75" customHeight="1">
      <c r="A12" s="5" t="s">
        <v>31</v>
      </c>
      <c r="B12" s="6" t="s">
        <v>22</v>
      </c>
      <c r="C12" s="7">
        <v>0</v>
      </c>
      <c r="D12" s="37">
        <f>SUM(Feb!D12+C12*4)</f>
        <v>131907</v>
      </c>
      <c r="E12" s="8">
        <v>4365</v>
      </c>
      <c r="F12" s="37">
        <f>SUM(Feb!F12+E12*4)</f>
        <v>236573</v>
      </c>
      <c r="G12" s="8">
        <v>9138</v>
      </c>
      <c r="H12" s="37">
        <f>SUM(Feb!H12+G12)</f>
        <v>152143</v>
      </c>
      <c r="I12" s="38">
        <f t="shared" si="0"/>
        <v>13503</v>
      </c>
      <c r="J12" s="37">
        <f t="shared" si="1"/>
        <v>520623</v>
      </c>
    </row>
    <row r="13" spans="1:10" s="12" customFormat="1" ht="15.75" customHeight="1">
      <c r="A13" s="10" t="s">
        <v>36</v>
      </c>
      <c r="B13" s="11" t="s">
        <v>22</v>
      </c>
      <c r="C13" s="7">
        <v>0</v>
      </c>
      <c r="D13" s="37">
        <f>SUM(Feb!D13+C13*4)</f>
        <v>5436</v>
      </c>
      <c r="E13" s="8">
        <v>0</v>
      </c>
      <c r="F13" s="37">
        <f>SUM(Feb!F13+E13*4)</f>
        <v>8448</v>
      </c>
      <c r="G13" s="8">
        <v>0</v>
      </c>
      <c r="H13" s="37">
        <f>SUM(Feb!H13+G13)</f>
        <v>1899</v>
      </c>
      <c r="I13" s="37">
        <f t="shared" si="0"/>
        <v>0</v>
      </c>
      <c r="J13" s="37">
        <f t="shared" si="1"/>
        <v>15783</v>
      </c>
    </row>
    <row r="14" spans="1:10" s="1" customFormat="1" ht="15.75" customHeight="1">
      <c r="A14" s="5" t="s">
        <v>37</v>
      </c>
      <c r="B14" s="6" t="s">
        <v>22</v>
      </c>
      <c r="C14" s="7">
        <v>6402</v>
      </c>
      <c r="D14" s="37">
        <f>SUM(Feb!D14+C14*4)</f>
        <v>242624</v>
      </c>
      <c r="E14" s="8">
        <v>4344</v>
      </c>
      <c r="F14" s="37">
        <f>SUM(Feb!F14+E14*4)</f>
        <v>163802</v>
      </c>
      <c r="G14" s="8">
        <v>314366</v>
      </c>
      <c r="H14" s="37">
        <f>SUM(Feb!H14+G14)</f>
        <v>625575</v>
      </c>
      <c r="I14" s="38">
        <f t="shared" si="0"/>
        <v>325112</v>
      </c>
      <c r="J14" s="37">
        <f t="shared" si="1"/>
        <v>1032001</v>
      </c>
    </row>
    <row r="15" spans="1:10" s="1" customFormat="1" ht="15.75" customHeight="1">
      <c r="A15" s="5" t="s">
        <v>40</v>
      </c>
      <c r="B15" s="6" t="s">
        <v>22</v>
      </c>
      <c r="C15" s="7">
        <v>7592</v>
      </c>
      <c r="D15" s="37">
        <f>SUM(Feb!D15+C15*4)</f>
        <v>433335</v>
      </c>
      <c r="E15" s="8">
        <v>10293</v>
      </c>
      <c r="F15" s="37">
        <f>SUM(Feb!F15+E15*4)</f>
        <v>404919</v>
      </c>
      <c r="G15" s="8">
        <v>80612</v>
      </c>
      <c r="H15" s="37">
        <f>SUM(Feb!H15+G15)</f>
        <v>596621</v>
      </c>
      <c r="I15" s="38">
        <f t="shared" si="0"/>
        <v>98497</v>
      </c>
      <c r="J15" s="37">
        <f t="shared" si="1"/>
        <v>1434875</v>
      </c>
    </row>
    <row r="16" spans="1:10" s="1" customFormat="1" ht="15.75" customHeight="1">
      <c r="A16" s="5" t="s">
        <v>44</v>
      </c>
      <c r="B16" s="6" t="s">
        <v>22</v>
      </c>
      <c r="C16" s="7">
        <v>80169</v>
      </c>
      <c r="D16" s="37">
        <f>SUM(Feb!D16+C16*4)</f>
        <v>609095</v>
      </c>
      <c r="E16" s="8">
        <v>1387</v>
      </c>
      <c r="F16" s="37">
        <f>SUM(Feb!F16+E16*4)</f>
        <v>173705</v>
      </c>
      <c r="G16" s="8">
        <v>340179</v>
      </c>
      <c r="H16" s="37">
        <f>SUM(Feb!H16+G16)</f>
        <v>567076</v>
      </c>
      <c r="I16" s="38">
        <f t="shared" si="0"/>
        <v>421735</v>
      </c>
      <c r="J16" s="37">
        <f t="shared" si="1"/>
        <v>1349876</v>
      </c>
    </row>
    <row r="17" spans="1:10" s="1" customFormat="1" ht="15.75" customHeight="1">
      <c r="A17" s="5" t="s">
        <v>45</v>
      </c>
      <c r="B17" s="6" t="s">
        <v>22</v>
      </c>
      <c r="C17" s="7">
        <v>5739</v>
      </c>
      <c r="D17" s="37">
        <f>SUM(Feb!D17+C17*4)</f>
        <v>153094</v>
      </c>
      <c r="E17" s="8">
        <v>8383</v>
      </c>
      <c r="F17" s="37">
        <f>SUM(Feb!F17+E17*4)</f>
        <v>456311</v>
      </c>
      <c r="G17" s="8">
        <v>56374</v>
      </c>
      <c r="H17" s="37">
        <f>SUM(Feb!H17+G17)</f>
        <v>396381</v>
      </c>
      <c r="I17" s="38">
        <f t="shared" si="0"/>
        <v>70496</v>
      </c>
      <c r="J17" s="37">
        <f t="shared" si="1"/>
        <v>1005786</v>
      </c>
    </row>
    <row r="18" spans="1:10" s="1" customFormat="1" ht="15.75" customHeight="1">
      <c r="A18" s="5" t="s">
        <v>46</v>
      </c>
      <c r="B18" s="6" t="s">
        <v>22</v>
      </c>
      <c r="C18" s="7">
        <v>11331</v>
      </c>
      <c r="D18" s="37">
        <f>SUM(Feb!D18+C18*4)</f>
        <v>367780</v>
      </c>
      <c r="E18" s="8">
        <v>11677</v>
      </c>
      <c r="F18" s="37">
        <f>SUM(Feb!F18+E18*4)</f>
        <v>544747</v>
      </c>
      <c r="G18" s="8">
        <v>276594</v>
      </c>
      <c r="H18" s="37">
        <f>SUM(Feb!H18+G18)</f>
        <v>725707</v>
      </c>
      <c r="I18" s="38">
        <f t="shared" si="0"/>
        <v>299602</v>
      </c>
      <c r="J18" s="37">
        <f t="shared" si="1"/>
        <v>1638234</v>
      </c>
    </row>
    <row r="19" spans="1:10" s="12" customFormat="1" ht="15.75" customHeight="1">
      <c r="A19" s="10" t="s">
        <v>47</v>
      </c>
      <c r="B19" s="11" t="s">
        <v>22</v>
      </c>
      <c r="C19" s="7">
        <v>0</v>
      </c>
      <c r="D19" s="37">
        <f>SUM(Feb!D19+C19*4)</f>
        <v>29248</v>
      </c>
      <c r="E19" s="8">
        <v>0</v>
      </c>
      <c r="F19" s="37">
        <f>SUM(Feb!F19+E19*4)</f>
        <v>0</v>
      </c>
      <c r="G19" s="8">
        <v>0</v>
      </c>
      <c r="H19" s="37">
        <f>SUM(Feb!H19+G19)</f>
        <v>11124</v>
      </c>
      <c r="I19" s="37">
        <f t="shared" si="0"/>
        <v>0</v>
      </c>
      <c r="J19" s="37">
        <f t="shared" si="1"/>
        <v>40372</v>
      </c>
    </row>
    <row r="20" spans="1:10" s="12" customFormat="1" ht="15.75" customHeight="1">
      <c r="A20" s="10" t="s">
        <v>49</v>
      </c>
      <c r="B20" s="11" t="s">
        <v>22</v>
      </c>
      <c r="C20" s="7">
        <v>0</v>
      </c>
      <c r="D20" s="37">
        <f>SUM(Feb!D20+C20*4)</f>
        <v>24772</v>
      </c>
      <c r="E20" s="8">
        <v>0</v>
      </c>
      <c r="F20" s="37">
        <f>SUM(Feb!F20+E20*4)</f>
        <v>5280</v>
      </c>
      <c r="G20" s="8">
        <v>0</v>
      </c>
      <c r="H20" s="37">
        <f>SUM(Feb!H20+G20)</f>
        <v>21205</v>
      </c>
      <c r="I20" s="37">
        <f t="shared" si="0"/>
        <v>0</v>
      </c>
      <c r="J20" s="37">
        <f t="shared" si="1"/>
        <v>51257</v>
      </c>
    </row>
    <row r="21" spans="1:10" s="1" customFormat="1" ht="15.75" customHeight="1">
      <c r="A21" s="5" t="s">
        <v>50</v>
      </c>
      <c r="B21" s="6" t="s">
        <v>22</v>
      </c>
      <c r="C21" s="7">
        <v>123</v>
      </c>
      <c r="D21" s="37">
        <f>SUM(Feb!D21+C21*4)</f>
        <v>296014</v>
      </c>
      <c r="E21" s="8">
        <v>5591</v>
      </c>
      <c r="F21" s="37">
        <f>SUM(Feb!F21+E21*4)</f>
        <v>105856</v>
      </c>
      <c r="G21" s="8">
        <v>14178</v>
      </c>
      <c r="H21" s="37">
        <f>SUM(Feb!H21+G21)</f>
        <v>333011</v>
      </c>
      <c r="I21" s="38">
        <f t="shared" si="0"/>
        <v>19892</v>
      </c>
      <c r="J21" s="37">
        <f t="shared" si="1"/>
        <v>734881</v>
      </c>
    </row>
    <row r="22" spans="1:10" s="1" customFormat="1" ht="15.75" customHeight="1">
      <c r="A22" s="5" t="s">
        <v>51</v>
      </c>
      <c r="B22" s="6" t="s">
        <v>22</v>
      </c>
      <c r="C22" s="7">
        <v>0</v>
      </c>
      <c r="D22" s="37">
        <f>SUM(Feb!D22+C22*4)</f>
        <v>19761</v>
      </c>
      <c r="E22" s="8">
        <v>0</v>
      </c>
      <c r="F22" s="37">
        <f>SUM(Feb!F22+E22*4)</f>
        <v>0</v>
      </c>
      <c r="G22" s="8">
        <v>0</v>
      </c>
      <c r="H22" s="37">
        <f>SUM(Feb!H22+G22)</f>
        <v>33240</v>
      </c>
      <c r="I22" s="38">
        <f t="shared" si="0"/>
        <v>0</v>
      </c>
      <c r="J22" s="37">
        <f t="shared" si="1"/>
        <v>53001</v>
      </c>
    </row>
    <row r="23" spans="1:10" s="1" customFormat="1" ht="15.75" customHeight="1">
      <c r="A23" s="5" t="s">
        <v>52</v>
      </c>
      <c r="B23" s="6" t="s">
        <v>22</v>
      </c>
      <c r="C23" s="7">
        <v>5329</v>
      </c>
      <c r="D23" s="37">
        <f>SUM(Feb!D23+C23*4)</f>
        <v>168577</v>
      </c>
      <c r="E23" s="8">
        <v>1478</v>
      </c>
      <c r="F23" s="37">
        <f>SUM(Feb!F23+E23*4)</f>
        <v>666900</v>
      </c>
      <c r="G23" s="8">
        <v>59935</v>
      </c>
      <c r="H23" s="37">
        <f>SUM(Feb!H23+G23)</f>
        <v>1166271</v>
      </c>
      <c r="I23" s="38">
        <f t="shared" si="0"/>
        <v>66742</v>
      </c>
      <c r="J23" s="37">
        <f t="shared" si="1"/>
        <v>2001748</v>
      </c>
    </row>
    <row r="24" spans="1:10" s="1" customFormat="1" ht="15.75" customHeight="1">
      <c r="A24" s="5" t="s">
        <v>53</v>
      </c>
      <c r="B24" s="6" t="s">
        <v>22</v>
      </c>
      <c r="C24" s="7">
        <v>0</v>
      </c>
      <c r="D24" s="37">
        <f>SUM(Feb!D24+C24*4)</f>
        <v>0</v>
      </c>
      <c r="E24" s="8">
        <v>0</v>
      </c>
      <c r="F24" s="37">
        <f>SUM(Feb!F24+E24*4)</f>
        <v>34984</v>
      </c>
      <c r="G24" s="8">
        <v>0</v>
      </c>
      <c r="H24" s="37">
        <f>SUM(Feb!H24+G24)</f>
        <v>13549</v>
      </c>
      <c r="I24" s="38">
        <f t="shared" si="0"/>
        <v>0</v>
      </c>
      <c r="J24" s="37">
        <f t="shared" si="1"/>
        <v>48533</v>
      </c>
    </row>
    <row r="25" spans="1:10" s="12" customFormat="1" ht="15.75" customHeight="1">
      <c r="A25" s="10" t="s">
        <v>57</v>
      </c>
      <c r="B25" s="11" t="s">
        <v>22</v>
      </c>
      <c r="C25" s="7">
        <v>6013</v>
      </c>
      <c r="D25" s="37">
        <f>SUM(Feb!D25+C25*4)</f>
        <v>145384</v>
      </c>
      <c r="E25" s="8">
        <v>6660</v>
      </c>
      <c r="F25" s="37">
        <f>SUM(Feb!F25+E25*4)</f>
        <v>346776</v>
      </c>
      <c r="G25" s="8">
        <v>90734</v>
      </c>
      <c r="H25" s="37">
        <f>SUM(Feb!H25+G25)</f>
        <v>346157</v>
      </c>
      <c r="I25" s="37">
        <f t="shared" si="0"/>
        <v>103407</v>
      </c>
      <c r="J25" s="37">
        <f t="shared" si="1"/>
        <v>838317</v>
      </c>
    </row>
    <row r="26" spans="1:10" s="1" customFormat="1" ht="15.75" customHeight="1">
      <c r="A26" s="5" t="s">
        <v>63</v>
      </c>
      <c r="B26" s="6" t="s">
        <v>22</v>
      </c>
      <c r="C26" s="7">
        <v>7162</v>
      </c>
      <c r="D26" s="37">
        <f>SUM(Feb!D26+C26*4)</f>
        <v>143609</v>
      </c>
      <c r="E26" s="8">
        <v>6465</v>
      </c>
      <c r="F26" s="37">
        <f>SUM(Feb!F26+E26*4)</f>
        <v>198820</v>
      </c>
      <c r="G26" s="8">
        <v>36245</v>
      </c>
      <c r="H26" s="37">
        <f>SUM(Feb!H26+G26)</f>
        <v>265740</v>
      </c>
      <c r="I26" s="38">
        <f t="shared" si="0"/>
        <v>49872</v>
      </c>
      <c r="J26" s="37">
        <f t="shared" si="1"/>
        <v>608169</v>
      </c>
    </row>
    <row r="27" spans="1:10" s="1" customFormat="1" ht="15.75" customHeight="1">
      <c r="A27" s="5" t="s">
        <v>64</v>
      </c>
      <c r="B27" s="6" t="s">
        <v>22</v>
      </c>
      <c r="C27" s="7">
        <v>2436</v>
      </c>
      <c r="D27" s="37">
        <f>SUM(Feb!D27+C27*4)</f>
        <v>440005</v>
      </c>
      <c r="E27" s="8">
        <v>5657</v>
      </c>
      <c r="F27" s="37">
        <f>SUM(Feb!F27+E27*4)</f>
        <v>428812</v>
      </c>
      <c r="G27" s="8">
        <v>39256</v>
      </c>
      <c r="H27" s="37">
        <f>SUM(Feb!H27+G27)</f>
        <v>360155</v>
      </c>
      <c r="I27" s="38">
        <f t="shared" si="0"/>
        <v>47349</v>
      </c>
      <c r="J27" s="37">
        <f t="shared" si="1"/>
        <v>1228972</v>
      </c>
    </row>
    <row r="28" spans="1:10" s="1" customFormat="1" ht="15.75" customHeight="1">
      <c r="A28" s="5" t="s">
        <v>77</v>
      </c>
      <c r="B28" s="6" t="s">
        <v>22</v>
      </c>
      <c r="C28" s="7">
        <v>3977</v>
      </c>
      <c r="D28" s="37">
        <f>SUM(Feb!D28+C28*4)</f>
        <v>122276</v>
      </c>
      <c r="E28" s="8">
        <v>1574</v>
      </c>
      <c r="F28" s="37">
        <f>SUM(Feb!F28+E28*4)</f>
        <v>171068</v>
      </c>
      <c r="G28" s="8">
        <v>160815</v>
      </c>
      <c r="H28" s="37">
        <f>SUM(Feb!H28+G28)</f>
        <v>456576</v>
      </c>
      <c r="I28" s="38">
        <f t="shared" si="0"/>
        <v>166366</v>
      </c>
      <c r="J28" s="37">
        <f t="shared" si="1"/>
        <v>749920</v>
      </c>
    </row>
    <row r="29" spans="1:10" s="1" customFormat="1" ht="15.75" customHeight="1">
      <c r="A29" s="5" t="s">
        <v>82</v>
      </c>
      <c r="B29" s="6" t="s">
        <v>22</v>
      </c>
      <c r="C29" s="7">
        <v>4252</v>
      </c>
      <c r="D29" s="37">
        <f>SUM(Feb!D29+C29*4)</f>
        <v>523214</v>
      </c>
      <c r="E29" s="8">
        <v>0</v>
      </c>
      <c r="F29" s="37">
        <f>SUM(Feb!F29+E29*4)</f>
        <v>22191</v>
      </c>
      <c r="G29" s="8">
        <v>538</v>
      </c>
      <c r="H29" s="37">
        <f>SUM(Feb!H29+G29)</f>
        <v>205027</v>
      </c>
      <c r="I29" s="38">
        <f t="shared" si="0"/>
        <v>4790</v>
      </c>
      <c r="J29" s="37">
        <f t="shared" si="1"/>
        <v>750432</v>
      </c>
    </row>
    <row r="30" spans="1:10" s="1" customFormat="1" ht="15.75" customHeight="1">
      <c r="A30" s="5" t="s">
        <v>83</v>
      </c>
      <c r="B30" s="6" t="s">
        <v>22</v>
      </c>
      <c r="C30" s="7">
        <v>8935</v>
      </c>
      <c r="D30" s="37">
        <f>SUM(Feb!D30+C30*4)</f>
        <v>1379559</v>
      </c>
      <c r="E30" s="8">
        <v>1554</v>
      </c>
      <c r="F30" s="37">
        <f>SUM(Feb!F30+E30*4)</f>
        <v>212429</v>
      </c>
      <c r="G30" s="8">
        <v>45030</v>
      </c>
      <c r="H30" s="37">
        <f>SUM(Feb!H30+G30)</f>
        <v>367937</v>
      </c>
      <c r="I30" s="38">
        <f t="shared" si="0"/>
        <v>55519</v>
      </c>
      <c r="J30" s="37">
        <f t="shared" si="1"/>
        <v>1959925</v>
      </c>
    </row>
    <row r="31" spans="1:10" s="1" customFormat="1" ht="15.75" customHeight="1">
      <c r="A31" s="5" t="s">
        <v>84</v>
      </c>
      <c r="B31" s="6" t="s">
        <v>22</v>
      </c>
      <c r="C31" s="7">
        <v>5758</v>
      </c>
      <c r="D31" s="37">
        <f>SUM(Feb!D31+C31*4)</f>
        <v>302063</v>
      </c>
      <c r="E31" s="8">
        <v>13770</v>
      </c>
      <c r="F31" s="37">
        <f>SUM(Feb!F31+E31*4)</f>
        <v>900649</v>
      </c>
      <c r="G31" s="8">
        <v>115358</v>
      </c>
      <c r="H31" s="37">
        <f>SUM(Feb!H31+G31)</f>
        <v>710440</v>
      </c>
      <c r="I31" s="38">
        <f t="shared" si="0"/>
        <v>134886</v>
      </c>
      <c r="J31" s="37">
        <f t="shared" si="1"/>
        <v>1913152</v>
      </c>
    </row>
    <row r="32" spans="1:10" s="12" customFormat="1" ht="15.75" customHeight="1">
      <c r="A32" s="10" t="s">
        <v>86</v>
      </c>
      <c r="B32" s="11" t="s">
        <v>22</v>
      </c>
      <c r="C32" s="7">
        <v>601</v>
      </c>
      <c r="D32" s="37">
        <f>SUM(Feb!D32+C32*4)</f>
        <v>17222</v>
      </c>
      <c r="E32" s="8">
        <v>0</v>
      </c>
      <c r="F32" s="37">
        <f>SUM(Feb!F32+E32*4)</f>
        <v>57364</v>
      </c>
      <c r="G32" s="8">
        <v>2914</v>
      </c>
      <c r="H32" s="37">
        <f>SUM(Feb!H32+G32)</f>
        <v>54761</v>
      </c>
      <c r="I32" s="37">
        <f t="shared" si="0"/>
        <v>3515</v>
      </c>
      <c r="J32" s="37">
        <f t="shared" si="1"/>
        <v>129347</v>
      </c>
    </row>
    <row r="33" spans="1:10" s="12" customFormat="1" ht="15.75" customHeight="1">
      <c r="A33" s="10" t="s">
        <v>136</v>
      </c>
      <c r="B33" s="11" t="s">
        <v>22</v>
      </c>
      <c r="C33" s="7">
        <v>0</v>
      </c>
      <c r="D33" s="37">
        <f>SUM(Feb!D33+C33*4)</f>
        <v>31283</v>
      </c>
      <c r="E33" s="8">
        <v>2823</v>
      </c>
      <c r="F33" s="37">
        <f>SUM(Feb!F33+E33*4)</f>
        <v>160189</v>
      </c>
      <c r="G33" s="8">
        <v>7293</v>
      </c>
      <c r="H33" s="37">
        <f>SUM(Feb!H33+G33)</f>
        <v>86350</v>
      </c>
      <c r="I33" s="37">
        <f t="shared" si="0"/>
        <v>10116</v>
      </c>
      <c r="J33" s="37">
        <f t="shared" si="1"/>
        <v>277822</v>
      </c>
    </row>
    <row r="34" spans="1:10" s="12" customFormat="1" ht="15.75" customHeight="1">
      <c r="A34" s="10" t="s">
        <v>137</v>
      </c>
      <c r="B34" s="11" t="s">
        <v>22</v>
      </c>
      <c r="C34" s="7">
        <v>0</v>
      </c>
      <c r="D34" s="37">
        <f>SUM(Feb!D34+C34*4)</f>
        <v>33270</v>
      </c>
      <c r="E34" s="8">
        <v>29424</v>
      </c>
      <c r="F34" s="37">
        <f>SUM(Feb!F34+E34*4)</f>
        <v>626545</v>
      </c>
      <c r="G34" s="8">
        <v>121637</v>
      </c>
      <c r="H34" s="37">
        <f>SUM(Feb!H34+G34)</f>
        <v>466920</v>
      </c>
      <c r="I34" s="37">
        <f t="shared" si="0"/>
        <v>151061</v>
      </c>
      <c r="J34" s="37">
        <f t="shared" si="1"/>
        <v>1126735</v>
      </c>
    </row>
    <row r="35" spans="1:10" s="12" customFormat="1" ht="15.75" customHeight="1">
      <c r="A35" s="10" t="s">
        <v>138</v>
      </c>
      <c r="B35" s="11" t="s">
        <v>22</v>
      </c>
      <c r="C35" s="7">
        <v>0</v>
      </c>
      <c r="D35" s="37">
        <f>SUM(Feb!D35+C35*4)</f>
        <v>0</v>
      </c>
      <c r="E35" s="8">
        <v>4647</v>
      </c>
      <c r="F35" s="37">
        <f>SUM(Feb!F35+E35*4)</f>
        <v>337210</v>
      </c>
      <c r="G35" s="8">
        <v>6396</v>
      </c>
      <c r="H35" s="37">
        <f>SUM(Feb!H35+G35)</f>
        <v>149492</v>
      </c>
      <c r="I35" s="37">
        <f t="shared" si="0"/>
        <v>11043</v>
      </c>
      <c r="J35" s="37">
        <f t="shared" si="1"/>
        <v>486702</v>
      </c>
    </row>
    <row r="36" spans="1:10" s="12" customFormat="1" ht="15.75" customHeight="1">
      <c r="A36" s="10" t="s">
        <v>131</v>
      </c>
      <c r="B36" s="11" t="s">
        <v>20</v>
      </c>
      <c r="C36" s="7">
        <v>0</v>
      </c>
      <c r="D36" s="37">
        <f>SUM(Feb!D36+C36*4)</f>
        <v>745553</v>
      </c>
      <c r="E36" s="8">
        <v>1644</v>
      </c>
      <c r="F36" s="37">
        <f>SUM(Feb!F36+E36*4)</f>
        <v>153667</v>
      </c>
      <c r="G36" s="8">
        <v>0</v>
      </c>
      <c r="H36" s="37">
        <f>SUM(Feb!H36+G36)</f>
        <v>691401</v>
      </c>
      <c r="I36" s="37">
        <f t="shared" si="0"/>
        <v>1644</v>
      </c>
      <c r="J36" s="37">
        <f t="shared" si="1"/>
        <v>1590621</v>
      </c>
    </row>
    <row r="37" spans="1:10" s="1" customFormat="1" ht="15.75" customHeight="1">
      <c r="A37" s="5" t="s">
        <v>19</v>
      </c>
      <c r="B37" s="6" t="s">
        <v>20</v>
      </c>
      <c r="C37" s="7">
        <v>974</v>
      </c>
      <c r="D37" s="37">
        <f>SUM(Feb!D37+C37*4)</f>
        <v>91138</v>
      </c>
      <c r="E37" s="8">
        <v>0</v>
      </c>
      <c r="F37" s="37">
        <f>SUM(Feb!F37+E37*4)</f>
        <v>20208</v>
      </c>
      <c r="G37" s="8">
        <v>2170</v>
      </c>
      <c r="H37" s="37">
        <f>SUM(Feb!H37+G37)</f>
        <v>27401</v>
      </c>
      <c r="I37" s="38">
        <f t="shared" si="0"/>
        <v>3144</v>
      </c>
      <c r="J37" s="37">
        <f t="shared" si="1"/>
        <v>138747</v>
      </c>
    </row>
    <row r="38" spans="1:10" s="1" customFormat="1" ht="15.75" customHeight="1">
      <c r="A38" s="5" t="s">
        <v>26</v>
      </c>
      <c r="B38" s="6" t="s">
        <v>20</v>
      </c>
      <c r="C38" s="7">
        <v>23924</v>
      </c>
      <c r="D38" s="37">
        <f>SUM(Feb!D38+C38*4)</f>
        <v>1417345</v>
      </c>
      <c r="E38" s="8">
        <v>8283</v>
      </c>
      <c r="F38" s="37">
        <f>SUM(Feb!F38+E38*4)</f>
        <v>694593</v>
      </c>
      <c r="G38" s="8">
        <v>236778</v>
      </c>
      <c r="H38" s="37">
        <f>SUM(Feb!H38+G38)</f>
        <v>1389230</v>
      </c>
      <c r="I38" s="38">
        <f t="shared" si="0"/>
        <v>268985</v>
      </c>
      <c r="J38" s="37">
        <f t="shared" si="1"/>
        <v>3501168</v>
      </c>
    </row>
    <row r="39" spans="1:10" s="1" customFormat="1" ht="15.75" customHeight="1">
      <c r="A39" s="5" t="s">
        <v>28</v>
      </c>
      <c r="B39" s="6" t="s">
        <v>20</v>
      </c>
      <c r="C39" s="7">
        <v>9545</v>
      </c>
      <c r="D39" s="37">
        <f>SUM(Feb!D39+C39*4)</f>
        <v>453621</v>
      </c>
      <c r="E39" s="8">
        <v>2999</v>
      </c>
      <c r="F39" s="37">
        <f>SUM(Feb!F39+E39*4)</f>
        <v>52629</v>
      </c>
      <c r="G39" s="8">
        <v>34982</v>
      </c>
      <c r="H39" s="37">
        <f>SUM(Feb!H39+G39)</f>
        <v>389002</v>
      </c>
      <c r="I39" s="38">
        <f t="shared" si="0"/>
        <v>47526</v>
      </c>
      <c r="J39" s="37">
        <f t="shared" si="1"/>
        <v>895252</v>
      </c>
    </row>
    <row r="40" spans="1:10" s="1" customFormat="1" ht="15.75" customHeight="1">
      <c r="A40" s="5" t="s">
        <v>29</v>
      </c>
      <c r="B40" s="6" t="s">
        <v>20</v>
      </c>
      <c r="C40" s="7">
        <v>3708</v>
      </c>
      <c r="D40" s="37">
        <f>SUM(Feb!D40+C40*4)</f>
        <v>466264</v>
      </c>
      <c r="E40" s="8">
        <v>0</v>
      </c>
      <c r="F40" s="37">
        <f>SUM(Feb!F40+E40*4)</f>
        <v>54997</v>
      </c>
      <c r="G40" s="8">
        <v>13899</v>
      </c>
      <c r="H40" s="37">
        <f>SUM(Feb!H40+G40)</f>
        <v>240133</v>
      </c>
      <c r="I40" s="38">
        <f t="shared" si="0"/>
        <v>17607</v>
      </c>
      <c r="J40" s="37">
        <f t="shared" si="1"/>
        <v>761394</v>
      </c>
    </row>
    <row r="41" spans="1:10" s="12" customFormat="1" ht="15.75" customHeight="1">
      <c r="A41" s="10" t="s">
        <v>32</v>
      </c>
      <c r="B41" s="11" t="s">
        <v>20</v>
      </c>
      <c r="C41" s="7">
        <v>0</v>
      </c>
      <c r="D41" s="37">
        <f>SUM(Feb!D41+C41*4)</f>
        <v>0</v>
      </c>
      <c r="E41" s="8">
        <v>0</v>
      </c>
      <c r="F41" s="37">
        <f>SUM(Feb!F41+E41*4)</f>
        <v>0</v>
      </c>
      <c r="G41" s="8">
        <v>0</v>
      </c>
      <c r="H41" s="37">
        <f>SUM(Feb!H41+G41)</f>
        <v>0</v>
      </c>
      <c r="I41" s="37">
        <f t="shared" si="0"/>
        <v>0</v>
      </c>
      <c r="J41" s="37">
        <f t="shared" si="1"/>
        <v>0</v>
      </c>
    </row>
    <row r="42" spans="1:10" s="1" customFormat="1" ht="15.75" customHeight="1">
      <c r="A42" s="5" t="s">
        <v>33</v>
      </c>
      <c r="B42" s="6" t="s">
        <v>20</v>
      </c>
      <c r="C42" s="7">
        <v>11056</v>
      </c>
      <c r="D42" s="37">
        <f>SUM(Feb!D42+C42*4)</f>
        <v>591152</v>
      </c>
      <c r="E42" s="8">
        <v>8076</v>
      </c>
      <c r="F42" s="37">
        <f>SUM(Feb!F42+E42*4)</f>
        <v>397888</v>
      </c>
      <c r="G42" s="8">
        <v>130915</v>
      </c>
      <c r="H42" s="37">
        <f>SUM(Feb!H42+G42)</f>
        <v>709420</v>
      </c>
      <c r="I42" s="38">
        <f aca="true" t="shared" si="2" ref="I42:I80">SUM(C42,E42,G42)</f>
        <v>150047</v>
      </c>
      <c r="J42" s="37">
        <f t="shared" si="1"/>
        <v>1698460</v>
      </c>
    </row>
    <row r="43" spans="1:10" s="1" customFormat="1" ht="15.75" customHeight="1">
      <c r="A43" s="5" t="s">
        <v>34</v>
      </c>
      <c r="B43" s="6" t="s">
        <v>20</v>
      </c>
      <c r="C43" s="7">
        <v>5247</v>
      </c>
      <c r="D43" s="37">
        <f>SUM(Feb!D43+C43*4)</f>
        <v>650775</v>
      </c>
      <c r="E43" s="8">
        <v>8821</v>
      </c>
      <c r="F43" s="37">
        <f>SUM(Feb!F43+E43*4)</f>
        <v>288779</v>
      </c>
      <c r="G43" s="8">
        <v>24503</v>
      </c>
      <c r="H43" s="37">
        <f>SUM(Feb!H43+G43)</f>
        <v>401462</v>
      </c>
      <c r="I43" s="38">
        <f t="shared" si="2"/>
        <v>38571</v>
      </c>
      <c r="J43" s="37">
        <f t="shared" si="1"/>
        <v>1341016</v>
      </c>
    </row>
    <row r="44" spans="1:10" s="12" customFormat="1" ht="15.75" customHeight="1">
      <c r="A44" s="10" t="s">
        <v>35</v>
      </c>
      <c r="B44" s="11" t="s">
        <v>20</v>
      </c>
      <c r="C44" s="7">
        <v>0</v>
      </c>
      <c r="D44" s="37">
        <f>SUM(Feb!D44+C44*4)</f>
        <v>0</v>
      </c>
      <c r="E44" s="8">
        <v>0</v>
      </c>
      <c r="F44" s="37">
        <f>SUM(Feb!F44+E44*4)</f>
        <v>0</v>
      </c>
      <c r="G44" s="8">
        <v>0</v>
      </c>
      <c r="H44" s="37">
        <f>SUM(Feb!H44+G44)</f>
        <v>0</v>
      </c>
      <c r="I44" s="37">
        <f t="shared" si="2"/>
        <v>0</v>
      </c>
      <c r="J44" s="37">
        <f t="shared" si="1"/>
        <v>0</v>
      </c>
    </row>
    <row r="45" spans="1:10" s="1" customFormat="1" ht="15.75" customHeight="1">
      <c r="A45" s="5" t="s">
        <v>38</v>
      </c>
      <c r="B45" s="6" t="s">
        <v>20</v>
      </c>
      <c r="C45" s="7">
        <v>13879</v>
      </c>
      <c r="D45" s="37">
        <f>SUM(Feb!D45+C45*4)</f>
        <v>745767</v>
      </c>
      <c r="E45" s="8">
        <v>3441</v>
      </c>
      <c r="F45" s="37">
        <f>SUM(Feb!F45+E45*4)</f>
        <v>187241</v>
      </c>
      <c r="G45" s="8">
        <v>127192</v>
      </c>
      <c r="H45" s="37">
        <f>SUM(Feb!H45+G45)</f>
        <v>415632</v>
      </c>
      <c r="I45" s="38">
        <f t="shared" si="2"/>
        <v>144512</v>
      </c>
      <c r="J45" s="37">
        <f t="shared" si="1"/>
        <v>1348640</v>
      </c>
    </row>
    <row r="46" spans="1:10" s="12" customFormat="1" ht="15.75" customHeight="1">
      <c r="A46" s="10" t="s">
        <v>39</v>
      </c>
      <c r="B46" s="11" t="s">
        <v>20</v>
      </c>
      <c r="C46" s="7">
        <v>1142</v>
      </c>
      <c r="D46" s="37">
        <f>SUM(Feb!D46+C46*4)</f>
        <v>158714</v>
      </c>
      <c r="E46" s="8">
        <v>3559</v>
      </c>
      <c r="F46" s="37">
        <f>SUM(Feb!F46+E46*4)</f>
        <v>90311</v>
      </c>
      <c r="G46" s="8">
        <v>17847</v>
      </c>
      <c r="H46" s="37">
        <f>SUM(Feb!H46+G46)</f>
        <v>117581</v>
      </c>
      <c r="I46" s="37">
        <f t="shared" si="2"/>
        <v>22548</v>
      </c>
      <c r="J46" s="37">
        <f t="shared" si="1"/>
        <v>366606</v>
      </c>
    </row>
    <row r="47" spans="1:10" s="1" customFormat="1" ht="15.75" customHeight="1">
      <c r="A47" s="5" t="s">
        <v>41</v>
      </c>
      <c r="B47" s="6" t="s">
        <v>20</v>
      </c>
      <c r="C47" s="7">
        <v>22798</v>
      </c>
      <c r="D47" s="37">
        <f>SUM(Feb!D47+C47*4)</f>
        <v>722338</v>
      </c>
      <c r="E47" s="8">
        <v>25998</v>
      </c>
      <c r="F47" s="37">
        <f>SUM(Feb!F47+E47*4)</f>
        <v>1175836</v>
      </c>
      <c r="G47" s="8">
        <v>55744</v>
      </c>
      <c r="H47" s="37">
        <f>SUM(Feb!H47+G47)</f>
        <v>813497</v>
      </c>
      <c r="I47" s="38">
        <f t="shared" si="2"/>
        <v>104540</v>
      </c>
      <c r="J47" s="37">
        <f t="shared" si="1"/>
        <v>2711671</v>
      </c>
    </row>
    <row r="48" spans="1:10" s="1" customFormat="1" ht="15.75" customHeight="1">
      <c r="A48" s="5" t="s">
        <v>42</v>
      </c>
      <c r="B48" s="6" t="s">
        <v>20</v>
      </c>
      <c r="C48" s="7">
        <v>123</v>
      </c>
      <c r="D48" s="37">
        <f>SUM(Feb!D48+C48*4)</f>
        <v>184421</v>
      </c>
      <c r="E48" s="8">
        <v>3760</v>
      </c>
      <c r="F48" s="37">
        <f>SUM(Feb!F48+E48*4)</f>
        <v>137399</v>
      </c>
      <c r="G48" s="8">
        <v>4776</v>
      </c>
      <c r="H48" s="37">
        <f>SUM(Feb!H48+G48)</f>
        <v>76816</v>
      </c>
      <c r="I48" s="38">
        <f t="shared" si="2"/>
        <v>8659</v>
      </c>
      <c r="J48" s="37">
        <f t="shared" si="1"/>
        <v>398636</v>
      </c>
    </row>
    <row r="49" spans="1:10" s="12" customFormat="1" ht="15.75" customHeight="1">
      <c r="A49" s="10" t="s">
        <v>43</v>
      </c>
      <c r="B49" s="11" t="s">
        <v>20</v>
      </c>
      <c r="C49" s="7">
        <v>0</v>
      </c>
      <c r="D49" s="37">
        <f>SUM(Feb!D49+C49*4)</f>
        <v>0</v>
      </c>
      <c r="E49" s="8">
        <v>0</v>
      </c>
      <c r="F49" s="37">
        <f>SUM(Feb!F49+E49*4)</f>
        <v>0</v>
      </c>
      <c r="G49" s="8">
        <v>0</v>
      </c>
      <c r="H49" s="37">
        <f>SUM(Feb!H49+G49)</f>
        <v>0</v>
      </c>
      <c r="I49" s="37">
        <f t="shared" si="2"/>
        <v>0</v>
      </c>
      <c r="J49" s="37">
        <f t="shared" si="1"/>
        <v>0</v>
      </c>
    </row>
    <row r="50" spans="1:10" s="12" customFormat="1" ht="15.75" customHeight="1">
      <c r="A50" s="10" t="s">
        <v>133</v>
      </c>
      <c r="B50" s="11" t="s">
        <v>20</v>
      </c>
      <c r="C50" s="7">
        <v>3856</v>
      </c>
      <c r="D50" s="37">
        <f>SUM(Feb!D50+C50*4)</f>
        <v>568892</v>
      </c>
      <c r="E50" s="8">
        <v>0</v>
      </c>
      <c r="F50" s="37">
        <f>SUM(Feb!F50+E50*4)</f>
        <v>17905</v>
      </c>
      <c r="G50" s="8">
        <v>9705</v>
      </c>
      <c r="H50" s="37">
        <f>SUM(Feb!H50+G50)</f>
        <v>541691</v>
      </c>
      <c r="I50" s="37">
        <f t="shared" si="2"/>
        <v>13561</v>
      </c>
      <c r="J50" s="37">
        <f t="shared" si="1"/>
        <v>1128488</v>
      </c>
    </row>
    <row r="51" spans="1:10" s="1" customFormat="1" ht="15.75" customHeight="1">
      <c r="A51" s="5" t="s">
        <v>48</v>
      </c>
      <c r="B51" s="6" t="s">
        <v>20</v>
      </c>
      <c r="C51" s="7">
        <v>24281</v>
      </c>
      <c r="D51" s="37">
        <f>SUM(Feb!D51+C51*4)</f>
        <v>1328262</v>
      </c>
      <c r="E51" s="8">
        <v>1625</v>
      </c>
      <c r="F51" s="37">
        <f>SUM(Feb!F51+E51*4)</f>
        <v>126580</v>
      </c>
      <c r="G51" s="8">
        <v>58178</v>
      </c>
      <c r="H51" s="37">
        <f>SUM(Feb!H51+G51)</f>
        <v>795261</v>
      </c>
      <c r="I51" s="37">
        <f t="shared" si="2"/>
        <v>84084</v>
      </c>
      <c r="J51" s="37">
        <f t="shared" si="1"/>
        <v>2250103</v>
      </c>
    </row>
    <row r="52" spans="1:10" s="12" customFormat="1" ht="15.75" customHeight="1">
      <c r="A52" s="10" t="s">
        <v>54</v>
      </c>
      <c r="B52" s="11" t="s">
        <v>20</v>
      </c>
      <c r="C52" s="7">
        <v>0</v>
      </c>
      <c r="D52" s="37">
        <f>SUM(Feb!D52+C52*4)</f>
        <v>55983</v>
      </c>
      <c r="E52" s="8">
        <v>364</v>
      </c>
      <c r="F52" s="37">
        <f>SUM(Feb!F52+E52*4)</f>
        <v>17436</v>
      </c>
      <c r="G52" s="8">
        <v>7016</v>
      </c>
      <c r="H52" s="37">
        <f>SUM(Feb!H52+G52)</f>
        <v>53721</v>
      </c>
      <c r="I52" s="37">
        <f t="shared" si="2"/>
        <v>7380</v>
      </c>
      <c r="J52" s="37">
        <f t="shared" si="1"/>
        <v>127140</v>
      </c>
    </row>
    <row r="53" spans="1:10" s="12" customFormat="1" ht="15.75" customHeight="1">
      <c r="A53" s="10" t="s">
        <v>55</v>
      </c>
      <c r="B53" s="11" t="s">
        <v>20</v>
      </c>
      <c r="C53" s="7">
        <v>13489</v>
      </c>
      <c r="D53" s="37">
        <f>SUM(Feb!D53+C53*4)</f>
        <v>505873</v>
      </c>
      <c r="E53" s="8">
        <v>5232</v>
      </c>
      <c r="F53" s="37">
        <f>SUM(Feb!F53+E53*4)</f>
        <v>699461</v>
      </c>
      <c r="G53" s="8">
        <v>47176</v>
      </c>
      <c r="H53" s="37">
        <f>SUM(Feb!H53+G53)</f>
        <v>515292</v>
      </c>
      <c r="I53" s="37">
        <f t="shared" si="2"/>
        <v>65897</v>
      </c>
      <c r="J53" s="37">
        <f t="shared" si="1"/>
        <v>1720626</v>
      </c>
    </row>
    <row r="54" spans="1:10" s="12" customFormat="1" ht="15.75" customHeight="1">
      <c r="A54" s="10" t="s">
        <v>56</v>
      </c>
      <c r="B54" s="11" t="s">
        <v>20</v>
      </c>
      <c r="C54" s="7">
        <v>9978</v>
      </c>
      <c r="D54" s="37">
        <f>SUM(Feb!D54+C54*4)</f>
        <v>1035541</v>
      </c>
      <c r="E54" s="8">
        <v>16455</v>
      </c>
      <c r="F54" s="37">
        <f>SUM(Feb!F54+E54*4)</f>
        <v>1041454</v>
      </c>
      <c r="G54" s="8">
        <v>102983</v>
      </c>
      <c r="H54" s="37">
        <f>SUM(Feb!H54+G54)</f>
        <v>1060744</v>
      </c>
      <c r="I54" s="37">
        <f t="shared" si="2"/>
        <v>129416</v>
      </c>
      <c r="J54" s="37">
        <f t="shared" si="1"/>
        <v>3137739</v>
      </c>
    </row>
    <row r="55" spans="1:10" s="1" customFormat="1" ht="15.75" customHeight="1">
      <c r="A55" s="5" t="s">
        <v>58</v>
      </c>
      <c r="B55" s="6" t="s">
        <v>20</v>
      </c>
      <c r="C55" s="7">
        <v>376</v>
      </c>
      <c r="D55" s="37">
        <f>SUM(Feb!D55+C55*4)</f>
        <v>141373</v>
      </c>
      <c r="E55" s="8">
        <v>1056</v>
      </c>
      <c r="F55" s="37">
        <f>SUM(Feb!F55+E55*4)</f>
        <v>73302</v>
      </c>
      <c r="G55" s="8">
        <v>1197</v>
      </c>
      <c r="H55" s="37">
        <f>SUM(Feb!H55+G55)</f>
        <v>161909</v>
      </c>
      <c r="I55" s="38">
        <f t="shared" si="2"/>
        <v>2629</v>
      </c>
      <c r="J55" s="37">
        <f t="shared" si="1"/>
        <v>376584</v>
      </c>
    </row>
    <row r="56" spans="1:10" s="1" customFormat="1" ht="15.75" customHeight="1">
      <c r="A56" s="5" t="s">
        <v>59</v>
      </c>
      <c r="B56" s="6" t="s">
        <v>20</v>
      </c>
      <c r="C56" s="7">
        <v>17183</v>
      </c>
      <c r="D56" s="37">
        <f>SUM(Feb!D56+C56*4)</f>
        <v>1305991</v>
      </c>
      <c r="E56" s="8">
        <v>19019</v>
      </c>
      <c r="F56" s="37">
        <f>SUM(Feb!F56+E56*4)</f>
        <v>1834755</v>
      </c>
      <c r="G56" s="8">
        <v>103339</v>
      </c>
      <c r="H56" s="37">
        <f>SUM(Feb!H56+G56)</f>
        <v>1676841</v>
      </c>
      <c r="I56" s="38">
        <f t="shared" si="2"/>
        <v>139541</v>
      </c>
      <c r="J56" s="37">
        <f t="shared" si="1"/>
        <v>4817587</v>
      </c>
    </row>
    <row r="57" spans="1:10" s="1" customFormat="1" ht="15.75" customHeight="1">
      <c r="A57" s="5" t="s">
        <v>60</v>
      </c>
      <c r="B57" s="6" t="s">
        <v>20</v>
      </c>
      <c r="C57" s="7">
        <v>2481</v>
      </c>
      <c r="D57" s="37">
        <f>SUM(Feb!D57+C57*4)</f>
        <v>675129</v>
      </c>
      <c r="E57" s="8">
        <v>16361</v>
      </c>
      <c r="F57" s="37">
        <f>SUM(Feb!F57+E57*4)</f>
        <v>946141</v>
      </c>
      <c r="G57" s="8">
        <v>41286</v>
      </c>
      <c r="H57" s="37">
        <f>SUM(Feb!H57+G57)</f>
        <v>821172</v>
      </c>
      <c r="I57" s="38">
        <f t="shared" si="2"/>
        <v>60128</v>
      </c>
      <c r="J57" s="37">
        <f>SUM(D57+F57+H57)</f>
        <v>2442442</v>
      </c>
    </row>
    <row r="58" spans="1:10" s="1" customFormat="1" ht="15.75" customHeight="1">
      <c r="A58" s="5" t="s">
        <v>61</v>
      </c>
      <c r="B58" s="6" t="s">
        <v>20</v>
      </c>
      <c r="C58" s="7">
        <v>18279</v>
      </c>
      <c r="D58" s="37">
        <f>SUM(Feb!D58+C58*4)</f>
        <v>978762</v>
      </c>
      <c r="E58" s="8">
        <v>13924</v>
      </c>
      <c r="F58" s="37">
        <f>SUM(Feb!F58+E58*4)</f>
        <v>808665</v>
      </c>
      <c r="G58" s="8">
        <v>261095</v>
      </c>
      <c r="H58" s="37">
        <f>SUM(Feb!H58+G58)</f>
        <v>777870</v>
      </c>
      <c r="I58" s="38">
        <f t="shared" si="2"/>
        <v>293298</v>
      </c>
      <c r="J58" s="37">
        <f t="shared" si="1"/>
        <v>2565297</v>
      </c>
    </row>
    <row r="59" spans="1:10" s="1" customFormat="1" ht="15.75" customHeight="1">
      <c r="A59" s="5" t="s">
        <v>65</v>
      </c>
      <c r="B59" s="6" t="s">
        <v>20</v>
      </c>
      <c r="C59" s="7">
        <v>1333</v>
      </c>
      <c r="D59" s="37">
        <f>SUM(Feb!D59+C59*4)</f>
        <v>44760</v>
      </c>
      <c r="E59" s="8">
        <v>0</v>
      </c>
      <c r="F59" s="37">
        <f>SUM(Feb!F59+E59*4)</f>
        <v>0</v>
      </c>
      <c r="G59" s="8">
        <v>7191</v>
      </c>
      <c r="H59" s="37">
        <f>SUM(Feb!H59+G59)</f>
        <v>22928</v>
      </c>
      <c r="I59" s="38">
        <f t="shared" si="2"/>
        <v>8524</v>
      </c>
      <c r="J59" s="37">
        <f t="shared" si="1"/>
        <v>67688</v>
      </c>
    </row>
    <row r="60" spans="1:10" s="1" customFormat="1" ht="15.75" customHeight="1">
      <c r="A60" s="5" t="s">
        <v>66</v>
      </c>
      <c r="B60" s="6" t="s">
        <v>20</v>
      </c>
      <c r="C60" s="7">
        <v>12170</v>
      </c>
      <c r="D60" s="37">
        <f>SUM(Feb!D60+C60*4)</f>
        <v>673502</v>
      </c>
      <c r="E60" s="8">
        <v>2893</v>
      </c>
      <c r="F60" s="37">
        <f>SUM(Feb!F60+E60*4)</f>
        <v>152652</v>
      </c>
      <c r="G60" s="8">
        <v>123745</v>
      </c>
      <c r="H60" s="37">
        <f>SUM(Feb!H60+G60)</f>
        <v>429130</v>
      </c>
      <c r="I60" s="38">
        <f t="shared" si="2"/>
        <v>138808</v>
      </c>
      <c r="J60" s="37">
        <f t="shared" si="1"/>
        <v>1255284</v>
      </c>
    </row>
    <row r="61" spans="1:10" s="1" customFormat="1" ht="15.75" customHeight="1">
      <c r="A61" s="5" t="s">
        <v>67</v>
      </c>
      <c r="B61" s="6" t="s">
        <v>20</v>
      </c>
      <c r="C61" s="7">
        <v>2673</v>
      </c>
      <c r="D61" s="37">
        <f>SUM(Feb!D61+C61*4)</f>
        <v>153373</v>
      </c>
      <c r="E61" s="8">
        <v>0</v>
      </c>
      <c r="F61" s="37">
        <f>SUM(Feb!F61+E61*4)</f>
        <v>8448</v>
      </c>
      <c r="G61" s="8">
        <v>16038</v>
      </c>
      <c r="H61" s="37">
        <f>SUM(Feb!H61+G61)</f>
        <v>225283</v>
      </c>
      <c r="I61" s="38">
        <f t="shared" si="2"/>
        <v>18711</v>
      </c>
      <c r="J61" s="37">
        <f t="shared" si="1"/>
        <v>387104</v>
      </c>
    </row>
    <row r="62" spans="1:10" s="12" customFormat="1" ht="15.75" customHeight="1">
      <c r="A62" s="10" t="s">
        <v>68</v>
      </c>
      <c r="B62" s="11" t="s">
        <v>20</v>
      </c>
      <c r="C62" s="7">
        <v>2796</v>
      </c>
      <c r="D62" s="37">
        <f>SUM(Feb!D62+C62*4)</f>
        <v>71219</v>
      </c>
      <c r="E62" s="8">
        <v>1832</v>
      </c>
      <c r="F62" s="37">
        <f>SUM(Feb!F62+E62*4)</f>
        <v>200517</v>
      </c>
      <c r="G62" s="8">
        <v>21654</v>
      </c>
      <c r="H62" s="37">
        <f>SUM(Feb!H62+G62)</f>
        <v>212304</v>
      </c>
      <c r="I62" s="37">
        <f t="shared" si="2"/>
        <v>26282</v>
      </c>
      <c r="J62" s="37">
        <f t="shared" si="1"/>
        <v>484040</v>
      </c>
    </row>
    <row r="63" spans="1:10" s="1" customFormat="1" ht="15.75" customHeight="1">
      <c r="A63" s="5" t="s">
        <v>69</v>
      </c>
      <c r="B63" s="6" t="s">
        <v>20</v>
      </c>
      <c r="C63" s="7">
        <v>8208</v>
      </c>
      <c r="D63" s="37">
        <f>SUM(Feb!D63+C63*4)</f>
        <v>657862</v>
      </c>
      <c r="E63" s="8">
        <v>6780</v>
      </c>
      <c r="F63" s="37">
        <f>SUM(Feb!F63+E63*4)</f>
        <v>371614</v>
      </c>
      <c r="G63" s="8">
        <v>50241</v>
      </c>
      <c r="H63" s="37">
        <f>SUM(Feb!H63+G63)</f>
        <v>393290</v>
      </c>
      <c r="I63" s="38">
        <f t="shared" si="2"/>
        <v>65229</v>
      </c>
      <c r="J63" s="37">
        <f t="shared" si="1"/>
        <v>1422766</v>
      </c>
    </row>
    <row r="64" spans="1:10" s="12" customFormat="1" ht="15.75" customHeight="1">
      <c r="A64" s="10" t="s">
        <v>70</v>
      </c>
      <c r="B64" s="11" t="s">
        <v>20</v>
      </c>
      <c r="C64" s="7">
        <v>4514</v>
      </c>
      <c r="D64" s="37">
        <f>SUM(Feb!D64+C64*4)</f>
        <v>446284</v>
      </c>
      <c r="E64" s="8">
        <v>5569</v>
      </c>
      <c r="F64" s="37">
        <f>SUM(Feb!F64+E64*4)</f>
        <v>236871</v>
      </c>
      <c r="G64" s="8">
        <v>13580</v>
      </c>
      <c r="H64" s="37">
        <f>SUM(Feb!H64+G64)</f>
        <v>258229</v>
      </c>
      <c r="I64" s="37">
        <f t="shared" si="2"/>
        <v>23663</v>
      </c>
      <c r="J64" s="37">
        <f t="shared" si="1"/>
        <v>941384</v>
      </c>
    </row>
    <row r="65" spans="1:10" s="1" customFormat="1" ht="15.75" customHeight="1">
      <c r="A65" s="5" t="s">
        <v>71</v>
      </c>
      <c r="B65" s="6" t="s">
        <v>20</v>
      </c>
      <c r="C65" s="7">
        <v>2944</v>
      </c>
      <c r="D65" s="37">
        <f>SUM(Feb!D65+C65*4)</f>
        <v>504488</v>
      </c>
      <c r="E65" s="8">
        <v>1072</v>
      </c>
      <c r="F65" s="37">
        <f>SUM(Feb!F65+E65*4)</f>
        <v>93449</v>
      </c>
      <c r="G65" s="8">
        <v>53153</v>
      </c>
      <c r="H65" s="37">
        <f>SUM(Feb!H65+G65)</f>
        <v>389179</v>
      </c>
      <c r="I65" s="38">
        <f t="shared" si="2"/>
        <v>57169</v>
      </c>
      <c r="J65" s="37">
        <f t="shared" si="1"/>
        <v>987116</v>
      </c>
    </row>
    <row r="66" spans="1:10" s="12" customFormat="1" ht="15.75" customHeight="1">
      <c r="A66" s="10" t="s">
        <v>72</v>
      </c>
      <c r="B66" s="11" t="s">
        <v>20</v>
      </c>
      <c r="C66" s="7">
        <v>0</v>
      </c>
      <c r="D66" s="37">
        <f>SUM(Feb!D66+C66*4)</f>
        <v>0</v>
      </c>
      <c r="E66" s="8">
        <v>0</v>
      </c>
      <c r="F66" s="37">
        <f>SUM(Feb!F66+E66*4)</f>
        <v>14796</v>
      </c>
      <c r="G66" s="8">
        <v>0</v>
      </c>
      <c r="H66" s="37">
        <f>SUM(Feb!H66+G66)</f>
        <v>0</v>
      </c>
      <c r="I66" s="37">
        <f t="shared" si="2"/>
        <v>0</v>
      </c>
      <c r="J66" s="37">
        <f t="shared" si="1"/>
        <v>14796</v>
      </c>
    </row>
    <row r="67" spans="1:10" s="1" customFormat="1" ht="15.75" customHeight="1">
      <c r="A67" s="5" t="s">
        <v>73</v>
      </c>
      <c r="B67" s="6" t="s">
        <v>20</v>
      </c>
      <c r="C67" s="7">
        <v>3340</v>
      </c>
      <c r="D67" s="37">
        <f>SUM(Feb!D67+C67*4)</f>
        <v>403767</v>
      </c>
      <c r="E67" s="8">
        <v>1644</v>
      </c>
      <c r="F67" s="37">
        <f>SUM(Feb!F67+E67*4)</f>
        <v>52098</v>
      </c>
      <c r="G67" s="8">
        <v>14385</v>
      </c>
      <c r="H67" s="37">
        <f>SUM(Feb!H67+G67)</f>
        <v>225608</v>
      </c>
      <c r="I67" s="38">
        <f t="shared" si="2"/>
        <v>19369</v>
      </c>
      <c r="J67" s="37">
        <f t="shared" si="1"/>
        <v>681473</v>
      </c>
    </row>
    <row r="68" spans="1:10" s="12" customFormat="1" ht="15.75" customHeight="1">
      <c r="A68" s="10" t="s">
        <v>74</v>
      </c>
      <c r="B68" s="11" t="s">
        <v>20</v>
      </c>
      <c r="C68" s="7">
        <v>8005</v>
      </c>
      <c r="D68" s="37">
        <f>SUM(Feb!D68+C68*4)</f>
        <v>282381</v>
      </c>
      <c r="E68" s="8">
        <v>0</v>
      </c>
      <c r="F68" s="37">
        <f>SUM(Feb!F68+E68*4)</f>
        <v>6816</v>
      </c>
      <c r="G68" s="8">
        <v>74655</v>
      </c>
      <c r="H68" s="37">
        <f>SUM(Feb!H68+G68)</f>
        <v>174611</v>
      </c>
      <c r="I68" s="37">
        <f t="shared" si="2"/>
        <v>82660</v>
      </c>
      <c r="J68" s="37">
        <f>SUM(D68+F68+H68)</f>
        <v>463808</v>
      </c>
    </row>
    <row r="69" spans="1:10" s="1" customFormat="1" ht="15.75" customHeight="1">
      <c r="A69" s="5" t="s">
        <v>75</v>
      </c>
      <c r="B69" s="6" t="s">
        <v>20</v>
      </c>
      <c r="C69" s="7">
        <v>3261</v>
      </c>
      <c r="D69" s="37">
        <f>SUM(Feb!D69+C69*4)</f>
        <v>161763</v>
      </c>
      <c r="E69" s="8">
        <v>6924</v>
      </c>
      <c r="F69" s="37">
        <f>SUM(Feb!F69+E69*4)</f>
        <v>154778</v>
      </c>
      <c r="G69" s="8">
        <v>16593</v>
      </c>
      <c r="H69" s="37">
        <f>SUM(Feb!H69+G69)</f>
        <v>219071</v>
      </c>
      <c r="I69" s="38">
        <f t="shared" si="2"/>
        <v>26778</v>
      </c>
      <c r="J69" s="37">
        <f t="shared" si="1"/>
        <v>535612</v>
      </c>
    </row>
    <row r="70" spans="1:10" s="1" customFormat="1" ht="15.75" customHeight="1">
      <c r="A70" s="5" t="s">
        <v>76</v>
      </c>
      <c r="B70" s="6" t="s">
        <v>20</v>
      </c>
      <c r="C70" s="7">
        <v>647</v>
      </c>
      <c r="D70" s="37">
        <f>SUM(Feb!D70+C70*4)</f>
        <v>111946</v>
      </c>
      <c r="E70" s="8">
        <v>1644</v>
      </c>
      <c r="F70" s="37">
        <f>SUM(Feb!F70+E70*4)</f>
        <v>97800</v>
      </c>
      <c r="G70" s="8">
        <v>23557</v>
      </c>
      <c r="H70" s="37">
        <f>SUM(Feb!H70+G70)</f>
        <v>140826</v>
      </c>
      <c r="I70" s="38">
        <f t="shared" si="2"/>
        <v>25848</v>
      </c>
      <c r="J70" s="37">
        <f t="shared" si="1"/>
        <v>350572</v>
      </c>
    </row>
    <row r="71" spans="1:10" s="12" customFormat="1" ht="15.75" customHeight="1">
      <c r="A71" s="10" t="s">
        <v>78</v>
      </c>
      <c r="B71" s="11" t="s">
        <v>20</v>
      </c>
      <c r="C71" s="7">
        <v>0</v>
      </c>
      <c r="D71" s="37">
        <f>SUM(Feb!D71+C71*4)</f>
        <v>0</v>
      </c>
      <c r="E71" s="8">
        <v>0</v>
      </c>
      <c r="F71" s="37">
        <f>SUM(Feb!F71+E71*4)</f>
        <v>0</v>
      </c>
      <c r="G71" s="8">
        <v>0</v>
      </c>
      <c r="H71" s="37">
        <f>SUM(Feb!H71+G71)</f>
        <v>0</v>
      </c>
      <c r="I71" s="37">
        <f t="shared" si="2"/>
        <v>0</v>
      </c>
      <c r="J71" s="37">
        <f t="shared" si="1"/>
        <v>0</v>
      </c>
    </row>
    <row r="72" spans="1:10" s="12" customFormat="1" ht="15.75" customHeight="1">
      <c r="A72" s="10" t="s">
        <v>79</v>
      </c>
      <c r="B72" s="11" t="s">
        <v>20</v>
      </c>
      <c r="C72" s="7">
        <v>421</v>
      </c>
      <c r="D72" s="37">
        <f>SUM(Feb!D72+C72*4)</f>
        <v>77309</v>
      </c>
      <c r="E72" s="8">
        <v>1418</v>
      </c>
      <c r="F72" s="37">
        <f>SUM(Feb!F72+E72*4)</f>
        <v>111451</v>
      </c>
      <c r="G72" s="8">
        <v>6882</v>
      </c>
      <c r="H72" s="37">
        <f>SUM(Feb!H72+G72)</f>
        <v>126484</v>
      </c>
      <c r="I72" s="37">
        <f t="shared" si="2"/>
        <v>8721</v>
      </c>
      <c r="J72" s="37">
        <f t="shared" si="1"/>
        <v>315244</v>
      </c>
    </row>
    <row r="73" spans="1:10" s="12" customFormat="1" ht="15.75" customHeight="1">
      <c r="A73" s="10" t="s">
        <v>80</v>
      </c>
      <c r="B73" s="11" t="s">
        <v>20</v>
      </c>
      <c r="C73" s="7">
        <v>3635</v>
      </c>
      <c r="D73" s="37">
        <f>SUM(Feb!D73+C73*4)</f>
        <v>484777</v>
      </c>
      <c r="E73" s="8">
        <v>745</v>
      </c>
      <c r="F73" s="37">
        <f>SUM(Feb!F73+E73*4)</f>
        <v>71550</v>
      </c>
      <c r="G73" s="8">
        <v>8780</v>
      </c>
      <c r="H73" s="37">
        <f>SUM(Feb!H73+G73)</f>
        <v>298915</v>
      </c>
      <c r="I73" s="37">
        <f t="shared" si="2"/>
        <v>13160</v>
      </c>
      <c r="J73" s="37">
        <f t="shared" si="1"/>
        <v>855242</v>
      </c>
    </row>
    <row r="74" spans="1:10" s="1" customFormat="1" ht="15.75" customHeight="1">
      <c r="A74" s="5" t="s">
        <v>81</v>
      </c>
      <c r="B74" s="6" t="s">
        <v>20</v>
      </c>
      <c r="C74" s="7">
        <v>243</v>
      </c>
      <c r="D74" s="37">
        <f>SUM(Feb!D74+C74*4)</f>
        <v>93242</v>
      </c>
      <c r="E74" s="8">
        <v>2700</v>
      </c>
      <c r="F74" s="37">
        <f>SUM(Feb!F74+E74*4)</f>
        <v>180930</v>
      </c>
      <c r="G74" s="8">
        <v>11628</v>
      </c>
      <c r="H74" s="37">
        <f>SUM(Feb!H74+G74)</f>
        <v>65624</v>
      </c>
      <c r="I74" s="38">
        <f t="shared" si="2"/>
        <v>14571</v>
      </c>
      <c r="J74" s="37">
        <f t="shared" si="1"/>
        <v>339796</v>
      </c>
    </row>
    <row r="75" spans="1:10" s="12" customFormat="1" ht="15.75" customHeight="1">
      <c r="A75" s="10" t="s">
        <v>85</v>
      </c>
      <c r="B75" s="11" t="s">
        <v>20</v>
      </c>
      <c r="C75" s="7">
        <v>0</v>
      </c>
      <c r="D75" s="37">
        <f>SUM(Feb!D75+C75*4)</f>
        <v>0</v>
      </c>
      <c r="E75" s="8">
        <v>0</v>
      </c>
      <c r="F75" s="37">
        <f>SUM(Feb!F75+E75*4)</f>
        <v>0</v>
      </c>
      <c r="G75" s="8">
        <v>0</v>
      </c>
      <c r="H75" s="37">
        <f>SUM(Feb!H75+G75)</f>
        <v>0</v>
      </c>
      <c r="I75" s="37">
        <f t="shared" si="2"/>
        <v>0</v>
      </c>
      <c r="J75" s="37">
        <f t="shared" si="1"/>
        <v>0</v>
      </c>
    </row>
    <row r="76" spans="1:10" s="12" customFormat="1" ht="15.75" customHeight="1">
      <c r="A76" s="10" t="s">
        <v>87</v>
      </c>
      <c r="B76" s="11" t="s">
        <v>20</v>
      </c>
      <c r="C76" s="7">
        <v>0</v>
      </c>
      <c r="D76" s="37">
        <f>SUM(Feb!D76+C76*4)</f>
        <v>0</v>
      </c>
      <c r="E76" s="8">
        <v>0</v>
      </c>
      <c r="F76" s="37">
        <f>SUM(Feb!F76+E76*4)</f>
        <v>0</v>
      </c>
      <c r="G76" s="8">
        <v>0</v>
      </c>
      <c r="H76" s="37">
        <f>SUM(Feb!H76+G76)</f>
        <v>0</v>
      </c>
      <c r="I76" s="37">
        <f t="shared" si="2"/>
        <v>0</v>
      </c>
      <c r="J76" s="37">
        <f>SUM(D76+F76+H76)</f>
        <v>0</v>
      </c>
    </row>
    <row r="77" spans="1:10" s="1" customFormat="1" ht="15.75" customHeight="1">
      <c r="A77" s="5" t="s">
        <v>88</v>
      </c>
      <c r="B77" s="6" t="s">
        <v>20</v>
      </c>
      <c r="C77" s="7">
        <v>20291</v>
      </c>
      <c r="D77" s="37">
        <f>SUM(Feb!D77+C77*4)</f>
        <v>1116240</v>
      </c>
      <c r="E77" s="8">
        <v>20421</v>
      </c>
      <c r="F77" s="37">
        <f>SUM(Feb!F77+E77*4)</f>
        <v>911453</v>
      </c>
      <c r="G77" s="8">
        <v>192523</v>
      </c>
      <c r="H77" s="37">
        <f>SUM(Feb!H77+G77)</f>
        <v>1323310</v>
      </c>
      <c r="I77" s="38">
        <f t="shared" si="2"/>
        <v>233235</v>
      </c>
      <c r="J77" s="37">
        <f>SUM(D77+F77+H77)</f>
        <v>3351003</v>
      </c>
    </row>
    <row r="78" spans="1:10" s="1" customFormat="1" ht="15.75" customHeight="1">
      <c r="A78" s="5" t="s">
        <v>142</v>
      </c>
      <c r="B78" s="6" t="s">
        <v>20</v>
      </c>
      <c r="C78" s="7">
        <v>0</v>
      </c>
      <c r="D78" s="37">
        <f>SUM(Feb!D78+C78*4)</f>
        <v>3246</v>
      </c>
      <c r="E78" s="8">
        <v>14168</v>
      </c>
      <c r="F78" s="37">
        <f>SUM(Feb!F78+E78*4)</f>
        <v>624064</v>
      </c>
      <c r="G78" s="8">
        <v>7070</v>
      </c>
      <c r="H78" s="37">
        <f>SUM(Feb!H78+G78)</f>
        <v>338734</v>
      </c>
      <c r="I78" s="38">
        <f t="shared" si="2"/>
        <v>21238</v>
      </c>
      <c r="J78" s="37">
        <f>SUM(D78+F78+H78)</f>
        <v>966044</v>
      </c>
    </row>
    <row r="79" spans="1:10" s="1" customFormat="1" ht="15.75" customHeight="1">
      <c r="A79" s="5" t="s">
        <v>140</v>
      </c>
      <c r="B79" s="6" t="s">
        <v>20</v>
      </c>
      <c r="C79" s="7">
        <v>0</v>
      </c>
      <c r="D79" s="37">
        <f>SUM(Feb!D79+C79*4)</f>
        <v>41107</v>
      </c>
      <c r="E79" s="8">
        <v>9401</v>
      </c>
      <c r="F79" s="37">
        <f>SUM(Feb!F79+E79*4)</f>
        <v>535401</v>
      </c>
      <c r="G79" s="8">
        <v>16138</v>
      </c>
      <c r="H79" s="37">
        <f>SUM(Feb!H79+G79)</f>
        <v>109472</v>
      </c>
      <c r="I79" s="38">
        <f t="shared" si="2"/>
        <v>25539</v>
      </c>
      <c r="J79" s="37">
        <f>SUM(D79+F79+H79)</f>
        <v>685980</v>
      </c>
    </row>
    <row r="80" spans="1:10" s="1" customFormat="1" ht="15.75" customHeight="1">
      <c r="A80" s="5" t="s">
        <v>141</v>
      </c>
      <c r="B80" s="6" t="s">
        <v>20</v>
      </c>
      <c r="C80" s="7">
        <v>0</v>
      </c>
      <c r="D80" s="37">
        <f>SUM(Feb!D80+C80*4)</f>
        <v>0</v>
      </c>
      <c r="E80" s="8">
        <v>1533</v>
      </c>
      <c r="F80" s="37">
        <f>SUM(Feb!F80+E80*4)</f>
        <v>409246</v>
      </c>
      <c r="G80" s="8">
        <v>0</v>
      </c>
      <c r="H80" s="37">
        <f>SUM(Feb!H80+G80)</f>
        <v>74885</v>
      </c>
      <c r="I80" s="38">
        <f t="shared" si="2"/>
        <v>1533</v>
      </c>
      <c r="J80" s="37">
        <f>SUM(D80+F80+H80)</f>
        <v>484131</v>
      </c>
    </row>
    <row r="81" spans="1:10" s="3" customFormat="1" ht="21.75">
      <c r="A81" s="20" t="s">
        <v>127</v>
      </c>
      <c r="B81" s="2"/>
      <c r="C81" s="9">
        <f>SUM(C5:C35)</f>
        <v>185729</v>
      </c>
      <c r="D81" s="38">
        <f aca="true" t="shared" si="3" ref="D81:J81">SUM(D5:D35)</f>
        <v>7501829</v>
      </c>
      <c r="E81" s="9">
        <f t="shared" si="3"/>
        <v>160161</v>
      </c>
      <c r="F81" s="38">
        <f t="shared" si="3"/>
        <v>8190463</v>
      </c>
      <c r="G81" s="9">
        <f t="shared" si="3"/>
        <v>2286318</v>
      </c>
      <c r="H81" s="38">
        <f t="shared" si="3"/>
        <v>10343269</v>
      </c>
      <c r="I81" s="38">
        <f t="shared" si="3"/>
        <v>2632208</v>
      </c>
      <c r="J81" s="38">
        <f t="shared" si="3"/>
        <v>26035561</v>
      </c>
    </row>
    <row r="82" spans="1:10" s="3" customFormat="1" ht="21.75">
      <c r="A82" s="20" t="s">
        <v>128</v>
      </c>
      <c r="B82" s="2"/>
      <c r="C82" s="9">
        <f>SUM(C36:C80)</f>
        <v>256800</v>
      </c>
      <c r="D82" s="38">
        <f aca="true" t="shared" si="4" ref="D82:J82">SUM(D36:D80)</f>
        <v>18150160</v>
      </c>
      <c r="E82" s="9">
        <f t="shared" si="4"/>
        <v>219361</v>
      </c>
      <c r="F82" s="38">
        <f t="shared" si="4"/>
        <v>13053181</v>
      </c>
      <c r="G82" s="9">
        <f t="shared" si="4"/>
        <v>1938594</v>
      </c>
      <c r="H82" s="38">
        <f t="shared" si="4"/>
        <v>16703959</v>
      </c>
      <c r="I82" s="38">
        <f t="shared" si="4"/>
        <v>2414755</v>
      </c>
      <c r="J82" s="38">
        <f t="shared" si="4"/>
        <v>47907300</v>
      </c>
    </row>
    <row r="83" spans="1:10" s="3" customFormat="1" ht="15.75" customHeight="1">
      <c r="A83" s="18" t="s">
        <v>89</v>
      </c>
      <c r="B83" s="2"/>
      <c r="C83" s="9">
        <f>SUM(C81:C82)</f>
        <v>442529</v>
      </c>
      <c r="D83" s="38">
        <f aca="true" t="shared" si="5" ref="D83:J83">SUM(D81:D82)</f>
        <v>25651989</v>
      </c>
      <c r="E83" s="9">
        <f t="shared" si="5"/>
        <v>379522</v>
      </c>
      <c r="F83" s="38">
        <f t="shared" si="5"/>
        <v>21243644</v>
      </c>
      <c r="G83" s="9">
        <f t="shared" si="5"/>
        <v>4224912</v>
      </c>
      <c r="H83" s="38">
        <f t="shared" si="5"/>
        <v>27047228</v>
      </c>
      <c r="I83" s="38">
        <f t="shared" si="5"/>
        <v>5046963</v>
      </c>
      <c r="J83" s="38">
        <f t="shared" si="5"/>
        <v>73942861</v>
      </c>
    </row>
    <row r="84" spans="1:10" ht="12.75">
      <c r="A84" s="13"/>
      <c r="B84" s="2"/>
      <c r="C84" s="2"/>
      <c r="D84" s="40"/>
      <c r="E84" s="2"/>
      <c r="F84" s="40"/>
      <c r="G84" s="2"/>
      <c r="H84" s="40"/>
      <c r="I84" s="46" t="s">
        <v>157</v>
      </c>
      <c r="J84" s="51">
        <v>61187379</v>
      </c>
    </row>
    <row r="85" spans="1:10" ht="12.75">
      <c r="A85" s="13"/>
      <c r="B85" s="2"/>
      <c r="C85" s="2"/>
      <c r="D85" s="40"/>
      <c r="E85" s="2"/>
      <c r="F85" s="40"/>
      <c r="G85" s="2"/>
      <c r="H85" s="40"/>
      <c r="I85" s="46" t="s">
        <v>126</v>
      </c>
      <c r="J85" s="51">
        <v>50507937</v>
      </c>
    </row>
    <row r="86" spans="1:8" ht="12.75">
      <c r="A86" s="13"/>
      <c r="B86" s="2"/>
      <c r="C86" s="2"/>
      <c r="D86" s="40"/>
      <c r="E86" s="2"/>
      <c r="F86" s="40"/>
      <c r="G86" s="2"/>
      <c r="H86" s="40"/>
    </row>
  </sheetData>
  <sheetProtection/>
  <mergeCells count="1">
    <mergeCell ref="A1:J1"/>
  </mergeCells>
  <conditionalFormatting sqref="A2:A83 C2:IV2 A1:IV1 D83:H86 K3:IV83 B3:C86 I83:J83 D3:J82">
    <cfRule type="expression" priority="8" dxfId="0" stopIfTrue="1">
      <formula>CellHasFormula</formula>
    </cfRule>
  </conditionalFormatting>
  <conditionalFormatting sqref="A1:IV1">
    <cfRule type="expression" priority="7" dxfId="0" stopIfTrue="1">
      <formula>CellHasFormula</formula>
    </cfRule>
  </conditionalFormatting>
  <conditionalFormatting sqref="C5:C35">
    <cfRule type="expression" priority="6" dxfId="0" stopIfTrue="1">
      <formula>CellHasFormula</formula>
    </cfRule>
  </conditionalFormatting>
  <conditionalFormatting sqref="E5:E35">
    <cfRule type="expression" priority="5" dxfId="0" stopIfTrue="1">
      <formula>CellHasFormula</formula>
    </cfRule>
  </conditionalFormatting>
  <conditionalFormatting sqref="G5:G35">
    <cfRule type="expression" priority="4" dxfId="0" stopIfTrue="1">
      <formula>CellHasFormula</formula>
    </cfRule>
  </conditionalFormatting>
  <conditionalFormatting sqref="C36:C80">
    <cfRule type="expression" priority="3" dxfId="0" stopIfTrue="1">
      <formula>CellHasFormula</formula>
    </cfRule>
  </conditionalFormatting>
  <conditionalFormatting sqref="E36:E80">
    <cfRule type="expression" priority="2" dxfId="0" stopIfTrue="1">
      <formula>CellHasFormula</formula>
    </cfRule>
  </conditionalFormatting>
  <conditionalFormatting sqref="G36:G80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bfoster</dc:creator>
  <cp:keywords/>
  <dc:description/>
  <cp:lastModifiedBy>kbopp</cp:lastModifiedBy>
  <cp:lastPrinted>2009-05-14T15:40:58Z</cp:lastPrinted>
  <dcterms:created xsi:type="dcterms:W3CDTF">2005-09-22T19:10:16Z</dcterms:created>
  <dcterms:modified xsi:type="dcterms:W3CDTF">2015-07-22T19:35:41Z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-1231475004</vt:i4>
  </property>
  <property fmtid="{D5CDD505-2E9C-101B-9397-08002B2CF9AE}" pid="3" name="_EmailSubject">
    <vt:lpwstr>Jul07 Rpt</vt:lpwstr>
  </property>
  <property fmtid="{D5CDD505-2E9C-101B-9397-08002B2CF9AE}" pid="4" name="_AuthorEmail">
    <vt:lpwstr>bfoster@state.pa.us</vt:lpwstr>
  </property>
  <property fmtid="{D5CDD505-2E9C-101B-9397-08002B2CF9AE}" pid="5" name="_AuthorEmailDisplayName">
    <vt:lpwstr>Foster, Bruce</vt:lpwstr>
  </property>
  <property fmtid="{D5CDD505-2E9C-101B-9397-08002B2CF9AE}" pid="6" name="_PreviousAdHocReviewCycleID">
    <vt:i4>-670955221</vt:i4>
  </property>
  <property fmtid="{D5CDD505-2E9C-101B-9397-08002B2CF9AE}" pid="7" name="_ReviewingToolsShownOnce">
    <vt:lpwstr/>
  </property>
  <property fmtid="{D5CDD505-2E9C-101B-9397-08002B2CF9AE}" pid="8" name="EmailHeaders">
    <vt:lpwstr/>
  </property>
  <property fmtid="{D5CDD505-2E9C-101B-9397-08002B2CF9AE}" pid="9" name="xd_Signature">
    <vt:lpwstr/>
  </property>
  <property fmtid="{D5CDD505-2E9C-101B-9397-08002B2CF9AE}" pid="10" name="EmailFrom">
    <vt:lpwstr/>
  </property>
  <property fmtid="{D5CDD505-2E9C-101B-9397-08002B2CF9AE}" pid="11" name="Order">
    <vt:lpwstr>2800.00000000000</vt:lpwstr>
  </property>
  <property fmtid="{D5CDD505-2E9C-101B-9397-08002B2CF9AE}" pid="12" name="TemplateUrl">
    <vt:lpwstr/>
  </property>
  <property fmtid="{D5CDD505-2E9C-101B-9397-08002B2CF9AE}" pid="13" name="xd_ProgID">
    <vt:lpwstr/>
  </property>
  <property fmtid="{D5CDD505-2E9C-101B-9397-08002B2CF9AE}" pid="14" name="PublishingStartDate">
    <vt:lpwstr/>
  </property>
  <property fmtid="{D5CDD505-2E9C-101B-9397-08002B2CF9AE}" pid="15" name="PublishingExpirationDate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EmailSender">
    <vt:lpwstr/>
  </property>
  <property fmtid="{D5CDD505-2E9C-101B-9397-08002B2CF9AE}" pid="19" name="EmailTo">
    <vt:lpwstr/>
  </property>
  <property fmtid="{D5CDD505-2E9C-101B-9397-08002B2CF9AE}" pid="20" name="EmailCc">
    <vt:lpwstr/>
  </property>
  <property fmtid="{D5CDD505-2E9C-101B-9397-08002B2CF9AE}" pid="21" name="EmailSubject">
    <vt:lpwstr/>
  </property>
</Properties>
</file>