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LUDOA\Desktop\"/>
    </mc:Choice>
  </mc:AlternateContent>
  <workbookProtection lockStructure="1"/>
  <bookViews>
    <workbookView xWindow="0" yWindow="0" windowWidth="18870" windowHeight="7635" activeTab="5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71027"/>
</workbook>
</file>

<file path=xl/calcChain.xml><?xml version="1.0" encoding="utf-8"?>
<calcChain xmlns="http://schemas.openxmlformats.org/spreadsheetml/2006/main">
  <c r="C72" i="6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<sst xmlns="http://schemas.openxmlformats.org/spreadsheetml/2006/main" count="1789" uniqueCount="142">
  <si>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</si>
  <si>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</si>
  <si>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</si>
  <si>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</si>
  <si>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</si>
  <si>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</si>
  <si>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</si>
  <si>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</si>
  <si>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</si>
  <si>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</si>
  <si>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</si>
  <si>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</si>
  <si>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</si>
  <si>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</si>
  <si>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</si>
  <si>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</si>
  <si>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</si>
  <si>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</si>
  <si>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</si>
  <si>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</si>
  <si>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</si>
  <si>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</si>
  <si>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</si>
  <si>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</si>
  <si>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</si>
  <si>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</si>
  <si>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</si>
  <si>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</si>
  <si>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</si>
  <si>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</si>
  <si>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</si>
  <si>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</si>
  <si>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</si>
  <si>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</si>
  <si>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</si>
  <si>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</si>
  <si>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</si>
  <si>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</si>
  <si>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</si>
  <si>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</si>
  <si>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</si>
  <si>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</si>
  <si>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</si>
  <si>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</si>
  <si>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</si>
  <si>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</si>
  <si>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</si>
  <si>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</si>
  <si>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</si>
  <si>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</si>
  <si>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</si>
  <si>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</si>
  <si>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</si>
  <si>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</si>
  <si>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</si>
  <si>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</si>
  <si>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</si>
  <si>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</si>
  <si>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</si>
  <si>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</si>
  <si>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</si>
  <si>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</si>
  <si>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</si>
  <si>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</si>
  <si>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</si>
  <si>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</si>
  <si>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</si>
  <si>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</si>
  <si>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</si>
  <si>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</si>
  <si>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</si>
  <si>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</si>
  <si>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</si>
  <si>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</si>
  <si>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</si>
  <si>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</si>
  <si>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</si>
  <si>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</si>
  <si>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</si>
  <si>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</si>
  <si>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</si>
  <si>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</si>
  <si>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</si>
  <si>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</si>
  <si>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</si>
  <si>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</si>
  <si>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</si>
  <si>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</si>
  <si>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</si>
  <si>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</si>
  <si>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</si>
  <si>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</si>
  <si>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</si>
  <si>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</si>
  <si>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</si>
  <si>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</si>
  <si>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</si>
  <si>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</si>
  <si>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</si>
  <si>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</si>
  <si>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</si>
  <si>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</si>
  <si>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</si>
  <si>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</si>
  <si>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</si>
  <si>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</si>
  <si>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</si>
  <si>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</si>
  <si>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</si>
  <si>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</si>
  <si>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</si>
  <si>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</si>
  <si>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</si>
  <si>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</si>
  <si>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</si>
  <si>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</si>
  <si>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</si>
  <si>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</si>
  <si>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</si>
  <si>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</si>
  <si>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</si>
  <si>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</si>
  <si>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</si>
  <si>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</si>
  <si>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</si>
  <si>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</si>
  <si>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</si>
  <si>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</si>
  <si>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</si>
  <si>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</si>
  <si>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</si>
  <si>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</si>
  <si>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</si>
  <si>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</si>
  <si>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</si>
  <si>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</si>
  <si>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</si>
  <si>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</si>
  <si>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</si>
  <si>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</si>
  <si>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MOPH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</si>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</sst>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8" activePane="bottomLeft" state="frozen"/>
      <selection pane="bottomLeft" activeCell="C61" sqref="C61"/>
    </sheetView>
  </sheetViews>
  <sheetFormatPr defaultColWidth="9.140625"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6" customWidth="1"/>
    <col min="5" max="5" width="15.7109375" style="1" customWidth="1"/>
    <col min="6" max="6" width="15.7109375" style="26" customWidth="1"/>
    <col min="7" max="7" width="15.7109375" style="1" customWidth="1"/>
    <col min="8" max="10" width="15.7109375" style="26" customWidth="1"/>
    <col min="11" max="16384" width="9.140625" style="1"/>
  </cols>
  <sheetData>
    <row r="1" spans="1:10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7">
        <v>7035</v>
      </c>
      <c r="D5" s="29">
        <f t="shared" ref="D5:D63" si="0">C5*1</f>
        <v>7035</v>
      </c>
      <c r="E5" s="58"/>
      <c r="F5" s="29">
        <f t="shared" ref="F5:F63" si="1">E5*1</f>
        <v>0</v>
      </c>
      <c r="G5" s="59">
        <v>13342</v>
      </c>
      <c r="H5" s="29">
        <f t="shared" ref="H5:H63" si="2">G5</f>
        <v>13342</v>
      </c>
      <c r="I5" s="29">
        <f t="shared" ref="I5:I63" si="3">C5+E5+G5</f>
        <v>20377</v>
      </c>
      <c r="J5" s="29">
        <f t="shared" ref="J5:J63" si="4">H5+F5+D5</f>
        <v>20377</v>
      </c>
    </row>
    <row r="6" spans="1:10" s="11" customFormat="1" ht="15.75" customHeight="1" x14ac:dyDescent="0.2">
      <c r="A6" s="9" t="s">
        <v>23</v>
      </c>
      <c r="B6" s="16" t="s">
        <v>22</v>
      </c>
      <c r="C6" s="57"/>
      <c r="D6" s="29">
        <f t="shared" si="0"/>
        <v>0</v>
      </c>
      <c r="E6" s="58"/>
      <c r="F6" s="29">
        <f t="shared" si="1"/>
        <v>0</v>
      </c>
      <c r="G6" s="59"/>
      <c r="H6" s="29">
        <f t="shared" si="2"/>
        <v>0</v>
      </c>
      <c r="I6" s="29">
        <f t="shared" si="3"/>
        <v>0</v>
      </c>
      <c r="J6" s="29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7">
        <v>1220</v>
      </c>
      <c r="D7" s="29">
        <f t="shared" si="0"/>
        <v>1220</v>
      </c>
      <c r="E7" s="58"/>
      <c r="F7" s="29">
        <f t="shared" si="1"/>
        <v>0</v>
      </c>
      <c r="G7" s="59">
        <v>2439</v>
      </c>
      <c r="H7" s="29">
        <f t="shared" si="2"/>
        <v>2439</v>
      </c>
      <c r="I7" s="29">
        <f t="shared" si="3"/>
        <v>3659</v>
      </c>
      <c r="J7" s="29">
        <f t="shared" si="4"/>
        <v>3659</v>
      </c>
    </row>
    <row r="8" spans="1:10" s="11" customFormat="1" ht="15.75" customHeight="1" x14ac:dyDescent="0.2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7"/>
      <c r="D9" s="29">
        <f t="shared" si="0"/>
        <v>0</v>
      </c>
      <c r="E9" s="58"/>
      <c r="F9" s="29">
        <f t="shared" si="1"/>
        <v>0</v>
      </c>
      <c r="G9" s="59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7"/>
      <c r="D10" s="29">
        <f t="shared" si="0"/>
        <v>0</v>
      </c>
      <c r="E10" s="58"/>
      <c r="F10" s="29">
        <f t="shared" si="1"/>
        <v>0</v>
      </c>
      <c r="G10" s="59"/>
      <c r="H10" s="29">
        <f t="shared" si="2"/>
        <v>0</v>
      </c>
      <c r="I10" s="29">
        <f t="shared" si="3"/>
        <v>0</v>
      </c>
      <c r="J10" s="29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7"/>
      <c r="D11" s="29">
        <f t="shared" si="0"/>
        <v>0</v>
      </c>
      <c r="E11" s="58"/>
      <c r="F11" s="29">
        <f t="shared" si="1"/>
        <v>0</v>
      </c>
      <c r="G11" s="59"/>
      <c r="H11" s="29">
        <f t="shared" si="2"/>
        <v>0</v>
      </c>
      <c r="I11" s="29">
        <f t="shared" si="3"/>
        <v>0</v>
      </c>
      <c r="J11" s="29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7"/>
      <c r="D12" s="29">
        <f t="shared" si="0"/>
        <v>0</v>
      </c>
      <c r="E12" s="58"/>
      <c r="F12" s="29">
        <f t="shared" si="1"/>
        <v>0</v>
      </c>
      <c r="G12" s="59"/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7"/>
      <c r="D13" s="29">
        <f t="shared" si="0"/>
        <v>0</v>
      </c>
      <c r="E13" s="58"/>
      <c r="F13" s="29">
        <f t="shared" si="1"/>
        <v>0</v>
      </c>
      <c r="G13" s="59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7"/>
      <c r="D14" s="29">
        <f t="shared" si="0"/>
        <v>0</v>
      </c>
      <c r="E14" s="58"/>
      <c r="F14" s="29">
        <f t="shared" si="1"/>
        <v>0</v>
      </c>
      <c r="G14" s="59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7"/>
      <c r="D16" s="29">
        <f t="shared" si="0"/>
        <v>0</v>
      </c>
      <c r="E16" s="58"/>
      <c r="F16" s="29">
        <f t="shared" si="1"/>
        <v>0</v>
      </c>
      <c r="G16" s="59"/>
      <c r="H16" s="29">
        <f t="shared" si="2"/>
        <v>0</v>
      </c>
      <c r="I16" s="29">
        <f t="shared" si="3"/>
        <v>0</v>
      </c>
      <c r="J16" s="29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7"/>
      <c r="D17" s="29">
        <f t="shared" si="0"/>
        <v>0</v>
      </c>
      <c r="E17" s="58"/>
      <c r="F17" s="29">
        <f t="shared" si="1"/>
        <v>0</v>
      </c>
      <c r="G17" s="59"/>
      <c r="H17" s="29">
        <f t="shared" si="2"/>
        <v>0</v>
      </c>
      <c r="I17" s="29">
        <f t="shared" si="3"/>
        <v>0</v>
      </c>
      <c r="J17" s="29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7"/>
      <c r="D18" s="29">
        <f t="shared" si="0"/>
        <v>0</v>
      </c>
      <c r="E18" s="58"/>
      <c r="F18" s="29">
        <f t="shared" si="1"/>
        <v>0</v>
      </c>
      <c r="G18" s="59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7"/>
      <c r="D20" s="29">
        <f t="shared" si="0"/>
        <v>0</v>
      </c>
      <c r="E20" s="58"/>
      <c r="F20" s="29">
        <f t="shared" si="1"/>
        <v>0</v>
      </c>
      <c r="G20" s="59"/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7"/>
      <c r="D22" s="29">
        <f t="shared" si="0"/>
        <v>0</v>
      </c>
      <c r="E22" s="58"/>
      <c r="F22" s="29">
        <f t="shared" si="1"/>
        <v>0</v>
      </c>
      <c r="G22" s="59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7"/>
      <c r="D23" s="29">
        <f t="shared" si="0"/>
        <v>0</v>
      </c>
      <c r="E23" s="58"/>
      <c r="F23" s="29">
        <f t="shared" si="1"/>
        <v>0</v>
      </c>
      <c r="G23" s="59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7"/>
      <c r="D24" s="29">
        <f t="shared" si="0"/>
        <v>0</v>
      </c>
      <c r="E24" s="58"/>
      <c r="F24" s="29">
        <f t="shared" si="1"/>
        <v>0</v>
      </c>
      <c r="G24" s="59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7"/>
      <c r="D26" s="29">
        <f t="shared" si="0"/>
        <v>0</v>
      </c>
      <c r="E26" s="58"/>
      <c r="F26" s="29">
        <f t="shared" si="1"/>
        <v>0</v>
      </c>
      <c r="G26" s="59"/>
      <c r="H26" s="29">
        <f t="shared" si="2"/>
        <v>0</v>
      </c>
      <c r="I26" s="29">
        <f t="shared" si="3"/>
        <v>0</v>
      </c>
      <c r="J26" s="29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7">
        <v>196</v>
      </c>
      <c r="D27" s="29">
        <f t="shared" si="0"/>
        <v>196</v>
      </c>
      <c r="E27" s="58"/>
      <c r="F27" s="29">
        <f t="shared" si="1"/>
        <v>0</v>
      </c>
      <c r="G27" s="59">
        <v>196</v>
      </c>
      <c r="H27" s="29">
        <f t="shared" si="2"/>
        <v>196</v>
      </c>
      <c r="I27" s="29">
        <f t="shared" si="3"/>
        <v>392</v>
      </c>
      <c r="J27" s="29">
        <f t="shared" si="4"/>
        <v>392</v>
      </c>
    </row>
    <row r="28" spans="1:10" ht="15.75" customHeight="1" x14ac:dyDescent="0.2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7">
        <v>372</v>
      </c>
      <c r="D30" s="29">
        <f t="shared" si="0"/>
        <v>372</v>
      </c>
      <c r="E30" s="58"/>
      <c r="F30" s="29">
        <f t="shared" si="1"/>
        <v>0</v>
      </c>
      <c r="G30" s="59">
        <v>1869</v>
      </c>
      <c r="H30" s="29">
        <f t="shared" si="2"/>
        <v>1869</v>
      </c>
      <c r="I30" s="29">
        <f t="shared" si="3"/>
        <v>2241</v>
      </c>
      <c r="J30" s="29">
        <f t="shared" si="4"/>
        <v>2241</v>
      </c>
    </row>
    <row r="31" spans="1:10" s="11" customFormat="1" ht="15.75" customHeight="1" x14ac:dyDescent="0.2">
      <c r="A31" s="9" t="s">
        <v>84</v>
      </c>
      <c r="B31" s="16" t="s">
        <v>22</v>
      </c>
      <c r="C31" s="57"/>
      <c r="D31" s="29">
        <f t="shared" si="0"/>
        <v>0</v>
      </c>
      <c r="E31" s="58"/>
      <c r="F31" s="29">
        <f t="shared" si="1"/>
        <v>0</v>
      </c>
      <c r="G31" s="59"/>
      <c r="H31" s="29">
        <f t="shared" si="2"/>
        <v>0</v>
      </c>
      <c r="I31" s="29">
        <f t="shared" si="3"/>
        <v>0</v>
      </c>
      <c r="J31" s="29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7"/>
      <c r="D32" s="29">
        <f t="shared" si="0"/>
        <v>0</v>
      </c>
      <c r="E32" s="58"/>
      <c r="F32" s="29">
        <f t="shared" si="1"/>
        <v>0</v>
      </c>
      <c r="G32" s="59"/>
      <c r="H32" s="29">
        <f t="shared" si="2"/>
        <v>0</v>
      </c>
      <c r="I32" s="29">
        <f t="shared" si="3"/>
        <v>0</v>
      </c>
      <c r="J32" s="29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7">
        <v>729</v>
      </c>
      <c r="D33" s="29">
        <f t="shared" si="0"/>
        <v>729</v>
      </c>
      <c r="E33" s="58"/>
      <c r="F33" s="29">
        <f t="shared" si="1"/>
        <v>0</v>
      </c>
      <c r="G33" s="59">
        <v>5391</v>
      </c>
      <c r="H33" s="29">
        <f t="shared" si="2"/>
        <v>5391</v>
      </c>
      <c r="I33" s="29">
        <f t="shared" si="3"/>
        <v>6120</v>
      </c>
      <c r="J33" s="29">
        <f t="shared" si="4"/>
        <v>6120</v>
      </c>
    </row>
    <row r="34" spans="1:10" ht="15.75" customHeight="1" x14ac:dyDescent="0.2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7">
        <v>1548</v>
      </c>
      <c r="D35" s="29">
        <f t="shared" si="0"/>
        <v>1548</v>
      </c>
      <c r="E35" s="58"/>
      <c r="F35" s="29">
        <f t="shared" si="1"/>
        <v>0</v>
      </c>
      <c r="G35" s="59">
        <v>869</v>
      </c>
      <c r="H35" s="29">
        <f t="shared" si="2"/>
        <v>869</v>
      </c>
      <c r="I35" s="29">
        <f t="shared" si="3"/>
        <v>2417</v>
      </c>
      <c r="J35" s="29">
        <f t="shared" si="4"/>
        <v>2417</v>
      </c>
    </row>
    <row r="36" spans="1:10" s="11" customFormat="1" ht="15.75" customHeight="1" x14ac:dyDescent="0.2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7"/>
      <c r="D37" s="29">
        <f t="shared" si="0"/>
        <v>0</v>
      </c>
      <c r="E37" s="58"/>
      <c r="F37" s="29">
        <f t="shared" si="1"/>
        <v>0</v>
      </c>
      <c r="G37" s="59"/>
      <c r="H37" s="29">
        <f t="shared" si="2"/>
        <v>0</v>
      </c>
      <c r="I37" s="29">
        <f t="shared" si="3"/>
        <v>0</v>
      </c>
      <c r="J37" s="29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7"/>
      <c r="D38" s="29">
        <f t="shared" si="0"/>
        <v>0</v>
      </c>
      <c r="E38" s="58"/>
      <c r="F38" s="29">
        <f t="shared" si="1"/>
        <v>0</v>
      </c>
      <c r="G38" s="59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7">
        <v>1964</v>
      </c>
      <c r="D39" s="29">
        <f t="shared" si="0"/>
        <v>1964</v>
      </c>
      <c r="E39" s="58"/>
      <c r="F39" s="29">
        <f t="shared" si="1"/>
        <v>0</v>
      </c>
      <c r="G39" s="59">
        <v>33989</v>
      </c>
      <c r="H39" s="29">
        <f t="shared" si="2"/>
        <v>33989</v>
      </c>
      <c r="I39" s="29">
        <f t="shared" si="3"/>
        <v>35953</v>
      </c>
      <c r="J39" s="29">
        <f t="shared" si="4"/>
        <v>35953</v>
      </c>
    </row>
    <row r="40" spans="1:10" ht="15.75" customHeight="1" x14ac:dyDescent="0.2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7"/>
      <c r="D41" s="29">
        <f t="shared" si="0"/>
        <v>0</v>
      </c>
      <c r="E41" s="58"/>
      <c r="F41" s="29">
        <f t="shared" si="1"/>
        <v>0</v>
      </c>
      <c r="G41" s="59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7"/>
      <c r="D42" s="29">
        <f t="shared" si="0"/>
        <v>0</v>
      </c>
      <c r="E42" s="58"/>
      <c r="F42" s="29">
        <f t="shared" si="1"/>
        <v>0</v>
      </c>
      <c r="G42" s="59"/>
      <c r="H42" s="29">
        <f t="shared" si="2"/>
        <v>0</v>
      </c>
      <c r="I42" s="29">
        <f t="shared" si="3"/>
        <v>0</v>
      </c>
      <c r="J42" s="29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7">
        <v>417</v>
      </c>
      <c r="D43" s="29">
        <f t="shared" si="0"/>
        <v>417</v>
      </c>
      <c r="E43" s="58"/>
      <c r="F43" s="29">
        <f t="shared" si="1"/>
        <v>0</v>
      </c>
      <c r="G43" s="59">
        <v>836</v>
      </c>
      <c r="H43" s="29">
        <f t="shared" si="2"/>
        <v>836</v>
      </c>
      <c r="I43" s="29">
        <f t="shared" si="3"/>
        <v>1253</v>
      </c>
      <c r="J43" s="29">
        <f t="shared" si="4"/>
        <v>1253</v>
      </c>
    </row>
    <row r="44" spans="1:10" s="11" customFormat="1" ht="15.75" customHeight="1" x14ac:dyDescent="0.2">
      <c r="A44" s="9" t="s">
        <v>43</v>
      </c>
      <c r="B44" s="16" t="s">
        <v>20</v>
      </c>
      <c r="C44" s="57"/>
      <c r="D44" s="29">
        <f t="shared" si="0"/>
        <v>0</v>
      </c>
      <c r="E44" s="58"/>
      <c r="F44" s="29">
        <f t="shared" si="1"/>
        <v>0</v>
      </c>
      <c r="G44" s="59"/>
      <c r="H44" s="29">
        <f t="shared" si="2"/>
        <v>0</v>
      </c>
      <c r="I44" s="29">
        <f t="shared" si="3"/>
        <v>0</v>
      </c>
      <c r="J44" s="29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7"/>
      <c r="D46" s="29">
        <f t="shared" si="0"/>
        <v>0</v>
      </c>
      <c r="E46" s="58"/>
      <c r="F46" s="29">
        <f t="shared" si="1"/>
        <v>0</v>
      </c>
      <c r="G46" s="59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7"/>
      <c r="D47" s="29">
        <f t="shared" si="0"/>
        <v>0</v>
      </c>
      <c r="E47" s="58"/>
      <c r="F47" s="29">
        <f t="shared" si="1"/>
        <v>0</v>
      </c>
      <c r="G47" s="59"/>
      <c r="H47" s="29">
        <f t="shared" si="2"/>
        <v>0</v>
      </c>
      <c r="I47" s="29">
        <f t="shared" si="3"/>
        <v>0</v>
      </c>
      <c r="J47" s="29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7"/>
      <c r="D48" s="29">
        <f t="shared" si="0"/>
        <v>0</v>
      </c>
      <c r="E48" s="58"/>
      <c r="F48" s="29">
        <f t="shared" si="1"/>
        <v>0</v>
      </c>
      <c r="G48" s="59"/>
      <c r="H48" s="29">
        <f t="shared" si="2"/>
        <v>0</v>
      </c>
      <c r="I48" s="29">
        <f t="shared" si="3"/>
        <v>0</v>
      </c>
      <c r="J48" s="29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7"/>
      <c r="D49" s="29">
        <f t="shared" si="0"/>
        <v>0</v>
      </c>
      <c r="E49" s="58"/>
      <c r="F49" s="29">
        <f t="shared" si="1"/>
        <v>0</v>
      </c>
      <c r="G49" s="59"/>
      <c r="H49" s="29">
        <f t="shared" si="2"/>
        <v>0</v>
      </c>
      <c r="I49" s="29">
        <f t="shared" si="3"/>
        <v>0</v>
      </c>
      <c r="J49" s="29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7">
        <v>948</v>
      </c>
      <c r="D50" s="29">
        <f t="shared" si="0"/>
        <v>948</v>
      </c>
      <c r="E50" s="58"/>
      <c r="F50" s="29">
        <f t="shared" si="1"/>
        <v>0</v>
      </c>
      <c r="G50" s="59">
        <v>7568</v>
      </c>
      <c r="H50" s="29">
        <f t="shared" si="2"/>
        <v>7568</v>
      </c>
      <c r="I50" s="29">
        <f t="shared" si="3"/>
        <v>8516</v>
      </c>
      <c r="J50" s="29">
        <f t="shared" si="4"/>
        <v>8516</v>
      </c>
    </row>
    <row r="51" spans="1:10" ht="15.75" customHeight="1" x14ac:dyDescent="0.2">
      <c r="A51" s="5" t="s">
        <v>59</v>
      </c>
      <c r="B51" s="18" t="s">
        <v>20</v>
      </c>
      <c r="C51" s="57"/>
      <c r="D51" s="29">
        <f t="shared" si="0"/>
        <v>0</v>
      </c>
      <c r="E51" s="58"/>
      <c r="F51" s="29">
        <f t="shared" si="1"/>
        <v>0</v>
      </c>
      <c r="G51" s="59"/>
      <c r="H51" s="29">
        <f t="shared" si="2"/>
        <v>0</v>
      </c>
      <c r="I51" s="29">
        <f t="shared" si="3"/>
        <v>0</v>
      </c>
      <c r="J51" s="29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7"/>
      <c r="D52" s="29">
        <f t="shared" si="0"/>
        <v>0</v>
      </c>
      <c r="E52" s="58"/>
      <c r="F52" s="29">
        <f t="shared" si="1"/>
        <v>0</v>
      </c>
      <c r="G52" s="59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7"/>
      <c r="D53" s="29">
        <f t="shared" si="0"/>
        <v>0</v>
      </c>
      <c r="E53" s="58"/>
      <c r="F53" s="29">
        <f t="shared" si="1"/>
        <v>0</v>
      </c>
      <c r="G53" s="59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7"/>
      <c r="D54" s="29">
        <f t="shared" si="0"/>
        <v>0</v>
      </c>
      <c r="E54" s="58"/>
      <c r="F54" s="29">
        <f t="shared" si="1"/>
        <v>0</v>
      </c>
      <c r="G54" s="59"/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7">
        <v>4442</v>
      </c>
      <c r="D55" s="29">
        <f t="shared" si="0"/>
        <v>4442</v>
      </c>
      <c r="E55" s="58"/>
      <c r="F55" s="29">
        <f t="shared" si="1"/>
        <v>0</v>
      </c>
      <c r="G55" s="59">
        <v>5396</v>
      </c>
      <c r="H55" s="29">
        <f t="shared" si="2"/>
        <v>5396</v>
      </c>
      <c r="I55" s="29">
        <f t="shared" si="3"/>
        <v>9838</v>
      </c>
      <c r="J55" s="29">
        <f t="shared" si="4"/>
        <v>9838</v>
      </c>
    </row>
    <row r="56" spans="1:10" s="11" customFormat="1" ht="15.75" customHeight="1" x14ac:dyDescent="0.2">
      <c r="A56" s="9" t="s">
        <v>67</v>
      </c>
      <c r="B56" s="16" t="s">
        <v>20</v>
      </c>
      <c r="C56" s="57"/>
      <c r="D56" s="29">
        <f t="shared" si="0"/>
        <v>0</v>
      </c>
      <c r="E56" s="58"/>
      <c r="F56" s="29">
        <f t="shared" si="1"/>
        <v>0</v>
      </c>
      <c r="G56" s="59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7"/>
      <c r="D57" s="29">
        <f t="shared" si="0"/>
        <v>0</v>
      </c>
      <c r="E57" s="58"/>
      <c r="F57" s="29">
        <f t="shared" si="1"/>
        <v>0</v>
      </c>
      <c r="G57" s="59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7"/>
      <c r="D58" s="29">
        <f t="shared" si="0"/>
        <v>0</v>
      </c>
      <c r="E58" s="58"/>
      <c r="F58" s="29">
        <f t="shared" si="1"/>
        <v>0</v>
      </c>
      <c r="G58" s="59"/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7">
        <v>2118</v>
      </c>
      <c r="D60" s="29">
        <f t="shared" si="0"/>
        <v>2118</v>
      </c>
      <c r="E60" s="58"/>
      <c r="F60" s="29">
        <f t="shared" si="1"/>
        <v>0</v>
      </c>
      <c r="G60" s="59">
        <v>2118</v>
      </c>
      <c r="H60" s="29">
        <f t="shared" si="2"/>
        <v>2118</v>
      </c>
      <c r="I60" s="29">
        <f t="shared" si="3"/>
        <v>4236</v>
      </c>
      <c r="J60" s="29">
        <f t="shared" si="4"/>
        <v>4236</v>
      </c>
    </row>
    <row r="61" spans="1:10" ht="15.75" customHeight="1" x14ac:dyDescent="0.2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7"/>
      <c r="D63" s="29">
        <f t="shared" si="0"/>
        <v>0</v>
      </c>
      <c r="E63" s="58"/>
      <c r="F63" s="29">
        <f t="shared" si="1"/>
        <v>0</v>
      </c>
      <c r="G63" s="59"/>
      <c r="H63" s="29">
        <f t="shared" si="2"/>
        <v>0</v>
      </c>
      <c r="I63" s="29">
        <f t="shared" si="3"/>
        <v>0</v>
      </c>
      <c r="J63" s="29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7"/>
      <c r="D64" s="29">
        <f t="shared" ref="D64:D71" si="5">C64*1</f>
        <v>0</v>
      </c>
      <c r="E64" s="58"/>
      <c r="F64" s="29">
        <f t="shared" ref="F64:F71" si="6">E64*1</f>
        <v>0</v>
      </c>
      <c r="G64" s="59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7"/>
      <c r="D69" s="29">
        <f t="shared" si="5"/>
        <v>0</v>
      </c>
      <c r="E69" s="58"/>
      <c r="F69" s="29">
        <f t="shared" si="6"/>
        <v>0</v>
      </c>
      <c r="G69" s="59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7"/>
      <c r="D71" s="29">
        <f t="shared" si="5"/>
        <v>0</v>
      </c>
      <c r="E71" s="58"/>
      <c r="F71" s="29">
        <f t="shared" si="6"/>
        <v>0</v>
      </c>
      <c r="G71" s="59"/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.75" x14ac:dyDescent="0.2">
      <c r="A72" s="21" t="s">
        <v>123</v>
      </c>
      <c r="B72" s="13"/>
      <c r="C72" s="31">
        <f t="shared" ref="C72:J72" si="10">SUM(C5:C31)</f>
        <v>8823</v>
      </c>
      <c r="D72" s="31">
        <f t="shared" si="10"/>
        <v>8823</v>
      </c>
      <c r="E72" s="31">
        <f t="shared" si="10"/>
        <v>0</v>
      </c>
      <c r="F72" s="31">
        <f t="shared" si="10"/>
        <v>0</v>
      </c>
      <c r="G72" s="31">
        <f t="shared" si="10"/>
        <v>17846</v>
      </c>
      <c r="H72" s="31">
        <f t="shared" si="10"/>
        <v>17846</v>
      </c>
      <c r="I72" s="31">
        <f t="shared" si="10"/>
        <v>26669</v>
      </c>
      <c r="J72" s="31">
        <f t="shared" si="10"/>
        <v>26669</v>
      </c>
    </row>
    <row r="73" spans="1:10" s="3" customFormat="1" ht="21.75" x14ac:dyDescent="0.2">
      <c r="A73" s="21" t="s">
        <v>124</v>
      </c>
      <c r="B73" s="13"/>
      <c r="C73" s="31">
        <f t="shared" ref="C73:J73" si="11">SUM(C32:C71)</f>
        <v>12166</v>
      </c>
      <c r="D73" s="31">
        <f t="shared" si="11"/>
        <v>12166</v>
      </c>
      <c r="E73" s="31">
        <f t="shared" si="11"/>
        <v>0</v>
      </c>
      <c r="F73" s="31">
        <f t="shared" si="11"/>
        <v>0</v>
      </c>
      <c r="G73" s="31">
        <f t="shared" si="11"/>
        <v>56167</v>
      </c>
      <c r="H73" s="31">
        <f t="shared" si="11"/>
        <v>56167</v>
      </c>
      <c r="I73" s="31">
        <f t="shared" si="11"/>
        <v>68333</v>
      </c>
      <c r="J73" s="31">
        <f t="shared" si="11"/>
        <v>68333</v>
      </c>
    </row>
    <row r="74" spans="1:10" s="3" customFormat="1" ht="15.75" customHeight="1" x14ac:dyDescent="0.2">
      <c r="A74" s="5" t="s">
        <v>87</v>
      </c>
      <c r="B74" s="13"/>
      <c r="C74" s="31">
        <f>SUM(C72:C73)</f>
        <v>20989</v>
      </c>
      <c r="D74" s="31">
        <f t="shared" ref="D74:J74" si="12">SUM(D72:D73)</f>
        <v>20989</v>
      </c>
      <c r="E74" s="35">
        <f t="shared" si="12"/>
        <v>0</v>
      </c>
      <c r="F74" s="31">
        <f t="shared" si="12"/>
        <v>0</v>
      </c>
      <c r="G74" s="35">
        <f t="shared" si="12"/>
        <v>74013</v>
      </c>
      <c r="H74" s="31">
        <f t="shared" si="12"/>
        <v>74013</v>
      </c>
      <c r="I74" s="31">
        <f t="shared" si="12"/>
        <v>95002</v>
      </c>
      <c r="J74" s="31">
        <f t="shared" si="12"/>
        <v>95002</v>
      </c>
    </row>
    <row r="75" spans="1:10" x14ac:dyDescent="0.2">
      <c r="B75" s="13"/>
      <c r="C75" s="2"/>
      <c r="D75" s="27"/>
      <c r="E75" s="13"/>
      <c r="F75" s="27"/>
      <c r="G75" s="13"/>
      <c r="H75" s="27"/>
      <c r="J75" s="31"/>
    </row>
    <row r="76" spans="1:10" x14ac:dyDescent="0.2">
      <c r="B76" s="13"/>
      <c r="C76" s="2"/>
      <c r="D76" s="27"/>
      <c r="E76" s="13"/>
      <c r="F76" s="27"/>
      <c r="G76" s="13"/>
      <c r="H76" s="27"/>
      <c r="J76" s="31"/>
    </row>
    <row r="77" spans="1:10" x14ac:dyDescent="0.2">
      <c r="B77" s="13"/>
      <c r="C77" s="2"/>
      <c r="D77" s="27"/>
      <c r="E77" s="13"/>
      <c r="F77" s="27"/>
      <c r="G77" s="13"/>
      <c r="H77" s="27"/>
    </row>
    <row r="78" spans="1:10" x14ac:dyDescent="0.2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9" priority="76" stopIfTrue="1">
      <formula>CellHasFormula</formula>
    </cfRule>
  </conditionalFormatting>
  <conditionalFormatting sqref="J76">
    <cfRule type="expression" dxfId="18" priority="69" stopIfTrue="1">
      <formula>CellHasFormula</formula>
    </cfRule>
  </conditionalFormatting>
  <conditionalFormatting sqref="J75:J76">
    <cfRule type="expression" dxfId="17" priority="68" stopIfTrue="1">
      <formula>CellHasFormula</formula>
    </cfRule>
  </conditionalFormatting>
  <conditionalFormatting sqref="J75:J76">
    <cfRule type="expression" dxfId="16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2.28515625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136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(Jul!C5*10)+(Aug!C5*9)+(Sep!C5*8)+(Oct!C5*7)+(Nov!C5*6)+(Dec!C5*5)+(Jan!C5*4)+(Feb!C5*3)+(Mar!C5*2)+(Apr!C5*1)</f>
        <v>266105</v>
      </c>
      <c r="E5" s="8"/>
      <c r="F5" s="30">
        <f>(Jul!E5*10)+(Aug!E5*9)+(Sep!E5*8)+(Oct!E5*7)+(Nov!E5*6)+(Dec!E5*5)+(Jan!E5*4)+(Feb!E5*3)+(Mar!E5*2)+(Apr!E5*1)</f>
        <v>0</v>
      </c>
      <c r="G5" s="8"/>
      <c r="H5" s="30">
        <f>Mar!H5+G5</f>
        <v>125280</v>
      </c>
      <c r="I5" s="30">
        <f t="shared" ref="I5:I63" si="0">C5+E5+G5</f>
        <v>0</v>
      </c>
      <c r="J5" s="30">
        <f t="shared" ref="J5:J63" si="1">D5+F5+H5</f>
        <v>391385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(Jul!C6*10)+(Aug!C6*9)+(Sep!C6*8)+(Oct!C6*7)+(Nov!C6*6)+(Dec!C6*5)+(Jan!C6*4)+(Feb!C6*3)+(Mar!C6*2)+(Apr!C6*1)</f>
        <v>3342</v>
      </c>
      <c r="E6" s="8"/>
      <c r="F6" s="30">
        <f>(Jul!E6*10)+(Aug!E6*9)+(Sep!E6*8)+(Oct!E6*7)+(Nov!E6*6)+(Dec!E6*5)+(Jan!E6*4)+(Feb!E6*3)+(Mar!E6*2)+(Apr!E6*1)</f>
        <v>0</v>
      </c>
      <c r="G6" s="8"/>
      <c r="H6" s="30">
        <f>Mar!H6+G6</f>
        <v>3251</v>
      </c>
      <c r="I6" s="30">
        <f t="shared" si="0"/>
        <v>0</v>
      </c>
      <c r="J6" s="30">
        <f t="shared" si="1"/>
        <v>6593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(Jul!C7*10)+(Aug!C7*9)+(Sep!C7*8)+(Oct!C7*7)+(Nov!C7*6)+(Dec!C7*5)+(Jan!C7*4)+(Feb!C7*3)+(Mar!C7*2)+(Apr!C7*1)</f>
        <v>12200</v>
      </c>
      <c r="E7" s="8"/>
      <c r="F7" s="30">
        <f>(Jul!E7*10)+(Aug!E7*9)+(Sep!E7*8)+(Oct!E7*7)+(Nov!E7*6)+(Dec!E7*5)+(Jan!E7*4)+(Feb!E7*3)+(Mar!E7*2)+(Apr!E7*1)</f>
        <v>0</v>
      </c>
      <c r="G7" s="8"/>
      <c r="H7" s="30">
        <f>Mar!H7+G7</f>
        <v>2439</v>
      </c>
      <c r="I7" s="30">
        <f t="shared" si="0"/>
        <v>0</v>
      </c>
      <c r="J7" s="30">
        <f t="shared" si="1"/>
        <v>14639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2583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287</v>
      </c>
      <c r="I8" s="30">
        <f t="shared" si="0"/>
        <v>0</v>
      </c>
      <c r="J8" s="30">
        <f t="shared" si="1"/>
        <v>2870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3612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0</v>
      </c>
      <c r="I9" s="30">
        <f t="shared" si="0"/>
        <v>0</v>
      </c>
      <c r="J9" s="30">
        <f t="shared" si="1"/>
        <v>3612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(Jul!C10*10)+(Aug!C10*9)+(Sep!C10*8)+(Oct!C10*7)+(Nov!C10*6)+(Dec!C10*5)+(Jan!C10*4)+(Feb!C10*3)+(Mar!C10*2)+(Apr!C10*1)</f>
        <v>8330</v>
      </c>
      <c r="E10" s="8"/>
      <c r="F10" s="30">
        <f>(Jul!E10*10)+(Aug!E10*9)+(Sep!E10*8)+(Oct!E10*7)+(Nov!E10*6)+(Dec!E10*5)+(Jan!E10*4)+(Feb!E10*3)+(Mar!E10*2)+(Apr!E10*1)</f>
        <v>0</v>
      </c>
      <c r="G10" s="8"/>
      <c r="H10" s="30">
        <f>Mar!H10+G10</f>
        <v>3571</v>
      </c>
      <c r="I10" s="30">
        <f t="shared" si="0"/>
        <v>0</v>
      </c>
      <c r="J10" s="30">
        <f t="shared" si="1"/>
        <v>11901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0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(Jul!C12*10)+(Aug!C12*9)+(Sep!C12*8)+(Oct!C12*7)+(Nov!C12*6)+(Dec!C12*5)+(Jan!C12*4)+(Feb!C12*3)+(Mar!C12*2)+(Apr!C12*1)</f>
        <v>7353</v>
      </c>
      <c r="E12" s="8"/>
      <c r="F12" s="30">
        <f>(Jul!E12*10)+(Aug!E12*9)+(Sep!E12*8)+(Oct!E12*7)+(Nov!E12*6)+(Dec!E12*5)+(Jan!E12*4)+(Feb!E12*3)+(Mar!E12*2)+(Apr!E12*1)</f>
        <v>0</v>
      </c>
      <c r="G12" s="8"/>
      <c r="H12" s="30">
        <f>Mar!H12+G12</f>
        <v>3268</v>
      </c>
      <c r="I12" s="30">
        <f t="shared" si="0"/>
        <v>0</v>
      </c>
      <c r="J12" s="30">
        <f t="shared" si="1"/>
        <v>10621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0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(Jul!C16*10)+(Aug!C16*9)+(Sep!C16*8)+(Oct!C16*7)+(Nov!C16*6)+(Dec!C16*5)+(Jan!C16*4)+(Feb!C16*3)+(Mar!C16*2)+(Apr!C16*1)</f>
        <v>17209</v>
      </c>
      <c r="E16" s="8"/>
      <c r="F16" s="30">
        <f>(Jul!E16*10)+(Aug!E16*9)+(Sep!E16*8)+(Oct!E16*7)+(Nov!E16*6)+(Dec!E16*5)+(Jan!E16*4)+(Feb!E16*3)+(Mar!E16*2)+(Apr!E16*1)</f>
        <v>0</v>
      </c>
      <c r="G16" s="8"/>
      <c r="H16" s="30">
        <f>Mar!H16+G16</f>
        <v>5020</v>
      </c>
      <c r="I16" s="30">
        <f t="shared" si="0"/>
        <v>0</v>
      </c>
      <c r="J16" s="30">
        <f t="shared" si="1"/>
        <v>22229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(Jul!C17*10)+(Aug!C17*9)+(Sep!C17*8)+(Oct!C17*7)+(Nov!C17*6)+(Dec!C17*5)+(Jan!C17*4)+(Feb!C17*3)+(Mar!C17*2)+(Apr!C17*1)</f>
        <v>8664</v>
      </c>
      <c r="E17" s="8"/>
      <c r="F17" s="30">
        <f>(Jul!E17*10)+(Aug!E17*9)+(Sep!E17*8)+(Oct!E17*7)+(Nov!E17*6)+(Dec!E17*5)+(Jan!E17*4)+(Feb!E17*3)+(Mar!E17*2)+(Apr!E17*1)</f>
        <v>0</v>
      </c>
      <c r="G17" s="8"/>
      <c r="H17" s="30">
        <f>Mar!H17+G17</f>
        <v>2179</v>
      </c>
      <c r="I17" s="30">
        <f t="shared" si="0"/>
        <v>0</v>
      </c>
      <c r="J17" s="30">
        <f t="shared" si="1"/>
        <v>10843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1205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0</v>
      </c>
      <c r="I20" s="30">
        <f t="shared" si="0"/>
        <v>0</v>
      </c>
      <c r="J20" s="30">
        <f t="shared" si="1"/>
        <v>1205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0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(Jul!C22*10)+(Aug!C22*9)+(Sep!C22*8)+(Oct!C22*7)+(Nov!C22*6)+(Dec!C22*5)+(Jan!C22*4)+(Feb!C22*3)+(Mar!C22*2)+(Apr!C22*1)</f>
        <v>8424</v>
      </c>
      <c r="E22" s="8"/>
      <c r="F22" s="30">
        <f>(Jul!E22*10)+(Aug!E22*9)+(Sep!E22*8)+(Oct!E22*7)+(Nov!E22*6)+(Dec!E22*5)+(Jan!E22*4)+(Feb!E22*3)+(Mar!E22*2)+(Apr!E22*1)</f>
        <v>0</v>
      </c>
      <c r="G22" s="8"/>
      <c r="H22" s="30">
        <f>Mar!H22+G22</f>
        <v>3124</v>
      </c>
      <c r="I22" s="30">
        <f t="shared" si="0"/>
        <v>0</v>
      </c>
      <c r="J22" s="30">
        <f t="shared" si="1"/>
        <v>11548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0</v>
      </c>
      <c r="E24" s="8"/>
      <c r="F24" s="30">
        <f>(Jul!E24*10)+(Aug!E24*9)+(Sep!E24*8)+(Oct!E24*7)+(Nov!E24*6)+(Dec!E24*5)+(Jan!E24*4)+(Feb!E24*3)+(Mar!E24*2)+(Apr!E24*1)</f>
        <v>0</v>
      </c>
      <c r="G24" s="8"/>
      <c r="H24" s="30">
        <f>Mar!H24+G24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0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(Jul!C26*10)+(Aug!C26*9)+(Sep!C26*8)+(Oct!C26*7)+(Nov!C26*6)+(Dec!C26*5)+(Jan!C26*4)+(Feb!C26*3)+(Mar!C26*2)+(Apr!C26*1)</f>
        <v>0</v>
      </c>
      <c r="E26" s="8"/>
      <c r="F26" s="30">
        <f>(Jul!E26*10)+(Aug!E26*9)+(Sep!E26*8)+(Oct!E26*7)+(Nov!E26*6)+(Dec!E26*5)+(Jan!E26*4)+(Feb!E26*3)+(Mar!E26*2)+(Apr!E26*1)</f>
        <v>0</v>
      </c>
      <c r="G26" s="8"/>
      <c r="H26" s="30">
        <f>Mar!H26+G26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(Jul!C27*10)+(Aug!C27*9)+(Sep!C27*8)+(Oct!C27*7)+(Nov!C27*6)+(Dec!C27*5)+(Jan!C27*4)+(Feb!C27*3)+(Mar!C27*2)+(Apr!C27*1)</f>
        <v>5182</v>
      </c>
      <c r="E27" s="8"/>
      <c r="F27" s="30">
        <f>(Jul!E27*10)+(Aug!E27*9)+(Sep!E27*8)+(Oct!E27*7)+(Nov!E27*6)+(Dec!E27*5)+(Jan!E27*4)+(Feb!E27*3)+(Mar!E27*2)+(Apr!E27*1)</f>
        <v>0</v>
      </c>
      <c r="G27" s="8"/>
      <c r="H27" s="30">
        <f>Mar!H27+G27</f>
        <v>733</v>
      </c>
      <c r="I27" s="30">
        <f t="shared" si="0"/>
        <v>0</v>
      </c>
      <c r="J27" s="30">
        <f t="shared" si="1"/>
        <v>5915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0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0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48399</v>
      </c>
      <c r="E30" s="8"/>
      <c r="F30" s="30">
        <f>(Jul!E30*10)+(Aug!E30*9)+(Sep!E30*8)+(Oct!E30*7)+(Nov!E30*6)+(Dec!E30*5)+(Jan!E30*4)+(Feb!E30*3)+(Mar!E30*2)+(Apr!E30*1)</f>
        <v>0</v>
      </c>
      <c r="G30" s="8"/>
      <c r="H30" s="30">
        <f>Mar!H30+G30</f>
        <v>10518</v>
      </c>
      <c r="I30" s="30">
        <f t="shared" si="0"/>
        <v>0</v>
      </c>
      <c r="J30" s="30">
        <f t="shared" si="1"/>
        <v>58917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(Jul!C31*10)+(Aug!C31*9)+(Sep!C31*8)+(Oct!C31*7)+(Nov!C31*6)+(Dec!C31*5)+(Jan!C31*4)+(Feb!C31*3)+(Mar!C31*2)+(Apr!C31*1)</f>
        <v>45722</v>
      </c>
      <c r="E31" s="8"/>
      <c r="F31" s="30">
        <f>(Jul!E31*10)+(Aug!E31*9)+(Sep!E31*8)+(Oct!E31*7)+(Nov!E31*6)+(Dec!E31*5)+(Jan!E31*4)+(Feb!E31*3)+(Mar!E31*2)+(Apr!E31*1)</f>
        <v>0</v>
      </c>
      <c r="G31" s="8"/>
      <c r="H31" s="30">
        <f>Mar!H31+G31</f>
        <v>24290</v>
      </c>
      <c r="I31" s="30">
        <f t="shared" si="0"/>
        <v>0</v>
      </c>
      <c r="J31" s="30">
        <f t="shared" si="1"/>
        <v>70012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0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(Jul!C33*10)+(Aug!C33*9)+(Sep!C33*8)+(Oct!C33*7)+(Nov!C33*6)+(Dec!C33*5)+(Jan!C33*4)+(Feb!C33*3)+(Mar!C33*2)+(Apr!C33*1)</f>
        <v>17026</v>
      </c>
      <c r="E33" s="8"/>
      <c r="F33" s="30">
        <f>(Jul!E33*10)+(Aug!E33*9)+(Sep!E33*8)+(Oct!E33*7)+(Nov!E33*6)+(Dec!E33*5)+(Jan!E33*4)+(Feb!E33*3)+(Mar!E33*2)+(Apr!E33*1)</f>
        <v>0</v>
      </c>
      <c r="G33" s="8"/>
      <c r="H33" s="30">
        <f>Mar!H33+G33</f>
        <v>13667</v>
      </c>
      <c r="I33" s="30">
        <f t="shared" si="0"/>
        <v>0</v>
      </c>
      <c r="J33" s="30">
        <f t="shared" si="1"/>
        <v>30693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0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(Jul!C35*10)+(Aug!C35*9)+(Sep!C35*8)+(Oct!C35*7)+(Nov!C35*6)+(Dec!C35*5)+(Jan!C35*4)+(Feb!C35*3)+(Mar!C35*2)+(Apr!C35*1)</f>
        <v>69669</v>
      </c>
      <c r="E35" s="8"/>
      <c r="F35" s="30">
        <f>(Jul!E35*10)+(Aug!E35*9)+(Sep!E35*8)+(Oct!E35*7)+(Nov!E35*6)+(Dec!E35*5)+(Jan!E35*4)+(Feb!E35*3)+(Mar!E35*2)+(Apr!E35*1)</f>
        <v>0</v>
      </c>
      <c r="G35" s="8"/>
      <c r="H35" s="30">
        <f>Mar!H35+G35</f>
        <v>28993</v>
      </c>
      <c r="I35" s="30">
        <f t="shared" si="0"/>
        <v>0</v>
      </c>
      <c r="J35" s="30">
        <f t="shared" si="1"/>
        <v>98662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12696</v>
      </c>
      <c r="E37" s="8"/>
      <c r="F37" s="30">
        <f>(Jul!E37*10)+(Aug!E37*9)+(Sep!E37*8)+(Oct!E37*7)+(Nov!E37*6)+(Dec!E37*5)+(Jan!E37*4)+(Feb!E37*3)+(Mar!E37*2)+(Apr!E37*1)</f>
        <v>0</v>
      </c>
      <c r="G37" s="8"/>
      <c r="H37" s="30">
        <f>Mar!H37+G37</f>
        <v>14468</v>
      </c>
      <c r="I37" s="30">
        <f t="shared" si="0"/>
        <v>0</v>
      </c>
      <c r="J37" s="30">
        <f t="shared" si="1"/>
        <v>27164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(Jul!C39*10)+(Aug!C39*9)+(Sep!C39*8)+(Oct!C39*7)+(Nov!C39*6)+(Dec!C39*5)+(Jan!C39*4)+(Feb!C39*3)+(Mar!C39*2)+(Apr!C39*1)</f>
        <v>89345</v>
      </c>
      <c r="E39" s="8"/>
      <c r="F39" s="30">
        <f>(Jul!E39*10)+(Aug!E39*9)+(Sep!E39*8)+(Oct!E39*7)+(Nov!E39*6)+(Dec!E39*5)+(Jan!E39*4)+(Feb!E39*3)+(Mar!E39*2)+(Apr!E39*1)</f>
        <v>0</v>
      </c>
      <c r="G39" s="8"/>
      <c r="H39" s="30">
        <f>Mar!H39+G39</f>
        <v>65424</v>
      </c>
      <c r="I39" s="30">
        <f t="shared" si="0"/>
        <v>0</v>
      </c>
      <c r="J39" s="30">
        <f t="shared" si="1"/>
        <v>154769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20811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0</v>
      </c>
      <c r="I41" s="30">
        <f t="shared" si="0"/>
        <v>0</v>
      </c>
      <c r="J41" s="30">
        <f t="shared" si="1"/>
        <v>20811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(Jul!C42*10)+(Aug!C42*9)+(Sep!C42*8)+(Oct!C42*7)+(Nov!C42*6)+(Dec!C42*5)+(Jan!C42*4)+(Feb!C42*3)+(Mar!C42*2)+(Apr!C42*1)</f>
        <v>0</v>
      </c>
      <c r="E42" s="8"/>
      <c r="F42" s="30">
        <f>(Jul!E42*10)+(Aug!E42*9)+(Sep!E42*8)+(Oct!E42*7)+(Nov!E42*6)+(Dec!E42*5)+(Jan!E42*4)+(Feb!E42*3)+(Mar!E42*2)+(Apr!E42*1)</f>
        <v>0</v>
      </c>
      <c r="G42" s="8"/>
      <c r="H42" s="30">
        <f>Mar!H42+G42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(Jul!C43*10)+(Aug!C43*9)+(Sep!C43*8)+(Oct!C43*7)+(Nov!C43*6)+(Dec!C43*5)+(Jan!C43*4)+(Feb!C43*3)+(Mar!C43*2)+(Apr!C43*1)</f>
        <v>4480</v>
      </c>
      <c r="E43" s="8"/>
      <c r="F43" s="30">
        <f>(Jul!E43*10)+(Aug!E43*9)+(Sep!E43*8)+(Oct!E43*7)+(Nov!E43*6)+(Dec!E43*5)+(Jan!E43*4)+(Feb!E43*3)+(Mar!E43*2)+(Apr!E43*1)</f>
        <v>0</v>
      </c>
      <c r="G43" s="8"/>
      <c r="H43" s="30">
        <f>Mar!H43+G43</f>
        <v>1130</v>
      </c>
      <c r="I43" s="30">
        <f t="shared" si="0"/>
        <v>0</v>
      </c>
      <c r="J43" s="30">
        <f t="shared" si="1"/>
        <v>5610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(Jul!C44*10)+(Aug!C44*9)+(Sep!C44*8)+(Oct!C44*7)+(Nov!C44*6)+(Dec!C44*5)+(Jan!C44*4)+(Feb!C44*3)+(Mar!C44*2)+(Apr!C44*1)</f>
        <v>22866</v>
      </c>
      <c r="E44" s="8"/>
      <c r="F44" s="30">
        <f>(Jul!E44*10)+(Aug!E44*9)+(Sep!E44*8)+(Oct!E44*7)+(Nov!E44*6)+(Dec!E44*5)+(Jan!E44*4)+(Feb!E44*3)+(Mar!E44*2)+(Apr!E44*1)</f>
        <v>0</v>
      </c>
      <c r="G44" s="8"/>
      <c r="H44" s="30">
        <f>Mar!H44+G44</f>
        <v>28264</v>
      </c>
      <c r="I44" s="30">
        <f t="shared" si="0"/>
        <v>0</v>
      </c>
      <c r="J44" s="30">
        <f t="shared" si="1"/>
        <v>51130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0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0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(Jul!C48*10)+(Aug!C48*9)+(Sep!C48*8)+(Oct!C48*7)+(Nov!C48*6)+(Dec!C48*5)+(Jan!C48*4)+(Feb!C48*3)+(Mar!C48*2)+(Apr!C48*1)</f>
        <v>23420</v>
      </c>
      <c r="E48" s="8"/>
      <c r="F48" s="30">
        <f>(Jul!E48*10)+(Aug!E48*9)+(Sep!E48*8)+(Oct!E48*7)+(Nov!E48*6)+(Dec!E48*5)+(Jan!E48*4)+(Feb!E48*3)+(Mar!E48*2)+(Apr!E48*1)</f>
        <v>0</v>
      </c>
      <c r="G48" s="8"/>
      <c r="H48" s="30">
        <f>Mar!H48+G48</f>
        <v>4409</v>
      </c>
      <c r="I48" s="30">
        <f t="shared" si="0"/>
        <v>0</v>
      </c>
      <c r="J48" s="30">
        <f t="shared" si="1"/>
        <v>27829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14294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0</v>
      </c>
      <c r="I49" s="30">
        <f t="shared" si="0"/>
        <v>0</v>
      </c>
      <c r="J49" s="30">
        <f t="shared" si="1"/>
        <v>14294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(Jul!C50*10)+(Aug!C50*9)+(Sep!C50*8)+(Oct!C50*7)+(Nov!C50*6)+(Dec!C50*5)+(Jan!C50*4)+(Feb!C50*3)+(Mar!C50*2)+(Apr!C50*1)</f>
        <v>22777</v>
      </c>
      <c r="E50" s="8"/>
      <c r="F50" s="30">
        <f>(Jul!E50*10)+(Aug!E50*9)+(Sep!E50*8)+(Oct!E50*7)+(Nov!E50*6)+(Dec!E50*5)+(Jan!E50*4)+(Feb!E50*3)+(Mar!E50*2)+(Apr!E50*1)</f>
        <v>0</v>
      </c>
      <c r="G50" s="8"/>
      <c r="H50" s="30">
        <f>Mar!H50+G50</f>
        <v>18325</v>
      </c>
      <c r="I50" s="30">
        <f t="shared" si="0"/>
        <v>0</v>
      </c>
      <c r="J50" s="30">
        <f t="shared" si="1"/>
        <v>41102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(Jul!C51*10)+(Aug!C51*9)+(Sep!C51*8)+(Oct!C51*7)+(Nov!C51*6)+(Dec!C51*5)+(Jan!C51*4)+(Feb!C51*3)+(Mar!C51*2)+(Apr!C51*1)</f>
        <v>9522</v>
      </c>
      <c r="E51" s="8"/>
      <c r="F51" s="30">
        <f>(Jul!E51*10)+(Aug!E51*9)+(Sep!E51*8)+(Oct!E51*7)+(Nov!E51*6)+(Dec!E51*5)+(Jan!E51*4)+(Feb!E51*3)+(Mar!E51*2)+(Apr!E51*1)</f>
        <v>0</v>
      </c>
      <c r="G51" s="8"/>
      <c r="H51" s="30">
        <f>Mar!H51+G51</f>
        <v>1587</v>
      </c>
      <c r="I51" s="30">
        <f t="shared" si="0"/>
        <v>0</v>
      </c>
      <c r="J51" s="30">
        <f t="shared" si="1"/>
        <v>11109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18168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6056</v>
      </c>
      <c r="I54" s="30">
        <f t="shared" si="0"/>
        <v>0</v>
      </c>
      <c r="J54" s="30">
        <f t="shared" si="1"/>
        <v>24224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(Jul!C55*10)+(Aug!C55*9)+(Sep!C55*8)+(Oct!C55*7)+(Nov!C55*6)+(Dec!C55*5)+(Jan!C55*4)+(Feb!C55*3)+(Mar!C55*2)+(Apr!C55*1)</f>
        <v>146906</v>
      </c>
      <c r="E55" s="8"/>
      <c r="F55" s="30">
        <f>(Jul!E55*10)+(Aug!E55*9)+(Sep!E55*8)+(Oct!E55*7)+(Nov!E55*6)+(Dec!E55*5)+(Jan!E55*4)+(Feb!E55*3)+(Mar!E55*2)+(Apr!E55*1)</f>
        <v>0</v>
      </c>
      <c r="G55" s="8"/>
      <c r="H55" s="30">
        <f>Mar!H55+G55</f>
        <v>71075</v>
      </c>
      <c r="I55" s="30">
        <f t="shared" si="0"/>
        <v>0</v>
      </c>
      <c r="J55" s="30">
        <f t="shared" si="1"/>
        <v>217981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0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(Jul!C57*10)+(Aug!C57*9)+(Sep!C57*8)+(Oct!C57*7)+(Nov!C57*6)+(Dec!C57*5)+(Jan!C57*4)+(Feb!C57*3)+(Mar!C57*2)+(Apr!C57*1)</f>
        <v>21756</v>
      </c>
      <c r="E57" s="8"/>
      <c r="F57" s="30">
        <f>(Jul!E57*10)+(Aug!E57*9)+(Sep!E57*8)+(Oct!E57*7)+(Nov!E57*6)+(Dec!E57*5)+(Jan!E57*4)+(Feb!E57*3)+(Mar!E57*2)+(Apr!E57*1)</f>
        <v>0</v>
      </c>
      <c r="G57" s="8"/>
      <c r="H57" s="30">
        <f>Mar!H57+G57</f>
        <v>9863</v>
      </c>
      <c r="I57" s="30">
        <f t="shared" si="0"/>
        <v>0</v>
      </c>
      <c r="J57" s="30">
        <f t="shared" si="1"/>
        <v>31619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(Jul!C58*10)+(Aug!C58*9)+(Sep!C58*8)+(Oct!C58*7)+(Nov!C58*6)+(Dec!C58*5)+(Jan!C58*4)+(Feb!C58*3)+(Mar!C58*2)+(Apr!C58*1)</f>
        <v>0</v>
      </c>
      <c r="E58" s="8"/>
      <c r="F58" s="30">
        <f>(Jul!E58*10)+(Aug!E58*9)+(Sep!E58*8)+(Oct!E58*7)+(Nov!E58*6)+(Dec!E58*5)+(Jan!E58*4)+(Feb!E58*3)+(Mar!E58*2)+(Apr!E58*1)</f>
        <v>0</v>
      </c>
      <c r="G58" s="8"/>
      <c r="H58" s="30">
        <f>Mar!H58+G58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0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(Jul!C60*10)+(Aug!C60*9)+(Sep!C60*8)+(Oct!C60*7)+(Nov!C60*6)+(Dec!C60*5)+(Jan!C60*4)+(Feb!C60*3)+(Mar!C60*2)+(Apr!C60*1)</f>
        <v>69593</v>
      </c>
      <c r="E60" s="8"/>
      <c r="F60" s="30">
        <f>(Jul!E60*10)+(Aug!E60*9)+(Sep!E60*8)+(Oct!E60*7)+(Nov!E60*6)+(Dec!E60*5)+(Jan!E60*4)+(Feb!E60*3)+(Mar!E60*2)+(Apr!E60*1)</f>
        <v>0</v>
      </c>
      <c r="G60" s="8"/>
      <c r="H60" s="30">
        <f>Mar!H60+G60</f>
        <v>12557</v>
      </c>
      <c r="I60" s="30">
        <f t="shared" si="0"/>
        <v>0</v>
      </c>
      <c r="J60" s="30">
        <f t="shared" si="1"/>
        <v>82150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(Jul!C61*10)+(Aug!C61*9)+(Sep!C61*8)+(Oct!C61*7)+(Nov!C61*6)+(Dec!C61*5)+(Jan!C61*4)+(Feb!C61*3)+(Mar!C61*2)+(Apr!C61*1)</f>
        <v>0</v>
      </c>
      <c r="E61" s="8"/>
      <c r="F61" s="30">
        <f>(Jul!E61*10)+(Aug!E61*9)+(Sep!E61*8)+(Oct!E61*7)+(Nov!E61*6)+(Dec!E61*5)+(Jan!E61*4)+(Feb!E61*3)+(Mar!E61*2)+(Apr!E61*1)</f>
        <v>0</v>
      </c>
      <c r="G61" s="8"/>
      <c r="H61" s="30">
        <f>Mar!H61+G61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(Jul!C63*10)+(Aug!C63*9)+(Sep!C63*8)+(Oct!C63*7)+(Nov!C63*6)+(Dec!C63*5)+(Jan!C63*4)+(Feb!C63*3)+(Mar!C63*2)+(Apr!C63*1)</f>
        <v>0</v>
      </c>
      <c r="E63" s="8"/>
      <c r="F63" s="30">
        <f>(Jul!E63*10)+(Aug!E63*9)+(Sep!E63*8)+(Oct!E63*7)+(Nov!E63*6)+(Dec!E63*5)+(Jan!E63*4)+(Feb!E63*3)+(Mar!E63*2)+(Apr!E63*1)</f>
        <v>0</v>
      </c>
      <c r="G63" s="8"/>
      <c r="H63" s="30">
        <f>Mar!H63+G63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(Jul!C66*10)+(Aug!C66*9)+(Sep!C66*8)+(Oct!C66*7)+(Nov!C66*6)+(Dec!C66*5)+(Jan!C66*4)+(Feb!C66*3)+(Mar!C66*2)+(Apr!C66*1)</f>
        <v>0</v>
      </c>
      <c r="E66" s="8"/>
      <c r="F66" s="30">
        <f>(Jul!E66*10)+(Aug!E66*9)+(Sep!E66*8)+(Oct!E66*7)+(Nov!E66*6)+(Dec!E66*5)+(Jan!E66*4)+(Feb!E66*3)+(Mar!E66*2)+(Apr!E66*1)</f>
        <v>0</v>
      </c>
      <c r="G66" s="8"/>
      <c r="H66" s="30">
        <f>Mar!H66+G66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0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0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(Jul!C71*10)+(Aug!C71*9)+(Sep!C71*8)+(Oct!C71*7)+(Nov!C71*6)+(Dec!C71*5)+(Jan!C71*4)+(Feb!C71*3)+(Mar!C71*2)+(Apr!C71*1)</f>
        <v>9555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6826</v>
      </c>
      <c r="I71" s="30">
        <f t="shared" si="2"/>
        <v>0</v>
      </c>
      <c r="J71" s="30">
        <f t="shared" si="3"/>
        <v>16381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438330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183960</v>
      </c>
      <c r="I72" s="31">
        <f t="shared" si="4"/>
        <v>0</v>
      </c>
      <c r="J72" s="31">
        <f t="shared" si="4"/>
        <v>622290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572884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282644</v>
      </c>
      <c r="I73" s="31">
        <f t="shared" si="5"/>
        <v>0</v>
      </c>
      <c r="J73" s="31">
        <f t="shared" si="5"/>
        <v>855528</v>
      </c>
    </row>
    <row r="74" spans="1:10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1011214</v>
      </c>
      <c r="E74" s="31">
        <f t="shared" si="6"/>
        <v>0</v>
      </c>
      <c r="F74" s="31">
        <f t="shared" si="6"/>
        <v>0</v>
      </c>
      <c r="G74" s="31">
        <f t="shared" si="6"/>
        <v>0</v>
      </c>
      <c r="H74" s="31">
        <f t="shared" si="6"/>
        <v>466604</v>
      </c>
      <c r="I74" s="31">
        <f t="shared" si="6"/>
        <v>0</v>
      </c>
      <c r="J74" s="31">
        <f t="shared" si="6"/>
        <v>1477818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1.140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137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0">
        <f>(Jul!C5*11)+(Aug!C5*10)+(Sep!C5*9)+(Oct!C5*8)+(Nov!C5*7)+(Dec!C5*6)+(Jan!C5*5)+(Feb!C5*4)+(Mar!C5*3)+(Apr!C5*2)+(May!C5*1)</f>
        <v>301231</v>
      </c>
      <c r="E5" s="8"/>
      <c r="F5" s="30">
        <f>(Jul!E5*11)+(Aug!E5*10)+(Sep!E5*9)+(Oct!E5*8)+(Nov!E5*7)+(Dec!E5*6)+(Jan!E5*5)+(Feb!E5*4)+(Mar!E5*3)+(Apr!E5*2)+(May!E5*1)</f>
        <v>0</v>
      </c>
      <c r="G5" s="8"/>
      <c r="H5" s="30">
        <f>Apr!H5+G5</f>
        <v>125280</v>
      </c>
      <c r="I5" s="30">
        <f t="shared" ref="I5:I63" si="0">C5+E5+G5</f>
        <v>0</v>
      </c>
      <c r="J5" s="48">
        <f t="shared" ref="J5:J63" si="1">D5+F5+H5</f>
        <v>426511</v>
      </c>
      <c r="K5" s="46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3899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3251</v>
      </c>
      <c r="I6" s="30">
        <f t="shared" si="0"/>
        <v>0</v>
      </c>
      <c r="J6" s="48">
        <f t="shared" si="1"/>
        <v>7150</v>
      </c>
      <c r="K6" s="46"/>
      <c r="L6" s="46"/>
    </row>
    <row r="7" spans="1:12" s="1" customFormat="1" ht="15.75" customHeight="1" x14ac:dyDescent="0.2">
      <c r="A7" s="5" t="s">
        <v>24</v>
      </c>
      <c r="B7" s="6" t="s">
        <v>22</v>
      </c>
      <c r="C7" s="7"/>
      <c r="D7" s="30">
        <f>(Jul!C7*11)+(Aug!C7*10)+(Sep!C7*9)+(Oct!C7*8)+(Nov!C7*7)+(Dec!C7*6)+(Jan!C7*5)+(Feb!C7*4)+(Mar!C7*3)+(Apr!C7*2)+(May!C7*1)</f>
        <v>13420</v>
      </c>
      <c r="E7" s="8"/>
      <c r="F7" s="30">
        <f>(Jul!E7*11)+(Aug!E7*10)+(Sep!E7*9)+(Oct!E7*8)+(Nov!E7*7)+(Dec!E7*6)+(Jan!E7*5)+(Feb!E7*4)+(Mar!E7*3)+(Apr!E7*2)+(May!E7*1)</f>
        <v>0</v>
      </c>
      <c r="G7" s="8"/>
      <c r="H7" s="30">
        <f>Apr!H7+G7</f>
        <v>2439</v>
      </c>
      <c r="I7" s="30">
        <f t="shared" si="0"/>
        <v>0</v>
      </c>
      <c r="J7" s="48">
        <f t="shared" si="1"/>
        <v>15859</v>
      </c>
      <c r="K7" s="46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2870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287</v>
      </c>
      <c r="I8" s="30">
        <f t="shared" si="0"/>
        <v>0</v>
      </c>
      <c r="J8" s="48">
        <f t="shared" si="1"/>
        <v>3157</v>
      </c>
      <c r="K8" s="46"/>
      <c r="L8" s="46"/>
    </row>
    <row r="9" spans="1:12" s="1" customFormat="1" ht="15.75" customHeight="1" x14ac:dyDescent="0.2">
      <c r="A9" s="5" t="s">
        <v>27</v>
      </c>
      <c r="B9" s="6" t="s">
        <v>22</v>
      </c>
      <c r="C9" s="7"/>
      <c r="D9" s="30">
        <f>(Jul!C9*11)+(Aug!C9*10)+(Sep!C9*9)+(Oct!C9*8)+(Nov!C9*7)+(Dec!C9*6)+(Jan!C9*5)+(Feb!C9*4)+(Mar!C9*3)+(Apr!C9*2)+(May!C9*1)</f>
        <v>4128</v>
      </c>
      <c r="E9" s="8"/>
      <c r="F9" s="30">
        <f>(Jul!E9*11)+(Aug!E9*10)+(Sep!E9*9)+(Oct!E9*8)+(Nov!E9*7)+(Dec!E9*6)+(Jan!E9*5)+(Feb!E9*4)+(Mar!E9*3)+(Apr!E9*2)+(May!E9*1)</f>
        <v>0</v>
      </c>
      <c r="G9" s="8"/>
      <c r="H9" s="30">
        <f>Apr!H9+G9</f>
        <v>0</v>
      </c>
      <c r="I9" s="30">
        <f t="shared" si="0"/>
        <v>0</v>
      </c>
      <c r="J9" s="48">
        <f t="shared" si="1"/>
        <v>4128</v>
      </c>
      <c r="K9" s="46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0">
        <f>(Jul!C10*11)+(Aug!C10*10)+(Sep!C10*9)+(Oct!C10*8)+(Nov!C10*7)+(Dec!C10*6)+(Jan!C10*5)+(Feb!C10*4)+(Mar!C10*3)+(Apr!C10*2)+(May!C10*1)</f>
        <v>9520</v>
      </c>
      <c r="E10" s="8"/>
      <c r="F10" s="30">
        <f>(Jul!E10*11)+(Aug!E10*10)+(Sep!E10*9)+(Oct!E10*8)+(Nov!E10*7)+(Dec!E10*6)+(Jan!E10*5)+(Feb!E10*4)+(Mar!E10*3)+(Apr!E10*2)+(May!E10*1)</f>
        <v>0</v>
      </c>
      <c r="G10" s="8"/>
      <c r="H10" s="30">
        <f>Apr!H10+G10</f>
        <v>3571</v>
      </c>
      <c r="I10" s="30">
        <f t="shared" si="0"/>
        <v>0</v>
      </c>
      <c r="J10" s="48">
        <f t="shared" si="1"/>
        <v>13091</v>
      </c>
      <c r="K10" s="46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0">
        <f>(Jul!C11*11)+(Aug!C11*10)+(Sep!C11*9)+(Oct!C11*8)+(Nov!C11*7)+(Dec!C11*6)+(Jan!C11*5)+(Feb!C11*4)+(Mar!C11*3)+(Apr!C11*2)+(May!C11*1)</f>
        <v>0</v>
      </c>
      <c r="E11" s="8"/>
      <c r="F11" s="30">
        <f>(Jul!E11*11)+(Aug!E11*10)+(Sep!E11*9)+(Oct!E11*8)+(Nov!E11*7)+(Dec!E11*6)+(Jan!E11*5)+(Feb!E11*4)+(Mar!E11*3)+(Apr!E11*2)+(May!E11*1)</f>
        <v>0</v>
      </c>
      <c r="G11" s="8"/>
      <c r="H11" s="30">
        <f>Apr!H11+G11</f>
        <v>0</v>
      </c>
      <c r="I11" s="30">
        <f t="shared" si="0"/>
        <v>0</v>
      </c>
      <c r="J11" s="48">
        <f t="shared" si="1"/>
        <v>0</v>
      </c>
      <c r="K11" s="46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8170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3268</v>
      </c>
      <c r="I12" s="30">
        <f t="shared" si="0"/>
        <v>0</v>
      </c>
      <c r="J12" s="48">
        <f t="shared" si="1"/>
        <v>11438</v>
      </c>
      <c r="K12" s="46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0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0</v>
      </c>
      <c r="I13" s="30">
        <f t="shared" si="0"/>
        <v>0</v>
      </c>
      <c r="J13" s="48">
        <f t="shared" si="1"/>
        <v>0</v>
      </c>
      <c r="K13" s="46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0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0</v>
      </c>
      <c r="I14" s="30">
        <f t="shared" si="0"/>
        <v>0</v>
      </c>
      <c r="J14" s="48">
        <f t="shared" si="1"/>
        <v>0</v>
      </c>
      <c r="K14" s="46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0">
        <f>(Jul!C16*11)+(Aug!C16*10)+(Sep!C16*9)+(Oct!C16*8)+(Nov!C16*7)+(Dec!C16*6)+(Jan!C16*5)+(Feb!C16*4)+(Mar!C16*3)+(Apr!C16*2)+(May!C16*1)</f>
        <v>19868</v>
      </c>
      <c r="E16" s="8"/>
      <c r="F16" s="30">
        <f>(Jul!E16*11)+(Aug!E16*10)+(Sep!E16*9)+(Oct!E16*8)+(Nov!E16*7)+(Dec!E16*6)+(Jan!E16*5)+(Feb!E16*4)+(Mar!E16*3)+(Apr!E16*2)+(May!E16*1)</f>
        <v>0</v>
      </c>
      <c r="G16" s="8"/>
      <c r="H16" s="30">
        <f>Apr!H16+G16</f>
        <v>5020</v>
      </c>
      <c r="I16" s="30">
        <f t="shared" si="0"/>
        <v>0</v>
      </c>
      <c r="J16" s="48">
        <f t="shared" si="1"/>
        <v>24888</v>
      </c>
      <c r="K16" s="46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10105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2179</v>
      </c>
      <c r="I17" s="30">
        <f t="shared" si="0"/>
        <v>0</v>
      </c>
      <c r="J17" s="48">
        <f t="shared" si="1"/>
        <v>12284</v>
      </c>
      <c r="K17" s="46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1446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0</v>
      </c>
      <c r="I20" s="30">
        <f t="shared" si="0"/>
        <v>0</v>
      </c>
      <c r="J20" s="48">
        <f t="shared" si="1"/>
        <v>1446</v>
      </c>
      <c r="K20" s="46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0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0</v>
      </c>
      <c r="I21" s="30">
        <f t="shared" si="0"/>
        <v>0</v>
      </c>
      <c r="J21" s="48">
        <f t="shared" si="1"/>
        <v>0</v>
      </c>
      <c r="K21" s="46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0">
        <f>(Jul!C22*11)+(Aug!C22*10)+(Sep!C22*9)+(Oct!C22*8)+(Nov!C22*7)+(Dec!C22*6)+(Jan!C22*5)+(Feb!C22*4)+(Mar!C22*3)+(Apr!C22*2)+(May!C22*1)</f>
        <v>9828</v>
      </c>
      <c r="E22" s="8"/>
      <c r="F22" s="30">
        <f>(Jul!E22*11)+(Aug!E22*10)+(Sep!E22*9)+(Oct!E22*8)+(Nov!E22*7)+(Dec!E22*6)+(Jan!E22*5)+(Feb!E22*4)+(Mar!E22*3)+(Apr!E22*2)+(May!E22*1)</f>
        <v>0</v>
      </c>
      <c r="G22" s="8"/>
      <c r="H22" s="30">
        <f>Apr!H22+G22</f>
        <v>3124</v>
      </c>
      <c r="I22" s="30">
        <f t="shared" si="0"/>
        <v>0</v>
      </c>
      <c r="J22" s="48">
        <f t="shared" si="1"/>
        <v>12952</v>
      </c>
      <c r="K22" s="46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0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0</v>
      </c>
      <c r="I24" s="30">
        <f t="shared" si="0"/>
        <v>0</v>
      </c>
      <c r="J24" s="48">
        <f t="shared" si="1"/>
        <v>0</v>
      </c>
      <c r="K24" s="46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0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0</v>
      </c>
      <c r="I25" s="30">
        <f t="shared" si="0"/>
        <v>0</v>
      </c>
      <c r="J25" s="48">
        <f t="shared" si="1"/>
        <v>0</v>
      </c>
      <c r="K25" s="46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0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0</v>
      </c>
      <c r="I26" s="30">
        <f t="shared" si="0"/>
        <v>0</v>
      </c>
      <c r="J26" s="48">
        <f t="shared" si="1"/>
        <v>0</v>
      </c>
      <c r="K26" s="46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5915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733</v>
      </c>
      <c r="I27" s="30">
        <f t="shared" si="0"/>
        <v>0</v>
      </c>
      <c r="J27" s="48">
        <f t="shared" si="1"/>
        <v>6648</v>
      </c>
      <c r="K27" s="46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0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0</v>
      </c>
      <c r="I28" s="30">
        <f t="shared" si="0"/>
        <v>0</v>
      </c>
      <c r="J28" s="48">
        <f t="shared" si="1"/>
        <v>0</v>
      </c>
      <c r="K28" s="46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0</v>
      </c>
      <c r="E29" s="8"/>
      <c r="F29" s="30">
        <f>(Jul!E29*11)+(Aug!E29*10)+(Sep!E29*9)+(Oct!E29*8)+(Nov!E29*7)+(Dec!E29*6)+(Jan!E29*5)+(Feb!E29*4)+(Mar!E29*3)+(Apr!E29*2)+(May!E29*1)</f>
        <v>0</v>
      </c>
      <c r="G29" s="8"/>
      <c r="H29" s="30">
        <f>Apr!H29+G29</f>
        <v>0</v>
      </c>
      <c r="I29" s="30">
        <f t="shared" si="0"/>
        <v>0</v>
      </c>
      <c r="J29" s="48">
        <f t="shared" si="1"/>
        <v>0</v>
      </c>
      <c r="K29" s="46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54408</v>
      </c>
      <c r="E30" s="8"/>
      <c r="F30" s="30">
        <f>(Jul!E30*11)+(Aug!E30*10)+(Sep!E30*9)+(Oct!E30*8)+(Nov!E30*7)+(Dec!E30*6)+(Jan!E30*5)+(Feb!E30*4)+(Mar!E30*3)+(Apr!E30*2)+(May!E30*1)</f>
        <v>0</v>
      </c>
      <c r="G30" s="8"/>
      <c r="H30" s="30">
        <f>Apr!H30+G30</f>
        <v>10518</v>
      </c>
      <c r="I30" s="30">
        <f t="shared" si="0"/>
        <v>0</v>
      </c>
      <c r="J30" s="48">
        <f t="shared" si="1"/>
        <v>64926</v>
      </c>
      <c r="K30" s="46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0">
        <f>(Jul!C31*11)+(Aug!C31*10)+(Sep!C31*9)+(Oct!C31*8)+(Nov!C31*7)+(Dec!C31*6)+(Jan!C31*5)+(Feb!C31*4)+(Mar!C31*3)+(Apr!C31*2)+(May!C31*1)</f>
        <v>51499</v>
      </c>
      <c r="E31" s="8"/>
      <c r="F31" s="30">
        <f>(Jul!E31*11)+(Aug!E31*10)+(Sep!E31*9)+(Oct!E31*8)+(Nov!E31*7)+(Dec!E31*6)+(Jan!E31*5)+(Feb!E31*4)+(Mar!E31*3)+(Apr!E31*2)+(May!E31*1)</f>
        <v>0</v>
      </c>
      <c r="G31" s="8"/>
      <c r="H31" s="30">
        <f>Apr!H31+G31</f>
        <v>24290</v>
      </c>
      <c r="I31" s="30">
        <f t="shared" si="0"/>
        <v>0</v>
      </c>
      <c r="J31" s="48">
        <f t="shared" si="1"/>
        <v>75789</v>
      </c>
      <c r="K31" s="46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0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0</v>
      </c>
      <c r="I32" s="30">
        <f t="shared" si="0"/>
        <v>0</v>
      </c>
      <c r="J32" s="48">
        <f t="shared" si="1"/>
        <v>0</v>
      </c>
      <c r="K32" s="46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18972</v>
      </c>
      <c r="E33" s="8"/>
      <c r="F33" s="30">
        <f>(Jul!E33*11)+(Aug!E33*10)+(Sep!E33*9)+(Oct!E33*8)+(Nov!E33*7)+(Dec!E33*6)+(Jan!E33*5)+(Feb!E33*4)+(Mar!E33*3)+(Apr!E33*2)+(May!E33*1)</f>
        <v>0</v>
      </c>
      <c r="G33" s="8"/>
      <c r="H33" s="30">
        <f>Apr!H33+G33</f>
        <v>13667</v>
      </c>
      <c r="I33" s="30">
        <f t="shared" si="0"/>
        <v>0</v>
      </c>
      <c r="J33" s="48">
        <f t="shared" si="1"/>
        <v>32639</v>
      </c>
      <c r="K33" s="46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0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0</v>
      </c>
      <c r="I34" s="30">
        <f t="shared" si="0"/>
        <v>0</v>
      </c>
      <c r="J34" s="48">
        <f t="shared" si="1"/>
        <v>0</v>
      </c>
      <c r="K34" s="46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0">
        <f>(Jul!C35*11)+(Aug!C35*10)+(Sep!C35*9)+(Oct!C35*8)+(Nov!C35*7)+(Dec!C35*6)+(Jan!C35*5)+(Feb!C35*4)+(Mar!C35*3)+(Apr!C35*2)+(May!C35*1)</f>
        <v>79234</v>
      </c>
      <c r="E35" s="8"/>
      <c r="F35" s="30">
        <f>(Jul!E35*11)+(Aug!E35*10)+(Sep!E35*9)+(Oct!E35*8)+(Nov!E35*7)+(Dec!E35*6)+(Jan!E35*5)+(Feb!E35*4)+(Mar!E35*3)+(Apr!E35*2)+(May!E35*1)</f>
        <v>0</v>
      </c>
      <c r="G35" s="8"/>
      <c r="H35" s="30">
        <f>Apr!H35+G35</f>
        <v>28993</v>
      </c>
      <c r="I35" s="30">
        <f t="shared" si="0"/>
        <v>0</v>
      </c>
      <c r="J35" s="48">
        <f t="shared" si="1"/>
        <v>108227</v>
      </c>
      <c r="K35" s="46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14283</v>
      </c>
      <c r="E37" s="8"/>
      <c r="F37" s="30">
        <f>(Jul!E37*11)+(Aug!E37*10)+(Sep!E37*9)+(Oct!E37*8)+(Nov!E37*7)+(Dec!E37*6)+(Jan!E37*5)+(Feb!E37*4)+(Mar!E37*3)+(Apr!E37*2)+(May!E37*1)</f>
        <v>0</v>
      </c>
      <c r="G37" s="8"/>
      <c r="H37" s="30">
        <f>Apr!H37+G37</f>
        <v>14468</v>
      </c>
      <c r="I37" s="30">
        <f t="shared" si="0"/>
        <v>0</v>
      </c>
      <c r="J37" s="48">
        <f t="shared" si="1"/>
        <v>28751</v>
      </c>
      <c r="K37" s="46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8">
        <f t="shared" si="1"/>
        <v>0</v>
      </c>
      <c r="K38" s="46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0">
        <f>(Jul!C39*11)+(Aug!C39*10)+(Sep!C39*9)+(Oct!C39*8)+(Nov!C39*7)+(Dec!C39*6)+(Jan!C39*5)+(Feb!C39*4)+(Mar!C39*3)+(Apr!C39*2)+(May!C39*1)</f>
        <v>100141</v>
      </c>
      <c r="E39" s="8"/>
      <c r="F39" s="30">
        <f>(Jul!E39*11)+(Aug!E39*10)+(Sep!E39*9)+(Oct!E39*8)+(Nov!E39*7)+(Dec!E39*6)+(Jan!E39*5)+(Feb!E39*4)+(Mar!E39*3)+(Apr!E39*2)+(May!E39*1)</f>
        <v>0</v>
      </c>
      <c r="G39" s="8"/>
      <c r="H39" s="30">
        <f>Apr!H39+G39</f>
        <v>65424</v>
      </c>
      <c r="I39" s="30">
        <f t="shared" si="0"/>
        <v>0</v>
      </c>
      <c r="J39" s="48">
        <f t="shared" si="1"/>
        <v>165565</v>
      </c>
      <c r="K39" s="46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23784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0</v>
      </c>
      <c r="I41" s="30">
        <f t="shared" si="0"/>
        <v>0</v>
      </c>
      <c r="J41" s="48">
        <f t="shared" si="1"/>
        <v>23784</v>
      </c>
      <c r="K41" s="46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0</v>
      </c>
      <c r="E42" s="8"/>
      <c r="F42" s="30">
        <f>(Jul!E42*11)+(Aug!E42*10)+(Sep!E42*9)+(Oct!E42*8)+(Nov!E42*7)+(Dec!E42*6)+(Jan!E42*5)+(Feb!E42*4)+(Mar!E42*3)+(Apr!E42*2)+(May!E42*1)</f>
        <v>0</v>
      </c>
      <c r="G42" s="8"/>
      <c r="H42" s="30">
        <f>Apr!H42+G42</f>
        <v>0</v>
      </c>
      <c r="I42" s="30">
        <f t="shared" si="0"/>
        <v>0</v>
      </c>
      <c r="J42" s="48">
        <f t="shared" si="1"/>
        <v>0</v>
      </c>
      <c r="K42" s="46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4959</v>
      </c>
      <c r="E43" s="8"/>
      <c r="F43" s="30">
        <f>(Jul!E43*11)+(Aug!E43*10)+(Sep!E43*9)+(Oct!E43*8)+(Nov!E43*7)+(Dec!E43*6)+(Jan!E43*5)+(Feb!E43*4)+(Mar!E43*3)+(Apr!E43*2)+(May!E43*1)</f>
        <v>0</v>
      </c>
      <c r="G43" s="8"/>
      <c r="H43" s="30">
        <f>Apr!H43+G43</f>
        <v>1130</v>
      </c>
      <c r="I43" s="30">
        <f t="shared" si="0"/>
        <v>0</v>
      </c>
      <c r="J43" s="48">
        <f t="shared" si="1"/>
        <v>6089</v>
      </c>
      <c r="K43" s="46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27040</v>
      </c>
      <c r="E44" s="8"/>
      <c r="F44" s="30">
        <f>(Jul!E44*11)+(Aug!E44*10)+(Sep!E44*9)+(Oct!E44*8)+(Nov!E44*7)+(Dec!E44*6)+(Jan!E44*5)+(Feb!E44*4)+(Mar!E44*3)+(Apr!E44*2)+(May!E44*1)</f>
        <v>0</v>
      </c>
      <c r="G44" s="8"/>
      <c r="H44" s="30">
        <f>Apr!H44+G44</f>
        <v>28264</v>
      </c>
      <c r="I44" s="30">
        <f t="shared" si="0"/>
        <v>0</v>
      </c>
      <c r="J44" s="48">
        <f t="shared" si="1"/>
        <v>55304</v>
      </c>
      <c r="K44" s="46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8">
        <f t="shared" si="1"/>
        <v>0</v>
      </c>
      <c r="K45" s="46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8">
        <f t="shared" si="1"/>
        <v>0</v>
      </c>
      <c r="K46" s="46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0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0</v>
      </c>
      <c r="I47" s="30">
        <f t="shared" si="0"/>
        <v>0</v>
      </c>
      <c r="J47" s="48">
        <f t="shared" si="1"/>
        <v>0</v>
      </c>
      <c r="K47" s="46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0">
        <f>(Jul!C48*11)+(Aug!C48*10)+(Sep!C48*9)+(Oct!C48*8)+(Nov!C48*7)+(Dec!C48*6)+(Jan!C48*5)+(Feb!C48*4)+(Mar!C48*3)+(Apr!C48*2)+(May!C48*1)</f>
        <v>27624</v>
      </c>
      <c r="E48" s="8"/>
      <c r="F48" s="30">
        <f>(Jul!E48*11)+(Aug!E48*10)+(Sep!E48*9)+(Oct!E48*8)+(Nov!E48*7)+(Dec!E48*6)+(Jan!E48*5)+(Feb!E48*4)+(Mar!E48*3)+(Apr!E48*2)+(May!E48*1)</f>
        <v>0</v>
      </c>
      <c r="G48" s="8"/>
      <c r="H48" s="30">
        <f>Apr!H48+G48</f>
        <v>4409</v>
      </c>
      <c r="I48" s="30">
        <f t="shared" si="0"/>
        <v>0</v>
      </c>
      <c r="J48" s="48">
        <f t="shared" si="1"/>
        <v>32033</v>
      </c>
      <c r="K48" s="46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16336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0</v>
      </c>
      <c r="I49" s="30">
        <f t="shared" si="0"/>
        <v>0</v>
      </c>
      <c r="J49" s="48">
        <f t="shared" si="1"/>
        <v>16336</v>
      </c>
      <c r="K49" s="46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0">
        <f>(Jul!C50*11)+(Aug!C50*10)+(Sep!C50*9)+(Oct!C50*8)+(Nov!C50*7)+(Dec!C50*6)+(Jan!C50*5)+(Feb!C50*4)+(Mar!C50*3)+(Apr!C50*2)+(May!C50*1)</f>
        <v>25557</v>
      </c>
      <c r="E50" s="8"/>
      <c r="F50" s="30">
        <f>(Jul!E50*11)+(Aug!E50*10)+(Sep!E50*9)+(Oct!E50*8)+(Nov!E50*7)+(Dec!E50*6)+(Jan!E50*5)+(Feb!E50*4)+(Mar!E50*3)+(Apr!E50*2)+(May!E50*1)</f>
        <v>0</v>
      </c>
      <c r="G50" s="8"/>
      <c r="H50" s="30">
        <f>Apr!H50+G50</f>
        <v>18325</v>
      </c>
      <c r="I50" s="30">
        <f t="shared" si="0"/>
        <v>0</v>
      </c>
      <c r="J50" s="48">
        <f t="shared" si="1"/>
        <v>43882</v>
      </c>
      <c r="K50" s="46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11109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1587</v>
      </c>
      <c r="I51" s="30">
        <f t="shared" si="0"/>
        <v>0</v>
      </c>
      <c r="J51" s="48">
        <f t="shared" si="1"/>
        <v>12696</v>
      </c>
      <c r="K51" s="46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0</v>
      </c>
      <c r="K52" s="46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21196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6056</v>
      </c>
      <c r="I54" s="30">
        <f t="shared" si="0"/>
        <v>0</v>
      </c>
      <c r="J54" s="48">
        <f t="shared" si="1"/>
        <v>27252</v>
      </c>
      <c r="K54" s="46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0">
        <f>(Jul!C55*11)+(Aug!C55*10)+(Sep!C55*9)+(Oct!C55*8)+(Nov!C55*7)+(Dec!C55*6)+(Jan!C55*5)+(Feb!C55*4)+(Mar!C55*3)+(Apr!C55*2)+(May!C55*1)</f>
        <v>165275</v>
      </c>
      <c r="E55" s="8"/>
      <c r="F55" s="30">
        <f>(Jul!E55*11)+(Aug!E55*10)+(Sep!E55*9)+(Oct!E55*8)+(Nov!E55*7)+(Dec!E55*6)+(Jan!E55*5)+(Feb!E55*4)+(Mar!E55*3)+(Apr!E55*2)+(May!E55*1)</f>
        <v>0</v>
      </c>
      <c r="G55" s="8"/>
      <c r="H55" s="30">
        <f>Apr!H55+G55</f>
        <v>71075</v>
      </c>
      <c r="I55" s="30">
        <f t="shared" si="0"/>
        <v>0</v>
      </c>
      <c r="J55" s="48">
        <f t="shared" si="1"/>
        <v>236350</v>
      </c>
      <c r="K55" s="46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0</v>
      </c>
      <c r="I56" s="30">
        <f t="shared" si="0"/>
        <v>0</v>
      </c>
      <c r="J56" s="48">
        <f t="shared" si="1"/>
        <v>0</v>
      </c>
      <c r="K56" s="46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0">
        <f>(Jul!C57*11)+(Aug!C57*10)+(Sep!C57*9)+(Oct!C57*8)+(Nov!C57*7)+(Dec!C57*6)+(Jan!C57*5)+(Feb!C57*4)+(Mar!C57*3)+(Apr!C57*2)+(May!C57*1)</f>
        <v>24646</v>
      </c>
      <c r="E57" s="8"/>
      <c r="F57" s="30">
        <f>(Jul!E57*11)+(Aug!E57*10)+(Sep!E57*9)+(Oct!E57*8)+(Nov!E57*7)+(Dec!E57*6)+(Jan!E57*5)+(Feb!E57*4)+(Mar!E57*3)+(Apr!E57*2)+(May!E57*1)</f>
        <v>0</v>
      </c>
      <c r="G57" s="8"/>
      <c r="H57" s="30">
        <f>Apr!H57+G57</f>
        <v>9863</v>
      </c>
      <c r="I57" s="30">
        <f t="shared" si="0"/>
        <v>0</v>
      </c>
      <c r="J57" s="48">
        <f t="shared" si="1"/>
        <v>34509</v>
      </c>
      <c r="K57" s="46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0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0</v>
      </c>
      <c r="I58" s="30">
        <f t="shared" si="0"/>
        <v>0</v>
      </c>
      <c r="J58" s="48">
        <f t="shared" si="1"/>
        <v>0</v>
      </c>
      <c r="K58" s="46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0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0</v>
      </c>
      <c r="I59" s="30">
        <f t="shared" si="0"/>
        <v>0</v>
      </c>
      <c r="J59" s="48">
        <f t="shared" si="1"/>
        <v>0</v>
      </c>
      <c r="K59" s="46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0">
        <f>(Jul!C60*11)+(Aug!C60*10)+(Sep!C60*9)+(Oct!C60*8)+(Nov!C60*7)+(Dec!C60*6)+(Jan!C60*5)+(Feb!C60*4)+(Mar!C60*3)+(Apr!C60*2)+(May!C60*1)</f>
        <v>77642</v>
      </c>
      <c r="E60" s="8"/>
      <c r="F60" s="30">
        <f>(Jul!E60*11)+(Aug!E60*10)+(Sep!E60*9)+(Oct!E60*8)+(Nov!E60*7)+(Dec!E60*6)+(Jan!E60*5)+(Feb!E60*4)+(Mar!E60*3)+(Apr!E60*2)+(May!E60*1)</f>
        <v>0</v>
      </c>
      <c r="G60" s="8"/>
      <c r="H60" s="30">
        <f>Apr!H60+G60</f>
        <v>12557</v>
      </c>
      <c r="I60" s="30">
        <f t="shared" si="0"/>
        <v>0</v>
      </c>
      <c r="J60" s="48">
        <f t="shared" si="1"/>
        <v>90199</v>
      </c>
      <c r="K60" s="46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0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0</v>
      </c>
      <c r="I61" s="30">
        <f t="shared" si="0"/>
        <v>0</v>
      </c>
      <c r="J61" s="48">
        <f t="shared" si="1"/>
        <v>0</v>
      </c>
      <c r="K61" s="46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0</v>
      </c>
      <c r="E63" s="8"/>
      <c r="F63" s="30">
        <f>(Jul!E63*11)+(Aug!E63*10)+(Sep!E63*9)+(Oct!E63*8)+(Nov!E63*7)+(Dec!E63*6)+(Jan!E63*5)+(Feb!E63*4)+(Mar!E63*3)+(Apr!E63*2)+(May!E63*1)</f>
        <v>0</v>
      </c>
      <c r="G63" s="8"/>
      <c r="H63" s="30">
        <f>Apr!H63+G63</f>
        <v>0</v>
      </c>
      <c r="I63" s="30">
        <f t="shared" si="0"/>
        <v>0</v>
      </c>
      <c r="J63" s="48">
        <f t="shared" si="1"/>
        <v>0</v>
      </c>
      <c r="K63" s="46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0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0</v>
      </c>
      <c r="I66" s="30">
        <f t="shared" si="2"/>
        <v>0</v>
      </c>
      <c r="J66" s="48">
        <f t="shared" si="3"/>
        <v>0</v>
      </c>
      <c r="K66" s="46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0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0</v>
      </c>
      <c r="I69" s="30">
        <f t="shared" si="2"/>
        <v>0</v>
      </c>
      <c r="J69" s="48">
        <f t="shared" si="3"/>
        <v>0</v>
      </c>
      <c r="K69" s="46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8">
        <f t="shared" si="3"/>
        <v>0</v>
      </c>
      <c r="K70" s="46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0">
        <f>(Jul!C71*11)+(Aug!C71*10)+(Sep!C71*9)+(Oct!C71*8)+(Nov!C71*7)+(Dec!C71*6)+(Jan!C71*5)+(Feb!C71*4)+(Mar!C71*3)+(Apr!C71*2)+(May!C71*1)</f>
        <v>10920</v>
      </c>
      <c r="E71" s="8"/>
      <c r="F71" s="30">
        <f>(Jul!E71*11)+(Aug!E71*10)+(Sep!E71*9)+(Oct!E71*8)+(Nov!E71*7)+(Dec!E71*6)+(Jan!E71*5)+(Feb!E71*4)+(Mar!E71*3)+(Apr!E71*2)+(May!E71*1)</f>
        <v>0</v>
      </c>
      <c r="G71" s="8"/>
      <c r="H71" s="30">
        <f>Apr!H71+G71</f>
        <v>6826</v>
      </c>
      <c r="I71" s="30">
        <f t="shared" si="2"/>
        <v>0</v>
      </c>
      <c r="J71" s="48">
        <f t="shared" si="3"/>
        <v>17746</v>
      </c>
      <c r="K71" s="46"/>
      <c r="L71" s="46"/>
    </row>
    <row r="72" spans="1:12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496307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183960</v>
      </c>
      <c r="I72" s="31">
        <f t="shared" si="4"/>
        <v>0</v>
      </c>
      <c r="J72" s="31">
        <f t="shared" si="4"/>
        <v>680267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648718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282644</v>
      </c>
      <c r="I73" s="31">
        <f t="shared" si="5"/>
        <v>0</v>
      </c>
      <c r="J73" s="31">
        <f t="shared" si="5"/>
        <v>931362</v>
      </c>
      <c r="K73" s="54"/>
    </row>
    <row r="74" spans="1:12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1145025</v>
      </c>
      <c r="E74" s="31">
        <f t="shared" si="6"/>
        <v>0</v>
      </c>
      <c r="F74" s="31">
        <f t="shared" si="6"/>
        <v>0</v>
      </c>
      <c r="G74" s="31">
        <f t="shared" si="6"/>
        <v>0</v>
      </c>
      <c r="H74" s="31">
        <f t="shared" si="6"/>
        <v>466604</v>
      </c>
      <c r="I74" s="31">
        <f t="shared" si="6"/>
        <v>0</v>
      </c>
      <c r="J74" s="31">
        <f t="shared" si="6"/>
        <v>1611629</v>
      </c>
      <c r="K74" s="54"/>
    </row>
    <row r="75" spans="1:12" x14ac:dyDescent="0.2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C72" sqref="C72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138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7"/>
      <c r="D5" s="48">
        <f>(Jul!C5*12)+(Aug!C5*11)+(Sep!C5*10)+(Oct!C5*9)+(Nov!C5*8)+(Dec!C5*7)+(Jan!C5*6)+(Feb!C5*5)+(Mar!C5*4)+(Apr!C5*3)+(May!C5*2)+(Jun!C5*1)</f>
        <v>336357</v>
      </c>
      <c r="E5" s="8"/>
      <c r="F5" s="48">
        <f>(Jul!E5*12)+(Aug!E5*11)+(Sep!E5*10)+(Oct!E5*9)+(Nov!E5*8)+(Dec!E5*7)+(Jan!E5*6)+(Feb!E5*5)+(Mar!E5*4)+(Apr!E5*3)+(May!E5*2)+(Jun!E5*1)</f>
        <v>0</v>
      </c>
      <c r="G5" s="8"/>
      <c r="H5" s="30">
        <f>May!H5+G5</f>
        <v>125280</v>
      </c>
      <c r="I5" s="30">
        <f t="shared" ref="I5:I63" si="0">C5+E5+G5</f>
        <v>0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461637</v>
      </c>
      <c r="K5" s="53"/>
      <c r="L5" s="48"/>
    </row>
    <row r="6" spans="1:12" s="11" customFormat="1" ht="15.75" customHeight="1" x14ac:dyDescent="0.2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4456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3251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7707</v>
      </c>
      <c r="K6" s="53"/>
      <c r="L6" s="48"/>
    </row>
    <row r="7" spans="1:12" s="1" customFormat="1" ht="15.75" customHeight="1" x14ac:dyDescent="0.2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14640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2439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17079</v>
      </c>
      <c r="K7" s="53"/>
      <c r="L7" s="48"/>
    </row>
    <row r="8" spans="1:12" s="11" customFormat="1" ht="15.75" customHeight="1" x14ac:dyDescent="0.2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3157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287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3444</v>
      </c>
      <c r="K8" s="53"/>
      <c r="L8" s="48"/>
    </row>
    <row r="9" spans="1:12" s="1" customFormat="1" ht="15.75" customHeight="1" x14ac:dyDescent="0.2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4644</v>
      </c>
      <c r="E9" s="8"/>
      <c r="F9" s="48">
        <f>(Jul!E9*12)+(Aug!E9*11)+(Sep!E9*10)+(Oct!E9*9)+(Nov!E9*8)+(Dec!E9*7)+(Jan!E9*6)+(Feb!E9*5)+(Mar!E9*4)+(Apr!E9*3)+(May!E9*2)+(Jun!E9*1)</f>
        <v>0</v>
      </c>
      <c r="G9" s="8"/>
      <c r="H9" s="30">
        <f>May!H9+G9</f>
        <v>0</v>
      </c>
      <c r="I9" s="30">
        <f t="shared" si="0"/>
        <v>0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4644</v>
      </c>
      <c r="K9" s="53"/>
      <c r="L9" s="48"/>
    </row>
    <row r="10" spans="1:12" s="1" customFormat="1" ht="15.75" customHeight="1" x14ac:dyDescent="0.2">
      <c r="A10" s="5" t="s">
        <v>30</v>
      </c>
      <c r="B10" s="6" t="s">
        <v>22</v>
      </c>
      <c r="C10" s="47"/>
      <c r="D10" s="48">
        <f>(Jul!C10*12)+(Aug!C10*11)+(Sep!C10*10)+(Oct!C10*9)+(Nov!C10*8)+(Dec!C10*7)+(Jan!C10*6)+(Feb!C10*5)+(Mar!C10*4)+(Apr!C10*3)+(May!C10*2)+(Jun!C10*1)</f>
        <v>10710</v>
      </c>
      <c r="E10" s="8"/>
      <c r="F10" s="48">
        <f>(Jul!E10*12)+(Aug!E10*11)+(Sep!E10*10)+(Oct!E10*9)+(Nov!E10*8)+(Dec!E10*7)+(Jan!E10*6)+(Feb!E10*5)+(Mar!E10*4)+(Apr!E10*3)+(May!E10*2)+(Jun!E10*1)</f>
        <v>0</v>
      </c>
      <c r="G10" s="8"/>
      <c r="H10" s="30">
        <f>May!H10+G10</f>
        <v>3571</v>
      </c>
      <c r="I10" s="30">
        <f t="shared" si="0"/>
        <v>0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14281</v>
      </c>
      <c r="K10" s="53"/>
      <c r="L10" s="48"/>
    </row>
    <row r="11" spans="1:12" s="1" customFormat="1" ht="15.75" customHeight="1" x14ac:dyDescent="0.2">
      <c r="A11" s="5" t="s">
        <v>31</v>
      </c>
      <c r="B11" s="6" t="s">
        <v>22</v>
      </c>
      <c r="C11" s="47"/>
      <c r="D11" s="48">
        <f>(Jul!C11*12)+(Aug!C11*11)+(Sep!C11*10)+(Oct!C11*9)+(Nov!C11*8)+(Dec!C11*7)+(Jan!C11*6)+(Feb!C11*5)+(Mar!C11*4)+(Apr!C11*3)+(May!C11*2)+(Jun!C11*1)</f>
        <v>0</v>
      </c>
      <c r="E11" s="8"/>
      <c r="F11" s="48">
        <f>(Jul!E11*12)+(Aug!E11*11)+(Sep!E11*10)+(Oct!E11*9)+(Nov!E11*8)+(Dec!E11*7)+(Jan!E11*6)+(Feb!E11*5)+(Mar!E11*4)+(Apr!E11*3)+(May!E11*2)+(Jun!E11*1)</f>
        <v>0</v>
      </c>
      <c r="G11" s="8"/>
      <c r="H11" s="30">
        <f>May!H11+G11</f>
        <v>0</v>
      </c>
      <c r="I11" s="30">
        <f t="shared" si="0"/>
        <v>0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0</v>
      </c>
      <c r="K11" s="53"/>
      <c r="L11" s="48"/>
    </row>
    <row r="12" spans="1:12" s="11" customFormat="1" ht="15.75" customHeight="1" x14ac:dyDescent="0.2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8987</v>
      </c>
      <c r="E12" s="8"/>
      <c r="F12" s="48">
        <f>(Jul!E12*12)+(Aug!E12*11)+(Sep!E12*10)+(Oct!E12*9)+(Nov!E12*8)+(Dec!E12*7)+(Jan!E12*6)+(Feb!E12*5)+(Mar!E12*4)+(Apr!E12*3)+(May!E12*2)+(Jun!E12*1)</f>
        <v>0</v>
      </c>
      <c r="G12" s="8"/>
      <c r="H12" s="30">
        <f>May!H12+G12</f>
        <v>3268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12255</v>
      </c>
      <c r="K12" s="53"/>
      <c r="L12" s="48"/>
    </row>
    <row r="13" spans="1:12" s="1" customFormat="1" ht="15.75" customHeight="1" x14ac:dyDescent="0.2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0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0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3"/>
      <c r="L13" s="48"/>
    </row>
    <row r="14" spans="1:12" s="1" customFormat="1" ht="15.75" customHeight="1" x14ac:dyDescent="0.2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0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0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3"/>
      <c r="L14" s="48"/>
    </row>
    <row r="15" spans="1:12" s="1" customFormat="1" ht="15.75" customHeight="1" x14ac:dyDescent="0.2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">
      <c r="A16" s="5" t="s">
        <v>45</v>
      </c>
      <c r="B16" s="6" t="s">
        <v>22</v>
      </c>
      <c r="C16" s="47"/>
      <c r="D16" s="48">
        <f>(Jul!C16*12)+(Aug!C16*11)+(Sep!C16*10)+(Oct!C16*9)+(Nov!C16*8)+(Dec!C16*7)+(Jan!C16*6)+(Feb!C16*5)+(Mar!C16*4)+(Apr!C16*3)+(May!C16*2)+(Jun!C16*1)</f>
        <v>22527</v>
      </c>
      <c r="E16" s="8"/>
      <c r="F16" s="48">
        <f>(Jul!E16*12)+(Aug!E16*11)+(Sep!E16*10)+(Oct!E16*9)+(Nov!E16*8)+(Dec!E16*7)+(Jan!E16*6)+(Feb!E16*5)+(Mar!E16*4)+(Apr!E16*3)+(May!E16*2)+(Jun!E16*1)</f>
        <v>0</v>
      </c>
      <c r="G16" s="8"/>
      <c r="H16" s="30">
        <f>May!H16+G16</f>
        <v>5020</v>
      </c>
      <c r="I16" s="30">
        <f t="shared" si="0"/>
        <v>0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27547</v>
      </c>
      <c r="K16" s="53"/>
      <c r="L16" s="48"/>
    </row>
    <row r="17" spans="1:12" s="1" customFormat="1" ht="15.75" customHeight="1" x14ac:dyDescent="0.2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11546</v>
      </c>
      <c r="E17" s="8"/>
      <c r="F17" s="48">
        <f>(Jul!E17*12)+(Aug!E17*11)+(Sep!E17*10)+(Oct!E17*9)+(Nov!E17*8)+(Dec!E17*7)+(Jan!E17*6)+(Feb!E17*5)+(Mar!E17*4)+(Apr!E17*3)+(May!E17*2)+(Jun!E17*1)</f>
        <v>0</v>
      </c>
      <c r="G17" s="8"/>
      <c r="H17" s="30">
        <f>May!H17+G17</f>
        <v>2179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13725</v>
      </c>
      <c r="K17" s="53"/>
      <c r="L17" s="48"/>
    </row>
    <row r="18" spans="1:12" s="11" customFormat="1" ht="15.75" customHeight="1" x14ac:dyDescent="0.2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1687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0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1687</v>
      </c>
      <c r="K20" s="53"/>
      <c r="L20" s="48"/>
    </row>
    <row r="21" spans="1:12" s="1" customFormat="1" ht="15.75" customHeight="1" x14ac:dyDescent="0.2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0</v>
      </c>
      <c r="E21" s="8"/>
      <c r="F21" s="48">
        <f>(Jul!E21*12)+(Aug!E21*11)+(Sep!E21*10)+(Oct!E21*9)+(Nov!E21*8)+(Dec!E21*7)+(Jan!E21*6)+(Feb!E21*5)+(Mar!E21*4)+(Apr!E21*3)+(May!E21*2)+(Jun!E21*1)</f>
        <v>0</v>
      </c>
      <c r="G21" s="8"/>
      <c r="H21" s="30">
        <f>May!H21+G21</f>
        <v>0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3"/>
      <c r="L21" s="48"/>
    </row>
    <row r="22" spans="1:12" s="1" customFormat="1" ht="15.75" customHeight="1" x14ac:dyDescent="0.2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11232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3124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14356</v>
      </c>
      <c r="K22" s="53"/>
      <c r="L22" s="48"/>
    </row>
    <row r="23" spans="1:12" s="1" customFormat="1" ht="15.75" customHeight="1" x14ac:dyDescent="0.2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0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0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3"/>
      <c r="L24" s="48"/>
    </row>
    <row r="25" spans="1:12" s="1" customFormat="1" ht="15.75" customHeight="1" x14ac:dyDescent="0.2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0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0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3"/>
      <c r="L25" s="48"/>
    </row>
    <row r="26" spans="1:12" s="1" customFormat="1" ht="15.75" customHeight="1" x14ac:dyDescent="0.2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0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0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3"/>
      <c r="L26" s="48"/>
    </row>
    <row r="27" spans="1:12" s="1" customFormat="1" ht="15.75" customHeight="1" x14ac:dyDescent="0.2">
      <c r="A27" s="5" t="s">
        <v>75</v>
      </c>
      <c r="B27" s="6" t="s">
        <v>22</v>
      </c>
      <c r="C27" s="47"/>
      <c r="D27" s="48">
        <f>(Jul!C27*12)+(Aug!C27*11)+(Sep!C27*10)+(Oct!C27*9)+(Nov!C27*8)+(Dec!C27*7)+(Jan!C27*6)+(Feb!C27*5)+(Mar!C27*4)+(Apr!C27*3)+(May!C27*2)+(Jun!C27*1)</f>
        <v>6648</v>
      </c>
      <c r="E27" s="8"/>
      <c r="F27" s="48">
        <f>(Jul!E27*12)+(Aug!E27*11)+(Sep!E27*10)+(Oct!E27*9)+(Nov!E27*8)+(Dec!E27*7)+(Jan!E27*6)+(Feb!E27*5)+(Mar!E27*4)+(Apr!E27*3)+(May!E27*2)+(Jun!E27*1)</f>
        <v>0</v>
      </c>
      <c r="G27" s="8"/>
      <c r="H27" s="30">
        <f>May!H27+G27</f>
        <v>733</v>
      </c>
      <c r="I27" s="30">
        <f t="shared" si="0"/>
        <v>0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7381</v>
      </c>
      <c r="K27" s="53"/>
      <c r="L27" s="48"/>
    </row>
    <row r="28" spans="1:12" s="1" customFormat="1" ht="15.75" customHeight="1" x14ac:dyDescent="0.2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0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0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0</v>
      </c>
      <c r="K28" s="53"/>
      <c r="L28" s="48"/>
    </row>
    <row r="29" spans="1:12" s="1" customFormat="1" ht="15.75" customHeight="1" x14ac:dyDescent="0.2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0</v>
      </c>
      <c r="E29" s="8"/>
      <c r="F29" s="48">
        <f>(Jul!E29*12)+(Aug!E29*11)+(Sep!E29*10)+(Oct!E29*9)+(Nov!E29*8)+(Dec!E29*7)+(Jan!E29*6)+(Feb!E29*5)+(Mar!E29*4)+(Apr!E29*3)+(May!E29*2)+(Jun!E29*1)</f>
        <v>0</v>
      </c>
      <c r="G29" s="8"/>
      <c r="H29" s="30">
        <f>May!H29+G29</f>
        <v>0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3"/>
      <c r="L29" s="48"/>
    </row>
    <row r="30" spans="1:12" s="1" customFormat="1" ht="15.75" customHeight="1" x14ac:dyDescent="0.2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60417</v>
      </c>
      <c r="E30" s="8"/>
      <c r="F30" s="48">
        <f>(Jul!E30*12)+(Aug!E30*11)+(Sep!E30*10)+(Oct!E30*9)+(Nov!E30*8)+(Dec!E30*7)+(Jan!E30*6)+(Feb!E30*5)+(Mar!E30*4)+(Apr!E30*3)+(May!E30*2)+(Jun!E30*1)</f>
        <v>0</v>
      </c>
      <c r="G30" s="8"/>
      <c r="H30" s="30">
        <f>May!H30+G30</f>
        <v>10518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70935</v>
      </c>
      <c r="K30" s="53"/>
      <c r="L30" s="48"/>
    </row>
    <row r="31" spans="1:12" s="11" customFormat="1" ht="15.75" customHeight="1" x14ac:dyDescent="0.2">
      <c r="A31" s="9" t="s">
        <v>84</v>
      </c>
      <c r="B31" s="10" t="s">
        <v>22</v>
      </c>
      <c r="C31" s="47"/>
      <c r="D31" s="48">
        <f>(Jul!C31*12)+(Aug!C31*11)+(Sep!C31*10)+(Oct!C31*9)+(Nov!C31*8)+(Dec!C31*7)+(Jan!C31*6)+(Feb!C31*5)+(Mar!C31*4)+(Apr!C31*3)+(May!C31*2)+(Jun!C31*1)</f>
        <v>57276</v>
      </c>
      <c r="E31" s="8"/>
      <c r="F31" s="48">
        <f>(Jul!E31*12)+(Aug!E31*11)+(Sep!E31*10)+(Oct!E31*9)+(Nov!E31*8)+(Dec!E31*7)+(Jan!E31*6)+(Feb!E31*5)+(Mar!E31*4)+(Apr!E31*3)+(May!E31*2)+(Jun!E31*1)</f>
        <v>0</v>
      </c>
      <c r="G31" s="8"/>
      <c r="H31" s="30">
        <f>May!H31+G31</f>
        <v>24290</v>
      </c>
      <c r="I31" s="30">
        <f t="shared" si="0"/>
        <v>0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81566</v>
      </c>
      <c r="K31" s="53"/>
      <c r="L31" s="48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0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0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3"/>
      <c r="L32" s="48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8">
        <f>(Jul!C33*12)+(Aug!C33*11)+(Sep!C33*10)+(Oct!C33*9)+(Nov!C33*8)+(Dec!C33*7)+(Jan!C33*6)+(Feb!C33*5)+(Mar!C33*4)+(Apr!C33*3)+(May!C33*2)+(Jun!C33*1)</f>
        <v>20918</v>
      </c>
      <c r="E33" s="8"/>
      <c r="F33" s="48">
        <f>(Jul!E33*12)+(Aug!E33*11)+(Sep!E33*10)+(Oct!E33*9)+(Nov!E33*8)+(Dec!E33*7)+(Jan!E33*6)+(Feb!E33*5)+(Mar!E33*4)+(Apr!E33*3)+(May!E33*2)+(Jun!E33*1)</f>
        <v>0</v>
      </c>
      <c r="G33" s="8"/>
      <c r="H33" s="30">
        <f>May!H33+G33</f>
        <v>13667</v>
      </c>
      <c r="I33" s="30">
        <f t="shared" si="0"/>
        <v>0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34585</v>
      </c>
      <c r="K33" s="53"/>
      <c r="L33" s="48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0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0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3"/>
      <c r="L34" s="48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8">
        <f>(Jul!C35*12)+(Aug!C35*11)+(Sep!C35*10)+(Oct!C35*9)+(Nov!C35*8)+(Dec!C35*7)+(Jan!C35*6)+(Feb!C35*5)+(Mar!C35*4)+(Apr!C35*3)+(May!C35*2)+(Jun!C35*1)</f>
        <v>88799</v>
      </c>
      <c r="E35" s="8"/>
      <c r="F35" s="48">
        <f>(Jul!E35*12)+(Aug!E35*11)+(Sep!E35*10)+(Oct!E35*9)+(Nov!E35*8)+(Dec!E35*7)+(Jan!E35*6)+(Feb!E35*5)+(Mar!E35*4)+(Apr!E35*3)+(May!E35*2)+(Jun!E35*1)</f>
        <v>0</v>
      </c>
      <c r="G35" s="8"/>
      <c r="H35" s="30">
        <f>May!H35+G35</f>
        <v>28993</v>
      </c>
      <c r="I35" s="30">
        <f t="shared" si="0"/>
        <v>0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117792</v>
      </c>
      <c r="K35" s="53"/>
      <c r="L35" s="48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15870</v>
      </c>
      <c r="E37" s="8"/>
      <c r="F37" s="48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14468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30338</v>
      </c>
      <c r="K37" s="53"/>
      <c r="L37" s="48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3"/>
      <c r="L38" s="48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8">
        <f>(Jul!C39*12)+(Aug!C39*11)+(Sep!C39*10)+(Oct!C39*9)+(Nov!C39*8)+(Dec!C39*7)+(Jan!C39*6)+(Feb!C39*5)+(Mar!C39*4)+(Apr!C39*3)+(May!C39*2)+(Jun!C39*1)</f>
        <v>110937</v>
      </c>
      <c r="E39" s="8"/>
      <c r="F39" s="48">
        <f>(Jul!E39*12)+(Aug!E39*11)+(Sep!E39*10)+(Oct!E39*9)+(Nov!E39*8)+(Dec!E39*7)+(Jan!E39*6)+(Feb!E39*5)+(Mar!E39*4)+(Apr!E39*3)+(May!E39*2)+(Jun!E39*1)</f>
        <v>0</v>
      </c>
      <c r="G39" s="8"/>
      <c r="H39" s="30">
        <f>May!H39+G39</f>
        <v>65424</v>
      </c>
      <c r="I39" s="30">
        <f t="shared" si="0"/>
        <v>0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176361</v>
      </c>
      <c r="K39" s="53"/>
      <c r="L39" s="48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26757</v>
      </c>
      <c r="E41" s="8"/>
      <c r="F41" s="48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0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26757</v>
      </c>
      <c r="K41" s="53"/>
      <c r="L41" s="48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8">
        <f>(Jul!C42*12)+(Aug!C42*11)+(Sep!C42*10)+(Oct!C42*9)+(Nov!C42*8)+(Dec!C42*7)+(Jan!C42*6)+(Feb!C42*5)+(Mar!C42*4)+(Apr!C42*3)+(May!C42*2)+(Jun!C42*1)</f>
        <v>0</v>
      </c>
      <c r="E42" s="8"/>
      <c r="F42" s="48">
        <f>(Jul!E42*12)+(Aug!E42*11)+(Sep!E42*10)+(Oct!E42*9)+(Nov!E42*8)+(Dec!E42*7)+(Jan!E42*6)+(Feb!E42*5)+(Mar!E42*4)+(Apr!E42*3)+(May!E42*2)+(Jun!E42*1)</f>
        <v>0</v>
      </c>
      <c r="G42" s="8"/>
      <c r="H42" s="30">
        <f>May!H42+G42</f>
        <v>0</v>
      </c>
      <c r="I42" s="30">
        <f t="shared" si="0"/>
        <v>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0</v>
      </c>
      <c r="K42" s="53"/>
      <c r="L42" s="48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8">
        <f>(Jul!C43*12)+(Aug!C43*11)+(Sep!C43*10)+(Oct!C43*9)+(Nov!C43*8)+(Dec!C43*7)+(Jan!C43*6)+(Feb!C43*5)+(Mar!C43*4)+(Apr!C43*3)+(May!C43*2)+(Jun!C43*1)</f>
        <v>5438</v>
      </c>
      <c r="E43" s="8"/>
      <c r="F43" s="48">
        <f>(Jul!E43*12)+(Aug!E43*11)+(Sep!E43*10)+(Oct!E43*9)+(Nov!E43*8)+(Dec!E43*7)+(Jan!E43*6)+(Feb!E43*5)+(Mar!E43*4)+(Apr!E43*3)+(May!E43*2)+(Jun!E43*1)</f>
        <v>0</v>
      </c>
      <c r="G43" s="8"/>
      <c r="H43" s="30">
        <f>May!H43+G43</f>
        <v>1130</v>
      </c>
      <c r="I43" s="30">
        <f t="shared" si="0"/>
        <v>0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6568</v>
      </c>
      <c r="K43" s="53"/>
      <c r="L43" s="48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8">
        <f>(Jul!C44*12)+(Aug!C44*11)+(Sep!C44*10)+(Oct!C44*9)+(Nov!C44*8)+(Dec!C44*7)+(Jan!C44*6)+(Feb!C44*5)+(Mar!C44*4)+(Apr!C44*3)+(May!C44*2)+(Jun!C44*1)</f>
        <v>31214</v>
      </c>
      <c r="E44" s="8"/>
      <c r="F44" s="48">
        <f>(Jul!E44*12)+(Aug!E44*11)+(Sep!E44*10)+(Oct!E44*9)+(Nov!E44*8)+(Dec!E44*7)+(Jan!E44*6)+(Feb!E44*5)+(Mar!E44*4)+(Apr!E44*3)+(May!E44*2)+(Jun!E44*1)</f>
        <v>0</v>
      </c>
      <c r="G44" s="8"/>
      <c r="H44" s="30">
        <f>May!H44+G44</f>
        <v>28264</v>
      </c>
      <c r="I44" s="30">
        <f t="shared" si="0"/>
        <v>0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59478</v>
      </c>
      <c r="K44" s="53"/>
      <c r="L44" s="48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0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3"/>
      <c r="L45" s="48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3"/>
      <c r="L46" s="48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8">
        <f>(Jul!C47*12)+(Aug!C47*11)+(Sep!C47*10)+(Oct!C47*9)+(Nov!C47*8)+(Dec!C47*7)+(Jan!C47*6)+(Feb!C47*5)+(Mar!C47*4)+(Apr!C47*3)+(May!C47*2)+(Jun!C47*1)</f>
        <v>0</v>
      </c>
      <c r="E47" s="8"/>
      <c r="F47" s="48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0</v>
      </c>
      <c r="I47" s="30">
        <f t="shared" si="0"/>
        <v>0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3"/>
      <c r="L47" s="48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8">
        <f>(Jul!C48*12)+(Aug!C48*11)+(Sep!C48*10)+(Oct!C48*9)+(Nov!C48*8)+(Dec!C48*7)+(Jan!C48*6)+(Feb!C48*5)+(Mar!C48*4)+(Apr!C48*3)+(May!C48*2)+(Jun!C48*1)</f>
        <v>31828</v>
      </c>
      <c r="E48" s="8"/>
      <c r="F48" s="48">
        <f>(Jul!E48*12)+(Aug!E48*11)+(Sep!E48*10)+(Oct!E48*9)+(Nov!E48*8)+(Dec!E48*7)+(Jan!E48*6)+(Feb!E48*5)+(Mar!E48*4)+(Apr!E48*3)+(May!E48*2)+(Jun!E48*1)</f>
        <v>0</v>
      </c>
      <c r="G48" s="8"/>
      <c r="H48" s="30">
        <f>May!H48+G48</f>
        <v>4409</v>
      </c>
      <c r="I48" s="30">
        <f t="shared" si="0"/>
        <v>0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36237</v>
      </c>
      <c r="K48" s="53"/>
      <c r="L48" s="48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18378</v>
      </c>
      <c r="E49" s="8"/>
      <c r="F49" s="48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0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18378</v>
      </c>
      <c r="K49" s="53"/>
      <c r="L49" s="48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8">
        <f>(Jul!C50*12)+(Aug!C50*11)+(Sep!C50*10)+(Oct!C50*9)+(Nov!C50*8)+(Dec!C50*7)+(Jan!C50*6)+(Feb!C50*5)+(Mar!C50*4)+(Apr!C50*3)+(May!C50*2)+(Jun!C50*1)</f>
        <v>28337</v>
      </c>
      <c r="E50" s="8"/>
      <c r="F50" s="48">
        <f>(Jul!E50*12)+(Aug!E50*11)+(Sep!E50*10)+(Oct!E50*9)+(Nov!E50*8)+(Dec!E50*7)+(Jan!E50*6)+(Feb!E50*5)+(Mar!E50*4)+(Apr!E50*3)+(May!E50*2)+(Jun!E50*1)</f>
        <v>0</v>
      </c>
      <c r="G50" s="8"/>
      <c r="H50" s="30">
        <f>May!H50+G50</f>
        <v>18325</v>
      </c>
      <c r="I50" s="30">
        <f t="shared" si="0"/>
        <v>0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46662</v>
      </c>
      <c r="K50" s="53"/>
      <c r="L50" s="48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8">
        <f>(Jul!C51*12)+(Aug!C51*11)+(Sep!C51*10)+(Oct!C51*9)+(Nov!C51*8)+(Dec!C51*7)+(Jan!C51*6)+(Feb!C51*5)+(Mar!C51*4)+(Apr!C51*3)+(May!C51*2)+(Jun!C51*1)</f>
        <v>12696</v>
      </c>
      <c r="E51" s="8"/>
      <c r="F51" s="48">
        <f>(Jul!E51*12)+(Aug!E51*11)+(Sep!E51*10)+(Oct!E51*9)+(Nov!E51*8)+(Dec!E51*7)+(Jan!E51*6)+(Feb!E51*5)+(Mar!E51*4)+(Apr!E51*3)+(May!E51*2)+(Jun!E51*1)</f>
        <v>0</v>
      </c>
      <c r="G51" s="8"/>
      <c r="H51" s="30">
        <f>May!H51+G51</f>
        <v>1587</v>
      </c>
      <c r="I51" s="30">
        <f t="shared" si="0"/>
        <v>0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14283</v>
      </c>
      <c r="K51" s="53"/>
      <c r="L51" s="48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3"/>
      <c r="L52" s="48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8">
        <f>(Jul!C54*12)+(Aug!C54*11)+(Sep!C54*10)+(Oct!C54*9)+(Nov!C54*8)+(Dec!C54*7)+(Jan!C54*6)+(Feb!C54*5)+(Mar!C54*4)+(Apr!C54*3)+(May!C54*2)+(Jun!C54*1)</f>
        <v>24224</v>
      </c>
      <c r="E54" s="8"/>
      <c r="F54" s="48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6056</v>
      </c>
      <c r="I54" s="30">
        <f t="shared" si="0"/>
        <v>0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30280</v>
      </c>
      <c r="K54" s="53"/>
      <c r="L54" s="48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8">
        <f>(Jul!C55*12)+(Aug!C55*11)+(Sep!C55*10)+(Oct!C55*9)+(Nov!C55*8)+(Dec!C55*7)+(Jan!C55*6)+(Feb!C55*5)+(Mar!C55*4)+(Apr!C55*3)+(May!C55*2)+(Jun!C55*1)</f>
        <v>183644</v>
      </c>
      <c r="E55" s="8"/>
      <c r="F55" s="48">
        <f>(Jul!E55*12)+(Aug!E55*11)+(Sep!E55*10)+(Oct!E55*9)+(Nov!E55*8)+(Dec!E55*7)+(Jan!E55*6)+(Feb!E55*5)+(Mar!E55*4)+(Apr!E55*3)+(May!E55*2)+(Jun!E55*1)</f>
        <v>0</v>
      </c>
      <c r="G55" s="8"/>
      <c r="H55" s="30">
        <f>May!H55+G55</f>
        <v>71075</v>
      </c>
      <c r="I55" s="30">
        <f t="shared" si="0"/>
        <v>0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254719</v>
      </c>
      <c r="K55" s="53"/>
      <c r="L55" s="48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0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0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3"/>
      <c r="L56" s="48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8">
        <f>(Jul!C57*12)+(Aug!C57*11)+(Sep!C57*10)+(Oct!C57*9)+(Nov!C57*8)+(Dec!C57*7)+(Jan!C57*6)+(Feb!C57*5)+(Mar!C57*4)+(Apr!C57*3)+(May!C57*2)+(Jun!C57*1)</f>
        <v>27536</v>
      </c>
      <c r="E57" s="8"/>
      <c r="F57" s="48">
        <f>(Jul!E57*12)+(Aug!E57*11)+(Sep!E57*10)+(Oct!E57*9)+(Nov!E57*8)+(Dec!E57*7)+(Jan!E57*6)+(Feb!E57*5)+(Mar!E57*4)+(Apr!E57*3)+(May!E57*2)+(Jun!E57*1)</f>
        <v>0</v>
      </c>
      <c r="G57" s="8"/>
      <c r="H57" s="30">
        <f>May!H57+G57</f>
        <v>9863</v>
      </c>
      <c r="I57" s="30">
        <f t="shared" si="0"/>
        <v>0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37399</v>
      </c>
      <c r="K57" s="53"/>
      <c r="L57" s="48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0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0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3"/>
      <c r="L58" s="48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0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0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3"/>
      <c r="L59" s="48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8">
        <f>(Jul!C60*12)+(Aug!C60*11)+(Sep!C60*10)+(Oct!C60*9)+(Nov!C60*8)+(Dec!C60*7)+(Jan!C60*6)+(Feb!C60*5)+(Mar!C60*4)+(Apr!C60*3)+(May!C60*2)+(Jun!C60*1)</f>
        <v>85691</v>
      </c>
      <c r="E60" s="8"/>
      <c r="F60" s="48">
        <f>(Jul!E60*12)+(Aug!E60*11)+(Sep!E60*10)+(Oct!E60*9)+(Nov!E60*8)+(Dec!E60*7)+(Jan!E60*6)+(Feb!E60*5)+(Mar!E60*4)+(Apr!E60*3)+(May!E60*2)+(Jun!E60*1)</f>
        <v>0</v>
      </c>
      <c r="G60" s="8"/>
      <c r="H60" s="30">
        <f>May!H60+G60</f>
        <v>12557</v>
      </c>
      <c r="I60" s="30">
        <f t="shared" si="0"/>
        <v>0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98248</v>
      </c>
      <c r="K60" s="53"/>
      <c r="L60" s="48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0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0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3"/>
      <c r="L61" s="48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8">
        <f>(Jul!C63*12)+(Aug!C63*11)+(Sep!C63*10)+(Oct!C63*9)+(Nov!C63*8)+(Dec!C63*7)+(Jan!C63*6)+(Feb!C63*5)+(Mar!C63*4)+(Apr!C63*3)+(May!C63*2)+(Jun!C63*1)</f>
        <v>0</v>
      </c>
      <c r="E63" s="8"/>
      <c r="F63" s="48">
        <f>(Jul!E63*12)+(Aug!E63*11)+(Sep!E63*10)+(Oct!E63*9)+(Nov!E63*8)+(Dec!E63*7)+(Jan!E63*6)+(Feb!E63*5)+(Mar!E63*4)+(Apr!E63*3)+(May!E63*2)+(Jun!E63*1)</f>
        <v>0</v>
      </c>
      <c r="G63" s="8"/>
      <c r="H63" s="30">
        <f>May!H63+G63</f>
        <v>0</v>
      </c>
      <c r="I63" s="30">
        <f t="shared" si="0"/>
        <v>0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0</v>
      </c>
      <c r="K63" s="53"/>
      <c r="L63" s="48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0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0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3"/>
      <c r="L66" s="48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0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0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3"/>
      <c r="L69" s="48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0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3"/>
      <c r="L70" s="48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12285</v>
      </c>
      <c r="E71" s="8"/>
      <c r="F71" s="48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6826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19111</v>
      </c>
      <c r="K71" s="53"/>
      <c r="L71" s="48"/>
    </row>
    <row r="72" spans="1:12" s="3" customFormat="1" ht="21.75" x14ac:dyDescent="0.2">
      <c r="A72" s="19" t="s">
        <v>123</v>
      </c>
      <c r="B72" s="2"/>
      <c r="C72" s="31">
        <f t="shared" ref="C72:J72" si="2">SUM(C5:C31)</f>
        <v>0</v>
      </c>
      <c r="D72" s="31">
        <f t="shared" si="2"/>
        <v>554284</v>
      </c>
      <c r="E72" s="31">
        <f t="shared" si="2"/>
        <v>0</v>
      </c>
      <c r="F72" s="30">
        <f t="shared" si="2"/>
        <v>0</v>
      </c>
      <c r="G72" s="31">
        <f t="shared" si="2"/>
        <v>0</v>
      </c>
      <c r="H72" s="31">
        <f t="shared" si="2"/>
        <v>183960</v>
      </c>
      <c r="I72" s="31">
        <f t="shared" si="2"/>
        <v>0</v>
      </c>
      <c r="J72" s="31">
        <f t="shared" si="2"/>
        <v>738244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3">SUM(C32:C71)</f>
        <v>0</v>
      </c>
      <c r="D73" s="31">
        <f t="shared" si="3"/>
        <v>724552</v>
      </c>
      <c r="E73" s="31">
        <f t="shared" si="3"/>
        <v>0</v>
      </c>
      <c r="F73" s="31">
        <f t="shared" si="3"/>
        <v>0</v>
      </c>
      <c r="G73" s="31">
        <f t="shared" si="3"/>
        <v>0</v>
      </c>
      <c r="H73" s="31">
        <f t="shared" si="3"/>
        <v>282644</v>
      </c>
      <c r="I73" s="31">
        <f t="shared" si="3"/>
        <v>0</v>
      </c>
      <c r="J73" s="31">
        <f t="shared" si="3"/>
        <v>1007196</v>
      </c>
      <c r="K73" s="54"/>
    </row>
    <row r="74" spans="1:12" s="3" customFormat="1" ht="15.75" customHeight="1" x14ac:dyDescent="0.2">
      <c r="A74" s="17" t="s">
        <v>87</v>
      </c>
      <c r="B74" s="2"/>
      <c r="C74" s="31">
        <f t="shared" ref="C74:H74" si="4">SUM(C72:C73)</f>
        <v>0</v>
      </c>
      <c r="D74" s="31">
        <f t="shared" si="4"/>
        <v>1278836</v>
      </c>
      <c r="E74" s="31">
        <f t="shared" si="4"/>
        <v>0</v>
      </c>
      <c r="F74" s="31">
        <f t="shared" si="4"/>
        <v>0</v>
      </c>
      <c r="G74" s="31">
        <f t="shared" si="4"/>
        <v>0</v>
      </c>
      <c r="H74" s="31">
        <f t="shared" si="4"/>
        <v>466604</v>
      </c>
      <c r="I74" s="31">
        <f>SUM(I72:I73)</f>
        <v>0</v>
      </c>
      <c r="J74" s="31">
        <f>SUM(J72:J73)</f>
        <v>1745440</v>
      </c>
    </row>
    <row r="75" spans="1:12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31" activePane="bottomLeft" state="frozen"/>
      <selection pane="bottomLeft" activeCell="C61" sqref="C61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6" customWidth="1"/>
    <col min="5" max="5" width="15.7109375" style="20" customWidth="1"/>
    <col min="6" max="6" width="15.7109375" style="36" customWidth="1"/>
    <col min="7" max="7" width="15.7109375" style="20" customWidth="1"/>
    <col min="8" max="10" width="15.7109375" style="36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128</v>
      </c>
      <c r="D2" s="32"/>
      <c r="F2" s="32"/>
      <c r="H2" s="32"/>
      <c r="I2" s="32"/>
      <c r="J2" s="32"/>
    </row>
    <row r="3" spans="1:10" s="3" customFormat="1" x14ac:dyDescent="0.2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0">
        <v>6752</v>
      </c>
      <c r="D5" s="30">
        <f>(Jul!C5*2)+(Aug!C5*1)</f>
        <v>20822</v>
      </c>
      <c r="E5" s="61"/>
      <c r="F5" s="30">
        <f>(Jul!E5*2)+(Aug!E5*1)</f>
        <v>0</v>
      </c>
      <c r="G5" s="62">
        <v>32961</v>
      </c>
      <c r="H5" s="30">
        <f>Jul!H5+Aug!G5</f>
        <v>46303</v>
      </c>
      <c r="I5" s="30">
        <f t="shared" ref="I5:I63" si="0">C5+E5+G5</f>
        <v>39713</v>
      </c>
      <c r="J5" s="30">
        <f t="shared" ref="J5:J63" si="1">D5+F5+H5</f>
        <v>67125</v>
      </c>
    </row>
    <row r="6" spans="1:10" s="11" customFormat="1" ht="15.75" customHeight="1" x14ac:dyDescent="0.2">
      <c r="A6" s="9" t="s">
        <v>23</v>
      </c>
      <c r="B6" s="10" t="s">
        <v>22</v>
      </c>
      <c r="C6" s="60"/>
      <c r="D6" s="30">
        <f>(Jul!C6*2)+(Aug!C6*1)</f>
        <v>0</v>
      </c>
      <c r="E6" s="61"/>
      <c r="F6" s="30">
        <f>(Jul!E6*2)+(Aug!E6*1)</f>
        <v>0</v>
      </c>
      <c r="G6" s="62"/>
      <c r="H6" s="30">
        <f>Jul!H6+Aug!G6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0"/>
      <c r="D7" s="30">
        <f>(Jul!C7*2)+(Aug!C7*1)</f>
        <v>2440</v>
      </c>
      <c r="E7" s="61"/>
      <c r="F7" s="30">
        <f>(Jul!E7*2)+(Aug!E7*1)</f>
        <v>0</v>
      </c>
      <c r="G7" s="62"/>
      <c r="H7" s="30">
        <f>Jul!H7+Aug!G7</f>
        <v>2439</v>
      </c>
      <c r="I7" s="30">
        <f t="shared" si="0"/>
        <v>0</v>
      </c>
      <c r="J7" s="30">
        <f t="shared" si="1"/>
        <v>4879</v>
      </c>
    </row>
    <row r="8" spans="1:10" s="11" customFormat="1" ht="15.75" customHeight="1" x14ac:dyDescent="0.2">
      <c r="A8" s="9" t="s">
        <v>25</v>
      </c>
      <c r="B8" s="10" t="s">
        <v>22</v>
      </c>
      <c r="C8" s="60">
        <v>287</v>
      </c>
      <c r="D8" s="30">
        <f>(Jul!C8*2)+(Aug!C8*1)</f>
        <v>287</v>
      </c>
      <c r="E8" s="61"/>
      <c r="F8" s="30">
        <f>(Jul!E8*2)+(Aug!E8*1)</f>
        <v>0</v>
      </c>
      <c r="G8" s="62">
        <v>287</v>
      </c>
      <c r="H8" s="30">
        <f>Jul!H8+Aug!G8</f>
        <v>287</v>
      </c>
      <c r="I8" s="30">
        <f t="shared" si="0"/>
        <v>574</v>
      </c>
      <c r="J8" s="30">
        <f t="shared" si="1"/>
        <v>574</v>
      </c>
    </row>
    <row r="9" spans="1:10" s="1" customFormat="1" ht="15.75" customHeight="1" x14ac:dyDescent="0.2">
      <c r="A9" s="5" t="s">
        <v>27</v>
      </c>
      <c r="B9" s="6" t="s">
        <v>22</v>
      </c>
      <c r="C9" s="60"/>
      <c r="D9" s="30">
        <f>(Jul!C9*2)+(Aug!C9*1)</f>
        <v>0</v>
      </c>
      <c r="E9" s="61"/>
      <c r="F9" s="30">
        <f>(Jul!E9*2)+(Aug!E9*1)</f>
        <v>0</v>
      </c>
      <c r="G9" s="62"/>
      <c r="H9" s="30">
        <f>Jul!H9+Aug!G9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0"/>
      <c r="D10" s="30">
        <f>(Jul!C10*2)+(Aug!C10*1)</f>
        <v>0</v>
      </c>
      <c r="E10" s="61"/>
      <c r="F10" s="30">
        <f>(Jul!E10*2)+(Aug!E10*1)</f>
        <v>0</v>
      </c>
      <c r="G10" s="62"/>
      <c r="H10" s="30">
        <f>Jul!H10+Aug!G10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0"/>
      <c r="D11" s="30">
        <f>(Jul!C11*2)+(Aug!C11*1)</f>
        <v>0</v>
      </c>
      <c r="E11" s="61"/>
      <c r="F11" s="30">
        <f>(Jul!E11*2)+(Aug!E11*1)</f>
        <v>0</v>
      </c>
      <c r="G11" s="62"/>
      <c r="H11" s="30">
        <f>Jul!H11+Aug!G11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0">
        <v>817</v>
      </c>
      <c r="D12" s="30">
        <f>(Jul!C12*2)+(Aug!C12*1)</f>
        <v>817</v>
      </c>
      <c r="E12" s="61"/>
      <c r="F12" s="30">
        <f>(Jul!E12*2)+(Aug!E12*1)</f>
        <v>0</v>
      </c>
      <c r="G12" s="62">
        <v>3268</v>
      </c>
      <c r="H12" s="30">
        <f>Jul!H12+Aug!G12</f>
        <v>3268</v>
      </c>
      <c r="I12" s="30">
        <f t="shared" si="0"/>
        <v>4085</v>
      </c>
      <c r="J12" s="30">
        <f t="shared" si="1"/>
        <v>4085</v>
      </c>
    </row>
    <row r="13" spans="1:10" s="1" customFormat="1" ht="15.75" customHeight="1" x14ac:dyDescent="0.2">
      <c r="A13" s="5" t="s">
        <v>37</v>
      </c>
      <c r="B13" s="6" t="s">
        <v>22</v>
      </c>
      <c r="C13" s="60"/>
      <c r="D13" s="30">
        <f>(Jul!C13*2)+(Aug!C13*1)</f>
        <v>0</v>
      </c>
      <c r="E13" s="61"/>
      <c r="F13" s="30">
        <f>(Jul!E13*2)+(Aug!E13*1)</f>
        <v>0</v>
      </c>
      <c r="G13" s="62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0"/>
      <c r="D14" s="30">
        <f>(Jul!C14*2)+(Aug!C14*1)</f>
        <v>0</v>
      </c>
      <c r="E14" s="61"/>
      <c r="F14" s="30">
        <f>(Jul!E14*2)+(Aug!E14*1)</f>
        <v>0</v>
      </c>
      <c r="G14" s="62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0"/>
      <c r="D15" s="30">
        <f>(Jul!C15*2)+(Aug!C15*1)</f>
        <v>0</v>
      </c>
      <c r="E15" s="61"/>
      <c r="F15" s="30">
        <f>(Jul!E15*2)+(Aug!E15*1)</f>
        <v>0</v>
      </c>
      <c r="G15" s="62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0"/>
      <c r="D16" s="30">
        <f>(Jul!C16*2)+(Aug!C16*1)</f>
        <v>0</v>
      </c>
      <c r="E16" s="61"/>
      <c r="F16" s="30">
        <f>(Jul!E16*2)+(Aug!E16*1)</f>
        <v>0</v>
      </c>
      <c r="G16" s="62"/>
      <c r="H16" s="30">
        <f>Jul!H16+Aug!G16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0"/>
      <c r="D17" s="30">
        <f>(Jul!C17*2)+(Aug!C17*1)</f>
        <v>0</v>
      </c>
      <c r="E17" s="61"/>
      <c r="F17" s="30">
        <f>(Jul!E17*2)+(Aug!E17*1)</f>
        <v>0</v>
      </c>
      <c r="G17" s="62"/>
      <c r="H17" s="30">
        <f>Jul!H17+Aug!G17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0"/>
      <c r="D18" s="30">
        <f>(Jul!C18*2)+(Aug!C18*1)</f>
        <v>0</v>
      </c>
      <c r="E18" s="61"/>
      <c r="F18" s="30">
        <f>(Jul!E18*2)+(Aug!E18*1)</f>
        <v>0</v>
      </c>
      <c r="G18" s="62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0"/>
      <c r="D19" s="30">
        <f>(Jul!C19*2)+(Aug!C19*1)</f>
        <v>0</v>
      </c>
      <c r="E19" s="61"/>
      <c r="F19" s="30">
        <f>(Jul!E19*2)+(Aug!E19*1)</f>
        <v>0</v>
      </c>
      <c r="G19" s="62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0"/>
      <c r="D20" s="30">
        <f>(Jul!C20*2)+(Aug!C20*1)</f>
        <v>0</v>
      </c>
      <c r="E20" s="61"/>
      <c r="F20" s="30">
        <f>(Jul!E20*2)+(Aug!E20*1)</f>
        <v>0</v>
      </c>
      <c r="G20" s="62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0"/>
      <c r="D21" s="30">
        <f>(Jul!C21*2)+(Aug!C21*1)</f>
        <v>0</v>
      </c>
      <c r="E21" s="61"/>
      <c r="F21" s="30">
        <f>(Jul!E21*2)+(Aug!E21*1)</f>
        <v>0</v>
      </c>
      <c r="G21" s="62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0"/>
      <c r="D22" s="30">
        <f>(Jul!C22*2)+(Aug!C22*1)</f>
        <v>0</v>
      </c>
      <c r="E22" s="61"/>
      <c r="F22" s="30">
        <f>(Jul!E22*2)+(Aug!E22*1)</f>
        <v>0</v>
      </c>
      <c r="G22" s="62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0"/>
      <c r="D23" s="30">
        <f>(Jul!C23*2)+(Aug!C23*1)</f>
        <v>0</v>
      </c>
      <c r="E23" s="61"/>
      <c r="F23" s="30">
        <f>(Jul!E23*2)+(Aug!E23*1)</f>
        <v>0</v>
      </c>
      <c r="G23" s="62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0"/>
      <c r="D24" s="30">
        <f>(Jul!C24*2)+(Aug!C24*1)</f>
        <v>0</v>
      </c>
      <c r="E24" s="61"/>
      <c r="F24" s="30">
        <f>(Jul!E24*2)+(Aug!E24*1)</f>
        <v>0</v>
      </c>
      <c r="G24" s="62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0"/>
      <c r="D25" s="30">
        <f>(Jul!C25*2)+(Aug!C25*1)</f>
        <v>0</v>
      </c>
      <c r="E25" s="61"/>
      <c r="F25" s="30">
        <f>(Jul!E25*2)+(Aug!E25*1)</f>
        <v>0</v>
      </c>
      <c r="G25" s="62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0"/>
      <c r="D26" s="30">
        <f>(Jul!C26*2)+(Aug!C26*1)</f>
        <v>0</v>
      </c>
      <c r="E26" s="61"/>
      <c r="F26" s="30">
        <f>(Jul!E26*2)+(Aug!E26*1)</f>
        <v>0</v>
      </c>
      <c r="G26" s="62"/>
      <c r="H26" s="30">
        <f>Jul!H26+Aug!G26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0"/>
      <c r="D27" s="30">
        <f>(Jul!C27*2)+(Aug!C27*1)</f>
        <v>392</v>
      </c>
      <c r="E27" s="61"/>
      <c r="F27" s="30">
        <f>(Jul!E27*2)+(Aug!E27*1)</f>
        <v>0</v>
      </c>
      <c r="G27" s="62"/>
      <c r="H27" s="30">
        <f>Jul!H27+Aug!G27</f>
        <v>196</v>
      </c>
      <c r="I27" s="30">
        <f t="shared" si="0"/>
        <v>0</v>
      </c>
      <c r="J27" s="30">
        <f t="shared" si="1"/>
        <v>588</v>
      </c>
    </row>
    <row r="28" spans="1:10" s="1" customFormat="1" ht="15.75" customHeight="1" x14ac:dyDescent="0.2">
      <c r="A28" s="5" t="s">
        <v>80</v>
      </c>
      <c r="B28" s="6" t="s">
        <v>22</v>
      </c>
      <c r="C28" s="60"/>
      <c r="D28" s="30">
        <f>(Jul!C28*2)+(Aug!C28*1)</f>
        <v>0</v>
      </c>
      <c r="E28" s="61"/>
      <c r="F28" s="30">
        <f>(Jul!E28*2)+(Aug!E28*1)</f>
        <v>0</v>
      </c>
      <c r="G28" s="62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0"/>
      <c r="D29" s="30">
        <f>(Jul!C29*2)+(Aug!C29*1)</f>
        <v>0</v>
      </c>
      <c r="E29" s="61"/>
      <c r="F29" s="30">
        <f>(Jul!E29*2)+(Aug!E29*1)</f>
        <v>0</v>
      </c>
      <c r="G29" s="62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0"/>
      <c r="D30" s="30">
        <f>(Jul!C30*2)+(Aug!C30*1)</f>
        <v>744</v>
      </c>
      <c r="E30" s="61"/>
      <c r="F30" s="30">
        <f>(Jul!E30*2)+(Aug!E30*1)</f>
        <v>0</v>
      </c>
      <c r="G30" s="62"/>
      <c r="H30" s="30">
        <f>Jul!H30+Aug!G30</f>
        <v>1869</v>
      </c>
      <c r="I30" s="30">
        <f t="shared" si="0"/>
        <v>0</v>
      </c>
      <c r="J30" s="30">
        <f t="shared" si="1"/>
        <v>2613</v>
      </c>
    </row>
    <row r="31" spans="1:10" s="11" customFormat="1" ht="15.75" customHeight="1" x14ac:dyDescent="0.2">
      <c r="A31" s="9" t="s">
        <v>84</v>
      </c>
      <c r="B31" s="10" t="s">
        <v>22</v>
      </c>
      <c r="C31" s="60">
        <v>1665</v>
      </c>
      <c r="D31" s="30">
        <f>(Jul!C31*2)+(Aug!C31*1)</f>
        <v>1665</v>
      </c>
      <c r="E31" s="61"/>
      <c r="F31" s="30">
        <f>(Jul!E31*2)+(Aug!E31*1)</f>
        <v>0</v>
      </c>
      <c r="G31" s="62">
        <v>6379</v>
      </c>
      <c r="H31" s="30">
        <f>Jul!H31+Aug!G31</f>
        <v>6379</v>
      </c>
      <c r="I31" s="30">
        <f t="shared" si="0"/>
        <v>8044</v>
      </c>
      <c r="J31" s="30">
        <f t="shared" si="1"/>
        <v>8044</v>
      </c>
    </row>
    <row r="32" spans="1:10" s="1" customFormat="1" ht="15.75" customHeight="1" x14ac:dyDescent="0.2">
      <c r="A32" s="5" t="s">
        <v>19</v>
      </c>
      <c r="B32" s="6" t="s">
        <v>20</v>
      </c>
      <c r="C32" s="60"/>
      <c r="D32" s="30">
        <f>(Jul!C32*2)+(Aug!C32*1)</f>
        <v>0</v>
      </c>
      <c r="E32" s="61"/>
      <c r="F32" s="30">
        <f>(Jul!E32*2)+(Aug!E32*1)</f>
        <v>0</v>
      </c>
      <c r="G32" s="62"/>
      <c r="H32" s="30">
        <f>Jul!H32+Aug!G32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0"/>
      <c r="D33" s="30">
        <f>(Jul!C33*2)+(Aug!C33*1)</f>
        <v>1458</v>
      </c>
      <c r="E33" s="61"/>
      <c r="F33" s="30">
        <f>(Jul!E33*2)+(Aug!E33*1)</f>
        <v>0</v>
      </c>
      <c r="G33" s="62"/>
      <c r="H33" s="30">
        <f>Jul!H33+Aug!G33</f>
        <v>5391</v>
      </c>
      <c r="I33" s="30">
        <f t="shared" si="0"/>
        <v>0</v>
      </c>
      <c r="J33" s="30">
        <f t="shared" si="1"/>
        <v>6849</v>
      </c>
    </row>
    <row r="34" spans="1:10" s="1" customFormat="1" ht="15.75" customHeight="1" x14ac:dyDescent="0.2">
      <c r="A34" s="5" t="s">
        <v>28</v>
      </c>
      <c r="B34" s="6" t="s">
        <v>20</v>
      </c>
      <c r="C34" s="60"/>
      <c r="D34" s="30">
        <f>(Jul!C34*2)+(Aug!C34*1)</f>
        <v>0</v>
      </c>
      <c r="E34" s="61"/>
      <c r="F34" s="30">
        <f>(Jul!E34*2)+(Aug!E34*1)</f>
        <v>0</v>
      </c>
      <c r="G34" s="62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0">
        <v>548</v>
      </c>
      <c r="D35" s="30">
        <f>(Jul!C35*2)+(Aug!C35*1)</f>
        <v>3644</v>
      </c>
      <c r="E35" s="61"/>
      <c r="F35" s="30">
        <f>(Jul!E35*2)+(Aug!E35*1)</f>
        <v>0</v>
      </c>
      <c r="G35" s="62">
        <v>3504</v>
      </c>
      <c r="H35" s="30">
        <f>Jul!H35+Aug!G35</f>
        <v>4373</v>
      </c>
      <c r="I35" s="30">
        <f t="shared" si="0"/>
        <v>4052</v>
      </c>
      <c r="J35" s="30">
        <f t="shared" si="1"/>
        <v>8017</v>
      </c>
    </row>
    <row r="36" spans="1:10" s="11" customFormat="1" ht="15.75" customHeight="1" x14ac:dyDescent="0.2">
      <c r="A36" s="9" t="s">
        <v>32</v>
      </c>
      <c r="B36" s="10" t="s">
        <v>20</v>
      </c>
      <c r="C36" s="60"/>
      <c r="D36" s="30">
        <f>(Jul!C36*2)+(Aug!C36*1)</f>
        <v>0</v>
      </c>
      <c r="E36" s="61"/>
      <c r="F36" s="30">
        <f>(Jul!E36*2)+(Aug!E36*1)</f>
        <v>0</v>
      </c>
      <c r="G36" s="62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0"/>
      <c r="D37" s="30">
        <f>(Jul!C37*2)+(Aug!C37*1)</f>
        <v>0</v>
      </c>
      <c r="E37" s="61"/>
      <c r="F37" s="30">
        <f>(Jul!E37*2)+(Aug!E37*1)</f>
        <v>0</v>
      </c>
      <c r="G37" s="62"/>
      <c r="H37" s="30">
        <f>Jul!H37+Aug!G37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0"/>
      <c r="D38" s="30">
        <f>(Jul!C38*2)+(Aug!C38*1)</f>
        <v>0</v>
      </c>
      <c r="E38" s="61"/>
      <c r="F38" s="30">
        <f>(Jul!E38*2)+(Aug!E38*1)</f>
        <v>0</v>
      </c>
      <c r="G38" s="62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0">
        <v>1602</v>
      </c>
      <c r="D39" s="30">
        <f>(Jul!C39*2)+(Aug!C39*1)</f>
        <v>5530</v>
      </c>
      <c r="E39" s="61"/>
      <c r="F39" s="30">
        <f>(Jul!E39*2)+(Aug!E39*1)</f>
        <v>0</v>
      </c>
      <c r="G39" s="62">
        <v>5591</v>
      </c>
      <c r="H39" s="30">
        <f>Jul!H39+Aug!G39</f>
        <v>39580</v>
      </c>
      <c r="I39" s="30">
        <f t="shared" si="0"/>
        <v>7193</v>
      </c>
      <c r="J39" s="30">
        <f t="shared" si="1"/>
        <v>45110</v>
      </c>
    </row>
    <row r="40" spans="1:10" s="1" customFormat="1" ht="15.75" customHeight="1" x14ac:dyDescent="0.2">
      <c r="A40" s="5" t="s">
        <v>38</v>
      </c>
      <c r="B40" s="6" t="s">
        <v>20</v>
      </c>
      <c r="C40" s="60"/>
      <c r="D40" s="30">
        <f>(Jul!C40*2)+(Aug!C40*1)</f>
        <v>0</v>
      </c>
      <c r="E40" s="61"/>
      <c r="F40" s="30">
        <f>(Jul!E40*2)+(Aug!E40*1)</f>
        <v>0</v>
      </c>
      <c r="G40" s="62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0"/>
      <c r="D41" s="30">
        <f>(Jul!C41*2)+(Aug!C41*1)</f>
        <v>0</v>
      </c>
      <c r="E41" s="61"/>
      <c r="F41" s="30">
        <f>(Jul!E41*2)+(Aug!E41*1)</f>
        <v>0</v>
      </c>
      <c r="G41" s="62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0"/>
      <c r="D42" s="30">
        <f>(Jul!C42*2)+(Aug!C42*1)</f>
        <v>0</v>
      </c>
      <c r="E42" s="61"/>
      <c r="F42" s="30">
        <f>(Jul!E42*2)+(Aug!E42*1)</f>
        <v>0</v>
      </c>
      <c r="G42" s="62"/>
      <c r="H42" s="30">
        <f>Jul!H42+Aug!G42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0"/>
      <c r="D43" s="30">
        <f>(Jul!C43*2)+(Aug!C43*1)</f>
        <v>834</v>
      </c>
      <c r="E43" s="61"/>
      <c r="F43" s="30">
        <f>(Jul!E43*2)+(Aug!E43*1)</f>
        <v>0</v>
      </c>
      <c r="G43" s="62"/>
      <c r="H43" s="30">
        <f>Jul!H43+Aug!G43</f>
        <v>836</v>
      </c>
      <c r="I43" s="30">
        <f t="shared" si="0"/>
        <v>0</v>
      </c>
      <c r="J43" s="30">
        <f t="shared" si="1"/>
        <v>1670</v>
      </c>
    </row>
    <row r="44" spans="1:10" s="11" customFormat="1" ht="15.75" customHeight="1" x14ac:dyDescent="0.2">
      <c r="A44" s="9" t="s">
        <v>43</v>
      </c>
      <c r="B44" s="10" t="s">
        <v>20</v>
      </c>
      <c r="C44" s="60">
        <v>270</v>
      </c>
      <c r="D44" s="30">
        <f>(Jul!C44*2)+(Aug!C44*1)</f>
        <v>270</v>
      </c>
      <c r="E44" s="61"/>
      <c r="F44" s="30">
        <f>(Jul!E44*2)+(Aug!E44*1)</f>
        <v>0</v>
      </c>
      <c r="G44" s="62">
        <v>4285</v>
      </c>
      <c r="H44" s="30">
        <f>Jul!H44+Aug!G44</f>
        <v>4285</v>
      </c>
      <c r="I44" s="30">
        <f t="shared" si="0"/>
        <v>4555</v>
      </c>
      <c r="J44" s="30">
        <f t="shared" si="1"/>
        <v>4555</v>
      </c>
    </row>
    <row r="45" spans="1:10" s="1" customFormat="1" ht="15.75" customHeight="1" x14ac:dyDescent="0.2">
      <c r="A45" s="5" t="s">
        <v>48</v>
      </c>
      <c r="B45" s="6" t="s">
        <v>20</v>
      </c>
      <c r="C45" s="60"/>
      <c r="D45" s="30">
        <f>(Jul!C45*2)+(Aug!C45*1)</f>
        <v>0</v>
      </c>
      <c r="E45" s="61"/>
      <c r="F45" s="30">
        <f>(Jul!E45*2)+(Aug!E45*1)</f>
        <v>0</v>
      </c>
      <c r="G45" s="62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0"/>
      <c r="D46" s="30">
        <f>(Jul!C46*2)+(Aug!C46*1)</f>
        <v>0</v>
      </c>
      <c r="E46" s="61"/>
      <c r="F46" s="30">
        <f>(Jul!E46*2)+(Aug!E46*1)</f>
        <v>0</v>
      </c>
      <c r="G46" s="62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0"/>
      <c r="D47" s="30">
        <f>(Jul!C47*2)+(Aug!C47*1)</f>
        <v>0</v>
      </c>
      <c r="E47" s="61"/>
      <c r="F47" s="30">
        <f>(Jul!E47*2)+(Aug!E47*1)</f>
        <v>0</v>
      </c>
      <c r="G47" s="62"/>
      <c r="H47" s="30">
        <f>Jul!H47+Aug!G47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0">
        <v>600</v>
      </c>
      <c r="D48" s="30">
        <f>(Jul!C48*2)+(Aug!C48*1)</f>
        <v>600</v>
      </c>
      <c r="E48" s="61"/>
      <c r="F48" s="30">
        <f>(Jul!E48*2)+(Aug!E48*1)</f>
        <v>0</v>
      </c>
      <c r="G48" s="62">
        <v>1403</v>
      </c>
      <c r="H48" s="30">
        <f>Jul!H48+Aug!G48</f>
        <v>1403</v>
      </c>
      <c r="I48" s="30">
        <f t="shared" si="0"/>
        <v>2003</v>
      </c>
      <c r="J48" s="30">
        <f t="shared" si="1"/>
        <v>2003</v>
      </c>
    </row>
    <row r="49" spans="1:10" s="1" customFormat="1" ht="15.75" customHeight="1" x14ac:dyDescent="0.2">
      <c r="A49" s="5" t="s">
        <v>57</v>
      </c>
      <c r="B49" s="6" t="s">
        <v>20</v>
      </c>
      <c r="C49" s="60"/>
      <c r="D49" s="30">
        <f>(Jul!C49*2)+(Aug!C49*1)</f>
        <v>0</v>
      </c>
      <c r="E49" s="61"/>
      <c r="F49" s="30">
        <f>(Jul!E49*2)+(Aug!E49*1)</f>
        <v>0</v>
      </c>
      <c r="G49" s="62"/>
      <c r="H49" s="30">
        <f>Jul!H49+Aug!G49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0"/>
      <c r="D50" s="30">
        <f>(Jul!C50*2)+(Aug!C50*1)</f>
        <v>1896</v>
      </c>
      <c r="E50" s="61"/>
      <c r="F50" s="30">
        <f>(Jul!E50*2)+(Aug!E50*1)</f>
        <v>0</v>
      </c>
      <c r="G50" s="62"/>
      <c r="H50" s="30">
        <f>Jul!H50+Aug!G50</f>
        <v>7568</v>
      </c>
      <c r="I50" s="30">
        <f t="shared" si="0"/>
        <v>0</v>
      </c>
      <c r="J50" s="30">
        <f t="shared" si="1"/>
        <v>9464</v>
      </c>
    </row>
    <row r="51" spans="1:10" s="1" customFormat="1" ht="15.75" customHeight="1" x14ac:dyDescent="0.2">
      <c r="A51" s="5" t="s">
        <v>59</v>
      </c>
      <c r="B51" s="6" t="s">
        <v>20</v>
      </c>
      <c r="C51" s="60"/>
      <c r="D51" s="30">
        <f>(Jul!C51*2)+(Aug!C51*1)</f>
        <v>0</v>
      </c>
      <c r="E51" s="61"/>
      <c r="F51" s="30">
        <f>(Jul!E51*2)+(Aug!E51*1)</f>
        <v>0</v>
      </c>
      <c r="G51" s="62"/>
      <c r="H51" s="30">
        <f>Jul!H51+Aug!G51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0"/>
      <c r="D52" s="30">
        <f>(Jul!C52*2)+(Aug!C52*1)</f>
        <v>0</v>
      </c>
      <c r="E52" s="61"/>
      <c r="F52" s="30">
        <f>(Jul!E52*2)+(Aug!E52*1)</f>
        <v>0</v>
      </c>
      <c r="G52" s="62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0"/>
      <c r="D53" s="30">
        <f>(Jul!C53*2)+(Aug!C53*1)</f>
        <v>0</v>
      </c>
      <c r="E53" s="61"/>
      <c r="F53" s="30">
        <f>(Jul!E53*2)+(Aug!E53*1)</f>
        <v>0</v>
      </c>
      <c r="G53" s="62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0"/>
      <c r="D54" s="30">
        <f>(Jul!C54*2)+(Aug!C54*1)</f>
        <v>0</v>
      </c>
      <c r="E54" s="61"/>
      <c r="F54" s="30">
        <f>(Jul!E54*2)+(Aug!E54*1)</f>
        <v>0</v>
      </c>
      <c r="G54" s="62"/>
      <c r="H54" s="30">
        <f>Jul!H54+Aug!G54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0">
        <v>1117</v>
      </c>
      <c r="D55" s="30">
        <f>(Jul!C55*2)+(Aug!C55*1)</f>
        <v>10001</v>
      </c>
      <c r="E55" s="61"/>
      <c r="F55" s="30">
        <f>(Jul!E55*2)+(Aug!E55*1)</f>
        <v>0</v>
      </c>
      <c r="G55" s="62">
        <v>6668</v>
      </c>
      <c r="H55" s="30">
        <f>Jul!H55+Aug!G55</f>
        <v>12064</v>
      </c>
      <c r="I55" s="30">
        <f t="shared" si="0"/>
        <v>7785</v>
      </c>
      <c r="J55" s="30">
        <f t="shared" si="1"/>
        <v>22065</v>
      </c>
    </row>
    <row r="56" spans="1:10" s="11" customFormat="1" ht="15.75" customHeight="1" x14ac:dyDescent="0.2">
      <c r="A56" s="9" t="s">
        <v>67</v>
      </c>
      <c r="B56" s="10" t="s">
        <v>20</v>
      </c>
      <c r="C56" s="60"/>
      <c r="D56" s="30">
        <f>(Jul!C56*2)+(Aug!C56*1)</f>
        <v>0</v>
      </c>
      <c r="E56" s="61"/>
      <c r="F56" s="30">
        <f>(Jul!E56*2)+(Aug!E56*1)</f>
        <v>0</v>
      </c>
      <c r="G56" s="62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0"/>
      <c r="D57" s="30">
        <f>(Jul!C57*2)+(Aug!C57*1)</f>
        <v>0</v>
      </c>
      <c r="E57" s="61"/>
      <c r="F57" s="30">
        <f>(Jul!E57*2)+(Aug!E57*1)</f>
        <v>0</v>
      </c>
      <c r="G57" s="62"/>
      <c r="H57" s="30">
        <f>Jul!H57+Aug!G57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0"/>
      <c r="D58" s="30">
        <f>(Jul!C58*2)+(Aug!C58*1)</f>
        <v>0</v>
      </c>
      <c r="E58" s="61"/>
      <c r="F58" s="30">
        <f>(Jul!E58*2)+(Aug!E58*1)</f>
        <v>0</v>
      </c>
      <c r="G58" s="62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0"/>
      <c r="D59" s="30">
        <f>(Jul!C59*2)+(Aug!C59*1)</f>
        <v>0</v>
      </c>
      <c r="E59" s="61"/>
      <c r="F59" s="30">
        <f>(Jul!E59*2)+(Aug!E59*1)</f>
        <v>0</v>
      </c>
      <c r="G59" s="62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0">
        <v>2385</v>
      </c>
      <c r="D60" s="30">
        <f>(Jul!C60*2)+(Aug!C60*1)</f>
        <v>6621</v>
      </c>
      <c r="E60" s="61"/>
      <c r="F60" s="30">
        <f>(Jul!E60*2)+(Aug!E60*1)</f>
        <v>0</v>
      </c>
      <c r="G60" s="62">
        <v>2385</v>
      </c>
      <c r="H60" s="30">
        <f>Jul!H60+Aug!G60</f>
        <v>4503</v>
      </c>
      <c r="I60" s="30">
        <f t="shared" si="0"/>
        <v>4770</v>
      </c>
      <c r="J60" s="30">
        <f t="shared" si="1"/>
        <v>11124</v>
      </c>
    </row>
    <row r="61" spans="1:10" s="1" customFormat="1" ht="15.75" customHeight="1" x14ac:dyDescent="0.2">
      <c r="A61" s="5" t="s">
        <v>72</v>
      </c>
      <c r="B61" s="6" t="s">
        <v>20</v>
      </c>
      <c r="C61" s="60"/>
      <c r="D61" s="30">
        <f>(Jul!C61*2)+(Aug!C61*1)</f>
        <v>0</v>
      </c>
      <c r="E61" s="61"/>
      <c r="F61" s="30">
        <f>(Jul!E61*2)+(Aug!E61*1)</f>
        <v>0</v>
      </c>
      <c r="G61" s="62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0"/>
      <c r="D62" s="30">
        <f>(Jul!C62*2)+(Aug!C62*1)</f>
        <v>0</v>
      </c>
      <c r="E62" s="61"/>
      <c r="F62" s="30">
        <f>(Jul!E62*2)+(Aug!E62*1)</f>
        <v>0</v>
      </c>
      <c r="G62" s="62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0"/>
      <c r="D63" s="30">
        <f>(Jul!C63*2)+(Aug!C63*1)</f>
        <v>0</v>
      </c>
      <c r="E63" s="61"/>
      <c r="F63" s="30">
        <f>(Jul!E63*2)+(Aug!E63*1)</f>
        <v>0</v>
      </c>
      <c r="G63" s="62"/>
      <c r="H63" s="30">
        <f>Jul!H63+Aug!G63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0"/>
      <c r="D64" s="30">
        <f>(Jul!C64*2)+(Aug!C64*1)</f>
        <v>0</v>
      </c>
      <c r="E64" s="61"/>
      <c r="F64" s="30">
        <f>(Jul!E64*2)+(Aug!E64*1)</f>
        <v>0</v>
      </c>
      <c r="G64" s="62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0"/>
      <c r="D65" s="30">
        <f>(Jul!C65*2)+(Aug!C65*1)</f>
        <v>0</v>
      </c>
      <c r="E65" s="61"/>
      <c r="F65" s="30">
        <f>(Jul!E65*2)+(Aug!E65*1)</f>
        <v>0</v>
      </c>
      <c r="G65" s="62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0"/>
      <c r="D66" s="30">
        <f>(Jul!C66*2)+(Aug!C66*1)</f>
        <v>0</v>
      </c>
      <c r="E66" s="61"/>
      <c r="F66" s="30">
        <f>(Jul!E66*2)+(Aug!E66*1)</f>
        <v>0</v>
      </c>
      <c r="G66" s="62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0"/>
      <c r="D67" s="30">
        <f>(Jul!C67*2)+(Aug!C67*1)</f>
        <v>0</v>
      </c>
      <c r="E67" s="61"/>
      <c r="F67" s="30">
        <f>(Jul!E67*2)+(Aug!E67*1)</f>
        <v>0</v>
      </c>
      <c r="G67" s="62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0"/>
      <c r="D68" s="30">
        <f>(Jul!C68*2)+(Aug!C68*1)</f>
        <v>0</v>
      </c>
      <c r="E68" s="61"/>
      <c r="F68" s="30">
        <f>(Jul!E68*2)+(Aug!E68*1)</f>
        <v>0</v>
      </c>
      <c r="G68" s="62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0"/>
      <c r="D69" s="30">
        <f>(Jul!C69*2)+(Aug!C69*1)</f>
        <v>0</v>
      </c>
      <c r="E69" s="61"/>
      <c r="F69" s="30">
        <f>(Jul!E69*2)+(Aug!E69*1)</f>
        <v>0</v>
      </c>
      <c r="G69" s="62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0"/>
      <c r="D70" s="30">
        <f>(Jul!C70*2)+(Aug!C70*1)</f>
        <v>0</v>
      </c>
      <c r="E70" s="61"/>
      <c r="F70" s="30">
        <f>(Jul!E70*2)+(Aug!E70*1)</f>
        <v>0</v>
      </c>
      <c r="G70" s="62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0"/>
      <c r="D71" s="30">
        <f>(Jul!C71*2)+(Aug!C71*1)</f>
        <v>0</v>
      </c>
      <c r="E71" s="61"/>
      <c r="F71" s="30">
        <f>(Jul!E71*2)+(Aug!E71*1)</f>
        <v>0</v>
      </c>
      <c r="G71" s="62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5">
        <f t="shared" ref="C72:J72" si="4">SUM(C5:C31)</f>
        <v>9521</v>
      </c>
      <c r="D72" s="35">
        <f t="shared" si="4"/>
        <v>27167</v>
      </c>
      <c r="E72" s="35">
        <f t="shared" si="4"/>
        <v>0</v>
      </c>
      <c r="F72" s="35">
        <f t="shared" si="4"/>
        <v>0</v>
      </c>
      <c r="G72" s="35">
        <f t="shared" si="4"/>
        <v>42895</v>
      </c>
      <c r="H72" s="35">
        <f t="shared" si="4"/>
        <v>60741</v>
      </c>
      <c r="I72" s="35">
        <f t="shared" si="4"/>
        <v>52416</v>
      </c>
      <c r="J72" s="35">
        <f t="shared" si="4"/>
        <v>87908</v>
      </c>
    </row>
    <row r="73" spans="1:10" s="3" customFormat="1" ht="21.75" x14ac:dyDescent="0.2">
      <c r="A73" s="19" t="s">
        <v>124</v>
      </c>
      <c r="B73" s="2"/>
      <c r="C73" s="35">
        <f t="shared" ref="C73:J73" si="5">SUM(C32:C71)</f>
        <v>6522</v>
      </c>
      <c r="D73" s="35">
        <f t="shared" si="5"/>
        <v>30854</v>
      </c>
      <c r="E73" s="35">
        <f t="shared" si="5"/>
        <v>0</v>
      </c>
      <c r="F73" s="35">
        <f t="shared" si="5"/>
        <v>0</v>
      </c>
      <c r="G73" s="35">
        <f t="shared" si="5"/>
        <v>23836</v>
      </c>
      <c r="H73" s="35">
        <f t="shared" si="5"/>
        <v>80003</v>
      </c>
      <c r="I73" s="35">
        <f t="shared" si="5"/>
        <v>30358</v>
      </c>
      <c r="J73" s="35">
        <f t="shared" si="5"/>
        <v>110857</v>
      </c>
    </row>
    <row r="74" spans="1:10" s="3" customFormat="1" ht="15.75" customHeight="1" x14ac:dyDescent="0.2">
      <c r="A74" s="17" t="s">
        <v>87</v>
      </c>
      <c r="B74" s="2"/>
      <c r="C74" s="35">
        <f>SUM(C72:C73)</f>
        <v>16043</v>
      </c>
      <c r="D74" s="31">
        <f t="shared" ref="D74:J74" si="6">SUM(D72:D73)</f>
        <v>58021</v>
      </c>
      <c r="E74" s="35">
        <f t="shared" si="6"/>
        <v>0</v>
      </c>
      <c r="F74" s="31">
        <f t="shared" si="6"/>
        <v>0</v>
      </c>
      <c r="G74" s="35">
        <f t="shared" si="6"/>
        <v>66731</v>
      </c>
      <c r="H74" s="31">
        <f t="shared" si="6"/>
        <v>140744</v>
      </c>
      <c r="I74" s="31">
        <f t="shared" si="6"/>
        <v>82774</v>
      </c>
      <c r="J74" s="31">
        <f t="shared" si="6"/>
        <v>198765</v>
      </c>
    </row>
    <row r="75" spans="1:10" x14ac:dyDescent="0.2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31" activePane="bottomLeft" state="frozen"/>
      <selection pane="bottomLeft" activeCell="C61" sqref="C61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129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3">
        <v>3906</v>
      </c>
      <c r="D5" s="30">
        <f>(Jul!C5*3)+(Aug!C5*2)+(Sep!C5*1)</f>
        <v>38515</v>
      </c>
      <c r="E5" s="8"/>
      <c r="F5" s="30">
        <f>(Jul!E5*3)+(Aug!E5*2)+(Sep!E5*1)</f>
        <v>0</v>
      </c>
      <c r="G5" s="64">
        <v>13558</v>
      </c>
      <c r="H5" s="30">
        <f>SUM(Aug!H5+G5)</f>
        <v>59861</v>
      </c>
      <c r="I5" s="30">
        <f t="shared" ref="I5:I63" si="0">C5+E5+G5</f>
        <v>17464</v>
      </c>
      <c r="J5" s="30">
        <f t="shared" ref="J5:J63" si="1">D5+F5+H5</f>
        <v>98376</v>
      </c>
    </row>
    <row r="6" spans="1:10" s="11" customFormat="1" ht="15.75" customHeight="1" x14ac:dyDescent="0.2">
      <c r="A6" s="9" t="s">
        <v>23</v>
      </c>
      <c r="B6" s="10" t="s">
        <v>22</v>
      </c>
      <c r="C6" s="63"/>
      <c r="D6" s="30">
        <f>(Jul!C6*3)+(Aug!C6*2)+(Sep!C6*1)</f>
        <v>0</v>
      </c>
      <c r="E6" s="8"/>
      <c r="F6" s="30">
        <f>(Jul!E6*3)+(Aug!E6*2)+(Sep!E6*1)</f>
        <v>0</v>
      </c>
      <c r="G6" s="64"/>
      <c r="H6" s="30">
        <f>SUM(Aug!H6+G6)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3"/>
      <c r="D7" s="30">
        <f>(Jul!C7*3)+(Aug!C7*2)+(Sep!C7*1)</f>
        <v>3660</v>
      </c>
      <c r="E7" s="8"/>
      <c r="F7" s="30">
        <f>(Jul!E7*3)+(Aug!E7*2)+(Sep!E7*1)</f>
        <v>0</v>
      </c>
      <c r="G7" s="64"/>
      <c r="H7" s="30">
        <f>SUM(Aug!H7+G7)</f>
        <v>2439</v>
      </c>
      <c r="I7" s="30">
        <f t="shared" si="0"/>
        <v>0</v>
      </c>
      <c r="J7" s="30">
        <f t="shared" si="1"/>
        <v>6099</v>
      </c>
    </row>
    <row r="8" spans="1:10" s="11" customFormat="1" ht="15.75" customHeight="1" x14ac:dyDescent="0.2">
      <c r="A8" s="9" t="s">
        <v>25</v>
      </c>
      <c r="B8" s="10" t="s">
        <v>22</v>
      </c>
      <c r="C8" s="63"/>
      <c r="D8" s="30">
        <f>(Jul!C8*3)+(Aug!C8*2)+(Sep!C8*1)</f>
        <v>574</v>
      </c>
      <c r="E8" s="8"/>
      <c r="F8" s="30">
        <f>(Jul!E8*3)+(Aug!E8*2)+(Sep!E8*1)</f>
        <v>0</v>
      </c>
      <c r="G8" s="64"/>
      <c r="H8" s="30">
        <f>SUM(Aug!H8+G8)</f>
        <v>287</v>
      </c>
      <c r="I8" s="30">
        <f t="shared" si="0"/>
        <v>0</v>
      </c>
      <c r="J8" s="30">
        <f t="shared" si="1"/>
        <v>861</v>
      </c>
    </row>
    <row r="9" spans="1:10" s="1" customFormat="1" ht="15.75" customHeight="1" x14ac:dyDescent="0.2">
      <c r="A9" s="5" t="s">
        <v>27</v>
      </c>
      <c r="B9" s="6" t="s">
        <v>22</v>
      </c>
      <c r="C9" s="63"/>
      <c r="D9" s="30">
        <f>(Jul!C9*3)+(Aug!C9*2)+(Sep!C9*1)</f>
        <v>0</v>
      </c>
      <c r="E9" s="8"/>
      <c r="F9" s="30">
        <f>(Jul!E9*3)+(Aug!E9*2)+(Sep!E9*1)</f>
        <v>0</v>
      </c>
      <c r="G9" s="64"/>
      <c r="H9" s="30">
        <f>SUM(Aug!H9+G9)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3"/>
      <c r="D10" s="30">
        <f>(Jul!C10*3)+(Aug!C10*2)+(Sep!C10*1)</f>
        <v>0</v>
      </c>
      <c r="E10" s="8"/>
      <c r="F10" s="30">
        <f>(Jul!E10*3)+(Aug!E10*2)+(Sep!E10*1)</f>
        <v>0</v>
      </c>
      <c r="G10" s="64"/>
      <c r="H10" s="30">
        <f>SUM(Aug!H10+G10)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3"/>
      <c r="D11" s="30">
        <f>(Jul!C11*3)+(Aug!C11*2)+(Sep!C11*1)</f>
        <v>0</v>
      </c>
      <c r="E11" s="8"/>
      <c r="F11" s="30">
        <f>(Jul!E11*3)+(Aug!E11*2)+(Sep!E11*1)</f>
        <v>0</v>
      </c>
      <c r="G11" s="64"/>
      <c r="H11" s="30">
        <f>SUM(Aug!H11+G11)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3"/>
      <c r="D12" s="30">
        <f>(Jul!C12*3)+(Aug!C12*2)+(Sep!C12*1)</f>
        <v>1634</v>
      </c>
      <c r="E12" s="8"/>
      <c r="F12" s="30">
        <f>(Jul!E12*3)+(Aug!E12*2)+(Sep!E12*1)</f>
        <v>0</v>
      </c>
      <c r="G12" s="64"/>
      <c r="H12" s="30">
        <f>SUM(Aug!H12+G12)</f>
        <v>3268</v>
      </c>
      <c r="I12" s="30">
        <f t="shared" si="0"/>
        <v>0</v>
      </c>
      <c r="J12" s="30">
        <f t="shared" si="1"/>
        <v>4902</v>
      </c>
    </row>
    <row r="13" spans="1:10" s="1" customFormat="1" ht="15.75" customHeight="1" x14ac:dyDescent="0.2">
      <c r="A13" s="5" t="s">
        <v>37</v>
      </c>
      <c r="B13" s="6" t="s">
        <v>22</v>
      </c>
      <c r="C13" s="63"/>
      <c r="D13" s="30">
        <f>(Jul!C13*3)+(Aug!C13*2)+(Sep!C13*1)</f>
        <v>0</v>
      </c>
      <c r="E13" s="8"/>
      <c r="F13" s="30">
        <f>(Jul!E13*3)+(Aug!E13*2)+(Sep!E13*1)</f>
        <v>0</v>
      </c>
      <c r="G13" s="64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3"/>
      <c r="D14" s="30">
        <f>(Jul!C14*3)+(Aug!C14*2)+(Sep!C14*1)</f>
        <v>0</v>
      </c>
      <c r="E14" s="8"/>
      <c r="F14" s="30">
        <f>(Jul!E14*3)+(Aug!E14*2)+(Sep!E14*1)</f>
        <v>0</v>
      </c>
      <c r="G14" s="64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3"/>
      <c r="D15" s="30">
        <f>(Jul!C15*3)+(Aug!C15*2)+(Sep!C15*1)</f>
        <v>0</v>
      </c>
      <c r="E15" s="8"/>
      <c r="F15" s="30">
        <f>(Jul!E15*3)+(Aug!E15*2)+(Sep!E15*1)</f>
        <v>0</v>
      </c>
      <c r="G15" s="64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3"/>
      <c r="D16" s="30">
        <f>(Jul!C16*3)+(Aug!C16*2)+(Sep!C16*1)</f>
        <v>0</v>
      </c>
      <c r="E16" s="8"/>
      <c r="F16" s="30">
        <f>(Jul!E16*3)+(Aug!E16*2)+(Sep!E16*1)</f>
        <v>0</v>
      </c>
      <c r="G16" s="64"/>
      <c r="H16" s="30">
        <f>SUM(Aug!H16+G16)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3">
        <v>148</v>
      </c>
      <c r="D17" s="30">
        <f>(Jul!C17*3)+(Aug!C17*2)+(Sep!C17*1)</f>
        <v>148</v>
      </c>
      <c r="E17" s="8"/>
      <c r="F17" s="30">
        <f>(Jul!E17*3)+(Aug!E17*2)+(Sep!E17*1)</f>
        <v>0</v>
      </c>
      <c r="G17" s="64">
        <v>148</v>
      </c>
      <c r="H17" s="30">
        <f>SUM(Aug!H17+G17)</f>
        <v>148</v>
      </c>
      <c r="I17" s="30">
        <f t="shared" si="0"/>
        <v>296</v>
      </c>
      <c r="J17" s="30">
        <f t="shared" si="1"/>
        <v>296</v>
      </c>
    </row>
    <row r="18" spans="1:10" s="11" customFormat="1" ht="15.75" customHeight="1" x14ac:dyDescent="0.2">
      <c r="A18" s="9" t="s">
        <v>47</v>
      </c>
      <c r="B18" s="10" t="s">
        <v>22</v>
      </c>
      <c r="C18" s="63"/>
      <c r="D18" s="30">
        <f>(Jul!C18*3)+(Aug!C18*2)+(Sep!C18*1)</f>
        <v>0</v>
      </c>
      <c r="E18" s="8"/>
      <c r="F18" s="30">
        <f>(Jul!E18*3)+(Aug!E18*2)+(Sep!E18*1)</f>
        <v>0</v>
      </c>
      <c r="G18" s="64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3"/>
      <c r="D19" s="30">
        <f>(Jul!C19*3)+(Aug!C19*2)+(Sep!C19*1)</f>
        <v>0</v>
      </c>
      <c r="E19" s="8"/>
      <c r="F19" s="30">
        <f>(Jul!E19*3)+(Aug!E19*2)+(Sep!E19*1)</f>
        <v>0</v>
      </c>
      <c r="G19" s="64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3"/>
      <c r="D20" s="30">
        <f>(Jul!C20*3)+(Aug!C20*2)+(Sep!C20*1)</f>
        <v>0</v>
      </c>
      <c r="E20" s="8"/>
      <c r="F20" s="30">
        <f>(Jul!E20*3)+(Aug!E20*2)+(Sep!E20*1)</f>
        <v>0</v>
      </c>
      <c r="G20" s="64"/>
      <c r="H20" s="30">
        <f>SUM(Aug!H20+G20)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3"/>
      <c r="D21" s="30">
        <f>(Jul!C21*3)+(Aug!C21*2)+(Sep!C21*1)</f>
        <v>0</v>
      </c>
      <c r="E21" s="8"/>
      <c r="F21" s="30">
        <f>(Jul!E21*3)+(Aug!E21*2)+(Sep!E21*1)</f>
        <v>0</v>
      </c>
      <c r="G21" s="64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3"/>
      <c r="D22" s="30">
        <f>(Jul!C22*3)+(Aug!C22*2)+(Sep!C22*1)</f>
        <v>0</v>
      </c>
      <c r="E22" s="8"/>
      <c r="F22" s="30">
        <f>(Jul!E22*3)+(Aug!E22*2)+(Sep!E22*1)</f>
        <v>0</v>
      </c>
      <c r="G22" s="64"/>
      <c r="H22" s="30">
        <f>SUM(Aug!H22+G22)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3"/>
      <c r="D23" s="30">
        <f>(Jul!C23*3)+(Aug!C23*2)+(Sep!C23*1)</f>
        <v>0</v>
      </c>
      <c r="E23" s="8"/>
      <c r="F23" s="30">
        <f>(Jul!E23*3)+(Aug!E23*2)+(Sep!E23*1)</f>
        <v>0</v>
      </c>
      <c r="G23" s="64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3"/>
      <c r="D24" s="30">
        <f>(Jul!C24*3)+(Aug!C24*2)+(Sep!C24*1)</f>
        <v>0</v>
      </c>
      <c r="E24" s="8"/>
      <c r="F24" s="30">
        <f>(Jul!E24*3)+(Aug!E24*2)+(Sep!E24*1)</f>
        <v>0</v>
      </c>
      <c r="G24" s="64"/>
      <c r="H24" s="30">
        <f>SUM(Aug!H24+G24)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3"/>
      <c r="D25" s="30">
        <f>(Jul!C25*3)+(Aug!C25*2)+(Sep!C25*1)</f>
        <v>0</v>
      </c>
      <c r="E25" s="8"/>
      <c r="F25" s="30">
        <f>(Jul!E25*3)+(Aug!E25*2)+(Sep!E25*1)</f>
        <v>0</v>
      </c>
      <c r="G25" s="64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3"/>
      <c r="D26" s="30">
        <f>(Jul!C26*3)+(Aug!C26*2)+(Sep!C26*1)</f>
        <v>0</v>
      </c>
      <c r="E26" s="8"/>
      <c r="F26" s="30">
        <f>(Jul!E26*3)+(Aug!E26*2)+(Sep!E26*1)</f>
        <v>0</v>
      </c>
      <c r="G26" s="64"/>
      <c r="H26" s="30">
        <f>SUM(Aug!H26+G26)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3"/>
      <c r="D27" s="30">
        <f>(Jul!C27*3)+(Aug!C27*2)+(Sep!C27*1)</f>
        <v>588</v>
      </c>
      <c r="E27" s="8"/>
      <c r="F27" s="30">
        <f>(Jul!E27*3)+(Aug!E27*2)+(Sep!E27*1)</f>
        <v>0</v>
      </c>
      <c r="G27" s="64"/>
      <c r="H27" s="30">
        <f>SUM(Aug!H27+G27)</f>
        <v>196</v>
      </c>
      <c r="I27" s="30">
        <f t="shared" si="0"/>
        <v>0</v>
      </c>
      <c r="J27" s="30">
        <f t="shared" si="1"/>
        <v>784</v>
      </c>
    </row>
    <row r="28" spans="1:10" s="1" customFormat="1" ht="15.75" customHeight="1" x14ac:dyDescent="0.2">
      <c r="A28" s="5" t="s">
        <v>80</v>
      </c>
      <c r="B28" s="6" t="s">
        <v>22</v>
      </c>
      <c r="C28" s="63"/>
      <c r="D28" s="30">
        <f>(Jul!C28*3)+(Aug!C28*2)+(Sep!C28*1)</f>
        <v>0</v>
      </c>
      <c r="E28" s="8"/>
      <c r="F28" s="30">
        <f>(Jul!E28*3)+(Aug!E28*2)+(Sep!E28*1)</f>
        <v>0</v>
      </c>
      <c r="G28" s="64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3"/>
      <c r="D29" s="30">
        <f>(Jul!C29*3)+(Aug!C29*2)+(Sep!C29*1)</f>
        <v>0</v>
      </c>
      <c r="E29" s="8"/>
      <c r="F29" s="30">
        <f>(Jul!E29*3)+(Aug!E29*2)+(Sep!E29*1)</f>
        <v>0</v>
      </c>
      <c r="G29" s="64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3">
        <v>5220</v>
      </c>
      <c r="D30" s="30">
        <f>(Jul!C30*3)+(Aug!C30*2)+(Sep!C30*1)</f>
        <v>6336</v>
      </c>
      <c r="E30" s="8"/>
      <c r="F30" s="30">
        <f>(Jul!E30*3)+(Aug!E30*2)+(Sep!E30*1)</f>
        <v>0</v>
      </c>
      <c r="G30" s="64">
        <v>8232</v>
      </c>
      <c r="H30" s="30">
        <f>SUM(Aug!H30+G30)</f>
        <v>10101</v>
      </c>
      <c r="I30" s="30">
        <f t="shared" si="0"/>
        <v>13452</v>
      </c>
      <c r="J30" s="30">
        <f t="shared" si="1"/>
        <v>16437</v>
      </c>
    </row>
    <row r="31" spans="1:10" s="11" customFormat="1" ht="15.75" customHeight="1" x14ac:dyDescent="0.2">
      <c r="A31" s="9" t="s">
        <v>84</v>
      </c>
      <c r="B31" s="10" t="s">
        <v>22</v>
      </c>
      <c r="C31" s="63">
        <v>2089</v>
      </c>
      <c r="D31" s="30">
        <f>(Jul!C31*3)+(Aug!C31*2)+(Sep!C31*1)</f>
        <v>5419</v>
      </c>
      <c r="E31" s="8"/>
      <c r="F31" s="30">
        <f>(Jul!E31*3)+(Aug!E31*2)+(Sep!E31*1)</f>
        <v>0</v>
      </c>
      <c r="G31" s="64">
        <v>812</v>
      </c>
      <c r="H31" s="30">
        <f>SUM(Aug!H31+G31)</f>
        <v>7191</v>
      </c>
      <c r="I31" s="30">
        <f t="shared" si="0"/>
        <v>2901</v>
      </c>
      <c r="J31" s="30">
        <f t="shared" si="1"/>
        <v>12610</v>
      </c>
    </row>
    <row r="32" spans="1:10" s="1" customFormat="1" ht="15.75" customHeight="1" x14ac:dyDescent="0.2">
      <c r="A32" s="5" t="s">
        <v>19</v>
      </c>
      <c r="B32" s="6" t="s">
        <v>20</v>
      </c>
      <c r="C32" s="63"/>
      <c r="D32" s="30">
        <f>(Jul!C32*3)+(Aug!C32*2)+(Sep!C32*1)</f>
        <v>0</v>
      </c>
      <c r="E32" s="8"/>
      <c r="F32" s="30">
        <f>(Jul!E32*3)+(Aug!E32*2)+(Sep!E32*1)</f>
        <v>0</v>
      </c>
      <c r="G32" s="64"/>
      <c r="H32" s="30">
        <f>SUM(Aug!H32+G32)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3">
        <v>1217</v>
      </c>
      <c r="D33" s="30">
        <f>(Jul!C33*3)+(Aug!C33*2)+(Sep!C33*1)</f>
        <v>3404</v>
      </c>
      <c r="E33" s="8"/>
      <c r="F33" s="30">
        <f>(Jul!E33*3)+(Aug!E33*2)+(Sep!E33*1)</f>
        <v>0</v>
      </c>
      <c r="G33" s="64">
        <v>8276</v>
      </c>
      <c r="H33" s="30">
        <f>SUM(Aug!H33+G33)</f>
        <v>13667</v>
      </c>
      <c r="I33" s="30">
        <f t="shared" si="0"/>
        <v>9493</v>
      </c>
      <c r="J33" s="30">
        <f t="shared" si="1"/>
        <v>17071</v>
      </c>
    </row>
    <row r="34" spans="1:10" s="1" customFormat="1" ht="15.75" customHeight="1" x14ac:dyDescent="0.2">
      <c r="A34" s="5" t="s">
        <v>28</v>
      </c>
      <c r="B34" s="6" t="s">
        <v>20</v>
      </c>
      <c r="C34" s="63"/>
      <c r="D34" s="30">
        <f>(Jul!C34*3)+(Aug!C34*2)+(Sep!C34*1)</f>
        <v>0</v>
      </c>
      <c r="E34" s="8"/>
      <c r="F34" s="30">
        <f>(Jul!E34*3)+(Aug!E34*2)+(Sep!E34*1)</f>
        <v>0</v>
      </c>
      <c r="G34" s="64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3">
        <v>3418</v>
      </c>
      <c r="D35" s="30">
        <f>(Jul!C35*3)+(Aug!C35*2)+(Sep!C35*1)</f>
        <v>9158</v>
      </c>
      <c r="E35" s="8"/>
      <c r="F35" s="30">
        <f>(Jul!E35*3)+(Aug!E35*2)+(Sep!E35*1)</f>
        <v>0</v>
      </c>
      <c r="G35" s="64">
        <v>8790</v>
      </c>
      <c r="H35" s="30">
        <f>SUM(Aug!H35+G35)</f>
        <v>13163</v>
      </c>
      <c r="I35" s="30">
        <f t="shared" si="0"/>
        <v>12208</v>
      </c>
      <c r="J35" s="30">
        <f t="shared" si="1"/>
        <v>22321</v>
      </c>
    </row>
    <row r="36" spans="1:10" s="11" customFormat="1" ht="15.75" customHeight="1" x14ac:dyDescent="0.2">
      <c r="A36" s="9" t="s">
        <v>32</v>
      </c>
      <c r="B36" s="10" t="s">
        <v>20</v>
      </c>
      <c r="C36" s="63"/>
      <c r="D36" s="30">
        <f>(Jul!C36*3)+(Aug!C36*2)+(Sep!C36*1)</f>
        <v>0</v>
      </c>
      <c r="E36" s="8"/>
      <c r="F36" s="30">
        <f>(Jul!E36*3)+(Aug!E36*2)+(Sep!E36*1)</f>
        <v>0</v>
      </c>
      <c r="G36" s="64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3">
        <v>1587</v>
      </c>
      <c r="D37" s="30">
        <f>(Jul!C37*3)+(Aug!C37*2)+(Sep!C37*1)</f>
        <v>1587</v>
      </c>
      <c r="E37" s="8"/>
      <c r="F37" s="30">
        <f>(Jul!E37*3)+(Aug!E37*2)+(Sep!E37*1)</f>
        <v>0</v>
      </c>
      <c r="G37" s="64">
        <v>14468</v>
      </c>
      <c r="H37" s="30">
        <f>SUM(Aug!H37+G37)</f>
        <v>14468</v>
      </c>
      <c r="I37" s="30">
        <f t="shared" si="0"/>
        <v>16055</v>
      </c>
      <c r="J37" s="30">
        <f t="shared" si="1"/>
        <v>16055</v>
      </c>
    </row>
    <row r="38" spans="1:10" s="1" customFormat="1" ht="15.75" customHeight="1" x14ac:dyDescent="0.2">
      <c r="A38" s="5" t="s">
        <v>34</v>
      </c>
      <c r="B38" s="6" t="s">
        <v>20</v>
      </c>
      <c r="C38" s="63"/>
      <c r="D38" s="30">
        <f>(Jul!C38*3)+(Aug!C38*2)+(Sep!C38*1)</f>
        <v>0</v>
      </c>
      <c r="E38" s="8"/>
      <c r="F38" s="30">
        <f>(Jul!E38*3)+(Aug!E38*2)+(Sep!E38*1)</f>
        <v>0</v>
      </c>
      <c r="G38" s="64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3">
        <v>5193</v>
      </c>
      <c r="D39" s="30">
        <f>(Jul!C39*3)+(Aug!C39*2)+(Sep!C39*1)</f>
        <v>14289</v>
      </c>
      <c r="E39" s="8"/>
      <c r="F39" s="30">
        <f>(Jul!E39*3)+(Aug!E39*2)+(Sep!E39*1)</f>
        <v>0</v>
      </c>
      <c r="G39" s="64">
        <v>20975</v>
      </c>
      <c r="H39" s="30">
        <f>SUM(Aug!H39+G39)</f>
        <v>60555</v>
      </c>
      <c r="I39" s="30">
        <f t="shared" si="0"/>
        <v>26168</v>
      </c>
      <c r="J39" s="30">
        <f t="shared" si="1"/>
        <v>74844</v>
      </c>
    </row>
    <row r="40" spans="1:10" s="1" customFormat="1" ht="15.75" customHeight="1" x14ac:dyDescent="0.2">
      <c r="A40" s="5" t="s">
        <v>38</v>
      </c>
      <c r="B40" s="6" t="s">
        <v>20</v>
      </c>
      <c r="C40" s="63"/>
      <c r="D40" s="30">
        <f>(Jul!C40*3)+(Aug!C40*2)+(Sep!C40*1)</f>
        <v>0</v>
      </c>
      <c r="E40" s="8"/>
      <c r="F40" s="30">
        <f>(Jul!E40*3)+(Aug!E40*2)+(Sep!E40*1)</f>
        <v>0</v>
      </c>
      <c r="G40" s="64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3"/>
      <c r="D41" s="30">
        <f>(Jul!C41*3)+(Aug!C41*2)+(Sep!C41*1)</f>
        <v>0</v>
      </c>
      <c r="E41" s="8"/>
      <c r="F41" s="30">
        <f>(Jul!E41*3)+(Aug!E41*2)+(Sep!E41*1)</f>
        <v>0</v>
      </c>
      <c r="G41" s="64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3"/>
      <c r="D42" s="30">
        <f>(Jul!C42*3)+(Aug!C42*2)+(Sep!C42*1)</f>
        <v>0</v>
      </c>
      <c r="E42" s="8"/>
      <c r="F42" s="30">
        <f>(Jul!E42*3)+(Aug!E42*2)+(Sep!E42*1)</f>
        <v>0</v>
      </c>
      <c r="G42" s="64"/>
      <c r="H42" s="30">
        <f>SUM(Aug!H42+G42)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3"/>
      <c r="D43" s="30">
        <f>(Jul!C43*3)+(Aug!C43*2)+(Sep!C43*1)</f>
        <v>1251</v>
      </c>
      <c r="E43" s="8"/>
      <c r="F43" s="30">
        <f>(Jul!E43*3)+(Aug!E43*2)+(Sep!E43*1)</f>
        <v>0</v>
      </c>
      <c r="G43" s="64"/>
      <c r="H43" s="30">
        <f>SUM(Aug!H43+G43)</f>
        <v>836</v>
      </c>
      <c r="I43" s="30">
        <f t="shared" si="0"/>
        <v>0</v>
      </c>
      <c r="J43" s="30">
        <f t="shared" si="1"/>
        <v>2087</v>
      </c>
    </row>
    <row r="44" spans="1:10" s="11" customFormat="1" ht="15.75" customHeight="1" x14ac:dyDescent="0.2">
      <c r="A44" s="9" t="s">
        <v>43</v>
      </c>
      <c r="B44" s="10" t="s">
        <v>20</v>
      </c>
      <c r="C44" s="63"/>
      <c r="D44" s="30">
        <f>(Jul!C44*3)+(Aug!C44*2)+(Sep!C44*1)</f>
        <v>540</v>
      </c>
      <c r="E44" s="8"/>
      <c r="F44" s="30">
        <f>(Jul!E44*3)+(Aug!E44*2)+(Sep!E44*1)</f>
        <v>0</v>
      </c>
      <c r="G44" s="64"/>
      <c r="H44" s="30">
        <f>SUM(Aug!H44+G44)</f>
        <v>4285</v>
      </c>
      <c r="I44" s="30">
        <f t="shared" si="0"/>
        <v>0</v>
      </c>
      <c r="J44" s="30">
        <f t="shared" si="1"/>
        <v>4825</v>
      </c>
    </row>
    <row r="45" spans="1:10" s="1" customFormat="1" ht="15.75" customHeight="1" x14ac:dyDescent="0.2">
      <c r="A45" s="5" t="s">
        <v>48</v>
      </c>
      <c r="B45" s="6" t="s">
        <v>20</v>
      </c>
      <c r="C45" s="63"/>
      <c r="D45" s="30">
        <f>(Jul!C45*3)+(Aug!C45*2)+(Sep!C45*1)</f>
        <v>0</v>
      </c>
      <c r="E45" s="8"/>
      <c r="F45" s="30">
        <f>(Jul!E45*3)+(Aug!E45*2)+(Sep!E45*1)</f>
        <v>0</v>
      </c>
      <c r="G45" s="64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3"/>
      <c r="D46" s="30">
        <f>(Jul!C46*3)+(Aug!C46*2)+(Sep!C46*1)</f>
        <v>0</v>
      </c>
      <c r="E46" s="8"/>
      <c r="F46" s="30">
        <f>(Jul!E46*3)+(Aug!E46*2)+(Sep!E46*1)</f>
        <v>0</v>
      </c>
      <c r="G46" s="64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3"/>
      <c r="D47" s="30">
        <f>(Jul!C47*3)+(Aug!C47*2)+(Sep!C47*1)</f>
        <v>0</v>
      </c>
      <c r="E47" s="8"/>
      <c r="F47" s="30">
        <f>(Jul!E47*3)+(Aug!E47*2)+(Sep!E47*1)</f>
        <v>0</v>
      </c>
      <c r="G47" s="64"/>
      <c r="H47" s="30">
        <f>SUM(Aug!H47+G47)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3"/>
      <c r="D48" s="30">
        <f>(Jul!C48*3)+(Aug!C48*2)+(Sep!C48*1)</f>
        <v>1200</v>
      </c>
      <c r="E48" s="8"/>
      <c r="F48" s="30">
        <f>(Jul!E48*3)+(Aug!E48*2)+(Sep!E48*1)</f>
        <v>0</v>
      </c>
      <c r="G48" s="64"/>
      <c r="H48" s="30">
        <f>SUM(Aug!H48+G48)</f>
        <v>1403</v>
      </c>
      <c r="I48" s="30">
        <f t="shared" si="0"/>
        <v>0</v>
      </c>
      <c r="J48" s="30">
        <f t="shared" si="1"/>
        <v>2603</v>
      </c>
    </row>
    <row r="49" spans="1:10" s="1" customFormat="1" ht="15.75" customHeight="1" x14ac:dyDescent="0.2">
      <c r="A49" s="5" t="s">
        <v>57</v>
      </c>
      <c r="B49" s="6" t="s">
        <v>20</v>
      </c>
      <c r="C49" s="63"/>
      <c r="D49" s="30">
        <f>(Jul!C49*3)+(Aug!C49*2)+(Sep!C49*1)</f>
        <v>0</v>
      </c>
      <c r="E49" s="8"/>
      <c r="F49" s="30">
        <f>(Jul!E49*3)+(Aug!E49*2)+(Sep!E49*1)</f>
        <v>0</v>
      </c>
      <c r="G49" s="64"/>
      <c r="H49" s="30">
        <f>SUM(Aug!H49+G49)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3">
        <v>1379</v>
      </c>
      <c r="D50" s="30">
        <f>(Jul!C50*3)+(Aug!C50*2)+(Sep!C50*1)</f>
        <v>4223</v>
      </c>
      <c r="E50" s="8"/>
      <c r="F50" s="30">
        <f>(Jul!E50*3)+(Aug!E50*2)+(Sep!E50*1)</f>
        <v>0</v>
      </c>
      <c r="G50" s="64">
        <v>8982</v>
      </c>
      <c r="H50" s="30">
        <f>SUM(Aug!H50+G50)</f>
        <v>16550</v>
      </c>
      <c r="I50" s="30">
        <f t="shared" si="0"/>
        <v>10361</v>
      </c>
      <c r="J50" s="30">
        <f t="shared" si="1"/>
        <v>20773</v>
      </c>
    </row>
    <row r="51" spans="1:10" s="1" customFormat="1" ht="15.75" customHeight="1" x14ac:dyDescent="0.2">
      <c r="A51" s="5" t="s">
        <v>59</v>
      </c>
      <c r="B51" s="6" t="s">
        <v>20</v>
      </c>
      <c r="C51" s="63"/>
      <c r="D51" s="30">
        <f>(Jul!C51*3)+(Aug!C51*2)+(Sep!C51*1)</f>
        <v>0</v>
      </c>
      <c r="E51" s="8"/>
      <c r="F51" s="30">
        <f>(Jul!E51*3)+(Aug!E51*2)+(Sep!E51*1)</f>
        <v>0</v>
      </c>
      <c r="G51" s="64"/>
      <c r="H51" s="30">
        <f>SUM(Aug!H51+G51)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3"/>
      <c r="D52" s="30">
        <f>(Jul!C52*3)+(Aug!C52*2)+(Sep!C52*1)</f>
        <v>0</v>
      </c>
      <c r="E52" s="8"/>
      <c r="F52" s="30">
        <f>(Jul!E52*3)+(Aug!E52*2)+(Sep!E52*1)</f>
        <v>0</v>
      </c>
      <c r="G52" s="64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3"/>
      <c r="D53" s="30">
        <f>(Jul!C53*3)+(Aug!C53*2)+(Sep!C53*1)</f>
        <v>0</v>
      </c>
      <c r="E53" s="8"/>
      <c r="F53" s="30">
        <f>(Jul!E53*3)+(Aug!E53*2)+(Sep!E53*1)</f>
        <v>0</v>
      </c>
      <c r="G53" s="64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3"/>
      <c r="D54" s="30">
        <f>(Jul!C54*3)+(Aug!C54*2)+(Sep!C54*1)</f>
        <v>0</v>
      </c>
      <c r="E54" s="8"/>
      <c r="F54" s="30">
        <f>(Jul!E54*3)+(Aug!E54*2)+(Sep!E54*1)</f>
        <v>0</v>
      </c>
      <c r="G54" s="64"/>
      <c r="H54" s="30">
        <f>SUM(Aug!H54+G54)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3">
        <v>6955</v>
      </c>
      <c r="D55" s="30">
        <f>(Jul!C55*3)+(Aug!C55*2)+(Sep!C55*1)</f>
        <v>22515</v>
      </c>
      <c r="E55" s="8"/>
      <c r="F55" s="30">
        <f>(Jul!E55*3)+(Aug!E55*2)+(Sep!E55*1)</f>
        <v>0</v>
      </c>
      <c r="G55" s="64">
        <v>40369</v>
      </c>
      <c r="H55" s="30">
        <f>SUM(Aug!H55+G55)</f>
        <v>52433</v>
      </c>
      <c r="I55" s="30">
        <f t="shared" si="0"/>
        <v>47324</v>
      </c>
      <c r="J55" s="30">
        <f t="shared" si="1"/>
        <v>74948</v>
      </c>
    </row>
    <row r="56" spans="1:10" s="11" customFormat="1" ht="15.75" customHeight="1" x14ac:dyDescent="0.2">
      <c r="A56" s="9" t="s">
        <v>67</v>
      </c>
      <c r="B56" s="10" t="s">
        <v>20</v>
      </c>
      <c r="C56" s="63"/>
      <c r="D56" s="30">
        <f>(Jul!C56*3)+(Aug!C56*2)+(Sep!C56*1)</f>
        <v>0</v>
      </c>
      <c r="E56" s="8"/>
      <c r="F56" s="30">
        <f>(Jul!E56*3)+(Aug!E56*2)+(Sep!E56*1)</f>
        <v>0</v>
      </c>
      <c r="G56" s="64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3">
        <v>1526</v>
      </c>
      <c r="D57" s="30">
        <f>(Jul!C57*3)+(Aug!C57*2)+(Sep!C57*1)</f>
        <v>1526</v>
      </c>
      <c r="E57" s="8"/>
      <c r="F57" s="30">
        <f>(Jul!E57*3)+(Aug!E57*2)+(Sep!E57*1)</f>
        <v>0</v>
      </c>
      <c r="G57" s="64">
        <v>7418</v>
      </c>
      <c r="H57" s="30">
        <f>SUM(Aug!H57+G57)</f>
        <v>7418</v>
      </c>
      <c r="I57" s="30">
        <f t="shared" si="0"/>
        <v>8944</v>
      </c>
      <c r="J57" s="30">
        <f t="shared" si="1"/>
        <v>8944</v>
      </c>
    </row>
    <row r="58" spans="1:10" s="11" customFormat="1" ht="15.75" customHeight="1" x14ac:dyDescent="0.2">
      <c r="A58" s="9" t="s">
        <v>69</v>
      </c>
      <c r="B58" s="10" t="s">
        <v>20</v>
      </c>
      <c r="C58" s="63"/>
      <c r="D58" s="30">
        <f>(Jul!C58*3)+(Aug!C58*2)+(Sep!C58*1)</f>
        <v>0</v>
      </c>
      <c r="E58" s="8"/>
      <c r="F58" s="30">
        <f>(Jul!E58*3)+(Aug!E58*2)+(Sep!E58*1)</f>
        <v>0</v>
      </c>
      <c r="G58" s="64"/>
      <c r="H58" s="30">
        <f>SUM(Aug!H58+G58)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3"/>
      <c r="D59" s="30">
        <f>(Jul!C59*3)+(Aug!C59*2)+(Sep!C59*1)</f>
        <v>0</v>
      </c>
      <c r="E59" s="8"/>
      <c r="F59" s="30">
        <f>(Jul!E59*3)+(Aug!E59*2)+(Sep!E59*1)</f>
        <v>0</v>
      </c>
      <c r="G59" s="64"/>
      <c r="H59" s="30">
        <f>SUM(Aug!H59+G59)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3">
        <v>2126</v>
      </c>
      <c r="D60" s="30">
        <f>(Jul!C60*3)+(Aug!C60*2)+(Sep!C60*1)</f>
        <v>13250</v>
      </c>
      <c r="E60" s="8"/>
      <c r="F60" s="30">
        <f>(Jul!E60*3)+(Aug!E60*2)+(Sep!E60*1)</f>
        <v>0</v>
      </c>
      <c r="G60" s="64">
        <v>2423</v>
      </c>
      <c r="H60" s="30">
        <f>SUM(Aug!H60+G60)</f>
        <v>6926</v>
      </c>
      <c r="I60" s="30">
        <f t="shared" si="0"/>
        <v>4549</v>
      </c>
      <c r="J60" s="30">
        <f t="shared" si="1"/>
        <v>20176</v>
      </c>
    </row>
    <row r="61" spans="1:10" s="1" customFormat="1" ht="15.75" customHeight="1" x14ac:dyDescent="0.2">
      <c r="A61" s="5" t="s">
        <v>72</v>
      </c>
      <c r="B61" s="6" t="s">
        <v>20</v>
      </c>
      <c r="C61" s="63"/>
      <c r="D61" s="30">
        <f>(Jul!C61*3)+(Aug!C61*2)+(Sep!C61*1)</f>
        <v>0</v>
      </c>
      <c r="E61" s="8"/>
      <c r="F61" s="30">
        <f>(Jul!E61*3)+(Aug!E61*2)+(Sep!E61*1)</f>
        <v>0</v>
      </c>
      <c r="G61" s="64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3"/>
      <c r="D62" s="30">
        <f>(Jul!C62*3)+(Aug!C62*2)+(Sep!C62*1)</f>
        <v>0</v>
      </c>
      <c r="E62" s="8"/>
      <c r="F62" s="30">
        <f>(Jul!E62*3)+(Aug!E62*2)+(Sep!E62*1)</f>
        <v>0</v>
      </c>
      <c r="G62" s="64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3"/>
      <c r="D63" s="30">
        <f>(Jul!C63*3)+(Aug!C63*2)+(Sep!C63*1)</f>
        <v>0</v>
      </c>
      <c r="E63" s="8"/>
      <c r="F63" s="30">
        <f>(Jul!E63*3)+(Aug!E63*2)+(Sep!E63*1)</f>
        <v>0</v>
      </c>
      <c r="G63" s="64"/>
      <c r="H63" s="30">
        <f>SUM(Aug!H63+G63)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3"/>
      <c r="D64" s="30">
        <f>(Jul!C64*3)+(Aug!C64*2)+(Sep!C64*1)</f>
        <v>0</v>
      </c>
      <c r="E64" s="8"/>
      <c r="F64" s="30">
        <f>(Jul!E64*3)+(Aug!E64*2)+(Sep!E64*1)</f>
        <v>0</v>
      </c>
      <c r="G64" s="64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3"/>
      <c r="D65" s="30">
        <f>(Jul!C65*3)+(Aug!C65*2)+(Sep!C65*1)</f>
        <v>0</v>
      </c>
      <c r="E65" s="8"/>
      <c r="F65" s="30">
        <f>(Jul!E65*3)+(Aug!E65*2)+(Sep!E65*1)</f>
        <v>0</v>
      </c>
      <c r="G65" s="64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3"/>
      <c r="D66" s="30">
        <f>(Jul!C66*3)+(Aug!C66*2)+(Sep!C66*1)</f>
        <v>0</v>
      </c>
      <c r="E66" s="8"/>
      <c r="F66" s="30">
        <f>(Jul!E66*3)+(Aug!E66*2)+(Sep!E66*1)</f>
        <v>0</v>
      </c>
      <c r="G66" s="64"/>
      <c r="H66" s="30">
        <f>SUM(Aug!H66+G66)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3"/>
      <c r="D67" s="30">
        <f>(Jul!C67*3)+(Aug!C67*2)+(Sep!C67*1)</f>
        <v>0</v>
      </c>
      <c r="E67" s="8"/>
      <c r="F67" s="30">
        <f>(Jul!E67*3)+(Aug!E67*2)+(Sep!E67*1)</f>
        <v>0</v>
      </c>
      <c r="G67" s="64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3"/>
      <c r="D68" s="30">
        <f>(Jul!C68*3)+(Aug!C68*2)+(Sep!C68*1)</f>
        <v>0</v>
      </c>
      <c r="E68" s="8"/>
      <c r="F68" s="30">
        <f>(Jul!E68*3)+(Aug!E68*2)+(Sep!E68*1)</f>
        <v>0</v>
      </c>
      <c r="G68" s="64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3"/>
      <c r="D69" s="30">
        <f>(Jul!C69*3)+(Aug!C69*2)+(Sep!C69*1)</f>
        <v>0</v>
      </c>
      <c r="E69" s="8"/>
      <c r="F69" s="30">
        <f>(Jul!E69*3)+(Aug!E69*2)+(Sep!E69*1)</f>
        <v>0</v>
      </c>
      <c r="G69" s="64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3"/>
      <c r="D70" s="30">
        <f>(Jul!C70*3)+(Aug!C70*2)+(Sep!C70*1)</f>
        <v>0</v>
      </c>
      <c r="E70" s="8"/>
      <c r="F70" s="30">
        <f>(Jul!E70*3)+(Aug!E70*2)+(Sep!E70*1)</f>
        <v>0</v>
      </c>
      <c r="G70" s="64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3"/>
      <c r="D71" s="30">
        <f>(Jul!C71*3)+(Aug!C71*2)+(Sep!C71*1)</f>
        <v>0</v>
      </c>
      <c r="E71" s="8"/>
      <c r="F71" s="30">
        <f>(Jul!E71*3)+(Aug!E71*2)+(Sep!E71*1)</f>
        <v>0</v>
      </c>
      <c r="G71" s="64"/>
      <c r="H71" s="30">
        <f>SUM(Aug!H71+G71)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11363</v>
      </c>
      <c r="D72" s="31">
        <f t="shared" si="4"/>
        <v>56874</v>
      </c>
      <c r="E72" s="31">
        <f t="shared" si="4"/>
        <v>0</v>
      </c>
      <c r="F72" s="31">
        <f t="shared" si="4"/>
        <v>0</v>
      </c>
      <c r="G72" s="31">
        <f t="shared" si="4"/>
        <v>22750</v>
      </c>
      <c r="H72" s="31">
        <f t="shared" si="4"/>
        <v>83491</v>
      </c>
      <c r="I72" s="31">
        <f t="shared" si="4"/>
        <v>34113</v>
      </c>
      <c r="J72" s="31">
        <f t="shared" si="4"/>
        <v>140365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23401</v>
      </c>
      <c r="D73" s="31">
        <f t="shared" si="5"/>
        <v>72943</v>
      </c>
      <c r="E73" s="31">
        <f t="shared" si="5"/>
        <v>0</v>
      </c>
      <c r="F73" s="31">
        <f t="shared" si="5"/>
        <v>0</v>
      </c>
      <c r="G73" s="31">
        <f t="shared" si="5"/>
        <v>111701</v>
      </c>
      <c r="H73" s="31">
        <f t="shared" si="5"/>
        <v>191704</v>
      </c>
      <c r="I73" s="31">
        <f t="shared" si="5"/>
        <v>135102</v>
      </c>
      <c r="J73" s="31">
        <f t="shared" si="5"/>
        <v>264647</v>
      </c>
    </row>
    <row r="74" spans="1:10" s="3" customFormat="1" ht="15.75" customHeight="1" x14ac:dyDescent="0.2">
      <c r="A74" s="17" t="s">
        <v>87</v>
      </c>
      <c r="B74" s="2"/>
      <c r="C74" s="31">
        <f>SUM(C72:C73)</f>
        <v>34764</v>
      </c>
      <c r="D74" s="31">
        <f t="shared" ref="D74:J74" si="6">SUM(D72:D73)</f>
        <v>129817</v>
      </c>
      <c r="E74" s="31">
        <f t="shared" si="6"/>
        <v>0</v>
      </c>
      <c r="F74" s="31">
        <f t="shared" si="6"/>
        <v>0</v>
      </c>
      <c r="G74" s="31">
        <f t="shared" si="6"/>
        <v>134451</v>
      </c>
      <c r="H74" s="31">
        <f t="shared" si="6"/>
        <v>275195</v>
      </c>
      <c r="I74" s="31">
        <f t="shared" si="6"/>
        <v>169215</v>
      </c>
      <c r="J74" s="31">
        <f t="shared" si="6"/>
        <v>405012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5" activePane="bottomLeft" state="frozen"/>
      <selection pane="bottomLeft" activeCell="G72" sqref="G72"/>
    </sheetView>
  </sheetViews>
  <sheetFormatPr defaultColWidth="9.140625"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2" customWidth="1"/>
    <col min="5" max="5" width="15.7109375" style="24" customWidth="1"/>
    <col min="6" max="6" width="15.7109375" style="42" customWidth="1"/>
    <col min="7" max="7" width="15.7109375" style="24" customWidth="1"/>
    <col min="8" max="10" width="15.7109375" style="42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7" customFormat="1" x14ac:dyDescent="0.15">
      <c r="A2" s="17" t="s">
        <v>130</v>
      </c>
      <c r="D2" s="40"/>
      <c r="F2" s="40"/>
      <c r="H2" s="40"/>
      <c r="I2" s="40"/>
      <c r="J2" s="40"/>
    </row>
    <row r="3" spans="1:10" s="5" customFormat="1" x14ac:dyDescent="0.15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0">
        <v>4292</v>
      </c>
      <c r="D5" s="29">
        <f>(Jul!C5*4)+(Aug!C5*3)+(Sep!C5*2)+(Oct!C5*1)</f>
        <v>60500</v>
      </c>
      <c r="E5" s="62"/>
      <c r="F5" s="29">
        <f>(Jul!E5*4)+(Aug!E5*3)+(Sep!E5*2)+(Oct!E5*1)</f>
        <v>0</v>
      </c>
      <c r="G5" s="62">
        <v>8967</v>
      </c>
      <c r="H5" s="29">
        <f>Sep!H5+G5</f>
        <v>68828</v>
      </c>
      <c r="I5" s="29">
        <f t="shared" ref="I5:I63" si="0">C5+E5+G5</f>
        <v>13259</v>
      </c>
      <c r="J5" s="29">
        <f t="shared" ref="J5:J63" si="1">D5+F5+H5</f>
        <v>129328</v>
      </c>
    </row>
    <row r="6" spans="1:10" s="15" customFormat="1" ht="15.75" customHeight="1" x14ac:dyDescent="0.2">
      <c r="A6" s="9" t="s">
        <v>23</v>
      </c>
      <c r="B6" s="10" t="s">
        <v>22</v>
      </c>
      <c r="C6" s="60"/>
      <c r="D6" s="29">
        <f>(Jul!C6*4)+(Aug!C6*3)+(Sep!C6*2)+(Oct!C6*1)</f>
        <v>0</v>
      </c>
      <c r="E6" s="62"/>
      <c r="F6" s="29">
        <f>(Jul!E6*4)+(Aug!E6*3)+(Sep!E6*2)+(Oct!E6*1)</f>
        <v>0</v>
      </c>
      <c r="G6" s="62"/>
      <c r="H6" s="29">
        <f>Sep!H6+G6</f>
        <v>0</v>
      </c>
      <c r="I6" s="29">
        <f t="shared" si="0"/>
        <v>0</v>
      </c>
      <c r="J6" s="29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60"/>
      <c r="D7" s="29">
        <f>(Jul!C7*4)+(Aug!C7*3)+(Sep!C7*2)+(Oct!C7*1)</f>
        <v>4880</v>
      </c>
      <c r="E7" s="62"/>
      <c r="F7" s="29">
        <f>(Jul!E7*4)+(Aug!E7*3)+(Sep!E7*2)+(Oct!E7*1)</f>
        <v>0</v>
      </c>
      <c r="G7" s="62"/>
      <c r="H7" s="29">
        <f>Sep!H7+G7</f>
        <v>2439</v>
      </c>
      <c r="I7" s="29">
        <f t="shared" si="0"/>
        <v>0</v>
      </c>
      <c r="J7" s="29">
        <f t="shared" si="1"/>
        <v>7319</v>
      </c>
    </row>
    <row r="8" spans="1:10" s="15" customFormat="1" ht="15.75" customHeight="1" x14ac:dyDescent="0.2">
      <c r="A8" s="9" t="s">
        <v>25</v>
      </c>
      <c r="B8" s="10" t="s">
        <v>22</v>
      </c>
      <c r="C8" s="60"/>
      <c r="D8" s="29">
        <f>(Jul!C8*4)+(Aug!C8*3)+(Sep!C8*2)+(Oct!C8*1)</f>
        <v>861</v>
      </c>
      <c r="E8" s="62"/>
      <c r="F8" s="29">
        <f>(Jul!E8*4)+(Aug!E8*3)+(Sep!E8*2)+(Oct!E8*1)</f>
        <v>0</v>
      </c>
      <c r="G8" s="62"/>
      <c r="H8" s="29">
        <f>Sep!H8+G8</f>
        <v>287</v>
      </c>
      <c r="I8" s="29">
        <f t="shared" si="0"/>
        <v>0</v>
      </c>
      <c r="J8" s="29">
        <f t="shared" si="1"/>
        <v>1148</v>
      </c>
    </row>
    <row r="9" spans="1:10" s="17" customFormat="1" ht="15.75" customHeight="1" x14ac:dyDescent="0.2">
      <c r="A9" s="5" t="s">
        <v>27</v>
      </c>
      <c r="B9" s="6" t="s">
        <v>22</v>
      </c>
      <c r="C9" s="60">
        <v>516</v>
      </c>
      <c r="D9" s="29">
        <f>(Jul!C9*4)+(Aug!C9*3)+(Sep!C9*2)+(Oct!C9*1)</f>
        <v>516</v>
      </c>
      <c r="E9" s="62"/>
      <c r="F9" s="29">
        <f>(Jul!E9*4)+(Aug!E9*3)+(Sep!E9*2)+(Oct!E9*1)</f>
        <v>0</v>
      </c>
      <c r="G9" s="62"/>
      <c r="H9" s="29">
        <f>Sep!H9+G9</f>
        <v>0</v>
      </c>
      <c r="I9" s="29">
        <f t="shared" si="0"/>
        <v>516</v>
      </c>
      <c r="J9" s="29">
        <f t="shared" si="1"/>
        <v>516</v>
      </c>
    </row>
    <row r="10" spans="1:10" s="17" customFormat="1" ht="15.75" customHeight="1" x14ac:dyDescent="0.2">
      <c r="A10" s="5" t="s">
        <v>30</v>
      </c>
      <c r="B10" s="6" t="s">
        <v>22</v>
      </c>
      <c r="C10" s="60">
        <v>1190</v>
      </c>
      <c r="D10" s="29">
        <f>(Jul!C10*4)+(Aug!C10*3)+(Sep!C10*2)+(Oct!C10*1)</f>
        <v>1190</v>
      </c>
      <c r="E10" s="62"/>
      <c r="F10" s="29">
        <f>(Jul!E10*4)+(Aug!E10*3)+(Sep!E10*2)+(Oct!E10*1)</f>
        <v>0</v>
      </c>
      <c r="G10" s="62">
        <v>3571</v>
      </c>
      <c r="H10" s="29">
        <f>Sep!H10+G10</f>
        <v>3571</v>
      </c>
      <c r="I10" s="29">
        <f t="shared" si="0"/>
        <v>4761</v>
      </c>
      <c r="J10" s="29">
        <f t="shared" si="1"/>
        <v>4761</v>
      </c>
    </row>
    <row r="11" spans="1:10" s="17" customFormat="1" ht="15.75" customHeight="1" x14ac:dyDescent="0.2">
      <c r="A11" s="5" t="s">
        <v>31</v>
      </c>
      <c r="B11" s="6" t="s">
        <v>22</v>
      </c>
      <c r="C11" s="60"/>
      <c r="D11" s="29">
        <f>(Jul!C11*4)+(Aug!C11*3)+(Sep!C11*2)+(Oct!C11*1)</f>
        <v>0</v>
      </c>
      <c r="E11" s="62"/>
      <c r="F11" s="29">
        <f>(Jul!E11*4)+(Aug!E11*3)+(Sep!E11*2)+(Oct!E11*1)</f>
        <v>0</v>
      </c>
      <c r="G11" s="62"/>
      <c r="H11" s="29">
        <f>Sep!H11+G11</f>
        <v>0</v>
      </c>
      <c r="I11" s="29">
        <f t="shared" si="0"/>
        <v>0</v>
      </c>
      <c r="J11" s="29">
        <f t="shared" si="1"/>
        <v>0</v>
      </c>
    </row>
    <row r="12" spans="1:10" s="15" customFormat="1" ht="15.75" customHeight="1" x14ac:dyDescent="0.2">
      <c r="A12" s="9" t="s">
        <v>36</v>
      </c>
      <c r="B12" s="10" t="s">
        <v>22</v>
      </c>
      <c r="C12" s="60"/>
      <c r="D12" s="29">
        <f>(Jul!C12*4)+(Aug!C12*3)+(Sep!C12*2)+(Oct!C12*1)</f>
        <v>2451</v>
      </c>
      <c r="E12" s="62"/>
      <c r="F12" s="29">
        <f>(Jul!E12*4)+(Aug!E12*3)+(Sep!E12*2)+(Oct!E12*1)</f>
        <v>0</v>
      </c>
      <c r="G12" s="62"/>
      <c r="H12" s="29">
        <f>Sep!H12+G12</f>
        <v>3268</v>
      </c>
      <c r="I12" s="29">
        <f t="shared" si="0"/>
        <v>0</v>
      </c>
      <c r="J12" s="29">
        <f t="shared" si="1"/>
        <v>5719</v>
      </c>
    </row>
    <row r="13" spans="1:10" s="17" customFormat="1" ht="15.75" customHeight="1" x14ac:dyDescent="0.2">
      <c r="A13" s="5" t="s">
        <v>37</v>
      </c>
      <c r="B13" s="6" t="s">
        <v>22</v>
      </c>
      <c r="C13" s="60"/>
      <c r="D13" s="29">
        <f>(Jul!C13*4)+(Aug!C13*3)+(Sep!C13*2)+(Oct!C13*1)</f>
        <v>0</v>
      </c>
      <c r="E13" s="62"/>
      <c r="F13" s="29">
        <f>(Jul!E13*4)+(Aug!E13*3)+(Sep!E13*2)+(Oct!E13*1)</f>
        <v>0</v>
      </c>
      <c r="G13" s="62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0"/>
      <c r="D14" s="29">
        <f>(Jul!C14*4)+(Aug!C14*3)+(Sep!C14*2)+(Oct!C14*1)</f>
        <v>0</v>
      </c>
      <c r="E14" s="62"/>
      <c r="F14" s="29">
        <f>(Jul!E14*4)+(Aug!E14*3)+(Sep!E14*2)+(Oct!E14*1)</f>
        <v>0</v>
      </c>
      <c r="G14" s="62"/>
      <c r="H14" s="29">
        <f>Sep!H14+G14</f>
        <v>0</v>
      </c>
      <c r="I14" s="29">
        <f t="shared" si="0"/>
        <v>0</v>
      </c>
      <c r="J14" s="29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60"/>
      <c r="D15" s="29">
        <f>(Jul!C15*4)+(Aug!C15*3)+(Sep!C15*2)+(Oct!C15*1)</f>
        <v>0</v>
      </c>
      <c r="E15" s="62"/>
      <c r="F15" s="29">
        <f>(Jul!E15*4)+(Aug!E15*3)+(Sep!E15*2)+(Oct!E15*1)</f>
        <v>0</v>
      </c>
      <c r="G15" s="62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0">
        <v>1255</v>
      </c>
      <c r="D16" s="29">
        <f>(Jul!C16*4)+(Aug!C16*3)+(Sep!C16*2)+(Oct!C16*1)</f>
        <v>1255</v>
      </c>
      <c r="E16" s="62"/>
      <c r="F16" s="29">
        <f>(Jul!E16*4)+(Aug!E16*3)+(Sep!E16*2)+(Oct!E16*1)</f>
        <v>0</v>
      </c>
      <c r="G16" s="62">
        <v>5020</v>
      </c>
      <c r="H16" s="29">
        <f>Sep!H16+G16</f>
        <v>5020</v>
      </c>
      <c r="I16" s="29">
        <f t="shared" si="0"/>
        <v>6275</v>
      </c>
      <c r="J16" s="29">
        <f t="shared" si="1"/>
        <v>6275</v>
      </c>
    </row>
    <row r="17" spans="1:10" s="17" customFormat="1" ht="15.75" customHeight="1" x14ac:dyDescent="0.2">
      <c r="A17" s="5" t="s">
        <v>46</v>
      </c>
      <c r="B17" s="6" t="s">
        <v>22</v>
      </c>
      <c r="C17" s="60"/>
      <c r="D17" s="29">
        <f>(Jul!C17*4)+(Aug!C17*3)+(Sep!C17*2)+(Oct!C17*1)</f>
        <v>296</v>
      </c>
      <c r="E17" s="62"/>
      <c r="F17" s="29">
        <f>(Jul!E17*4)+(Aug!E17*3)+(Sep!E17*2)+(Oct!E17*1)</f>
        <v>0</v>
      </c>
      <c r="G17" s="62"/>
      <c r="H17" s="29">
        <f>Sep!H17+G17</f>
        <v>148</v>
      </c>
      <c r="I17" s="29">
        <f t="shared" si="0"/>
        <v>0</v>
      </c>
      <c r="J17" s="29">
        <f t="shared" si="1"/>
        <v>444</v>
      </c>
    </row>
    <row r="18" spans="1:10" s="15" customFormat="1" ht="15.75" customHeight="1" x14ac:dyDescent="0.2">
      <c r="A18" s="9" t="s">
        <v>47</v>
      </c>
      <c r="B18" s="10" t="s">
        <v>22</v>
      </c>
      <c r="C18" s="60"/>
      <c r="D18" s="29">
        <f>(Jul!C18*4)+(Aug!C18*3)+(Sep!C18*2)+(Oct!C18*1)</f>
        <v>0</v>
      </c>
      <c r="E18" s="62"/>
      <c r="F18" s="29">
        <f>(Jul!E18*4)+(Aug!E18*3)+(Sep!E18*2)+(Oct!E18*1)</f>
        <v>0</v>
      </c>
      <c r="G18" s="62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0"/>
      <c r="D19" s="29">
        <f>(Jul!C19*4)+(Aug!C19*3)+(Sep!C19*2)+(Oct!C19*1)</f>
        <v>0</v>
      </c>
      <c r="E19" s="62"/>
      <c r="F19" s="29">
        <f>(Jul!E19*4)+(Aug!E19*3)+(Sep!E19*2)+(Oct!E19*1)</f>
        <v>0</v>
      </c>
      <c r="G19" s="62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0"/>
      <c r="D20" s="29">
        <f>(Jul!C20*4)+(Aug!C20*3)+(Sep!C20*2)+(Oct!C20*1)</f>
        <v>0</v>
      </c>
      <c r="E20" s="62"/>
      <c r="F20" s="29">
        <f>(Jul!E20*4)+(Aug!E20*3)+(Sep!E20*2)+(Oct!E20*1)</f>
        <v>0</v>
      </c>
      <c r="G20" s="62"/>
      <c r="H20" s="29">
        <f>Sep!H20+G20</f>
        <v>0</v>
      </c>
      <c r="I20" s="29">
        <f t="shared" si="0"/>
        <v>0</v>
      </c>
      <c r="J20" s="29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0"/>
      <c r="D21" s="29">
        <f>(Jul!C21*4)+(Aug!C21*3)+(Sep!C21*2)+(Oct!C21*1)</f>
        <v>0</v>
      </c>
      <c r="E21" s="62"/>
      <c r="F21" s="29">
        <f>(Jul!E21*4)+(Aug!E21*3)+(Sep!E21*2)+(Oct!E21*1)</f>
        <v>0</v>
      </c>
      <c r="G21" s="62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0"/>
      <c r="D22" s="29">
        <f>(Jul!C22*4)+(Aug!C22*3)+(Sep!C22*2)+(Oct!C22*1)</f>
        <v>0</v>
      </c>
      <c r="E22" s="62"/>
      <c r="F22" s="29">
        <f>(Jul!E22*4)+(Aug!E22*3)+(Sep!E22*2)+(Oct!E22*1)</f>
        <v>0</v>
      </c>
      <c r="G22" s="62"/>
      <c r="H22" s="29">
        <f>Sep!H22+G22</f>
        <v>0</v>
      </c>
      <c r="I22" s="29">
        <f t="shared" si="0"/>
        <v>0</v>
      </c>
      <c r="J22" s="29">
        <f t="shared" si="1"/>
        <v>0</v>
      </c>
    </row>
    <row r="23" spans="1:10" s="17" customFormat="1" ht="15.75" customHeight="1" x14ac:dyDescent="0.2">
      <c r="A23" s="5" t="s">
        <v>52</v>
      </c>
      <c r="B23" s="6" t="s">
        <v>22</v>
      </c>
      <c r="C23" s="60"/>
      <c r="D23" s="29">
        <f>(Jul!C23*4)+(Aug!C23*3)+(Sep!C23*2)+(Oct!C23*1)</f>
        <v>0</v>
      </c>
      <c r="E23" s="62"/>
      <c r="F23" s="29">
        <f>(Jul!E23*4)+(Aug!E23*3)+(Sep!E23*2)+(Oct!E23*1)</f>
        <v>0</v>
      </c>
      <c r="G23" s="62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60"/>
      <c r="D24" s="29">
        <f>(Jul!C24*4)+(Aug!C24*3)+(Sep!C24*2)+(Oct!C24*1)</f>
        <v>0</v>
      </c>
      <c r="E24" s="62"/>
      <c r="F24" s="29">
        <f>(Jul!E24*4)+(Aug!E24*3)+(Sep!E24*2)+(Oct!E24*1)</f>
        <v>0</v>
      </c>
      <c r="G24" s="62"/>
      <c r="H24" s="29">
        <f>Sep!H24+G24</f>
        <v>0</v>
      </c>
      <c r="I24" s="29">
        <f t="shared" si="0"/>
        <v>0</v>
      </c>
      <c r="J24" s="29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60"/>
      <c r="D25" s="29">
        <f>(Jul!C25*4)+(Aug!C25*3)+(Sep!C25*2)+(Oct!C25*1)</f>
        <v>0</v>
      </c>
      <c r="E25" s="62"/>
      <c r="F25" s="29">
        <f>(Jul!E25*4)+(Aug!E25*3)+(Sep!E25*2)+(Oct!E25*1)</f>
        <v>0</v>
      </c>
      <c r="G25" s="62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0"/>
      <c r="D26" s="29">
        <f>(Jul!C26*4)+(Aug!C26*3)+(Sep!C26*2)+(Oct!C26*1)</f>
        <v>0</v>
      </c>
      <c r="E26" s="62"/>
      <c r="F26" s="29">
        <f>(Jul!E26*4)+(Aug!E26*3)+(Sep!E26*2)+(Oct!E26*1)</f>
        <v>0</v>
      </c>
      <c r="G26" s="62"/>
      <c r="H26" s="29">
        <f>Sep!H26+G26</f>
        <v>0</v>
      </c>
      <c r="I26" s="29">
        <f t="shared" si="0"/>
        <v>0</v>
      </c>
      <c r="J26" s="29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60"/>
      <c r="D27" s="29">
        <f>(Jul!C27*4)+(Aug!C27*3)+(Sep!C27*2)+(Oct!C27*1)</f>
        <v>784</v>
      </c>
      <c r="E27" s="62"/>
      <c r="F27" s="29">
        <f>(Jul!E27*4)+(Aug!E27*3)+(Sep!E27*2)+(Oct!E27*1)</f>
        <v>0</v>
      </c>
      <c r="G27" s="62"/>
      <c r="H27" s="29">
        <f>Sep!H27+G27</f>
        <v>196</v>
      </c>
      <c r="I27" s="29">
        <f t="shared" si="0"/>
        <v>0</v>
      </c>
      <c r="J27" s="29">
        <f t="shared" si="1"/>
        <v>980</v>
      </c>
    </row>
    <row r="28" spans="1:10" s="17" customFormat="1" ht="15.75" customHeight="1" x14ac:dyDescent="0.2">
      <c r="A28" s="5" t="s">
        <v>80</v>
      </c>
      <c r="B28" s="6" t="s">
        <v>22</v>
      </c>
      <c r="C28" s="60"/>
      <c r="D28" s="29">
        <f>(Jul!C28*4)+(Aug!C28*3)+(Sep!C28*2)+(Oct!C28*1)</f>
        <v>0</v>
      </c>
      <c r="E28" s="62"/>
      <c r="F28" s="29">
        <f>(Jul!E28*4)+(Aug!E28*3)+(Sep!E28*2)+(Oct!E28*1)</f>
        <v>0</v>
      </c>
      <c r="G28" s="62"/>
      <c r="H28" s="29">
        <f>Sep!H28+G28</f>
        <v>0</v>
      </c>
      <c r="I28" s="29">
        <f t="shared" si="0"/>
        <v>0</v>
      </c>
      <c r="J28" s="29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60"/>
      <c r="D29" s="29">
        <f>(Jul!C29*4)+(Aug!C29*3)+(Sep!C29*2)+(Oct!C29*1)</f>
        <v>0</v>
      </c>
      <c r="E29" s="62"/>
      <c r="F29" s="29">
        <f>(Jul!E29*4)+(Aug!E29*3)+(Sep!E29*2)+(Oct!E29*1)</f>
        <v>0</v>
      </c>
      <c r="G29" s="62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0">
        <v>417</v>
      </c>
      <c r="D30" s="29">
        <f>(Jul!C30*4)+(Aug!C30*3)+(Sep!C30*2)+(Oct!C30*1)</f>
        <v>12345</v>
      </c>
      <c r="E30" s="62"/>
      <c r="F30" s="29">
        <f>(Jul!E30*4)+(Aug!E30*3)+(Sep!E30*2)+(Oct!E30*1)</f>
        <v>0</v>
      </c>
      <c r="G30" s="62">
        <v>417</v>
      </c>
      <c r="H30" s="29">
        <f>Sep!H30+G30</f>
        <v>10518</v>
      </c>
      <c r="I30" s="29">
        <f t="shared" si="0"/>
        <v>834</v>
      </c>
      <c r="J30" s="29">
        <f t="shared" si="1"/>
        <v>22863</v>
      </c>
    </row>
    <row r="31" spans="1:10" s="15" customFormat="1" ht="15.75" customHeight="1" x14ac:dyDescent="0.2">
      <c r="A31" s="9" t="s">
        <v>84</v>
      </c>
      <c r="B31" s="10" t="s">
        <v>22</v>
      </c>
      <c r="C31" s="60">
        <v>1887</v>
      </c>
      <c r="D31" s="29">
        <f>(Jul!C31*4)+(Aug!C31*3)+(Sep!C31*2)+(Oct!C31*1)</f>
        <v>11060</v>
      </c>
      <c r="E31" s="62"/>
      <c r="F31" s="29">
        <f>(Jul!E31*4)+(Aug!E31*3)+(Sep!E31*2)+(Oct!E31*1)</f>
        <v>0</v>
      </c>
      <c r="G31" s="62">
        <v>16690</v>
      </c>
      <c r="H31" s="29">
        <f>Sep!H31+G31</f>
        <v>23881</v>
      </c>
      <c r="I31" s="29">
        <f t="shared" si="0"/>
        <v>18577</v>
      </c>
      <c r="J31" s="29">
        <f t="shared" si="1"/>
        <v>34941</v>
      </c>
    </row>
    <row r="32" spans="1:10" s="17" customFormat="1" ht="15.75" customHeight="1" x14ac:dyDescent="0.2">
      <c r="A32" s="5" t="s">
        <v>19</v>
      </c>
      <c r="B32" s="6" t="s">
        <v>20</v>
      </c>
      <c r="C32" s="25"/>
      <c r="D32" s="29">
        <f>(Jul!C32*4)+(Aug!C32*3)+(Sep!C32*2)+(Oct!C32*1)</f>
        <v>0</v>
      </c>
      <c r="E32" s="62"/>
      <c r="F32" s="29">
        <f>(Jul!E32*4)+(Aug!E32*3)+(Sep!E32*2)+(Oct!E32*1)</f>
        <v>0</v>
      </c>
      <c r="G32" s="62"/>
      <c r="H32" s="29">
        <f>Sep!H32+G32</f>
        <v>0</v>
      </c>
      <c r="I32" s="29">
        <f t="shared" si="0"/>
        <v>0</v>
      </c>
      <c r="J32" s="29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25"/>
      <c r="D33" s="29">
        <f>(Jul!C33*4)+(Aug!C33*3)+(Sep!C33*2)+(Oct!C33*1)</f>
        <v>5350</v>
      </c>
      <c r="E33" s="62"/>
      <c r="F33" s="29">
        <f>(Jul!E33*4)+(Aug!E33*3)+(Sep!E33*2)+(Oct!E33*1)</f>
        <v>0</v>
      </c>
      <c r="G33" s="62"/>
      <c r="H33" s="29">
        <f>Sep!H33+G33</f>
        <v>13667</v>
      </c>
      <c r="I33" s="29">
        <f t="shared" si="0"/>
        <v>0</v>
      </c>
      <c r="J33" s="29">
        <f t="shared" si="1"/>
        <v>19017</v>
      </c>
    </row>
    <row r="34" spans="1:10" s="17" customFormat="1" ht="15.75" customHeight="1" x14ac:dyDescent="0.2">
      <c r="A34" s="5" t="s">
        <v>28</v>
      </c>
      <c r="B34" s="6" t="s">
        <v>20</v>
      </c>
      <c r="C34" s="25"/>
      <c r="D34" s="29">
        <f>(Jul!C34*4)+(Aug!C34*3)+(Sep!C34*2)+(Oct!C34*1)</f>
        <v>0</v>
      </c>
      <c r="E34" s="62"/>
      <c r="F34" s="29">
        <f>(Jul!E34*4)+(Aug!E34*3)+(Sep!E34*2)+(Oct!E34*1)</f>
        <v>0</v>
      </c>
      <c r="G34" s="62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25"/>
      <c r="D35" s="29">
        <f>(Jul!C35*4)+(Aug!C35*3)+(Sep!C35*2)+(Oct!C35*1)</f>
        <v>14672</v>
      </c>
      <c r="E35" s="62"/>
      <c r="F35" s="29">
        <f>(Jul!E35*4)+(Aug!E35*3)+(Sep!E35*2)+(Oct!E35*1)</f>
        <v>0</v>
      </c>
      <c r="G35" s="62"/>
      <c r="H35" s="29">
        <f>Sep!H35+G35</f>
        <v>13163</v>
      </c>
      <c r="I35" s="29">
        <f t="shared" si="0"/>
        <v>0</v>
      </c>
      <c r="J35" s="29">
        <f t="shared" si="1"/>
        <v>27835</v>
      </c>
    </row>
    <row r="36" spans="1:10" s="15" customFormat="1" ht="15.75" customHeight="1" x14ac:dyDescent="0.2">
      <c r="A36" s="9" t="s">
        <v>32</v>
      </c>
      <c r="B36" s="10" t="s">
        <v>20</v>
      </c>
      <c r="C36" s="25"/>
      <c r="D36" s="29">
        <f>(Jul!C36*4)+(Aug!C36*3)+(Sep!C36*2)+(Oct!C36*1)</f>
        <v>0</v>
      </c>
      <c r="E36" s="62"/>
      <c r="F36" s="29">
        <f>(Jul!E36*4)+(Aug!E36*3)+(Sep!E36*2)+(Oct!E36*1)</f>
        <v>0</v>
      </c>
      <c r="G36" s="62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5"/>
      <c r="D37" s="29">
        <f>(Jul!C37*4)+(Aug!C37*3)+(Sep!C37*2)+(Oct!C37*1)</f>
        <v>3174</v>
      </c>
      <c r="E37" s="62"/>
      <c r="F37" s="29">
        <f>(Jul!E37*4)+(Aug!E37*3)+(Sep!E37*2)+(Oct!E37*1)</f>
        <v>0</v>
      </c>
      <c r="G37" s="62"/>
      <c r="H37" s="29">
        <f>Sep!H37+G37</f>
        <v>14468</v>
      </c>
      <c r="I37" s="29">
        <f t="shared" si="0"/>
        <v>0</v>
      </c>
      <c r="J37" s="29">
        <f t="shared" si="1"/>
        <v>17642</v>
      </c>
    </row>
    <row r="38" spans="1:10" s="17" customFormat="1" ht="15.75" customHeight="1" x14ac:dyDescent="0.2">
      <c r="A38" s="5" t="s">
        <v>34</v>
      </c>
      <c r="B38" s="6" t="s">
        <v>20</v>
      </c>
      <c r="C38" s="25"/>
      <c r="D38" s="29">
        <f>(Jul!C38*4)+(Aug!C38*3)+(Sep!C38*2)+(Oct!C38*1)</f>
        <v>0</v>
      </c>
      <c r="E38" s="62"/>
      <c r="F38" s="29">
        <f>(Jul!E38*4)+(Aug!E38*3)+(Sep!E38*2)+(Oct!E38*1)</f>
        <v>0</v>
      </c>
      <c r="G38" s="62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25">
        <v>1779</v>
      </c>
      <c r="D39" s="29">
        <f>(Jul!C39*4)+(Aug!C39*3)+(Sep!C39*2)+(Oct!C39*1)</f>
        <v>24827</v>
      </c>
      <c r="E39" s="62"/>
      <c r="F39" s="29">
        <f>(Jul!E39*4)+(Aug!E39*3)+(Sep!E39*2)+(Oct!E39*1)</f>
        <v>0</v>
      </c>
      <c r="G39" s="62">
        <v>3499</v>
      </c>
      <c r="H39" s="29">
        <f>Sep!H39+G39</f>
        <v>64054</v>
      </c>
      <c r="I39" s="29">
        <f t="shared" si="0"/>
        <v>5278</v>
      </c>
      <c r="J39" s="29">
        <f t="shared" si="1"/>
        <v>88881</v>
      </c>
    </row>
    <row r="40" spans="1:10" s="17" customFormat="1" ht="15.75" customHeight="1" x14ac:dyDescent="0.2">
      <c r="A40" s="5" t="s">
        <v>38</v>
      </c>
      <c r="B40" s="6" t="s">
        <v>20</v>
      </c>
      <c r="C40" s="25"/>
      <c r="D40" s="29">
        <f>(Jul!C40*4)+(Aug!C40*3)+(Sep!C40*2)+(Oct!C40*1)</f>
        <v>0</v>
      </c>
      <c r="E40" s="62"/>
      <c r="F40" s="29">
        <f>(Jul!E40*4)+(Aug!E40*3)+(Sep!E40*2)+(Oct!E40*1)</f>
        <v>0</v>
      </c>
      <c r="G40" s="62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25">
        <v>2973</v>
      </c>
      <c r="D41" s="29">
        <f>(Jul!C41*4)+(Aug!C41*3)+(Sep!C41*2)+(Oct!C41*1)</f>
        <v>2973</v>
      </c>
      <c r="E41" s="62"/>
      <c r="F41" s="29">
        <f>(Jul!E41*4)+(Aug!E41*3)+(Sep!E41*2)+(Oct!E41*1)</f>
        <v>0</v>
      </c>
      <c r="G41" s="62"/>
      <c r="H41" s="29">
        <f>Sep!H41+G41</f>
        <v>0</v>
      </c>
      <c r="I41" s="29">
        <f t="shared" si="0"/>
        <v>2973</v>
      </c>
      <c r="J41" s="29">
        <f t="shared" si="1"/>
        <v>2973</v>
      </c>
    </row>
    <row r="42" spans="1:10" s="17" customFormat="1" ht="15.75" customHeight="1" x14ac:dyDescent="0.2">
      <c r="A42" s="5" t="s">
        <v>41</v>
      </c>
      <c r="B42" s="6" t="s">
        <v>20</v>
      </c>
      <c r="C42" s="25"/>
      <c r="D42" s="29">
        <f>(Jul!C42*4)+(Aug!C42*3)+(Sep!C42*2)+(Oct!C42*1)</f>
        <v>0</v>
      </c>
      <c r="E42" s="62"/>
      <c r="F42" s="29">
        <f>(Jul!E42*4)+(Aug!E42*3)+(Sep!E42*2)+(Oct!E42*1)</f>
        <v>0</v>
      </c>
      <c r="G42" s="62"/>
      <c r="H42" s="29">
        <f>Sep!H42+G42</f>
        <v>0</v>
      </c>
      <c r="I42" s="29">
        <f t="shared" si="0"/>
        <v>0</v>
      </c>
      <c r="J42" s="29">
        <f t="shared" si="1"/>
        <v>0</v>
      </c>
    </row>
    <row r="43" spans="1:10" s="17" customFormat="1" ht="15.75" customHeight="1" x14ac:dyDescent="0.2">
      <c r="A43" s="5" t="s">
        <v>42</v>
      </c>
      <c r="B43" s="6" t="s">
        <v>20</v>
      </c>
      <c r="C43" s="25"/>
      <c r="D43" s="29">
        <f>(Jul!C43*4)+(Aug!C43*3)+(Sep!C43*2)+(Oct!C43*1)</f>
        <v>1668</v>
      </c>
      <c r="E43" s="62"/>
      <c r="F43" s="29">
        <f>(Jul!E43*4)+(Aug!E43*3)+(Sep!E43*2)+(Oct!E43*1)</f>
        <v>0</v>
      </c>
      <c r="G43" s="62"/>
      <c r="H43" s="29">
        <f>Sep!H43+G43</f>
        <v>836</v>
      </c>
      <c r="I43" s="29">
        <f t="shared" si="0"/>
        <v>0</v>
      </c>
      <c r="J43" s="29">
        <f t="shared" si="1"/>
        <v>2504</v>
      </c>
    </row>
    <row r="44" spans="1:10" s="15" customFormat="1" ht="15.75" customHeight="1" x14ac:dyDescent="0.2">
      <c r="A44" s="9" t="s">
        <v>43</v>
      </c>
      <c r="B44" s="10" t="s">
        <v>20</v>
      </c>
      <c r="C44" s="25"/>
      <c r="D44" s="29">
        <f>(Jul!C44*4)+(Aug!C44*3)+(Sep!C44*2)+(Oct!C44*1)</f>
        <v>810</v>
      </c>
      <c r="E44" s="62"/>
      <c r="F44" s="29">
        <f>(Jul!E44*4)+(Aug!E44*3)+(Sep!E44*2)+(Oct!E44*1)</f>
        <v>0</v>
      </c>
      <c r="G44" s="62"/>
      <c r="H44" s="29">
        <f>Sep!H44+G44</f>
        <v>4285</v>
      </c>
      <c r="I44" s="29">
        <f t="shared" si="0"/>
        <v>0</v>
      </c>
      <c r="J44" s="29">
        <f t="shared" si="1"/>
        <v>5095</v>
      </c>
    </row>
    <row r="45" spans="1:10" s="17" customFormat="1" ht="15.75" customHeight="1" x14ac:dyDescent="0.2">
      <c r="A45" s="5" t="s">
        <v>48</v>
      </c>
      <c r="B45" s="6" t="s">
        <v>20</v>
      </c>
      <c r="C45" s="25"/>
      <c r="D45" s="29">
        <f>(Jul!C45*4)+(Aug!C45*3)+(Sep!C45*2)+(Oct!C45*1)</f>
        <v>0</v>
      </c>
      <c r="E45" s="62"/>
      <c r="F45" s="29">
        <f>(Jul!E45*4)+(Aug!E45*3)+(Sep!E45*2)+(Oct!E45*1)</f>
        <v>0</v>
      </c>
      <c r="G45" s="62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25"/>
      <c r="D46" s="29">
        <f>(Jul!C46*4)+(Aug!C46*3)+(Sep!C46*2)+(Oct!C46*1)</f>
        <v>0</v>
      </c>
      <c r="E46" s="62"/>
      <c r="F46" s="29">
        <f>(Jul!E46*4)+(Aug!E46*3)+(Sep!E46*2)+(Oct!E46*1)</f>
        <v>0</v>
      </c>
      <c r="G46" s="62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5"/>
      <c r="D47" s="29">
        <f>(Jul!C47*4)+(Aug!C47*3)+(Sep!C47*2)+(Oct!C47*1)</f>
        <v>0</v>
      </c>
      <c r="E47" s="62"/>
      <c r="F47" s="29">
        <f>(Jul!E47*4)+(Aug!E47*3)+(Sep!E47*2)+(Oct!E47*1)</f>
        <v>0</v>
      </c>
      <c r="G47" s="62"/>
      <c r="H47" s="29">
        <f>Sep!H47+G47</f>
        <v>0</v>
      </c>
      <c r="I47" s="29">
        <f t="shared" si="0"/>
        <v>0</v>
      </c>
      <c r="J47" s="29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25"/>
      <c r="D48" s="29">
        <f>(Jul!C48*4)+(Aug!C48*3)+(Sep!C48*2)+(Oct!C48*1)</f>
        <v>1800</v>
      </c>
      <c r="E48" s="62"/>
      <c r="F48" s="29">
        <f>(Jul!E48*4)+(Aug!E48*3)+(Sep!E48*2)+(Oct!E48*1)</f>
        <v>0</v>
      </c>
      <c r="G48" s="62"/>
      <c r="H48" s="29">
        <f>Sep!H48+G48</f>
        <v>1403</v>
      </c>
      <c r="I48" s="29">
        <f t="shared" si="0"/>
        <v>0</v>
      </c>
      <c r="J48" s="29">
        <f t="shared" si="1"/>
        <v>3203</v>
      </c>
    </row>
    <row r="49" spans="1:10" s="17" customFormat="1" ht="15.75" customHeight="1" x14ac:dyDescent="0.2">
      <c r="A49" s="5" t="s">
        <v>57</v>
      </c>
      <c r="B49" s="6" t="s">
        <v>20</v>
      </c>
      <c r="C49" s="25">
        <v>2042</v>
      </c>
      <c r="D49" s="29">
        <f>(Jul!C49*4)+(Aug!C49*3)+(Sep!C49*2)+(Oct!C49*1)</f>
        <v>2042</v>
      </c>
      <c r="E49" s="62"/>
      <c r="F49" s="29">
        <f>(Jul!E49*4)+(Aug!E49*3)+(Sep!E49*2)+(Oct!E49*1)</f>
        <v>0</v>
      </c>
      <c r="G49" s="62"/>
      <c r="H49" s="29">
        <f>Sep!H49+G49</f>
        <v>0</v>
      </c>
      <c r="I49" s="29">
        <f t="shared" si="0"/>
        <v>2042</v>
      </c>
      <c r="J49" s="29">
        <f t="shared" si="1"/>
        <v>2042</v>
      </c>
    </row>
    <row r="50" spans="1:10" s="17" customFormat="1" ht="15.75" customHeight="1" x14ac:dyDescent="0.2">
      <c r="A50" s="5" t="s">
        <v>58</v>
      </c>
      <c r="B50" s="6" t="s">
        <v>20</v>
      </c>
      <c r="C50" s="25"/>
      <c r="D50" s="29">
        <f>(Jul!C50*4)+(Aug!C50*3)+(Sep!C50*2)+(Oct!C50*1)</f>
        <v>6550</v>
      </c>
      <c r="E50" s="62"/>
      <c r="F50" s="29">
        <f>(Jul!E50*4)+(Aug!E50*3)+(Sep!E50*2)+(Oct!E50*1)</f>
        <v>0</v>
      </c>
      <c r="G50" s="62"/>
      <c r="H50" s="29">
        <f>Sep!H50+G50</f>
        <v>16550</v>
      </c>
      <c r="I50" s="29">
        <f t="shared" si="0"/>
        <v>0</v>
      </c>
      <c r="J50" s="29">
        <f t="shared" si="1"/>
        <v>23100</v>
      </c>
    </row>
    <row r="51" spans="1:10" s="17" customFormat="1" ht="15.75" customHeight="1" x14ac:dyDescent="0.2">
      <c r="A51" s="5" t="s">
        <v>59</v>
      </c>
      <c r="B51" s="6" t="s">
        <v>20</v>
      </c>
      <c r="C51" s="25"/>
      <c r="D51" s="29">
        <f>(Jul!C51*4)+(Aug!C51*3)+(Sep!C51*2)+(Oct!C51*1)</f>
        <v>0</v>
      </c>
      <c r="E51" s="62"/>
      <c r="F51" s="29">
        <f>(Jul!E51*4)+(Aug!E51*3)+(Sep!E51*2)+(Oct!E51*1)</f>
        <v>0</v>
      </c>
      <c r="G51" s="62"/>
      <c r="H51" s="29">
        <f>Sep!H51+G51</f>
        <v>0</v>
      </c>
      <c r="I51" s="29">
        <f t="shared" si="0"/>
        <v>0</v>
      </c>
      <c r="J51" s="29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25"/>
      <c r="D52" s="29">
        <f>(Jul!C52*4)+(Aug!C52*3)+(Sep!C52*2)+(Oct!C52*1)</f>
        <v>0</v>
      </c>
      <c r="E52" s="62"/>
      <c r="F52" s="29">
        <f>(Jul!E52*4)+(Aug!E52*3)+(Sep!E52*2)+(Oct!E52*1)</f>
        <v>0</v>
      </c>
      <c r="G52" s="62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25"/>
      <c r="D53" s="29">
        <f>(Jul!C53*4)+(Aug!C53*3)+(Sep!C53*2)+(Oct!C53*1)</f>
        <v>0</v>
      </c>
      <c r="E53" s="62"/>
      <c r="F53" s="29">
        <f>(Jul!E53*4)+(Aug!E53*3)+(Sep!E53*2)+(Oct!E53*1)</f>
        <v>0</v>
      </c>
      <c r="G53" s="62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25"/>
      <c r="D54" s="29">
        <f>(Jul!C54*4)+(Aug!C54*3)+(Sep!C54*2)+(Oct!C54*1)</f>
        <v>0</v>
      </c>
      <c r="E54" s="62"/>
      <c r="F54" s="29">
        <f>(Jul!E54*4)+(Aug!E54*3)+(Sep!E54*2)+(Oct!E54*1)</f>
        <v>0</v>
      </c>
      <c r="G54" s="62"/>
      <c r="H54" s="29">
        <f>Sep!H54+G54</f>
        <v>0</v>
      </c>
      <c r="I54" s="29">
        <f t="shared" si="0"/>
        <v>0</v>
      </c>
      <c r="J54" s="29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25">
        <v>2042</v>
      </c>
      <c r="D55" s="29">
        <f>(Jul!C55*4)+(Aug!C55*3)+(Sep!C55*2)+(Oct!C55*1)</f>
        <v>37071</v>
      </c>
      <c r="E55" s="62"/>
      <c r="F55" s="29">
        <f>(Jul!E55*4)+(Aug!E55*3)+(Sep!E55*2)+(Oct!E55*1)</f>
        <v>0</v>
      </c>
      <c r="G55" s="62">
        <v>9545</v>
      </c>
      <c r="H55" s="29">
        <f>Sep!H55+G55</f>
        <v>61978</v>
      </c>
      <c r="I55" s="29">
        <f t="shared" si="0"/>
        <v>11587</v>
      </c>
      <c r="J55" s="29">
        <f t="shared" si="1"/>
        <v>99049</v>
      </c>
    </row>
    <row r="56" spans="1:10" s="15" customFormat="1" ht="15.75" customHeight="1" x14ac:dyDescent="0.2">
      <c r="A56" s="9" t="s">
        <v>67</v>
      </c>
      <c r="B56" s="10" t="s">
        <v>20</v>
      </c>
      <c r="C56" s="25"/>
      <c r="D56" s="29">
        <f>(Jul!C56*4)+(Aug!C56*3)+(Sep!C56*2)+(Oct!C56*1)</f>
        <v>0</v>
      </c>
      <c r="E56" s="62"/>
      <c r="F56" s="29">
        <f>(Jul!E56*4)+(Aug!E56*3)+(Sep!E56*2)+(Oct!E56*1)</f>
        <v>0</v>
      </c>
      <c r="G56" s="62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5">
        <v>1364</v>
      </c>
      <c r="D57" s="29">
        <f>(Jul!C57*4)+(Aug!C57*3)+(Sep!C57*2)+(Oct!C57*1)</f>
        <v>4416</v>
      </c>
      <c r="E57" s="62"/>
      <c r="F57" s="29">
        <f>(Jul!E57*4)+(Aug!E57*3)+(Sep!E57*2)+(Oct!E57*1)</f>
        <v>0</v>
      </c>
      <c r="G57" s="62">
        <v>2445</v>
      </c>
      <c r="H57" s="29">
        <f>Sep!H57+G57</f>
        <v>9863</v>
      </c>
      <c r="I57" s="29">
        <f t="shared" si="0"/>
        <v>3809</v>
      </c>
      <c r="J57" s="29">
        <f t="shared" si="1"/>
        <v>14279</v>
      </c>
    </row>
    <row r="58" spans="1:10" s="15" customFormat="1" ht="15.75" customHeight="1" x14ac:dyDescent="0.2">
      <c r="A58" s="9" t="s">
        <v>69</v>
      </c>
      <c r="B58" s="10" t="s">
        <v>20</v>
      </c>
      <c r="C58" s="25"/>
      <c r="D58" s="29">
        <f>(Jul!C58*4)+(Aug!C58*3)+(Sep!C58*2)+(Oct!C58*1)</f>
        <v>0</v>
      </c>
      <c r="E58" s="62"/>
      <c r="F58" s="29">
        <f>(Jul!E58*4)+(Aug!E58*3)+(Sep!E58*2)+(Oct!E58*1)</f>
        <v>0</v>
      </c>
      <c r="G58" s="62"/>
      <c r="H58" s="29">
        <f>Sep!H58+G58</f>
        <v>0</v>
      </c>
      <c r="I58" s="29">
        <f t="shared" si="0"/>
        <v>0</v>
      </c>
      <c r="J58" s="29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25"/>
      <c r="D59" s="29">
        <f>(Jul!C59*4)+(Aug!C59*3)+(Sep!C59*2)+(Oct!C59*1)</f>
        <v>0</v>
      </c>
      <c r="E59" s="62"/>
      <c r="F59" s="29">
        <f>(Jul!E59*4)+(Aug!E59*3)+(Sep!E59*2)+(Oct!E59*1)</f>
        <v>0</v>
      </c>
      <c r="G59" s="62"/>
      <c r="H59" s="29">
        <f>Sep!H59+G59</f>
        <v>0</v>
      </c>
      <c r="I59" s="29">
        <f t="shared" si="0"/>
        <v>0</v>
      </c>
      <c r="J59" s="29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5">
        <v>1420</v>
      </c>
      <c r="D60" s="29">
        <f>(Jul!C60*4)+(Aug!C60*3)+(Sep!C60*2)+(Oct!C60*1)</f>
        <v>21299</v>
      </c>
      <c r="E60" s="62"/>
      <c r="F60" s="29">
        <f>(Jul!E60*4)+(Aug!E60*3)+(Sep!E60*2)+(Oct!E60*1)</f>
        <v>0</v>
      </c>
      <c r="G60" s="62">
        <v>5631</v>
      </c>
      <c r="H60" s="29">
        <f>Sep!H60+G60</f>
        <v>12557</v>
      </c>
      <c r="I60" s="29">
        <f t="shared" si="0"/>
        <v>7051</v>
      </c>
      <c r="J60" s="29">
        <f t="shared" si="1"/>
        <v>33856</v>
      </c>
    </row>
    <row r="61" spans="1:10" s="17" customFormat="1" ht="15.75" customHeight="1" x14ac:dyDescent="0.2">
      <c r="A61" s="5" t="s">
        <v>72</v>
      </c>
      <c r="B61" s="6" t="s">
        <v>20</v>
      </c>
      <c r="C61" s="25"/>
      <c r="D61" s="29">
        <f>(Jul!C61*4)+(Aug!C61*3)+(Sep!C61*2)+(Oct!C61*1)</f>
        <v>0</v>
      </c>
      <c r="E61" s="62"/>
      <c r="F61" s="29">
        <f>(Jul!E61*4)+(Aug!E61*3)+(Sep!E61*2)+(Oct!E61*1)</f>
        <v>0</v>
      </c>
      <c r="G61" s="62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5"/>
      <c r="D62" s="29">
        <f>(Jul!C62*4)+(Aug!C62*3)+(Sep!C62*2)+(Oct!C62*1)</f>
        <v>0</v>
      </c>
      <c r="E62" s="62"/>
      <c r="F62" s="29">
        <f>(Jul!E62*4)+(Aug!E62*3)+(Sep!E62*2)+(Oct!E62*1)</f>
        <v>0</v>
      </c>
      <c r="G62" s="62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5"/>
      <c r="D63" s="29">
        <f>(Jul!C63*4)+(Aug!C63*3)+(Sep!C63*2)+(Oct!C63*1)</f>
        <v>0</v>
      </c>
      <c r="E63" s="62"/>
      <c r="F63" s="29">
        <f>(Jul!E63*4)+(Aug!E63*3)+(Sep!E63*2)+(Oct!E63*1)</f>
        <v>0</v>
      </c>
      <c r="G63" s="62"/>
      <c r="H63" s="29">
        <f>Sep!H63+G63</f>
        <v>0</v>
      </c>
      <c r="I63" s="29">
        <f t="shared" si="0"/>
        <v>0</v>
      </c>
      <c r="J63" s="29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25"/>
      <c r="D64" s="29">
        <f>(Jul!C64*4)+(Aug!C64*3)+(Sep!C64*2)+(Oct!C64*1)</f>
        <v>0</v>
      </c>
      <c r="E64" s="62"/>
      <c r="F64" s="29">
        <f>(Jul!E64*4)+(Aug!E64*3)+(Sep!E64*2)+(Oct!E64*1)</f>
        <v>0</v>
      </c>
      <c r="G64" s="62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5"/>
      <c r="D65" s="29">
        <f>(Jul!C65*4)+(Aug!C65*3)+(Sep!C65*2)+(Oct!C65*1)</f>
        <v>0</v>
      </c>
      <c r="E65" s="62"/>
      <c r="F65" s="29">
        <f>(Jul!E65*4)+(Aug!E65*3)+(Sep!E65*2)+(Oct!E65*1)</f>
        <v>0</v>
      </c>
      <c r="G65" s="62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5"/>
      <c r="D66" s="29">
        <f>(Jul!C66*4)+(Aug!C66*3)+(Sep!C66*2)+(Oct!C66*1)</f>
        <v>0</v>
      </c>
      <c r="E66" s="62"/>
      <c r="F66" s="29">
        <f>(Jul!E66*4)+(Aug!E66*3)+(Sep!E66*2)+(Oct!E66*1)</f>
        <v>0</v>
      </c>
      <c r="G66" s="62"/>
      <c r="H66" s="29">
        <f>Sep!H66+G66</f>
        <v>0</v>
      </c>
      <c r="I66" s="29">
        <f t="shared" si="2"/>
        <v>0</v>
      </c>
      <c r="J66" s="29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5"/>
      <c r="D67" s="29">
        <f>(Jul!C67*4)+(Aug!C67*3)+(Sep!C67*2)+(Oct!C67*1)</f>
        <v>0</v>
      </c>
      <c r="E67" s="62"/>
      <c r="F67" s="29">
        <f>(Jul!E67*4)+(Aug!E67*3)+(Sep!E67*2)+(Oct!E67*1)</f>
        <v>0</v>
      </c>
      <c r="G67" s="62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5"/>
      <c r="D68" s="29">
        <f>(Jul!C68*4)+(Aug!C68*3)+(Sep!C68*2)+(Oct!C68*1)</f>
        <v>0</v>
      </c>
      <c r="E68" s="62"/>
      <c r="F68" s="29">
        <f>(Jul!E68*4)+(Aug!E68*3)+(Sep!E68*2)+(Oct!E68*1)</f>
        <v>0</v>
      </c>
      <c r="G68" s="62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5"/>
      <c r="D69" s="29">
        <f>(Jul!C69*4)+(Aug!C69*3)+(Sep!C69*2)+(Oct!C69*1)</f>
        <v>0</v>
      </c>
      <c r="E69" s="62"/>
      <c r="F69" s="29">
        <f>(Jul!E69*4)+(Aug!E69*3)+(Sep!E69*2)+(Oct!E69*1)</f>
        <v>0</v>
      </c>
      <c r="G69" s="62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5"/>
      <c r="D70" s="29">
        <f>(Jul!C70*4)+(Aug!C70*3)+(Sep!C70*2)+(Oct!C70*1)</f>
        <v>0</v>
      </c>
      <c r="E70" s="62"/>
      <c r="F70" s="29">
        <f>(Jul!E70*4)+(Aug!E70*3)+(Sep!E70*2)+(Oct!E70*1)</f>
        <v>0</v>
      </c>
      <c r="G70" s="62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25">
        <v>1365</v>
      </c>
      <c r="D71" s="29">
        <f>(Jul!C71*4)+(Aug!C71*3)+(Sep!C71*2)+(Oct!C71*1)</f>
        <v>1365</v>
      </c>
      <c r="E71" s="62"/>
      <c r="F71" s="29">
        <f>(Jul!E71*4)+(Aug!E71*3)+(Sep!E71*2)+(Oct!E71*1)</f>
        <v>0</v>
      </c>
      <c r="G71" s="62">
        <v>6826</v>
      </c>
      <c r="H71" s="29">
        <f>Sep!H71+G71</f>
        <v>6826</v>
      </c>
      <c r="I71" s="29">
        <f t="shared" si="2"/>
        <v>8191</v>
      </c>
      <c r="J71" s="29">
        <f t="shared" si="3"/>
        <v>8191</v>
      </c>
    </row>
    <row r="72" spans="1:10" s="5" customFormat="1" ht="21.75" x14ac:dyDescent="0.2">
      <c r="A72" s="19" t="s">
        <v>123</v>
      </c>
      <c r="B72" s="22"/>
      <c r="C72" s="31">
        <f t="shared" ref="C72:J72" si="4">SUM(C5:C31)</f>
        <v>9557</v>
      </c>
      <c r="D72" s="31">
        <f t="shared" si="4"/>
        <v>96138</v>
      </c>
      <c r="E72" s="31">
        <f t="shared" si="4"/>
        <v>0</v>
      </c>
      <c r="F72" s="31">
        <f t="shared" si="4"/>
        <v>0</v>
      </c>
      <c r="G72" s="31">
        <f t="shared" si="4"/>
        <v>34665</v>
      </c>
      <c r="H72" s="31">
        <f t="shared" si="4"/>
        <v>118156</v>
      </c>
      <c r="I72" s="31">
        <f t="shared" si="4"/>
        <v>44222</v>
      </c>
      <c r="J72" s="31">
        <f t="shared" si="4"/>
        <v>214294</v>
      </c>
    </row>
    <row r="73" spans="1:10" s="5" customFormat="1" ht="21.75" x14ac:dyDescent="0.2">
      <c r="A73" s="19" t="s">
        <v>124</v>
      </c>
      <c r="B73" s="22"/>
      <c r="C73" s="31">
        <f t="shared" ref="C73:J73" si="5">SUM(C32:C71)</f>
        <v>12985</v>
      </c>
      <c r="D73" s="31">
        <f t="shared" si="5"/>
        <v>128017</v>
      </c>
      <c r="E73" s="31">
        <f t="shared" si="5"/>
        <v>0</v>
      </c>
      <c r="F73" s="31">
        <f t="shared" si="5"/>
        <v>0</v>
      </c>
      <c r="G73" s="31">
        <f t="shared" si="5"/>
        <v>27946</v>
      </c>
      <c r="H73" s="31">
        <f t="shared" si="5"/>
        <v>219650</v>
      </c>
      <c r="I73" s="31">
        <f t="shared" si="5"/>
        <v>40931</v>
      </c>
      <c r="J73" s="31">
        <f t="shared" si="5"/>
        <v>347667</v>
      </c>
    </row>
    <row r="74" spans="1:10" s="5" customFormat="1" ht="15.75" customHeight="1" x14ac:dyDescent="0.2">
      <c r="A74" s="17" t="s">
        <v>87</v>
      </c>
      <c r="B74" s="22"/>
      <c r="C74" s="31">
        <f>SUM(C72:C73)</f>
        <v>22542</v>
      </c>
      <c r="D74" s="31">
        <f t="shared" ref="D74:J74" si="6">SUM(D72:D73)</f>
        <v>224155</v>
      </c>
      <c r="E74" s="31">
        <f t="shared" si="6"/>
        <v>0</v>
      </c>
      <c r="F74" s="31">
        <f t="shared" si="6"/>
        <v>0</v>
      </c>
      <c r="G74" s="31">
        <f t="shared" si="6"/>
        <v>62611</v>
      </c>
      <c r="H74" s="31">
        <f t="shared" si="6"/>
        <v>337806</v>
      </c>
      <c r="I74" s="31">
        <f t="shared" si="6"/>
        <v>85153</v>
      </c>
      <c r="J74" s="31">
        <f t="shared" si="6"/>
        <v>561961</v>
      </c>
    </row>
    <row r="75" spans="1:10" ht="12.75" x14ac:dyDescent="0.2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2.75" x14ac:dyDescent="0.2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15">
      <c r="A77" s="23"/>
      <c r="B77" s="22"/>
      <c r="C77" s="22"/>
      <c r="D77" s="41"/>
      <c r="E77" s="22"/>
      <c r="F77" s="41"/>
      <c r="G77" s="22"/>
      <c r="H77" s="41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3" priority="60" stopIfTrue="1">
      <formula>CellHasFormula</formula>
    </cfRule>
  </conditionalFormatting>
  <conditionalFormatting sqref="J75:J76">
    <cfRule type="expression" dxfId="12" priority="52" stopIfTrue="1">
      <formula>CellHasFormula</formula>
    </cfRule>
  </conditionalFormatting>
  <conditionalFormatting sqref="J76">
    <cfRule type="expression" dxfId="11" priority="51" stopIfTrue="1">
      <formula>CellHasFormula</formula>
    </cfRule>
  </conditionalFormatting>
  <conditionalFormatting sqref="C5:C71">
    <cfRule type="expression" dxfId="10" priority="3" stopIfTrue="1">
      <formula>CellHasFormula</formula>
    </cfRule>
  </conditionalFormatting>
  <conditionalFormatting sqref="E5:E71">
    <cfRule type="expression" dxfId="9" priority="2" stopIfTrue="1">
      <formula>CellHasFormula</formula>
    </cfRule>
  </conditionalFormatting>
  <conditionalFormatting sqref="G5:G71">
    <cfRule type="expression" dxfId="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56" sqref="C56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131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7990</v>
      </c>
      <c r="D5" s="30">
        <f>(Jul!C5*5)+(Aug!C5*4)+(Sep!C5*3)+(Oct!C5*2)+(Nov!C5*1)</f>
        <v>90475</v>
      </c>
      <c r="E5" s="8"/>
      <c r="F5" s="30">
        <f>(Jul!E5*5)+(Aug!E5*4)+(Sep!E5*3)+(Oct!E5*2)+(Nov!E5*1)</f>
        <v>0</v>
      </c>
      <c r="G5" s="8">
        <v>47232</v>
      </c>
      <c r="H5" s="30">
        <f>Oct!H5+G5</f>
        <v>116060</v>
      </c>
      <c r="I5" s="30">
        <f t="shared" ref="I5:I63" si="0">C5+E5+G5</f>
        <v>55222</v>
      </c>
      <c r="J5" s="30">
        <f t="shared" ref="J5:J63" si="1">D5+F5+H5</f>
        <v>206535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557</v>
      </c>
      <c r="D6" s="30">
        <f>(Jul!C6*5)+(Aug!C6*4)+(Sep!C6*3)+(Oct!C6*2)+(Nov!C6*1)</f>
        <v>557</v>
      </c>
      <c r="E6" s="8"/>
      <c r="F6" s="30">
        <f>(Jul!E6*5)+(Aug!E6*4)+(Sep!E6*3)+(Oct!E6*2)+(Nov!E6*1)</f>
        <v>0</v>
      </c>
      <c r="G6" s="8">
        <v>3251</v>
      </c>
      <c r="H6" s="30">
        <f>Oct!H6+G6</f>
        <v>3251</v>
      </c>
      <c r="I6" s="30">
        <f t="shared" si="0"/>
        <v>3808</v>
      </c>
      <c r="J6" s="30">
        <f t="shared" si="1"/>
        <v>3808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(Jul!C7*5)+(Aug!C7*4)+(Sep!C7*3)+(Oct!C7*2)+(Nov!C7*1)</f>
        <v>6100</v>
      </c>
      <c r="E7" s="8"/>
      <c r="F7" s="30">
        <f>(Jul!E7*5)+(Aug!E7*4)+(Sep!E7*3)+(Oct!E7*2)+(Nov!E7*1)</f>
        <v>0</v>
      </c>
      <c r="G7" s="8"/>
      <c r="H7" s="30">
        <f>Oct!H7+G7</f>
        <v>2439</v>
      </c>
      <c r="I7" s="30">
        <f t="shared" si="0"/>
        <v>0</v>
      </c>
      <c r="J7" s="30">
        <f t="shared" si="1"/>
        <v>8539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(Jul!C8*5)+(Aug!C8*4)+(Sep!C8*3)+(Oct!C8*2)+(Nov!C8*1)</f>
        <v>1148</v>
      </c>
      <c r="E8" s="8"/>
      <c r="F8" s="30">
        <f>(Jul!E8*5)+(Aug!E8*4)+(Sep!E8*3)+(Oct!E8*2)+(Nov!E8*1)</f>
        <v>0</v>
      </c>
      <c r="G8" s="8"/>
      <c r="H8" s="30">
        <f>Oct!H8+G8</f>
        <v>287</v>
      </c>
      <c r="I8" s="30">
        <f t="shared" si="0"/>
        <v>0</v>
      </c>
      <c r="J8" s="30">
        <f t="shared" si="1"/>
        <v>1435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(Jul!C9*5)+(Aug!C9*4)+(Sep!C9*3)+(Oct!C9*2)+(Nov!C9*1)</f>
        <v>1032</v>
      </c>
      <c r="E9" s="8"/>
      <c r="F9" s="30">
        <f>(Jul!E9*5)+(Aug!E9*4)+(Sep!E9*3)+(Oct!E9*2)+(Nov!E9*1)</f>
        <v>0</v>
      </c>
      <c r="G9" s="8"/>
      <c r="H9" s="30">
        <f>Oct!H9+G9</f>
        <v>0</v>
      </c>
      <c r="I9" s="30">
        <f t="shared" si="0"/>
        <v>0</v>
      </c>
      <c r="J9" s="30">
        <f t="shared" si="1"/>
        <v>1032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(Jul!C10*5)+(Aug!C10*4)+(Sep!C10*3)+(Oct!C10*2)+(Nov!C10*1)</f>
        <v>2380</v>
      </c>
      <c r="E10" s="8"/>
      <c r="F10" s="30">
        <f>(Jul!E10*5)+(Aug!E10*4)+(Sep!E10*3)+(Oct!E10*2)+(Nov!E10*1)</f>
        <v>0</v>
      </c>
      <c r="G10" s="8"/>
      <c r="H10" s="30">
        <f>Oct!H10+G10</f>
        <v>3571</v>
      </c>
      <c r="I10" s="30">
        <f t="shared" si="0"/>
        <v>0</v>
      </c>
      <c r="J10" s="30">
        <f t="shared" si="1"/>
        <v>5951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(Jul!C11*5)+(Aug!C11*4)+(Sep!C11*3)+(Oct!C11*2)+(Nov!C11*1)</f>
        <v>0</v>
      </c>
      <c r="E11" s="8"/>
      <c r="F11" s="30">
        <f>(Jul!E11*5)+(Aug!E11*4)+(Sep!E11*3)+(Oct!E11*2)+(Nov!E11*1)</f>
        <v>0</v>
      </c>
      <c r="G11" s="8"/>
      <c r="H11" s="30">
        <f>Oct!H11+G11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(Jul!C12*5)+(Aug!C12*4)+(Sep!C12*3)+(Oct!C12*2)+(Nov!C12*1)</f>
        <v>3268</v>
      </c>
      <c r="E12" s="8"/>
      <c r="F12" s="30">
        <f>(Jul!E12*5)+(Aug!E12*4)+(Sep!E12*3)+(Oct!E12*2)+(Nov!E12*1)</f>
        <v>0</v>
      </c>
      <c r="G12" s="8"/>
      <c r="H12" s="30">
        <f>Oct!H12+G12</f>
        <v>3268</v>
      </c>
      <c r="I12" s="30">
        <f t="shared" si="0"/>
        <v>0</v>
      </c>
      <c r="J12" s="30">
        <f t="shared" si="1"/>
        <v>6536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(Jul!C13*5)+(Aug!C13*4)+(Sep!C13*3)+(Oct!C13*2)+(Nov!C13*1)</f>
        <v>0</v>
      </c>
      <c r="E13" s="8"/>
      <c r="F13" s="30">
        <f>(Jul!E13*5)+(Aug!E13*4)+(Sep!E13*3)+(Oct!E13*2)+(Nov!E13*1)</f>
        <v>0</v>
      </c>
      <c r="G13" s="8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(Jul!C14*5)+(Aug!C14*4)+(Sep!C14*3)+(Oct!C14*2)+(Nov!C14*1)</f>
        <v>0</v>
      </c>
      <c r="E14" s="8"/>
      <c r="F14" s="30">
        <f>(Jul!E14*5)+(Aug!E14*4)+(Sep!E14*3)+(Oct!E14*2)+(Nov!E14*1)</f>
        <v>0</v>
      </c>
      <c r="G14" s="8"/>
      <c r="H14" s="30">
        <f>Oct!H14+G14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(Jul!C15*5)+(Aug!C15*4)+(Sep!C15*3)+(Oct!C15*2)+(Nov!C15*1)</f>
        <v>0</v>
      </c>
      <c r="E15" s="8"/>
      <c r="F15" s="30">
        <f>(Jul!E15*5)+(Aug!E15*4)+(Sep!E15*3)+(Oct!E15*2)+(Nov!E15*1)</f>
        <v>0</v>
      </c>
      <c r="G15" s="8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1404</v>
      </c>
      <c r="D16" s="30">
        <f>(Jul!C16*5)+(Aug!C16*4)+(Sep!C16*3)+(Oct!C16*2)+(Nov!C16*1)</f>
        <v>3914</v>
      </c>
      <c r="E16" s="8"/>
      <c r="F16" s="30">
        <f>(Jul!E16*5)+(Aug!E16*4)+(Sep!E16*3)+(Oct!E16*2)+(Nov!E16*1)</f>
        <v>0</v>
      </c>
      <c r="G16" s="8"/>
      <c r="H16" s="30">
        <f>Oct!H16+G16</f>
        <v>5020</v>
      </c>
      <c r="I16" s="30">
        <f t="shared" si="0"/>
        <v>1404</v>
      </c>
      <c r="J16" s="30">
        <f t="shared" si="1"/>
        <v>8934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1015</v>
      </c>
      <c r="D17" s="30">
        <f>(Jul!C17*5)+(Aug!C17*4)+(Sep!C17*3)+(Oct!C17*2)+(Nov!C17*1)</f>
        <v>1459</v>
      </c>
      <c r="E17" s="8"/>
      <c r="F17" s="30">
        <f>(Jul!E17*5)+(Aug!E17*4)+(Sep!E17*3)+(Oct!E17*2)+(Nov!E17*1)</f>
        <v>0</v>
      </c>
      <c r="G17" s="8">
        <v>2031</v>
      </c>
      <c r="H17" s="30">
        <f>Oct!H17+G17</f>
        <v>2179</v>
      </c>
      <c r="I17" s="30">
        <f t="shared" si="0"/>
        <v>3046</v>
      </c>
      <c r="J17" s="30">
        <f t="shared" si="1"/>
        <v>3638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(Jul!C18*5)+(Aug!C18*4)+(Sep!C18*3)+(Oct!C18*2)+(Nov!C18*1)</f>
        <v>0</v>
      </c>
      <c r="E18" s="8"/>
      <c r="F18" s="30">
        <f>(Jul!E18*5)+(Aug!E18*4)+(Sep!E18*3)+(Oct!E18*2)+(Nov!E18*1)</f>
        <v>0</v>
      </c>
      <c r="G18" s="8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(Jul!C19*5)+(Aug!C19*4)+(Sep!C19*3)+(Oct!C19*2)+(Nov!C19*1)</f>
        <v>0</v>
      </c>
      <c r="E19" s="8"/>
      <c r="F19" s="30">
        <f>(Jul!E19*5)+(Aug!E19*4)+(Sep!E19*3)+(Oct!E19*2)+(Nov!E19*1)</f>
        <v>0</v>
      </c>
      <c r="G19" s="8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(Jul!C20*5)+(Aug!C20*4)+(Sep!C20*3)+(Oct!C20*2)+(Nov!C20*1)</f>
        <v>0</v>
      </c>
      <c r="E20" s="8"/>
      <c r="F20" s="30">
        <f>(Jul!E20*5)+(Aug!E20*4)+(Sep!E20*3)+(Oct!E20*2)+(Nov!E20*1)</f>
        <v>0</v>
      </c>
      <c r="G20" s="8"/>
      <c r="H20" s="30">
        <f>Oct!H20+G20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(Jul!C21*5)+(Aug!C21*4)+(Sep!C21*3)+(Oct!C21*2)+(Nov!C21*1)</f>
        <v>0</v>
      </c>
      <c r="E21" s="8"/>
      <c r="F21" s="30">
        <f>(Jul!E21*5)+(Aug!E21*4)+(Sep!E21*3)+(Oct!E21*2)+(Nov!E21*1)</f>
        <v>0</v>
      </c>
      <c r="G21" s="8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1404</v>
      </c>
      <c r="D22" s="30">
        <f>(Jul!C22*5)+(Aug!C22*4)+(Sep!C22*3)+(Oct!C22*2)+(Nov!C22*1)</f>
        <v>1404</v>
      </c>
      <c r="E22" s="8"/>
      <c r="F22" s="30">
        <f>(Jul!E22*5)+(Aug!E22*4)+(Sep!E22*3)+(Oct!E22*2)+(Nov!E22*1)</f>
        <v>0</v>
      </c>
      <c r="G22" s="8">
        <v>3124</v>
      </c>
      <c r="H22" s="30">
        <f>Oct!H22+G22</f>
        <v>3124</v>
      </c>
      <c r="I22" s="30">
        <f t="shared" si="0"/>
        <v>4528</v>
      </c>
      <c r="J22" s="30">
        <f t="shared" si="1"/>
        <v>4528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(Jul!C23*5)+(Aug!C23*4)+(Sep!C23*3)+(Oct!C23*2)+(Nov!C23*1)</f>
        <v>0</v>
      </c>
      <c r="E23" s="8"/>
      <c r="F23" s="30">
        <f>(Jul!E23*5)+(Aug!E23*4)+(Sep!E23*3)+(Oct!E23*2)+(Nov!E23*1)</f>
        <v>0</v>
      </c>
      <c r="G23" s="8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(Jul!C24*5)+(Aug!C24*4)+(Sep!C24*3)+(Oct!C24*2)+(Nov!C24*1)</f>
        <v>0</v>
      </c>
      <c r="E24" s="8"/>
      <c r="F24" s="30">
        <f>(Jul!E24*5)+(Aug!E24*4)+(Sep!E24*3)+(Oct!E24*2)+(Nov!E24*1)</f>
        <v>0</v>
      </c>
      <c r="G24" s="8"/>
      <c r="H24" s="30">
        <f>Oct!H24+G24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(Jul!C25*5)+(Aug!C25*4)+(Sep!C25*3)+(Oct!C25*2)+(Nov!C25*1)</f>
        <v>0</v>
      </c>
      <c r="E25" s="8"/>
      <c r="F25" s="30">
        <f>(Jul!E25*5)+(Aug!E25*4)+(Sep!E25*3)+(Oct!E25*2)+(Nov!E25*1)</f>
        <v>0</v>
      </c>
      <c r="G25" s="8"/>
      <c r="H25" s="30">
        <f>Oct!H25+G25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(Jul!C26*5)+(Aug!C26*4)+(Sep!C26*3)+(Oct!C26*2)+(Nov!C26*1)</f>
        <v>0</v>
      </c>
      <c r="E26" s="8"/>
      <c r="F26" s="30">
        <f>(Jul!E26*5)+(Aug!E26*4)+(Sep!E26*3)+(Oct!E26*2)+(Nov!E26*1)</f>
        <v>0</v>
      </c>
      <c r="G26" s="8"/>
      <c r="H26" s="30">
        <f>Oct!H26+G26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537</v>
      </c>
      <c r="D27" s="30">
        <f>(Jul!C27*5)+(Aug!C27*4)+(Sep!C27*3)+(Oct!C27*2)+(Nov!C27*1)</f>
        <v>1517</v>
      </c>
      <c r="E27" s="8"/>
      <c r="F27" s="30">
        <f>(Jul!E27*5)+(Aug!E27*4)+(Sep!E27*3)+(Oct!E27*2)+(Nov!E27*1)</f>
        <v>0</v>
      </c>
      <c r="G27" s="8">
        <v>537</v>
      </c>
      <c r="H27" s="30">
        <f>Oct!H27+G27</f>
        <v>733</v>
      </c>
      <c r="I27" s="30">
        <f t="shared" si="0"/>
        <v>1074</v>
      </c>
      <c r="J27" s="30">
        <f t="shared" si="1"/>
        <v>2250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(Jul!C28*5)+(Aug!C28*4)+(Sep!C28*3)+(Oct!C28*2)+(Nov!C28*1)</f>
        <v>0</v>
      </c>
      <c r="E28" s="8"/>
      <c r="F28" s="30">
        <f>(Jul!E28*5)+(Aug!E28*4)+(Sep!E28*3)+(Oct!E28*2)+(Nov!E28*1)</f>
        <v>0</v>
      </c>
      <c r="G28" s="8"/>
      <c r="H28" s="30">
        <f>Oct!H28+G28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(Jul!C29*5)+(Aug!C29*4)+(Sep!C29*3)+(Oct!C29*2)+(Nov!C29*1)</f>
        <v>0</v>
      </c>
      <c r="E29" s="8"/>
      <c r="F29" s="30">
        <f>(Jul!E29*5)+(Aug!E29*4)+(Sep!E29*3)+(Oct!E29*2)+(Nov!E29*1)</f>
        <v>0</v>
      </c>
      <c r="G29" s="8"/>
      <c r="H29" s="30">
        <f>Oct!H29+G29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(Jul!C30*5)+(Aug!C30*4)+(Sep!C30*3)+(Oct!C30*2)+(Nov!C30*1)</f>
        <v>18354</v>
      </c>
      <c r="E30" s="8"/>
      <c r="F30" s="30">
        <f>(Jul!E30*5)+(Aug!E30*4)+(Sep!E30*3)+(Oct!E30*2)+(Nov!E30*1)</f>
        <v>0</v>
      </c>
      <c r="G30" s="8"/>
      <c r="H30" s="30">
        <f>Oct!H30+G30</f>
        <v>10518</v>
      </c>
      <c r="I30" s="30">
        <f t="shared" si="0"/>
        <v>0</v>
      </c>
      <c r="J30" s="30">
        <f t="shared" si="1"/>
        <v>28872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136</v>
      </c>
      <c r="D31" s="30">
        <f>(Jul!C31*5)+(Aug!C31*4)+(Sep!C31*3)+(Oct!C31*2)+(Nov!C31*1)</f>
        <v>16837</v>
      </c>
      <c r="E31" s="8"/>
      <c r="F31" s="30">
        <f>(Jul!E31*5)+(Aug!E31*4)+(Sep!E31*3)+(Oct!E31*2)+(Nov!E31*1)</f>
        <v>0</v>
      </c>
      <c r="G31" s="8">
        <v>409</v>
      </c>
      <c r="H31" s="30">
        <f>Oct!H31+G31</f>
        <v>24290</v>
      </c>
      <c r="I31" s="30">
        <f t="shared" si="0"/>
        <v>545</v>
      </c>
      <c r="J31" s="30">
        <f t="shared" si="1"/>
        <v>41127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(Jul!C32*5)+(Aug!C32*4)+(Sep!C32*3)+(Oct!C32*2)+(Nov!C32*1)</f>
        <v>0</v>
      </c>
      <c r="E32" s="8"/>
      <c r="F32" s="30">
        <f>(Jul!E32*5)+(Aug!E32*4)+(Sep!E32*3)+(Oct!E32*2)+(Nov!E32*1)</f>
        <v>0</v>
      </c>
      <c r="G32" s="8"/>
      <c r="H32" s="30">
        <f>Oct!H32+G32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(Jul!C33*5)+(Aug!C33*4)+(Sep!C33*3)+(Oct!C33*2)+(Nov!C33*1)</f>
        <v>7296</v>
      </c>
      <c r="E33" s="8"/>
      <c r="F33" s="30">
        <f>(Jul!E33*5)+(Aug!E33*4)+(Sep!E33*3)+(Oct!E33*2)+(Nov!E33*1)</f>
        <v>0</v>
      </c>
      <c r="G33" s="8"/>
      <c r="H33" s="30">
        <f>Oct!H33+G33</f>
        <v>13667</v>
      </c>
      <c r="I33" s="30">
        <f t="shared" si="0"/>
        <v>0</v>
      </c>
      <c r="J33" s="30">
        <f t="shared" si="1"/>
        <v>20963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(Jul!C34*5)+(Aug!C34*4)+(Sep!C34*3)+(Oct!C34*2)+(Nov!C34*1)</f>
        <v>0</v>
      </c>
      <c r="E34" s="8"/>
      <c r="F34" s="30">
        <f>(Jul!E34*5)+(Aug!E34*4)+(Sep!E34*3)+(Oct!E34*2)+(Nov!E34*1)</f>
        <v>0</v>
      </c>
      <c r="G34" s="8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1658</v>
      </c>
      <c r="D35" s="30">
        <f>(Jul!C35*5)+(Aug!C35*4)+(Sep!C35*3)+(Oct!C35*2)+(Nov!C35*1)</f>
        <v>21844</v>
      </c>
      <c r="E35" s="8"/>
      <c r="F35" s="30">
        <f>(Jul!E35*5)+(Aug!E35*4)+(Sep!E35*3)+(Oct!E35*2)+(Nov!E35*1)</f>
        <v>0</v>
      </c>
      <c r="G35" s="8">
        <v>4975</v>
      </c>
      <c r="H35" s="30">
        <f>Oct!H35+G35</f>
        <v>18138</v>
      </c>
      <c r="I35" s="30">
        <f t="shared" si="0"/>
        <v>6633</v>
      </c>
      <c r="J35" s="30">
        <f t="shared" si="1"/>
        <v>39982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(Jul!C36*5)+(Aug!C36*4)+(Sep!C36*3)+(Oct!C36*2)+(Nov!C36*1)</f>
        <v>0</v>
      </c>
      <c r="E36" s="8"/>
      <c r="F36" s="30">
        <f>(Jul!E36*5)+(Aug!E36*4)+(Sep!E36*3)+(Oct!E36*2)+(Nov!E36*1)</f>
        <v>0</v>
      </c>
      <c r="G36" s="8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(Jul!C37*5)+(Aug!C37*4)+(Sep!C37*3)+(Oct!C37*2)+(Nov!C37*1)</f>
        <v>4761</v>
      </c>
      <c r="E37" s="8"/>
      <c r="F37" s="30">
        <f>(Jul!E37*5)+(Aug!E37*4)+(Sep!E37*3)+(Oct!E37*2)+(Nov!E37*1)</f>
        <v>0</v>
      </c>
      <c r="G37" s="8"/>
      <c r="H37" s="30">
        <f>Oct!H37+G37</f>
        <v>14468</v>
      </c>
      <c r="I37" s="30">
        <f t="shared" si="0"/>
        <v>0</v>
      </c>
      <c r="J37" s="30">
        <f t="shared" si="1"/>
        <v>19229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(Jul!C38*5)+(Aug!C38*4)+(Sep!C38*3)+(Oct!C38*2)+(Nov!C38*1)</f>
        <v>0</v>
      </c>
      <c r="E38" s="8"/>
      <c r="F38" s="30">
        <f>(Jul!E38*5)+(Aug!E38*4)+(Sep!E38*3)+(Oct!E38*2)+(Nov!E38*1)</f>
        <v>0</v>
      </c>
      <c r="G38" s="8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(Jul!C39*5)+(Aug!C39*4)+(Sep!C39*3)+(Oct!C39*2)+(Nov!C39*1)</f>
        <v>35365</v>
      </c>
      <c r="E39" s="8"/>
      <c r="F39" s="30">
        <f>(Jul!E39*5)+(Aug!E39*4)+(Sep!E39*3)+(Oct!E39*2)+(Nov!E39*1)</f>
        <v>0</v>
      </c>
      <c r="G39" s="8"/>
      <c r="H39" s="30">
        <f>Oct!H39+G39</f>
        <v>64054</v>
      </c>
      <c r="I39" s="30">
        <f t="shared" si="0"/>
        <v>0</v>
      </c>
      <c r="J39" s="30">
        <f t="shared" si="1"/>
        <v>99419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(Jul!C40*5)+(Aug!C40*4)+(Sep!C40*3)+(Oct!C40*2)+(Nov!C40*1)</f>
        <v>0</v>
      </c>
      <c r="E40" s="8"/>
      <c r="F40" s="30">
        <f>(Jul!E40*5)+(Aug!E40*4)+(Sep!E40*3)+(Oct!E40*2)+(Nov!E40*1)</f>
        <v>0</v>
      </c>
      <c r="G40" s="8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(Jul!C41*5)+(Aug!C41*4)+(Sep!C41*3)+(Oct!C41*2)+(Nov!C41*1)</f>
        <v>5946</v>
      </c>
      <c r="E41" s="8"/>
      <c r="F41" s="30">
        <f>(Jul!E41*5)+(Aug!E41*4)+(Sep!E41*3)+(Oct!E41*2)+(Nov!E41*1)</f>
        <v>0</v>
      </c>
      <c r="G41" s="8"/>
      <c r="H41" s="30">
        <f>Oct!H41+G41</f>
        <v>0</v>
      </c>
      <c r="I41" s="30">
        <f t="shared" si="0"/>
        <v>0</v>
      </c>
      <c r="J41" s="30">
        <f t="shared" si="1"/>
        <v>5946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(Jul!C42*5)+(Aug!C42*4)+(Sep!C42*3)+(Oct!C42*2)+(Nov!C42*1)</f>
        <v>0</v>
      </c>
      <c r="E42" s="8"/>
      <c r="F42" s="30">
        <f>(Jul!E42*5)+(Aug!E42*4)+(Sep!E42*3)+(Oct!E42*2)+(Nov!E42*1)</f>
        <v>0</v>
      </c>
      <c r="G42" s="8"/>
      <c r="H42" s="30">
        <f>Oct!H42+G42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(Jul!C43*5)+(Aug!C43*4)+(Sep!C43*3)+(Oct!C43*2)+(Nov!C43*1)</f>
        <v>2085</v>
      </c>
      <c r="E43" s="8"/>
      <c r="F43" s="30">
        <f>(Jul!E43*5)+(Aug!E43*4)+(Sep!E43*3)+(Oct!E43*2)+(Nov!E43*1)</f>
        <v>0</v>
      </c>
      <c r="G43" s="8"/>
      <c r="H43" s="30">
        <f>Oct!H43+G43</f>
        <v>836</v>
      </c>
      <c r="I43" s="30">
        <f t="shared" si="0"/>
        <v>0</v>
      </c>
      <c r="J43" s="30">
        <f t="shared" si="1"/>
        <v>2921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916</v>
      </c>
      <c r="D44" s="30">
        <f>(Jul!C44*5)+(Aug!C44*4)+(Sep!C44*3)+(Oct!C44*2)+(Nov!C44*1)</f>
        <v>1996</v>
      </c>
      <c r="E44" s="8"/>
      <c r="F44" s="30">
        <f>(Jul!E44*5)+(Aug!E44*4)+(Sep!E44*3)+(Oct!E44*2)+(Nov!E44*1)</f>
        <v>0</v>
      </c>
      <c r="G44" s="8">
        <v>992</v>
      </c>
      <c r="H44" s="30">
        <f>Oct!H44+G44</f>
        <v>5277</v>
      </c>
      <c r="I44" s="30">
        <f t="shared" si="0"/>
        <v>1908</v>
      </c>
      <c r="J44" s="30">
        <f t="shared" si="1"/>
        <v>7273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(Jul!C45*5)+(Aug!C45*4)+(Sep!C45*3)+(Oct!C45*2)+(Nov!C45*1)</f>
        <v>0</v>
      </c>
      <c r="E45" s="8"/>
      <c r="F45" s="30">
        <f>(Jul!E45*5)+(Aug!E45*4)+(Sep!E45*3)+(Oct!E45*2)+(Nov!E45*1)</f>
        <v>0</v>
      </c>
      <c r="G45" s="8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(Jul!C46*5)+(Aug!C46*4)+(Sep!C46*3)+(Oct!C46*2)+(Nov!C46*1)</f>
        <v>0</v>
      </c>
      <c r="E46" s="8"/>
      <c r="F46" s="30">
        <f>(Jul!E46*5)+(Aug!E46*4)+(Sep!E46*3)+(Oct!E46*2)+(Nov!E46*1)</f>
        <v>0</v>
      </c>
      <c r="G46" s="8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(Jul!C47*5)+(Aug!C47*4)+(Sep!C47*3)+(Oct!C47*2)+(Nov!C47*1)</f>
        <v>0</v>
      </c>
      <c r="E47" s="8"/>
      <c r="F47" s="30">
        <f>(Jul!E47*5)+(Aug!E47*4)+(Sep!E47*3)+(Oct!E47*2)+(Nov!E47*1)</f>
        <v>0</v>
      </c>
      <c r="G47" s="8"/>
      <c r="H47" s="30">
        <f>Oct!H47+G47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(Jul!C48*5)+(Aug!C48*4)+(Sep!C48*3)+(Oct!C48*2)+(Nov!C48*1)</f>
        <v>2400</v>
      </c>
      <c r="E48" s="8"/>
      <c r="F48" s="30">
        <f>(Jul!E48*5)+(Aug!E48*4)+(Sep!E48*3)+(Oct!E48*2)+(Nov!E48*1)</f>
        <v>0</v>
      </c>
      <c r="G48" s="8"/>
      <c r="H48" s="30">
        <f>Oct!H48+G48</f>
        <v>1403</v>
      </c>
      <c r="I48" s="30">
        <f t="shared" si="0"/>
        <v>0</v>
      </c>
      <c r="J48" s="30">
        <f t="shared" si="1"/>
        <v>3803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(Jul!C49*5)+(Aug!C49*4)+(Sep!C49*3)+(Oct!C49*2)+(Nov!C49*1)</f>
        <v>4084</v>
      </c>
      <c r="E49" s="8"/>
      <c r="F49" s="30">
        <f>(Jul!E49*5)+(Aug!E49*4)+(Sep!E49*3)+(Oct!E49*2)+(Nov!E49*1)</f>
        <v>0</v>
      </c>
      <c r="G49" s="8"/>
      <c r="H49" s="30">
        <f>Oct!H49+G49</f>
        <v>0</v>
      </c>
      <c r="I49" s="30">
        <f t="shared" si="0"/>
        <v>0</v>
      </c>
      <c r="J49" s="30">
        <f t="shared" si="1"/>
        <v>4084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(Jul!C50*5)+(Aug!C50*4)+(Sep!C50*3)+(Oct!C50*2)+(Nov!C50*1)</f>
        <v>8877</v>
      </c>
      <c r="E50" s="8"/>
      <c r="F50" s="30">
        <f>(Jul!E50*5)+(Aug!E50*4)+(Sep!E50*3)+(Oct!E50*2)+(Nov!E50*1)</f>
        <v>0</v>
      </c>
      <c r="G50" s="8"/>
      <c r="H50" s="30">
        <f>Oct!H50+G50</f>
        <v>16550</v>
      </c>
      <c r="I50" s="30">
        <f t="shared" si="0"/>
        <v>0</v>
      </c>
      <c r="J50" s="30">
        <f t="shared" si="1"/>
        <v>25427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1587</v>
      </c>
      <c r="D51" s="30">
        <f>(Jul!C51*5)+(Aug!C51*4)+(Sep!C51*3)+(Oct!C51*2)+(Nov!C51*1)</f>
        <v>1587</v>
      </c>
      <c r="E51" s="8"/>
      <c r="F51" s="30">
        <f>(Jul!E51*5)+(Aug!E51*4)+(Sep!E51*3)+(Oct!E51*2)+(Nov!E51*1)</f>
        <v>0</v>
      </c>
      <c r="G51" s="8">
        <v>1587</v>
      </c>
      <c r="H51" s="30">
        <f>Oct!H51+G51</f>
        <v>1587</v>
      </c>
      <c r="I51" s="30">
        <f t="shared" si="0"/>
        <v>3174</v>
      </c>
      <c r="J51" s="30">
        <f t="shared" si="1"/>
        <v>3174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(Jul!C52*5)+(Aug!C52*4)+(Sep!C52*3)+(Oct!C52*2)+(Nov!C52*1)</f>
        <v>0</v>
      </c>
      <c r="E52" s="8"/>
      <c r="F52" s="30">
        <f>(Jul!E52*5)+(Aug!E52*4)+(Sep!E52*3)+(Oct!E52*2)+(Nov!E52*1)</f>
        <v>0</v>
      </c>
      <c r="G52" s="8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(Jul!C53*5)+(Aug!C53*4)+(Sep!C53*3)+(Oct!C53*2)+(Nov!C53*1)</f>
        <v>0</v>
      </c>
      <c r="E53" s="8"/>
      <c r="F53" s="30">
        <f>(Jul!E53*5)+(Aug!E53*4)+(Sep!E53*3)+(Oct!E53*2)+(Nov!E53*1)</f>
        <v>0</v>
      </c>
      <c r="G53" s="8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3028</v>
      </c>
      <c r="D54" s="30">
        <f>(Jul!C54*5)+(Aug!C54*4)+(Sep!C54*3)+(Oct!C54*2)+(Nov!C54*1)</f>
        <v>3028</v>
      </c>
      <c r="E54" s="8"/>
      <c r="F54" s="30">
        <f>(Jul!E54*5)+(Aug!E54*4)+(Sep!E54*3)+(Oct!E54*2)+(Nov!E54*1)</f>
        <v>0</v>
      </c>
      <c r="G54" s="8">
        <v>6056</v>
      </c>
      <c r="H54" s="30">
        <f>Oct!H54+G54</f>
        <v>6056</v>
      </c>
      <c r="I54" s="30">
        <f t="shared" si="0"/>
        <v>9084</v>
      </c>
      <c r="J54" s="30">
        <f t="shared" si="1"/>
        <v>9084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3434</v>
      </c>
      <c r="D55" s="30">
        <f>(Jul!C55*5)+(Aug!C55*4)+(Sep!C55*3)+(Oct!C55*2)+(Nov!C55*1)</f>
        <v>55061</v>
      </c>
      <c r="E55" s="8"/>
      <c r="F55" s="30">
        <f>(Jul!E55*5)+(Aug!E55*4)+(Sep!E55*3)+(Oct!E55*2)+(Nov!E55*1)</f>
        <v>0</v>
      </c>
      <c r="G55" s="8">
        <v>7932</v>
      </c>
      <c r="H55" s="30">
        <f>Oct!H55+G55</f>
        <v>69910</v>
      </c>
      <c r="I55" s="30">
        <f t="shared" si="0"/>
        <v>11366</v>
      </c>
      <c r="J55" s="30">
        <f t="shared" si="1"/>
        <v>124971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(Jul!C56*5)+(Aug!C56*4)+(Sep!C56*3)+(Oct!C56*2)+(Nov!C56*1)</f>
        <v>0</v>
      </c>
      <c r="E56" s="8"/>
      <c r="F56" s="30">
        <f>(Jul!E56*5)+(Aug!E56*4)+(Sep!E56*3)+(Oct!E56*2)+(Nov!E56*1)</f>
        <v>0</v>
      </c>
      <c r="G56" s="8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(Jul!C57*5)+(Aug!C57*4)+(Sep!C57*3)+(Oct!C57*2)+(Nov!C57*1)</f>
        <v>7306</v>
      </c>
      <c r="E57" s="8"/>
      <c r="F57" s="30">
        <f>(Jul!E57*5)+(Aug!E57*4)+(Sep!E57*3)+(Oct!E57*2)+(Nov!E57*1)</f>
        <v>0</v>
      </c>
      <c r="G57" s="8"/>
      <c r="H57" s="30">
        <f>Oct!H57+G57</f>
        <v>9863</v>
      </c>
      <c r="I57" s="30">
        <f t="shared" si="0"/>
        <v>0</v>
      </c>
      <c r="J57" s="30">
        <f t="shared" si="1"/>
        <v>17169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(Jul!C58*5)+(Aug!C58*4)+(Sep!C58*3)+(Oct!C58*2)+(Nov!C58*1)</f>
        <v>0</v>
      </c>
      <c r="E58" s="8"/>
      <c r="F58" s="30">
        <f>(Jul!E58*5)+(Aug!E58*4)+(Sep!E58*3)+(Oct!E58*2)+(Nov!E58*1)</f>
        <v>0</v>
      </c>
      <c r="G58" s="8"/>
      <c r="H58" s="30">
        <f>Oct!H58+G58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(Jul!C59*5)+(Aug!C59*4)+(Sep!C59*3)+(Oct!C59*2)+(Nov!C59*1)</f>
        <v>0</v>
      </c>
      <c r="E59" s="8"/>
      <c r="F59" s="30">
        <f>(Jul!E59*5)+(Aug!E59*4)+(Sep!E59*3)+(Oct!E59*2)+(Nov!E59*1)</f>
        <v>0</v>
      </c>
      <c r="G59" s="8"/>
      <c r="H59" s="30">
        <f>Oct!H59+G59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(Jul!C60*5)+(Aug!C60*4)+(Sep!C60*3)+(Oct!C60*2)+(Nov!C60*1)</f>
        <v>29348</v>
      </c>
      <c r="E60" s="8"/>
      <c r="F60" s="30">
        <f>(Jul!E60*5)+(Aug!E60*4)+(Sep!E60*3)+(Oct!E60*2)+(Nov!E60*1)</f>
        <v>0</v>
      </c>
      <c r="G60" s="8"/>
      <c r="H60" s="30">
        <f>Oct!H60+G60</f>
        <v>12557</v>
      </c>
      <c r="I60" s="30">
        <f t="shared" si="0"/>
        <v>0</v>
      </c>
      <c r="J60" s="30">
        <f t="shared" si="1"/>
        <v>41905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(Jul!C61*5)+(Aug!C61*4)+(Sep!C61*3)+(Oct!C61*2)+(Nov!C61*1)</f>
        <v>0</v>
      </c>
      <c r="E61" s="8"/>
      <c r="F61" s="30">
        <f>(Jul!E61*5)+(Aug!E61*4)+(Sep!E61*3)+(Oct!E61*2)+(Nov!E61*1)</f>
        <v>0</v>
      </c>
      <c r="G61" s="8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(Jul!C62*5)+(Aug!C62*4)+(Sep!C62*3)+(Oct!C62*2)+(Nov!C62*1)</f>
        <v>0</v>
      </c>
      <c r="E62" s="8"/>
      <c r="F62" s="30">
        <f>(Jul!E62*5)+(Aug!E62*4)+(Sep!E62*3)+(Oct!E62*2)+(Nov!E62*1)</f>
        <v>0</v>
      </c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(Jul!C63*5)+(Aug!C63*4)+(Sep!C63*3)+(Oct!C63*2)+(Nov!C63*1)</f>
        <v>0</v>
      </c>
      <c r="E63" s="8"/>
      <c r="F63" s="30">
        <f>(Jul!E63*5)+(Aug!E63*4)+(Sep!E63*3)+(Oct!E63*2)+(Nov!E63*1)</f>
        <v>0</v>
      </c>
      <c r="G63" s="8"/>
      <c r="H63" s="30">
        <f>Oct!H63+G63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(Jul!C64*5)+(Aug!C64*4)+(Sep!C64*3)+(Oct!C64*2)+(Nov!C64*1)</f>
        <v>0</v>
      </c>
      <c r="E64" s="8"/>
      <c r="F64" s="30">
        <f>(Jul!E64*5)+(Aug!E64*4)+(Sep!E64*3)+(Oct!E64*2)+(Nov!E64*1)</f>
        <v>0</v>
      </c>
      <c r="G64" s="8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(Jul!C65*5)+(Aug!C65*4)+(Sep!C65*3)+(Oct!C65*2)+(Nov!C65*1)</f>
        <v>0</v>
      </c>
      <c r="E65" s="8"/>
      <c r="F65" s="30">
        <f>(Jul!E65*5)+(Aug!E65*4)+(Sep!E65*3)+(Oct!E65*2)+(Nov!E65*1)</f>
        <v>0</v>
      </c>
      <c r="G65" s="8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(Jul!C66*5)+(Aug!C66*4)+(Sep!C66*3)+(Oct!C66*2)+(Nov!C66*1)</f>
        <v>0</v>
      </c>
      <c r="E66" s="8"/>
      <c r="F66" s="30">
        <f>(Jul!E66*5)+(Aug!E66*4)+(Sep!E66*3)+(Oct!E66*2)+(Nov!E66*1)</f>
        <v>0</v>
      </c>
      <c r="G66" s="8"/>
      <c r="H66" s="30">
        <f>Oct!H66+G66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(Jul!C67*5)+(Aug!C67*4)+(Sep!C67*3)+(Oct!C67*2)+(Nov!C67*1)</f>
        <v>0</v>
      </c>
      <c r="E67" s="8"/>
      <c r="F67" s="30">
        <f>(Jul!E67*5)+(Aug!E67*4)+(Sep!E67*3)+(Oct!E67*2)+(Nov!E67*1)</f>
        <v>0</v>
      </c>
      <c r="G67" s="8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(Jul!C68*5)+(Aug!C68*4)+(Sep!C68*3)+(Oct!C68*2)+(Nov!C68*1)</f>
        <v>0</v>
      </c>
      <c r="E68" s="8"/>
      <c r="F68" s="30">
        <f>(Jul!E68*5)+(Aug!E68*4)+(Sep!E68*3)+(Oct!E68*2)+(Nov!E68*1)</f>
        <v>0</v>
      </c>
      <c r="G68" s="8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(Jul!C69*5)+(Aug!C69*4)+(Sep!C69*3)+(Oct!C69*2)+(Nov!C69*1)</f>
        <v>0</v>
      </c>
      <c r="E69" s="8"/>
      <c r="F69" s="30">
        <f>(Jul!E69*5)+(Aug!E69*4)+(Sep!E69*3)+(Oct!E69*2)+(Nov!E69*1)</f>
        <v>0</v>
      </c>
      <c r="G69" s="8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(Jul!C70*5)+(Aug!C70*4)+(Sep!C70*3)+(Oct!C70*2)+(Nov!C70*1)</f>
        <v>0</v>
      </c>
      <c r="E70" s="8"/>
      <c r="F70" s="30">
        <f>(Jul!E70*5)+(Aug!E70*4)+(Sep!E70*3)+(Oct!E70*2)+(Nov!E70*1)</f>
        <v>0</v>
      </c>
      <c r="G70" s="8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(Jul!C71*5)+(Aug!C71*4)+(Sep!C71*3)+(Oct!C71*2)+(Nov!C71*1)</f>
        <v>2730</v>
      </c>
      <c r="E71" s="8"/>
      <c r="F71" s="30">
        <f>(Jul!E71*5)+(Aug!E71*4)+(Sep!E71*3)+(Oct!E71*2)+(Nov!E71*1)</f>
        <v>0</v>
      </c>
      <c r="G71" s="8"/>
      <c r="H71" s="30">
        <f>Oct!H71+G71</f>
        <v>6826</v>
      </c>
      <c r="I71" s="30">
        <f t="shared" si="2"/>
        <v>0</v>
      </c>
      <c r="J71" s="30">
        <f t="shared" si="3"/>
        <v>9556</v>
      </c>
    </row>
    <row r="72" spans="1:10" s="3" customFormat="1" ht="21.75" x14ac:dyDescent="0.2">
      <c r="A72" s="19" t="s">
        <v>123</v>
      </c>
      <c r="B72" s="2"/>
      <c r="C72" s="31">
        <f>SUM(C5:C31)</f>
        <v>13043</v>
      </c>
      <c r="D72" s="31">
        <f t="shared" ref="D72:J72" si="4">SUM(D5:D31)</f>
        <v>148445</v>
      </c>
      <c r="E72" s="31">
        <f t="shared" si="4"/>
        <v>0</v>
      </c>
      <c r="F72" s="31">
        <f t="shared" si="4"/>
        <v>0</v>
      </c>
      <c r="G72" s="31">
        <f t="shared" si="4"/>
        <v>56584</v>
      </c>
      <c r="H72" s="31">
        <f t="shared" si="4"/>
        <v>174740</v>
      </c>
      <c r="I72" s="31">
        <f t="shared" si="4"/>
        <v>69627</v>
      </c>
      <c r="J72" s="31">
        <f t="shared" si="4"/>
        <v>323185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10623</v>
      </c>
      <c r="D73" s="31">
        <f t="shared" si="5"/>
        <v>193714</v>
      </c>
      <c r="E73" s="31">
        <f t="shared" si="5"/>
        <v>0</v>
      </c>
      <c r="F73" s="31">
        <f t="shared" si="5"/>
        <v>0</v>
      </c>
      <c r="G73" s="31">
        <f t="shared" si="5"/>
        <v>21542</v>
      </c>
      <c r="H73" s="31">
        <f t="shared" si="5"/>
        <v>241192</v>
      </c>
      <c r="I73" s="31">
        <f t="shared" si="5"/>
        <v>32165</v>
      </c>
      <c r="J73" s="31">
        <f t="shared" si="5"/>
        <v>434906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23666</v>
      </c>
      <c r="D74" s="31">
        <f t="shared" ref="D74:J74" si="6">SUM(D72:D73)</f>
        <v>342159</v>
      </c>
      <c r="E74" s="31">
        <f t="shared" si="6"/>
        <v>0</v>
      </c>
      <c r="F74" s="31">
        <f t="shared" si="6"/>
        <v>0</v>
      </c>
      <c r="G74" s="31">
        <f t="shared" si="6"/>
        <v>78126</v>
      </c>
      <c r="H74" s="31">
        <f t="shared" si="6"/>
        <v>415932</v>
      </c>
      <c r="I74" s="31">
        <f t="shared" si="6"/>
        <v>101792</v>
      </c>
      <c r="J74" s="31">
        <f t="shared" si="6"/>
        <v>758091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pane ySplit="4" topLeftCell="A28" activePane="bottomLeft" state="frozen"/>
      <selection pane="bottomLeft" activeCell="G56" sqref="G56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132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5151</v>
      </c>
      <c r="D5" s="30">
        <f>(Jul!C5*6)+(Aug!C5*5)+(Sep!C5*4)+(Oct!C5*3)+(Nov!C5*2)+(Dec!C5*1)</f>
        <v>125601</v>
      </c>
      <c r="E5" s="8"/>
      <c r="F5" s="30">
        <f>(Jul!E5*6)+(Aug!E5*5)+(Sep!E5*4)+(Oct!E5*3)+(Nov!E5*2)+(Dec!E5*1)</f>
        <v>0</v>
      </c>
      <c r="G5" s="8">
        <v>9220</v>
      </c>
      <c r="H5" s="30">
        <f>Nov!H5+G5</f>
        <v>125280</v>
      </c>
      <c r="I5" s="30">
        <f t="shared" ref="I5:I63" si="0">C5+E5+G5</f>
        <v>14371</v>
      </c>
      <c r="J5" s="30">
        <f t="shared" ref="J5:J63" si="1">D5+F5+H5</f>
        <v>250881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(Jul!C6*6)+(Aug!C6*5)+(Sep!C6*4)+(Oct!C6*3)+(Nov!C6*2)+(Dec!C6*1)</f>
        <v>1114</v>
      </c>
      <c r="E6" s="8"/>
      <c r="F6" s="30">
        <f>(Jul!E6*6)+(Aug!E6*5)+(Sep!E6*4)+(Oct!E6*3)+(Nov!E6*2)+(Dec!E6*1)</f>
        <v>0</v>
      </c>
      <c r="G6" s="8"/>
      <c r="H6" s="30">
        <f>Nov!H6+G6</f>
        <v>3251</v>
      </c>
      <c r="I6" s="30">
        <f t="shared" si="0"/>
        <v>0</v>
      </c>
      <c r="J6" s="30">
        <f t="shared" si="1"/>
        <v>4365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(Jul!C7*6)+(Aug!C7*5)+(Sep!C7*4)+(Oct!C7*3)+(Nov!C7*2)+(Dec!C7*1)</f>
        <v>7320</v>
      </c>
      <c r="E7" s="8"/>
      <c r="F7" s="30">
        <f>(Jul!E7*6)+(Aug!E7*5)+(Sep!E7*4)+(Oct!E7*3)+(Nov!E7*2)+(Dec!E7*1)</f>
        <v>0</v>
      </c>
      <c r="G7" s="8"/>
      <c r="H7" s="30">
        <f>Nov!H7+G7</f>
        <v>2439</v>
      </c>
      <c r="I7" s="30">
        <f t="shared" si="0"/>
        <v>0</v>
      </c>
      <c r="J7" s="30">
        <f t="shared" si="1"/>
        <v>9759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(Jul!C8*6)+(Aug!C8*5)+(Sep!C8*4)+(Oct!C8*3)+(Nov!C8*2)+(Dec!C8*1)</f>
        <v>1435</v>
      </c>
      <c r="E8" s="8"/>
      <c r="F8" s="30">
        <f>(Jul!E8*6)+(Aug!E8*5)+(Sep!E8*4)+(Oct!E8*3)+(Nov!E8*2)+(Dec!E8*1)</f>
        <v>0</v>
      </c>
      <c r="G8" s="8"/>
      <c r="H8" s="30">
        <f>Nov!H8+G8</f>
        <v>287</v>
      </c>
      <c r="I8" s="30">
        <f t="shared" si="0"/>
        <v>0</v>
      </c>
      <c r="J8" s="30">
        <f t="shared" si="1"/>
        <v>1722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(Jul!C9*6)+(Aug!C9*5)+(Sep!C9*4)+(Oct!C9*3)+(Nov!C9*2)+(Dec!C9*1)</f>
        <v>1548</v>
      </c>
      <c r="E9" s="8"/>
      <c r="F9" s="30">
        <f>(Jul!E9*6)+(Aug!E9*5)+(Sep!E9*4)+(Oct!E9*3)+(Nov!E9*2)+(Dec!E9*1)</f>
        <v>0</v>
      </c>
      <c r="G9" s="8"/>
      <c r="H9" s="30">
        <f>Nov!H9+G9</f>
        <v>0</v>
      </c>
      <c r="I9" s="30">
        <f t="shared" si="0"/>
        <v>0</v>
      </c>
      <c r="J9" s="30">
        <f t="shared" si="1"/>
        <v>1548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(Jul!C10*6)+(Aug!C10*5)+(Sep!C10*4)+(Oct!C10*3)+(Nov!C10*2)+(Dec!C10*1)</f>
        <v>3570</v>
      </c>
      <c r="E10" s="8"/>
      <c r="F10" s="30">
        <f>(Jul!E10*6)+(Aug!E10*5)+(Sep!E10*4)+(Oct!E10*3)+(Nov!E10*2)+(Dec!E10*1)</f>
        <v>0</v>
      </c>
      <c r="G10" s="8"/>
      <c r="H10" s="30">
        <f>Nov!H10+G10</f>
        <v>3571</v>
      </c>
      <c r="I10" s="30">
        <f t="shared" si="0"/>
        <v>0</v>
      </c>
      <c r="J10" s="30">
        <f t="shared" si="1"/>
        <v>7141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(Jul!C11*6)+(Aug!C11*5)+(Sep!C11*4)+(Oct!C11*3)+(Nov!C11*2)+(Dec!C11*1)</f>
        <v>0</v>
      </c>
      <c r="E11" s="8"/>
      <c r="F11" s="30">
        <f>(Jul!E11*6)+(Aug!E11*5)+(Sep!E11*4)+(Oct!E11*3)+(Nov!E11*2)+(Dec!E11*1)</f>
        <v>0</v>
      </c>
      <c r="G11" s="8"/>
      <c r="H11" s="30">
        <f>Nov!H11+G11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(Jul!C12*6)+(Aug!C12*5)+(Sep!C12*4)+(Oct!C12*3)+(Nov!C12*2)+(Dec!C12*1)</f>
        <v>4085</v>
      </c>
      <c r="E12" s="8"/>
      <c r="F12" s="30">
        <f>(Jul!E12*6)+(Aug!E12*5)+(Sep!E12*4)+(Oct!E12*3)+(Nov!E12*2)+(Dec!E12*1)</f>
        <v>0</v>
      </c>
      <c r="G12" s="8"/>
      <c r="H12" s="30">
        <f>Nov!H12+G12</f>
        <v>3268</v>
      </c>
      <c r="I12" s="30">
        <f t="shared" si="0"/>
        <v>0</v>
      </c>
      <c r="J12" s="30">
        <f t="shared" si="1"/>
        <v>7353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(Jul!C14*6)+(Aug!C14*5)+(Sep!C14*4)+(Oct!C14*3)+(Nov!C14*2)+(Dec!C14*1)</f>
        <v>0</v>
      </c>
      <c r="E14" s="8"/>
      <c r="F14" s="30">
        <f>(Jul!E14*6)+(Aug!E14*5)+(Sep!E14*4)+(Oct!E14*3)+(Nov!E14*2)+(Dec!E14*1)</f>
        <v>0</v>
      </c>
      <c r="G14" s="8"/>
      <c r="H14" s="30">
        <f>Nov!H14+G14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(Jul!C16*6)+(Aug!C16*5)+(Sep!C16*4)+(Oct!C16*3)+(Nov!C16*2)+(Dec!C16*1)</f>
        <v>6573</v>
      </c>
      <c r="E16" s="8"/>
      <c r="F16" s="30">
        <f>(Jul!E16*6)+(Aug!E16*5)+(Sep!E16*4)+(Oct!E16*3)+(Nov!E16*2)+(Dec!E16*1)</f>
        <v>0</v>
      </c>
      <c r="G16" s="8"/>
      <c r="H16" s="30">
        <f>Nov!H16+G16</f>
        <v>5020</v>
      </c>
      <c r="I16" s="30">
        <f t="shared" si="0"/>
        <v>0</v>
      </c>
      <c r="J16" s="30">
        <f t="shared" si="1"/>
        <v>11593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278</v>
      </c>
      <c r="D17" s="30">
        <f>(Jul!C17*6)+(Aug!C17*5)+(Sep!C17*4)+(Oct!C17*3)+(Nov!C17*2)+(Dec!C17*1)</f>
        <v>2900</v>
      </c>
      <c r="E17" s="8"/>
      <c r="F17" s="30">
        <f>(Jul!E17*6)+(Aug!E17*5)+(Sep!E17*4)+(Oct!E17*3)+(Nov!E17*2)+(Dec!E17*1)</f>
        <v>0</v>
      </c>
      <c r="G17" s="8"/>
      <c r="H17" s="30">
        <f>Nov!H17+G17</f>
        <v>2179</v>
      </c>
      <c r="I17" s="30">
        <f t="shared" si="0"/>
        <v>278</v>
      </c>
      <c r="J17" s="30">
        <f t="shared" si="1"/>
        <v>5079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241</v>
      </c>
      <c r="D20" s="30">
        <f>(Jul!C20*6)+(Aug!C20*5)+(Sep!C20*4)+(Oct!C20*3)+(Nov!C20*2)+(Dec!C20*1)</f>
        <v>241</v>
      </c>
      <c r="E20" s="8"/>
      <c r="F20" s="30">
        <f>(Jul!E20*6)+(Aug!E20*5)+(Sep!E20*4)+(Oct!E20*3)+(Nov!E20*2)+(Dec!E20*1)</f>
        <v>0</v>
      </c>
      <c r="G20" s="8"/>
      <c r="H20" s="30">
        <f>Nov!H20+G20</f>
        <v>0</v>
      </c>
      <c r="I20" s="30">
        <f t="shared" si="0"/>
        <v>241</v>
      </c>
      <c r="J20" s="30">
        <f t="shared" si="1"/>
        <v>241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(Jul!C22*6)+(Aug!C22*5)+(Sep!C22*4)+(Oct!C22*3)+(Nov!C22*2)+(Dec!C22*1)</f>
        <v>2808</v>
      </c>
      <c r="E22" s="8"/>
      <c r="F22" s="30">
        <f>(Jul!E22*6)+(Aug!E22*5)+(Sep!E22*4)+(Oct!E22*3)+(Nov!E22*2)+(Dec!E22*1)</f>
        <v>0</v>
      </c>
      <c r="G22" s="8"/>
      <c r="H22" s="30">
        <f>Nov!H22+G22</f>
        <v>3124</v>
      </c>
      <c r="I22" s="30">
        <f t="shared" si="0"/>
        <v>0</v>
      </c>
      <c r="J22" s="30">
        <f t="shared" si="1"/>
        <v>5932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(Jul!C24*6)+(Aug!C24*5)+(Sep!C24*4)+(Oct!C24*3)+(Nov!C24*2)+(Dec!C24*1)</f>
        <v>0</v>
      </c>
      <c r="E24" s="8"/>
      <c r="F24" s="30">
        <f>(Jul!E24*6)+(Aug!E24*5)+(Sep!E24*4)+(Oct!E24*3)+(Nov!E24*2)+(Dec!E24*1)</f>
        <v>0</v>
      </c>
      <c r="G24" s="8"/>
      <c r="H24" s="30">
        <f>Nov!H24+G24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(Jul!C25*6)+(Aug!C25*5)+(Sep!C25*4)+(Oct!C25*3)+(Nov!C25*2)+(Dec!C25*1)</f>
        <v>0</v>
      </c>
      <c r="E25" s="8"/>
      <c r="F25" s="30">
        <f>(Jul!E25*6)+(Aug!E25*5)+(Sep!E25*4)+(Oct!E25*3)+(Nov!E25*2)+(Dec!E25*1)</f>
        <v>0</v>
      </c>
      <c r="G25" s="8"/>
      <c r="H25" s="30">
        <f>Nov!H25+G25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(Jul!C26*6)+(Aug!C26*5)+(Sep!C26*4)+(Oct!C26*3)+(Nov!C26*2)+(Dec!C26*1)</f>
        <v>0</v>
      </c>
      <c r="E26" s="8"/>
      <c r="F26" s="30">
        <f>(Jul!E26*6)+(Aug!E26*5)+(Sep!E26*4)+(Oct!E26*3)+(Nov!E26*2)+(Dec!E26*1)</f>
        <v>0</v>
      </c>
      <c r="G26" s="8"/>
      <c r="H26" s="30">
        <f>Nov!H26+G26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(Jul!C27*6)+(Aug!C27*5)+(Sep!C27*4)+(Oct!C27*3)+(Nov!C27*2)+(Dec!C27*1)</f>
        <v>2250</v>
      </c>
      <c r="E27" s="8"/>
      <c r="F27" s="30">
        <f>(Jul!E27*6)+(Aug!E27*5)+(Sep!E27*4)+(Oct!E27*3)+(Nov!E27*2)+(Dec!E27*1)</f>
        <v>0</v>
      </c>
      <c r="G27" s="8"/>
      <c r="H27" s="30">
        <f>Nov!H27+G27</f>
        <v>733</v>
      </c>
      <c r="I27" s="30">
        <f t="shared" si="0"/>
        <v>0</v>
      </c>
      <c r="J27" s="30">
        <f t="shared" si="1"/>
        <v>2983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(Jul!C28*6)+(Aug!C28*5)+(Sep!C28*4)+(Oct!C28*3)+(Nov!C28*2)+(Dec!C28*1)</f>
        <v>0</v>
      </c>
      <c r="E28" s="8"/>
      <c r="F28" s="30">
        <f>(Jul!E28*6)+(Aug!E28*5)+(Sep!E28*4)+(Oct!E28*3)+(Nov!E28*2)+(Dec!E28*1)</f>
        <v>0</v>
      </c>
      <c r="G28" s="8"/>
      <c r="H28" s="30">
        <f>Nov!H28+G28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0</v>
      </c>
      <c r="G29" s="8"/>
      <c r="H29" s="30">
        <f>Nov!H29+G29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(Jul!C30*6)+(Aug!C30*5)+(Sep!C30*4)+(Oct!C30*3)+(Nov!C30*2)+(Dec!C30*1)</f>
        <v>24363</v>
      </c>
      <c r="E30" s="8"/>
      <c r="F30" s="30">
        <f>(Jul!E30*6)+(Aug!E30*5)+(Sep!E30*4)+(Oct!E30*3)+(Nov!E30*2)+(Dec!E30*1)</f>
        <v>0</v>
      </c>
      <c r="G30" s="8"/>
      <c r="H30" s="30">
        <f>Nov!H30+G30</f>
        <v>10518</v>
      </c>
      <c r="I30" s="30">
        <f t="shared" si="0"/>
        <v>0</v>
      </c>
      <c r="J30" s="30">
        <f t="shared" si="1"/>
        <v>34881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(Jul!C31*6)+(Aug!C31*5)+(Sep!C31*4)+(Oct!C31*3)+(Nov!C31*2)+(Dec!C31*1)</f>
        <v>22614</v>
      </c>
      <c r="E31" s="8"/>
      <c r="F31" s="30">
        <f>(Jul!E31*6)+(Aug!E31*5)+(Sep!E31*4)+(Oct!E31*3)+(Nov!E31*2)+(Dec!E31*1)</f>
        <v>0</v>
      </c>
      <c r="G31" s="8"/>
      <c r="H31" s="30">
        <f>Nov!H31+G31</f>
        <v>24290</v>
      </c>
      <c r="I31" s="30">
        <f t="shared" si="0"/>
        <v>0</v>
      </c>
      <c r="J31" s="30">
        <f t="shared" si="1"/>
        <v>46904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(Jul!C32*6)+(Aug!C32*5)+(Sep!C32*4)+(Oct!C32*3)+(Nov!C32*2)+(Dec!C32*1)</f>
        <v>0</v>
      </c>
      <c r="E32" s="8"/>
      <c r="F32" s="30">
        <f>(Jul!E32*6)+(Aug!E32*5)+(Sep!E32*4)+(Oct!E32*3)+(Nov!E32*2)+(Dec!E32*1)</f>
        <v>0</v>
      </c>
      <c r="G32" s="8"/>
      <c r="H32" s="30">
        <f>Nov!H32+G32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(Jul!C33*6)+(Aug!C33*5)+(Sep!C33*4)+(Oct!C33*3)+(Nov!C33*2)+(Dec!C33*1)</f>
        <v>9242</v>
      </c>
      <c r="E33" s="8"/>
      <c r="F33" s="30">
        <f>(Jul!E33*6)+(Aug!E33*5)+(Sep!E33*4)+(Oct!E33*3)+(Nov!E33*2)+(Dec!E33*1)</f>
        <v>0</v>
      </c>
      <c r="G33" s="8"/>
      <c r="H33" s="30">
        <f>Nov!H33+G33</f>
        <v>13667</v>
      </c>
      <c r="I33" s="30">
        <f t="shared" si="0"/>
        <v>0</v>
      </c>
      <c r="J33" s="30">
        <f t="shared" si="1"/>
        <v>22909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(Jul!C34*6)+(Aug!C34*5)+(Sep!C34*4)+(Oct!C34*3)+(Nov!C34*2)+(Dec!C34*1)</f>
        <v>0</v>
      </c>
      <c r="E34" s="8"/>
      <c r="F34" s="30">
        <f>(Jul!E34*6)+(Aug!E34*5)+(Sep!E34*4)+(Oct!E34*3)+(Nov!E34*2)+(Dec!E34*1)</f>
        <v>0</v>
      </c>
      <c r="G34" s="8"/>
      <c r="H34" s="30">
        <f>Nov!H34+G34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2393</v>
      </c>
      <c r="D35" s="30">
        <f>(Jul!C35*6)+(Aug!C35*5)+(Sep!C35*4)+(Oct!C35*3)+(Nov!C35*2)+(Dec!C35*1)</f>
        <v>31409</v>
      </c>
      <c r="E35" s="8"/>
      <c r="F35" s="30">
        <f>(Jul!E35*6)+(Aug!E35*5)+(Sep!E35*4)+(Oct!E35*3)+(Nov!E35*2)+(Dec!E35*1)</f>
        <v>0</v>
      </c>
      <c r="G35" s="8">
        <v>10855</v>
      </c>
      <c r="H35" s="30">
        <f>Nov!H35+G35</f>
        <v>28993</v>
      </c>
      <c r="I35" s="30">
        <f t="shared" si="0"/>
        <v>13248</v>
      </c>
      <c r="J35" s="30">
        <f t="shared" si="1"/>
        <v>60402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(Jul!C37*6)+(Aug!C37*5)+(Sep!C37*4)+(Oct!C37*3)+(Nov!C37*2)+(Dec!C37*1)</f>
        <v>6348</v>
      </c>
      <c r="E37" s="8"/>
      <c r="F37" s="30">
        <f>(Jul!E37*6)+(Aug!E37*5)+(Sep!E37*4)+(Oct!E37*3)+(Nov!E37*2)+(Dec!E37*1)</f>
        <v>0</v>
      </c>
      <c r="G37" s="8"/>
      <c r="H37" s="30">
        <f>Nov!H37+G37</f>
        <v>14468</v>
      </c>
      <c r="I37" s="30">
        <f t="shared" si="0"/>
        <v>0</v>
      </c>
      <c r="J37" s="30">
        <f t="shared" si="1"/>
        <v>20816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258</v>
      </c>
      <c r="D39" s="30">
        <f>(Jul!C39*6)+(Aug!C39*5)+(Sep!C39*4)+(Oct!C39*3)+(Nov!C39*2)+(Dec!C39*1)</f>
        <v>46161</v>
      </c>
      <c r="E39" s="8"/>
      <c r="F39" s="30">
        <f>(Jul!E39*6)+(Aug!E39*5)+(Sep!E39*4)+(Oct!E39*3)+(Nov!E39*2)+(Dec!E39*1)</f>
        <v>0</v>
      </c>
      <c r="G39" s="8">
        <v>1370</v>
      </c>
      <c r="H39" s="30">
        <f>Nov!H39+G39</f>
        <v>65424</v>
      </c>
      <c r="I39" s="30">
        <f t="shared" si="0"/>
        <v>1628</v>
      </c>
      <c r="J39" s="30">
        <f t="shared" si="1"/>
        <v>111585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(Jul!C41*6)+(Aug!C41*5)+(Sep!C41*4)+(Oct!C41*3)+(Nov!C41*2)+(Dec!C41*1)</f>
        <v>8919</v>
      </c>
      <c r="E41" s="8"/>
      <c r="F41" s="30">
        <f>(Jul!E41*6)+(Aug!E41*5)+(Sep!E41*4)+(Oct!E41*3)+(Nov!E41*2)+(Dec!E41*1)</f>
        <v>0</v>
      </c>
      <c r="G41" s="8"/>
      <c r="H41" s="30">
        <f>Nov!H41+G41</f>
        <v>0</v>
      </c>
      <c r="I41" s="30">
        <f t="shared" si="0"/>
        <v>0</v>
      </c>
      <c r="J41" s="30">
        <f t="shared" si="1"/>
        <v>8919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(Jul!C42*6)+(Aug!C42*5)+(Sep!C42*4)+(Oct!C42*3)+(Nov!C42*2)+(Dec!C42*1)</f>
        <v>0</v>
      </c>
      <c r="E42" s="8"/>
      <c r="F42" s="30">
        <f>(Jul!E42*6)+(Aug!E42*5)+(Sep!E42*4)+(Oct!E42*3)+(Nov!E42*2)+(Dec!E42*1)</f>
        <v>0</v>
      </c>
      <c r="G42" s="8"/>
      <c r="H42" s="30">
        <f>Nov!H42+G42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62</v>
      </c>
      <c r="D43" s="30">
        <f>(Jul!C43*6)+(Aug!C43*5)+(Sep!C43*4)+(Oct!C43*3)+(Nov!C43*2)+(Dec!C43*1)</f>
        <v>2564</v>
      </c>
      <c r="E43" s="8"/>
      <c r="F43" s="30">
        <f>(Jul!E43*6)+(Aug!E43*5)+(Sep!E43*4)+(Oct!E43*3)+(Nov!E43*2)+(Dec!E43*1)</f>
        <v>0</v>
      </c>
      <c r="G43" s="8">
        <v>294</v>
      </c>
      <c r="H43" s="30">
        <f>Nov!H43+G43</f>
        <v>1130</v>
      </c>
      <c r="I43" s="30">
        <f t="shared" si="0"/>
        <v>356</v>
      </c>
      <c r="J43" s="30">
        <f t="shared" si="1"/>
        <v>3694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2988</v>
      </c>
      <c r="D44" s="30">
        <f>(Jul!C44*6)+(Aug!C44*5)+(Sep!C44*4)+(Oct!C44*3)+(Nov!C44*2)+(Dec!C44*1)</f>
        <v>6170</v>
      </c>
      <c r="E44" s="8"/>
      <c r="F44" s="30">
        <f>(Jul!E44*6)+(Aug!E44*5)+(Sep!E44*4)+(Oct!E44*3)+(Nov!E44*2)+(Dec!E44*1)</f>
        <v>0</v>
      </c>
      <c r="G44" s="8">
        <v>22987</v>
      </c>
      <c r="H44" s="30">
        <f>Nov!H44+G44</f>
        <v>28264</v>
      </c>
      <c r="I44" s="30">
        <f t="shared" si="0"/>
        <v>25975</v>
      </c>
      <c r="J44" s="30">
        <f t="shared" si="1"/>
        <v>34434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(Jul!C45*6)+(Aug!C45*5)+(Sep!C45*4)+(Oct!C45*3)+(Nov!C45*2)+(Dec!C45*1)</f>
        <v>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(Jul!C47*6)+(Aug!C47*5)+(Sep!C47*4)+(Oct!C47*3)+(Nov!C47*2)+(Dec!C47*1)</f>
        <v>0</v>
      </c>
      <c r="E47" s="8"/>
      <c r="F47" s="30">
        <f>(Jul!E47*6)+(Aug!E47*5)+(Sep!E47*4)+(Oct!E47*3)+(Nov!E47*2)+(Dec!E47*1)</f>
        <v>0</v>
      </c>
      <c r="G47" s="8"/>
      <c r="H47" s="30">
        <f>Nov!H47+G47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3604</v>
      </c>
      <c r="D48" s="30">
        <f>(Jul!C48*6)+(Aug!C48*5)+(Sep!C48*4)+(Oct!C48*3)+(Nov!C48*2)+(Dec!C48*1)</f>
        <v>6604</v>
      </c>
      <c r="E48" s="8"/>
      <c r="F48" s="30">
        <f>(Jul!E48*6)+(Aug!E48*5)+(Sep!E48*4)+(Oct!E48*3)+(Nov!E48*2)+(Dec!E48*1)</f>
        <v>0</v>
      </c>
      <c r="G48" s="8">
        <v>3006</v>
      </c>
      <c r="H48" s="30">
        <f>Nov!H48+G48</f>
        <v>4409</v>
      </c>
      <c r="I48" s="30">
        <f t="shared" si="0"/>
        <v>6610</v>
      </c>
      <c r="J48" s="30">
        <f t="shared" si="1"/>
        <v>11013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(Jul!C49*6)+(Aug!C49*5)+(Sep!C49*4)+(Oct!C49*3)+(Nov!C49*2)+(Dec!C49*1)</f>
        <v>6126</v>
      </c>
      <c r="E49" s="8"/>
      <c r="F49" s="30">
        <f>(Jul!E49*6)+(Aug!E49*5)+(Sep!E49*4)+(Oct!E49*3)+(Nov!E49*2)+(Dec!E49*1)</f>
        <v>0</v>
      </c>
      <c r="G49" s="8"/>
      <c r="H49" s="30">
        <f>Nov!H49+G49</f>
        <v>0</v>
      </c>
      <c r="I49" s="30">
        <f t="shared" si="0"/>
        <v>0</v>
      </c>
      <c r="J49" s="30">
        <f t="shared" si="1"/>
        <v>6126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453</v>
      </c>
      <c r="D50" s="30">
        <f>(Jul!C50*6)+(Aug!C50*5)+(Sep!C50*4)+(Oct!C50*3)+(Nov!C50*2)+(Dec!C50*1)</f>
        <v>11657</v>
      </c>
      <c r="E50" s="8"/>
      <c r="F50" s="30">
        <f>(Jul!E50*6)+(Aug!E50*5)+(Sep!E50*4)+(Oct!E50*3)+(Nov!E50*2)+(Dec!E50*1)</f>
        <v>0</v>
      </c>
      <c r="G50" s="8">
        <v>1775</v>
      </c>
      <c r="H50" s="30">
        <f>Nov!H50+G50</f>
        <v>18325</v>
      </c>
      <c r="I50" s="30">
        <f t="shared" si="0"/>
        <v>2228</v>
      </c>
      <c r="J50" s="30">
        <f t="shared" si="1"/>
        <v>29982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(Jul!C51*6)+(Aug!C51*5)+(Sep!C51*4)+(Oct!C51*3)+(Nov!C51*2)+(Dec!C51*1)</f>
        <v>3174</v>
      </c>
      <c r="E51" s="8"/>
      <c r="F51" s="30">
        <f>(Jul!E51*6)+(Aug!E51*5)+(Sep!E51*4)+(Oct!E51*3)+(Nov!E51*2)+(Dec!E51*1)</f>
        <v>0</v>
      </c>
      <c r="G51" s="8"/>
      <c r="H51" s="30">
        <f>Nov!H51+G51</f>
        <v>1587</v>
      </c>
      <c r="I51" s="30">
        <f t="shared" si="0"/>
        <v>0</v>
      </c>
      <c r="J51" s="30">
        <f t="shared" si="1"/>
        <v>4761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(Jul!C54*6)+(Aug!C54*5)+(Sep!C54*4)+(Oct!C54*3)+(Nov!C54*2)+(Dec!C54*1)</f>
        <v>6056</v>
      </c>
      <c r="E54" s="8"/>
      <c r="F54" s="30">
        <f>(Jul!E54*6)+(Aug!E54*5)+(Sep!E54*4)+(Oct!E54*3)+(Nov!E54*2)+(Dec!E54*1)</f>
        <v>0</v>
      </c>
      <c r="G54" s="8"/>
      <c r="H54" s="30">
        <f>Nov!H54+G54</f>
        <v>6056</v>
      </c>
      <c r="I54" s="30">
        <f t="shared" si="0"/>
        <v>0</v>
      </c>
      <c r="J54" s="30">
        <f t="shared" si="1"/>
        <v>12112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379</v>
      </c>
      <c r="D55" s="30">
        <f>(Jul!C55*6)+(Aug!C55*5)+(Sep!C55*4)+(Oct!C55*3)+(Nov!C55*2)+(Dec!C55*1)</f>
        <v>73430</v>
      </c>
      <c r="E55" s="8"/>
      <c r="F55" s="30">
        <f>(Jul!E55*6)+(Aug!E55*5)+(Sep!E55*4)+(Oct!E55*3)+(Nov!E55*2)+(Dec!E55*1)</f>
        <v>0</v>
      </c>
      <c r="G55" s="8">
        <v>1165</v>
      </c>
      <c r="H55" s="30">
        <f>Nov!H55+G55</f>
        <v>71075</v>
      </c>
      <c r="I55" s="30">
        <f t="shared" si="0"/>
        <v>1544</v>
      </c>
      <c r="J55" s="30">
        <f t="shared" si="1"/>
        <v>144505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(Jul!C57*6)+(Aug!C57*5)+(Sep!C57*4)+(Oct!C57*3)+(Nov!C57*2)+(Dec!C57*1)</f>
        <v>10196</v>
      </c>
      <c r="E57" s="8"/>
      <c r="F57" s="30">
        <f>(Jul!E57*6)+(Aug!E57*5)+(Sep!E57*4)+(Oct!E57*3)+(Nov!E57*2)+(Dec!E57*1)</f>
        <v>0</v>
      </c>
      <c r="G57" s="8"/>
      <c r="H57" s="30">
        <f>Nov!H57+G57</f>
        <v>9863</v>
      </c>
      <c r="I57" s="30">
        <f t="shared" si="0"/>
        <v>0</v>
      </c>
      <c r="J57" s="30">
        <f t="shared" si="1"/>
        <v>20059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(Jul!C58*6)+(Aug!C58*5)+(Sep!C58*4)+(Oct!C58*3)+(Nov!C58*2)+(Dec!C58*1)</f>
        <v>0</v>
      </c>
      <c r="E58" s="8"/>
      <c r="F58" s="30">
        <f>(Jul!E58*6)+(Aug!E58*5)+(Sep!E58*4)+(Oct!E58*3)+(Nov!E58*2)+(Dec!E58*1)</f>
        <v>0</v>
      </c>
      <c r="G58" s="8"/>
      <c r="H58" s="30">
        <f>Nov!H58+G58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(Jul!C59*6)+(Aug!C59*5)+(Sep!C59*4)+(Oct!C59*3)+(Nov!C59*2)+(Dec!C59*1)</f>
        <v>0</v>
      </c>
      <c r="E59" s="8"/>
      <c r="F59" s="30">
        <f>(Jul!E59*6)+(Aug!E59*5)+(Sep!E59*4)+(Oct!E59*3)+(Nov!E59*2)+(Dec!E59*1)</f>
        <v>0</v>
      </c>
      <c r="G59" s="8"/>
      <c r="H59" s="30">
        <f>Nov!H59+G59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(Jul!C60*6)+(Aug!C60*5)+(Sep!C60*4)+(Oct!C60*3)+(Nov!C60*2)+(Dec!C60*1)</f>
        <v>37397</v>
      </c>
      <c r="E60" s="8"/>
      <c r="F60" s="30">
        <f>(Jul!E60*6)+(Aug!E60*5)+(Sep!E60*4)+(Oct!E60*3)+(Nov!E60*2)+(Dec!E60*1)</f>
        <v>0</v>
      </c>
      <c r="G60" s="8"/>
      <c r="H60" s="30">
        <f>Nov!H60+G60</f>
        <v>12557</v>
      </c>
      <c r="I60" s="30">
        <f t="shared" si="0"/>
        <v>0</v>
      </c>
      <c r="J60" s="30">
        <f t="shared" si="1"/>
        <v>49954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(Jul!C63*6)+(Aug!C63*5)+(Sep!C63*4)+(Oct!C63*3)+(Nov!C63*2)+(Dec!C63*1)</f>
        <v>0</v>
      </c>
      <c r="E63" s="8"/>
      <c r="F63" s="30">
        <f>(Jul!E63*6)+(Aug!E63*5)+(Sep!E63*4)+(Oct!E63*3)+(Nov!E63*2)+(Dec!E63*1)</f>
        <v>0</v>
      </c>
      <c r="G63" s="8"/>
      <c r="H63" s="30">
        <f>Nov!H63+G63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(Jul!C66*6)+(Aug!C66*5)+(Sep!C66*4)+(Oct!C66*3)+(Nov!C66*2)+(Dec!C66*1)</f>
        <v>0</v>
      </c>
      <c r="E66" s="8"/>
      <c r="F66" s="30">
        <f>(Jul!E66*6)+(Aug!E66*5)+(Sep!E66*4)+(Oct!E66*3)+(Nov!E66*2)+(Dec!E66*1)</f>
        <v>0</v>
      </c>
      <c r="G66" s="8"/>
      <c r="H66" s="30">
        <f>Nov!H66+G66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(Jul!C71*6)+(Aug!C71*5)+(Sep!C71*4)+(Oct!C71*3)+(Nov!C71*2)+(Dec!C71*1)</f>
        <v>4095</v>
      </c>
      <c r="E71" s="8"/>
      <c r="F71" s="30">
        <f>(Jul!E71*6)+(Aug!E71*5)+(Sep!E71*4)+(Oct!E71*3)+(Nov!E71*2)+(Dec!E71*1)</f>
        <v>0</v>
      </c>
      <c r="G71" s="8"/>
      <c r="H71" s="30">
        <f>Nov!H71+G71</f>
        <v>6826</v>
      </c>
      <c r="I71" s="30">
        <f t="shared" si="2"/>
        <v>0</v>
      </c>
      <c r="J71" s="30">
        <f t="shared" si="3"/>
        <v>10921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5670</v>
      </c>
      <c r="D72" s="31">
        <f t="shared" si="4"/>
        <v>206422</v>
      </c>
      <c r="E72" s="31">
        <f t="shared" si="4"/>
        <v>0</v>
      </c>
      <c r="F72" s="31">
        <f t="shared" si="4"/>
        <v>0</v>
      </c>
      <c r="G72" s="31">
        <f t="shared" si="4"/>
        <v>9220</v>
      </c>
      <c r="H72" s="31">
        <f t="shared" si="4"/>
        <v>183960</v>
      </c>
      <c r="I72" s="31">
        <f t="shared" si="4"/>
        <v>14890</v>
      </c>
      <c r="J72" s="31">
        <f t="shared" si="4"/>
        <v>390382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10137</v>
      </c>
      <c r="D73" s="31">
        <f t="shared" si="5"/>
        <v>269548</v>
      </c>
      <c r="E73" s="31">
        <f t="shared" si="5"/>
        <v>0</v>
      </c>
      <c r="F73" s="31">
        <f t="shared" si="5"/>
        <v>0</v>
      </c>
      <c r="G73" s="31">
        <f t="shared" si="5"/>
        <v>41452</v>
      </c>
      <c r="H73" s="31">
        <f t="shared" si="5"/>
        <v>282644</v>
      </c>
      <c r="I73" s="31">
        <f t="shared" si="5"/>
        <v>51589</v>
      </c>
      <c r="J73" s="31">
        <f t="shared" si="5"/>
        <v>552192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15807</v>
      </c>
      <c r="D74" s="31">
        <f t="shared" ref="D74:J74" si="6">SUM(D72:D73)</f>
        <v>475970</v>
      </c>
      <c r="E74" s="31">
        <f t="shared" si="6"/>
        <v>0</v>
      </c>
      <c r="F74" s="31">
        <f t="shared" si="6"/>
        <v>0</v>
      </c>
      <c r="G74" s="31">
        <f t="shared" si="6"/>
        <v>50672</v>
      </c>
      <c r="H74" s="31">
        <f t="shared" si="6"/>
        <v>466604</v>
      </c>
      <c r="I74" s="31">
        <f t="shared" si="6"/>
        <v>66479</v>
      </c>
      <c r="J74" s="31">
        <f t="shared" si="6"/>
        <v>942574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133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(Jul!C5*7)+(Aug!C5*6)+(Sep!C5*5)+(Oct!C5*4)+(Nov!C5*3)+(Dec!C5*2)+(Jan!C5*1)</f>
        <v>160727</v>
      </c>
      <c r="E5" s="8"/>
      <c r="F5" s="30">
        <f>(Jul!E5*7)+(Aug!E5*6)+(Sep!E5*5)+(Oct!E5*4)+(Nov!E5*3)+(Dec!E5*2)+(Jan!E5*1)</f>
        <v>0</v>
      </c>
      <c r="G5" s="8"/>
      <c r="H5" s="30">
        <f>Dec!H5+G5</f>
        <v>125280</v>
      </c>
      <c r="I5" s="30">
        <f t="shared" ref="I5:I63" si="0">C5+E5+G5</f>
        <v>0</v>
      </c>
      <c r="J5" s="30">
        <f t="shared" ref="J5:J63" si="1">D5+F5+H5</f>
        <v>286007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(Jul!C6*7)+(Aug!C6*6)+(Sep!C6*5)+(Oct!C6*4)+(Nov!C6*3)+(Dec!C6*2)+(Jan!C6*1)</f>
        <v>1671</v>
      </c>
      <c r="E6" s="8"/>
      <c r="F6" s="30">
        <f>(Jul!E6*7)+(Aug!E6*6)+(Sep!E6*5)+(Oct!E6*4)+(Nov!E6*3)+(Dec!E6*2)+(Jan!E6*1)</f>
        <v>0</v>
      </c>
      <c r="G6" s="8"/>
      <c r="H6" s="30">
        <f>Dec!H6+G6</f>
        <v>3251</v>
      </c>
      <c r="I6" s="30">
        <f t="shared" si="0"/>
        <v>0</v>
      </c>
      <c r="J6" s="30">
        <f t="shared" si="1"/>
        <v>4922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(Jul!C7*7)+(Aug!C7*6)+(Sep!C7*5)+(Oct!C7*4)+(Nov!C7*3)+(Dec!C7*2)+(Jan!C7*1)</f>
        <v>8540</v>
      </c>
      <c r="E7" s="8"/>
      <c r="F7" s="30">
        <f>(Jul!E7*7)+(Aug!E7*6)+(Sep!E7*5)+(Oct!E7*4)+(Nov!E7*3)+(Dec!E7*2)+(Jan!E7*1)</f>
        <v>0</v>
      </c>
      <c r="G7" s="8"/>
      <c r="H7" s="30">
        <f>Dec!H7+G7</f>
        <v>2439</v>
      </c>
      <c r="I7" s="30">
        <f t="shared" si="0"/>
        <v>0</v>
      </c>
      <c r="J7" s="30">
        <f t="shared" si="1"/>
        <v>10979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(Jul!C8*7)+(Aug!C8*6)+(Sep!C8*5)+(Oct!C8*4)+(Nov!C8*3)+(Dec!C8*2)+(Jan!C8*1)</f>
        <v>1722</v>
      </c>
      <c r="E8" s="8"/>
      <c r="F8" s="30">
        <f>(Jul!E8*7)+(Aug!E8*6)+(Sep!E8*5)+(Oct!E8*4)+(Nov!E8*3)+(Dec!E8*2)+(Jan!E8*1)</f>
        <v>0</v>
      </c>
      <c r="G8" s="8"/>
      <c r="H8" s="30">
        <f>Dec!H8+G8</f>
        <v>287</v>
      </c>
      <c r="I8" s="30">
        <f t="shared" si="0"/>
        <v>0</v>
      </c>
      <c r="J8" s="30">
        <f t="shared" si="1"/>
        <v>2009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(Jul!C9*7)+(Aug!C9*6)+(Sep!C9*5)+(Oct!C9*4)+(Nov!C9*3)+(Dec!C9*2)+(Jan!C9*1)</f>
        <v>2064</v>
      </c>
      <c r="E9" s="8"/>
      <c r="F9" s="30">
        <f>(Jul!E9*7)+(Aug!E9*6)+(Sep!E9*5)+(Oct!E9*4)+(Nov!E9*3)+(Dec!E9*2)+(Jan!E9*1)</f>
        <v>0</v>
      </c>
      <c r="G9" s="8"/>
      <c r="H9" s="30">
        <f>Dec!H9+G9</f>
        <v>0</v>
      </c>
      <c r="I9" s="30">
        <f t="shared" si="0"/>
        <v>0</v>
      </c>
      <c r="J9" s="30">
        <f t="shared" si="1"/>
        <v>2064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(Jul!C10*7)+(Aug!C10*6)+(Sep!C10*5)+(Oct!C10*4)+(Nov!C10*3)+(Dec!C10*2)+(Jan!C10*1)</f>
        <v>4760</v>
      </c>
      <c r="E10" s="8"/>
      <c r="F10" s="30">
        <f>(Jul!E10*7)+(Aug!E10*6)+(Sep!E10*5)+(Oct!E10*4)+(Nov!E10*3)+(Dec!E10*2)+(Jan!E10*1)</f>
        <v>0</v>
      </c>
      <c r="G10" s="8"/>
      <c r="H10" s="30">
        <f>Dec!H10+G10</f>
        <v>3571</v>
      </c>
      <c r="I10" s="30">
        <f t="shared" si="0"/>
        <v>0</v>
      </c>
      <c r="J10" s="30">
        <f t="shared" si="1"/>
        <v>8331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0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4902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3268</v>
      </c>
      <c r="I12" s="30">
        <f t="shared" si="0"/>
        <v>0</v>
      </c>
      <c r="J12" s="30">
        <f t="shared" si="1"/>
        <v>8170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0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(Jul!C16*7)+(Aug!C16*6)+(Sep!C16*5)+(Oct!C16*4)+(Nov!C16*3)+(Dec!C16*2)+(Jan!C16*1)</f>
        <v>9232</v>
      </c>
      <c r="E16" s="8"/>
      <c r="F16" s="30">
        <f>(Jul!E16*7)+(Aug!E16*6)+(Sep!E16*5)+(Oct!E16*4)+(Nov!E16*3)+(Dec!E16*2)+(Jan!E16*1)</f>
        <v>0</v>
      </c>
      <c r="G16" s="8"/>
      <c r="H16" s="30">
        <f>Dec!H16+G16</f>
        <v>5020</v>
      </c>
      <c r="I16" s="30">
        <f t="shared" si="0"/>
        <v>0</v>
      </c>
      <c r="J16" s="30">
        <f t="shared" si="1"/>
        <v>14252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4341</v>
      </c>
      <c r="E17" s="8"/>
      <c r="F17" s="30">
        <f>(Jul!E17*7)+(Aug!E17*6)+(Sep!E17*5)+(Oct!E17*4)+(Nov!E17*3)+(Dec!E17*2)+(Jan!E17*1)</f>
        <v>0</v>
      </c>
      <c r="G17" s="8"/>
      <c r="H17" s="30">
        <f>Dec!H17+G17</f>
        <v>2179</v>
      </c>
      <c r="I17" s="30">
        <f t="shared" si="0"/>
        <v>0</v>
      </c>
      <c r="J17" s="30">
        <f t="shared" si="1"/>
        <v>6520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482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0</v>
      </c>
      <c r="I20" s="30">
        <f t="shared" si="0"/>
        <v>0</v>
      </c>
      <c r="J20" s="30">
        <f t="shared" si="1"/>
        <v>482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4212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3124</v>
      </c>
      <c r="I22" s="30">
        <f t="shared" si="0"/>
        <v>0</v>
      </c>
      <c r="J22" s="30">
        <f t="shared" si="1"/>
        <v>7336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0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0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0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2983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733</v>
      </c>
      <c r="I27" s="30">
        <f t="shared" si="0"/>
        <v>0</v>
      </c>
      <c r="J27" s="30">
        <f t="shared" si="1"/>
        <v>3716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0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0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(Jul!C30*7)+(Aug!C30*6)+(Sep!C30*5)+(Oct!C30*4)+(Nov!C30*3)+(Dec!C30*2)+(Jan!C30*1)</f>
        <v>30372</v>
      </c>
      <c r="E30" s="8"/>
      <c r="F30" s="30">
        <f>(Jul!E30*7)+(Aug!E30*6)+(Sep!E30*5)+(Oct!E30*4)+(Nov!E30*3)+(Dec!E30*2)+(Jan!E30*1)</f>
        <v>0</v>
      </c>
      <c r="G30" s="8"/>
      <c r="H30" s="30">
        <f>Dec!H30+G30</f>
        <v>10518</v>
      </c>
      <c r="I30" s="30">
        <f t="shared" si="0"/>
        <v>0</v>
      </c>
      <c r="J30" s="30">
        <f t="shared" si="1"/>
        <v>40890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(Jul!C31*7)+(Aug!C31*6)+(Sep!C31*5)+(Oct!C31*4)+(Nov!C31*3)+(Dec!C31*2)+(Jan!C31*1)</f>
        <v>28391</v>
      </c>
      <c r="E31" s="8"/>
      <c r="F31" s="30">
        <f>(Jul!E31*7)+(Aug!E31*6)+(Sep!E31*5)+(Oct!E31*4)+(Nov!E31*3)+(Dec!E31*2)+(Jan!E31*1)</f>
        <v>0</v>
      </c>
      <c r="G31" s="8"/>
      <c r="H31" s="30">
        <f>Dec!H31+G31</f>
        <v>24290</v>
      </c>
      <c r="I31" s="30">
        <f t="shared" si="0"/>
        <v>0</v>
      </c>
      <c r="J31" s="30">
        <f t="shared" si="1"/>
        <v>52681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0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11188</v>
      </c>
      <c r="E33" s="8"/>
      <c r="F33" s="30">
        <f>(Jul!E33*7)+(Aug!E33*6)+(Sep!E33*5)+(Oct!E33*4)+(Nov!E33*3)+(Dec!E33*2)+(Jan!E33*1)</f>
        <v>0</v>
      </c>
      <c r="G33" s="8"/>
      <c r="H33" s="30">
        <f>Dec!H33+G33</f>
        <v>13667</v>
      </c>
      <c r="I33" s="30">
        <f t="shared" si="0"/>
        <v>0</v>
      </c>
      <c r="J33" s="30">
        <f t="shared" si="1"/>
        <v>24855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(Jul!C35*7)+(Aug!C35*6)+(Sep!C35*5)+(Oct!C35*4)+(Nov!C35*3)+(Dec!C35*2)+(Jan!C35*1)</f>
        <v>40974</v>
      </c>
      <c r="E35" s="8"/>
      <c r="F35" s="30">
        <f>(Jul!E35*7)+(Aug!E35*6)+(Sep!E35*5)+(Oct!E35*4)+(Nov!E35*3)+(Dec!E35*2)+(Jan!E35*1)</f>
        <v>0</v>
      </c>
      <c r="G35" s="8"/>
      <c r="H35" s="30">
        <f>Dec!H35+G35</f>
        <v>28993</v>
      </c>
      <c r="I35" s="30">
        <f t="shared" si="0"/>
        <v>0</v>
      </c>
      <c r="J35" s="30">
        <f t="shared" si="1"/>
        <v>69967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(Jul!C37*7)+(Aug!C37*6)+(Sep!C37*5)+(Oct!C37*4)+(Nov!C37*3)+(Dec!C37*2)+(Jan!C37*1)</f>
        <v>7935</v>
      </c>
      <c r="E37" s="8"/>
      <c r="F37" s="30">
        <f>(Jul!E37*7)+(Aug!E37*6)+(Sep!E37*5)+(Oct!E37*4)+(Nov!E37*3)+(Dec!E37*2)+(Jan!E37*1)</f>
        <v>0</v>
      </c>
      <c r="G37" s="8"/>
      <c r="H37" s="30">
        <f>Dec!H37+G37</f>
        <v>14468</v>
      </c>
      <c r="I37" s="30">
        <f t="shared" si="0"/>
        <v>0</v>
      </c>
      <c r="J37" s="30">
        <f t="shared" si="1"/>
        <v>22403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(Jul!C39*7)+(Aug!C39*6)+(Sep!C39*5)+(Oct!C39*4)+(Nov!C39*3)+(Dec!C39*2)+(Jan!C39*1)</f>
        <v>56957</v>
      </c>
      <c r="E39" s="8"/>
      <c r="F39" s="30">
        <f>(Jul!E39*7)+(Aug!E39*6)+(Sep!E39*5)+(Oct!E39*4)+(Nov!E39*3)+(Dec!E39*2)+(Jan!E39*1)</f>
        <v>0</v>
      </c>
      <c r="G39" s="8"/>
      <c r="H39" s="30">
        <f>Dec!H39+G39</f>
        <v>65424</v>
      </c>
      <c r="I39" s="30">
        <f t="shared" si="0"/>
        <v>0</v>
      </c>
      <c r="J39" s="30">
        <f t="shared" si="1"/>
        <v>122381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11892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0</v>
      </c>
      <c r="I41" s="30">
        <f t="shared" si="0"/>
        <v>0</v>
      </c>
      <c r="J41" s="30">
        <f t="shared" si="1"/>
        <v>11892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0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(Jul!C43*7)+(Aug!C43*6)+(Sep!C43*5)+(Oct!C43*4)+(Nov!C43*3)+(Dec!C43*2)+(Jan!C43*1)</f>
        <v>3043</v>
      </c>
      <c r="E43" s="8"/>
      <c r="F43" s="30">
        <f>(Jul!E43*7)+(Aug!E43*6)+(Sep!E43*5)+(Oct!E43*4)+(Nov!E43*3)+(Dec!E43*2)+(Jan!E43*1)</f>
        <v>0</v>
      </c>
      <c r="G43" s="8"/>
      <c r="H43" s="30">
        <f>Dec!H43+G43</f>
        <v>1130</v>
      </c>
      <c r="I43" s="30">
        <f t="shared" si="0"/>
        <v>0</v>
      </c>
      <c r="J43" s="30">
        <f t="shared" si="1"/>
        <v>4173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(Jul!C44*7)+(Aug!C44*6)+(Sep!C44*5)+(Oct!C44*4)+(Nov!C44*3)+(Dec!C44*2)+(Jan!C44*1)</f>
        <v>10344</v>
      </c>
      <c r="E44" s="8"/>
      <c r="F44" s="30">
        <f>(Jul!E44*7)+(Aug!E44*6)+(Sep!E44*5)+(Oct!E44*4)+(Nov!E44*3)+(Dec!E44*2)+(Jan!E44*1)</f>
        <v>0</v>
      </c>
      <c r="G44" s="8"/>
      <c r="H44" s="30">
        <f>Dec!H44+G44</f>
        <v>28264</v>
      </c>
      <c r="I44" s="30">
        <f t="shared" si="0"/>
        <v>0</v>
      </c>
      <c r="J44" s="30">
        <f t="shared" si="1"/>
        <v>38608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0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0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(Jul!C48*7)+(Aug!C48*6)+(Sep!C48*5)+(Oct!C48*4)+(Nov!C48*3)+(Dec!C48*2)+(Jan!C48*1)</f>
        <v>10808</v>
      </c>
      <c r="E48" s="8"/>
      <c r="F48" s="30">
        <f>(Jul!E48*7)+(Aug!E48*6)+(Sep!E48*5)+(Oct!E48*4)+(Nov!E48*3)+(Dec!E48*2)+(Jan!E48*1)</f>
        <v>0</v>
      </c>
      <c r="G48" s="8"/>
      <c r="H48" s="30">
        <f>Dec!H48+G48</f>
        <v>4409</v>
      </c>
      <c r="I48" s="30">
        <f t="shared" si="0"/>
        <v>0</v>
      </c>
      <c r="J48" s="30">
        <f t="shared" si="1"/>
        <v>15217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8168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0</v>
      </c>
      <c r="I49" s="30">
        <f t="shared" si="0"/>
        <v>0</v>
      </c>
      <c r="J49" s="30">
        <f t="shared" si="1"/>
        <v>8168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(Jul!C50*7)+(Aug!C50*6)+(Sep!C50*5)+(Oct!C50*4)+(Nov!C50*3)+(Dec!C50*2)+(Jan!C50*1)</f>
        <v>14437</v>
      </c>
      <c r="E50" s="8"/>
      <c r="F50" s="30">
        <f>(Jul!E50*7)+(Aug!E50*6)+(Sep!E50*5)+(Oct!E50*4)+(Nov!E50*3)+(Dec!E50*2)+(Jan!E50*1)</f>
        <v>0</v>
      </c>
      <c r="G50" s="8"/>
      <c r="H50" s="30">
        <f>Dec!H50+G50</f>
        <v>18325</v>
      </c>
      <c r="I50" s="30">
        <f t="shared" si="0"/>
        <v>0</v>
      </c>
      <c r="J50" s="30">
        <f t="shared" si="1"/>
        <v>32762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(Jul!C51*7)+(Aug!C51*6)+(Sep!C51*5)+(Oct!C51*4)+(Nov!C51*3)+(Dec!C51*2)+(Jan!C51*1)</f>
        <v>4761</v>
      </c>
      <c r="E51" s="8"/>
      <c r="F51" s="30">
        <f>(Jul!E51*7)+(Aug!E51*6)+(Sep!E51*5)+(Oct!E51*4)+(Nov!E51*3)+(Dec!E51*2)+(Jan!E51*1)</f>
        <v>0</v>
      </c>
      <c r="G51" s="8"/>
      <c r="H51" s="30">
        <f>Dec!H51+G51</f>
        <v>1587</v>
      </c>
      <c r="I51" s="30">
        <f t="shared" si="0"/>
        <v>0</v>
      </c>
      <c r="J51" s="30">
        <f t="shared" si="1"/>
        <v>6348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9084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6056</v>
      </c>
      <c r="I54" s="30">
        <f t="shared" si="0"/>
        <v>0</v>
      </c>
      <c r="J54" s="30">
        <f t="shared" si="1"/>
        <v>15140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(Jul!C55*7)+(Aug!C55*6)+(Sep!C55*5)+(Oct!C55*4)+(Nov!C55*3)+(Dec!C55*2)+(Jan!C55*1)</f>
        <v>91799</v>
      </c>
      <c r="E55" s="8"/>
      <c r="F55" s="30">
        <f>(Jul!E55*7)+(Aug!E55*6)+(Sep!E55*5)+(Oct!E55*4)+(Nov!E55*3)+(Dec!E55*2)+(Jan!E55*1)</f>
        <v>0</v>
      </c>
      <c r="G55" s="8"/>
      <c r="H55" s="30">
        <f>Dec!H55+G55</f>
        <v>71075</v>
      </c>
      <c r="I55" s="30">
        <f t="shared" si="0"/>
        <v>0</v>
      </c>
      <c r="J55" s="30">
        <f t="shared" si="1"/>
        <v>162874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0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13086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9863</v>
      </c>
      <c r="I57" s="30">
        <f t="shared" si="0"/>
        <v>0</v>
      </c>
      <c r="J57" s="30">
        <f t="shared" si="1"/>
        <v>22949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(Jul!C60*7)+(Aug!C60*6)+(Sep!C60*5)+(Oct!C60*4)+(Nov!C60*3)+(Dec!C60*2)+(Jan!C60*1)</f>
        <v>45446</v>
      </c>
      <c r="E60" s="8"/>
      <c r="F60" s="30">
        <f>(Jul!E60*7)+(Aug!E60*6)+(Sep!E60*5)+(Oct!E60*4)+(Nov!E60*3)+(Dec!E60*2)+(Jan!E60*1)</f>
        <v>0</v>
      </c>
      <c r="G60" s="8"/>
      <c r="H60" s="30">
        <f>Dec!H60+G60</f>
        <v>12557</v>
      </c>
      <c r="I60" s="30">
        <f t="shared" si="0"/>
        <v>0</v>
      </c>
      <c r="J60" s="30">
        <f t="shared" si="1"/>
        <v>58003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(Jul!C63*7)+(Aug!C63*6)+(Sep!C63*5)+(Oct!C63*4)+(Nov!C63*3)+(Dec!C63*2)+(Jan!C63*1)</f>
        <v>0</v>
      </c>
      <c r="E63" s="8"/>
      <c r="F63" s="30">
        <f>(Jul!E63*7)+(Aug!E63*6)+(Sep!E63*5)+(Oct!E63*4)+(Nov!E63*3)+(Dec!E63*2)+(Jan!E63*1)</f>
        <v>0</v>
      </c>
      <c r="G63" s="8"/>
      <c r="H63" s="30">
        <f>Dec!H63+G63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5460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6826</v>
      </c>
      <c r="I71" s="30">
        <f t="shared" si="2"/>
        <v>0</v>
      </c>
      <c r="J71" s="30">
        <f t="shared" si="3"/>
        <v>12286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264399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183960</v>
      </c>
      <c r="I72" s="31">
        <f t="shared" si="4"/>
        <v>0</v>
      </c>
      <c r="J72" s="31">
        <f t="shared" si="4"/>
        <v>448359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345382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282644</v>
      </c>
      <c r="I73" s="31">
        <f t="shared" si="5"/>
        <v>0</v>
      </c>
      <c r="J73" s="31">
        <f t="shared" si="5"/>
        <v>628026</v>
      </c>
    </row>
    <row r="74" spans="1:10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609781</v>
      </c>
      <c r="E74" s="31">
        <f t="shared" si="6"/>
        <v>0</v>
      </c>
      <c r="F74" s="31">
        <f t="shared" si="6"/>
        <v>0</v>
      </c>
      <c r="G74" s="31">
        <f t="shared" si="6"/>
        <v>0</v>
      </c>
      <c r="H74" s="31">
        <f t="shared" si="6"/>
        <v>466604</v>
      </c>
      <c r="I74" s="31">
        <f t="shared" si="6"/>
        <v>0</v>
      </c>
      <c r="J74" s="31">
        <f t="shared" si="6"/>
        <v>1076385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G5" sqref="G5:G71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134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(Jul!C5*8)+(Aug!C5*7)+(Sep!C5*6)+(Oct!C5*5)+(Nov!C5*4)+(Dec!C5*3)+(Jan!C5*2)+(Feb!C5*1)</f>
        <v>195853</v>
      </c>
      <c r="E5" s="8"/>
      <c r="F5" s="30">
        <f>(Jul!E5*8)+(Aug!E5*7)+(Sep!E5*6)+(Oct!E5*5)+(Nov!E5*4)+(Dec!E5*3)+(Jan!E5*2)+(Feb!E5*1)</f>
        <v>0</v>
      </c>
      <c r="G5" s="8"/>
      <c r="H5" s="30">
        <f>Jan!H5+G5</f>
        <v>125280</v>
      </c>
      <c r="I5" s="30">
        <f t="shared" ref="I5:I63" si="0">C5+E5+G5</f>
        <v>0</v>
      </c>
      <c r="J5" s="30">
        <f t="shared" ref="J5:J63" si="1">D5+F5+H5</f>
        <v>321133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(Jul!C6*8)+(Aug!C6*7)+(Sep!C6*6)+(Oct!C6*5)+(Nov!C6*4)+(Dec!C6*3)+(Jan!C6*2)+(Feb!C6*1)</f>
        <v>2228</v>
      </c>
      <c r="E6" s="8"/>
      <c r="F6" s="30">
        <f>(Jul!E6*8)+(Aug!E6*7)+(Sep!E6*6)+(Oct!E6*5)+(Nov!E6*4)+(Dec!E6*3)+(Jan!E6*2)+(Feb!E6*1)</f>
        <v>0</v>
      </c>
      <c r="G6" s="8"/>
      <c r="H6" s="30">
        <f>Jan!H6+G6</f>
        <v>3251</v>
      </c>
      <c r="I6" s="30">
        <f t="shared" si="0"/>
        <v>0</v>
      </c>
      <c r="J6" s="30">
        <f t="shared" si="1"/>
        <v>5479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(Jul!C7*8)+(Aug!C7*7)+(Sep!C7*6)+(Oct!C7*5)+(Nov!C7*4)+(Dec!C7*3)+(Jan!C7*2)+(Feb!C7*1)</f>
        <v>9760</v>
      </c>
      <c r="E7" s="8"/>
      <c r="F7" s="30">
        <f>(Jul!E7*8)+(Aug!E7*7)+(Sep!E7*6)+(Oct!E7*5)+(Nov!E7*4)+(Dec!E7*3)+(Jan!E7*2)+(Feb!E7*1)</f>
        <v>0</v>
      </c>
      <c r="G7" s="8"/>
      <c r="H7" s="30">
        <f>Jan!H7+G7</f>
        <v>2439</v>
      </c>
      <c r="I7" s="30">
        <f t="shared" si="0"/>
        <v>0</v>
      </c>
      <c r="J7" s="30">
        <f t="shared" si="1"/>
        <v>12199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(Jul!C8*8)+(Aug!C8*7)+(Sep!C8*6)+(Oct!C8*5)+(Nov!C8*4)+(Dec!C8*3)+(Jan!C8*2)+(Feb!C8*1)</f>
        <v>2009</v>
      </c>
      <c r="E8" s="8"/>
      <c r="F8" s="30">
        <f>(Jul!E8*8)+(Aug!E8*7)+(Sep!E8*6)+(Oct!E8*5)+(Nov!E8*4)+(Dec!E8*3)+(Jan!E8*2)+(Feb!E8*1)</f>
        <v>0</v>
      </c>
      <c r="G8" s="8"/>
      <c r="H8" s="30">
        <f>Jan!H8+G8</f>
        <v>287</v>
      </c>
      <c r="I8" s="30">
        <f t="shared" si="0"/>
        <v>0</v>
      </c>
      <c r="J8" s="30">
        <f t="shared" si="1"/>
        <v>2296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(Jul!C9*8)+(Aug!C9*7)+(Sep!C9*6)+(Oct!C9*5)+(Nov!C9*4)+(Dec!C9*3)+(Jan!C9*2)+(Feb!C9*1)</f>
        <v>2580</v>
      </c>
      <c r="E9" s="8"/>
      <c r="F9" s="30">
        <f>(Jul!E9*8)+(Aug!E9*7)+(Sep!E9*6)+(Oct!E9*5)+(Nov!E9*4)+(Dec!E9*3)+(Jan!E9*2)+(Feb!E9*1)</f>
        <v>0</v>
      </c>
      <c r="G9" s="8"/>
      <c r="H9" s="30">
        <f>Jan!H9+G9</f>
        <v>0</v>
      </c>
      <c r="I9" s="30">
        <f t="shared" si="0"/>
        <v>0</v>
      </c>
      <c r="J9" s="30">
        <f t="shared" si="1"/>
        <v>2580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(Jul!C10*8)+(Aug!C10*7)+(Sep!C10*6)+(Oct!C10*5)+(Nov!C10*4)+(Dec!C10*3)+(Jan!C10*2)+(Feb!C10*1)</f>
        <v>5950</v>
      </c>
      <c r="E10" s="8"/>
      <c r="F10" s="30">
        <f>(Jul!E10*8)+(Aug!E10*7)+(Sep!E10*6)+(Oct!E10*5)+(Nov!E10*4)+(Dec!E10*3)+(Jan!E10*2)+(Feb!E10*1)</f>
        <v>0</v>
      </c>
      <c r="G10" s="8"/>
      <c r="H10" s="30">
        <f>Jan!H10+G10</f>
        <v>3571</v>
      </c>
      <c r="I10" s="30">
        <f t="shared" si="0"/>
        <v>0</v>
      </c>
      <c r="J10" s="30">
        <f t="shared" si="1"/>
        <v>9521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(Jul!C11*8)+(Aug!C11*7)+(Sep!C11*6)+(Oct!C11*5)+(Nov!C11*4)+(Dec!C11*3)+(Jan!C11*2)+(Feb!C11*1)</f>
        <v>0</v>
      </c>
      <c r="E11" s="8"/>
      <c r="F11" s="30">
        <f>(Jul!E11*8)+(Aug!E11*7)+(Sep!E11*6)+(Oct!E11*5)+(Nov!E11*4)+(Dec!E11*3)+(Jan!E11*2)+(Feb!E11*1)</f>
        <v>0</v>
      </c>
      <c r="G11" s="8"/>
      <c r="H11" s="30">
        <f>Jan!H11+G11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(Jul!C12*8)+(Aug!C12*7)+(Sep!C12*6)+(Oct!C12*5)+(Nov!C12*4)+(Dec!C12*3)+(Jan!C12*2)+(Feb!C12*1)</f>
        <v>5719</v>
      </c>
      <c r="E12" s="8"/>
      <c r="F12" s="30">
        <f>(Jul!E12*8)+(Aug!E12*7)+(Sep!E12*6)+(Oct!E12*5)+(Nov!E12*4)+(Dec!E12*3)+(Jan!E12*2)+(Feb!E12*1)</f>
        <v>0</v>
      </c>
      <c r="G12" s="8"/>
      <c r="H12" s="30">
        <f>Jan!H12+G12</f>
        <v>3268</v>
      </c>
      <c r="I12" s="30">
        <f t="shared" si="0"/>
        <v>0</v>
      </c>
      <c r="J12" s="30">
        <f t="shared" si="1"/>
        <v>8987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(Jul!C13*8)+(Aug!C13*7)+(Sep!C13*6)+(Oct!C13*5)+(Nov!C13*4)+(Dec!C13*3)+(Jan!C13*2)+(Feb!C13*1)</f>
        <v>0</v>
      </c>
      <c r="E13" s="8"/>
      <c r="F13" s="30">
        <f>(Jul!E13*8)+(Aug!E13*7)+(Sep!E13*6)+(Oct!E13*5)+(Nov!E13*4)+(Dec!E13*3)+(Jan!E13*2)+(Feb!E13*1)</f>
        <v>0</v>
      </c>
      <c r="G13" s="8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(Jul!C14*8)+(Aug!C14*7)+(Sep!C14*6)+(Oct!C14*5)+(Nov!C14*4)+(Dec!C14*3)+(Jan!C14*2)+(Feb!C14*1)</f>
        <v>0</v>
      </c>
      <c r="E14" s="8"/>
      <c r="F14" s="30">
        <f>(Jul!E14*8)+(Aug!E14*7)+(Sep!E14*6)+(Oct!E14*5)+(Nov!E14*4)+(Dec!E14*3)+(Jan!E14*2)+(Feb!E14*1)</f>
        <v>0</v>
      </c>
      <c r="G14" s="8"/>
      <c r="H14" s="30">
        <f>Jan!H14+G14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(Jul!C15*8)+(Aug!C15*7)+(Sep!C15*6)+(Oct!C15*5)+(Nov!C15*4)+(Dec!C15*3)+(Jan!C15*2)+(Feb!C15*1)</f>
        <v>0</v>
      </c>
      <c r="E15" s="8"/>
      <c r="F15" s="30">
        <f>(Jul!E15*8)+(Aug!E15*7)+(Sep!E15*6)+(Oct!E15*5)+(Nov!E15*4)+(Dec!E15*3)+(Jan!E15*2)+(Feb!E15*1)</f>
        <v>0</v>
      </c>
      <c r="G15" s="8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(Jul!C16*8)+(Aug!C16*7)+(Sep!C16*6)+(Oct!C16*5)+(Nov!C16*4)+(Dec!C16*3)+(Jan!C16*2)+(Feb!C16*1)</f>
        <v>11891</v>
      </c>
      <c r="E16" s="8"/>
      <c r="F16" s="30">
        <f>(Jul!E16*8)+(Aug!E16*7)+(Sep!E16*6)+(Oct!E16*5)+(Nov!E16*4)+(Dec!E16*3)+(Jan!E16*2)+(Feb!E16*1)</f>
        <v>0</v>
      </c>
      <c r="G16" s="8"/>
      <c r="H16" s="30">
        <f>Jan!H16+G16</f>
        <v>5020</v>
      </c>
      <c r="I16" s="30">
        <f t="shared" si="0"/>
        <v>0</v>
      </c>
      <c r="J16" s="30">
        <f t="shared" si="1"/>
        <v>16911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(Jul!C17*8)+(Aug!C17*7)+(Sep!C17*6)+(Oct!C17*5)+(Nov!C17*4)+(Dec!C17*3)+(Jan!C17*2)+(Feb!C17*1)</f>
        <v>5782</v>
      </c>
      <c r="E17" s="8"/>
      <c r="F17" s="30">
        <f>(Jul!E17*8)+(Aug!E17*7)+(Sep!E17*6)+(Oct!E17*5)+(Nov!E17*4)+(Dec!E17*3)+(Jan!E17*2)+(Feb!E17*1)</f>
        <v>0</v>
      </c>
      <c r="G17" s="8"/>
      <c r="H17" s="30">
        <f>Jan!H17+G17</f>
        <v>2179</v>
      </c>
      <c r="I17" s="30">
        <f t="shared" si="0"/>
        <v>0</v>
      </c>
      <c r="J17" s="30">
        <f t="shared" si="1"/>
        <v>7961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(Jul!C18*8)+(Aug!C18*7)+(Sep!C18*6)+(Oct!C18*5)+(Nov!C18*4)+(Dec!C18*3)+(Jan!C18*2)+(Feb!C18*1)</f>
        <v>0</v>
      </c>
      <c r="E18" s="8"/>
      <c r="F18" s="30">
        <f>(Jul!E18*8)+(Aug!E18*7)+(Sep!E18*6)+(Oct!E18*5)+(Nov!E18*4)+(Dec!E18*3)+(Jan!E18*2)+(Feb!E18*1)</f>
        <v>0</v>
      </c>
      <c r="G18" s="8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(Jul!C19*8)+(Aug!C19*7)+(Sep!C19*6)+(Oct!C19*5)+(Nov!C19*4)+(Dec!C19*3)+(Jan!C19*2)+(Feb!C19*1)</f>
        <v>0</v>
      </c>
      <c r="E19" s="8"/>
      <c r="F19" s="30">
        <f>(Jul!E19*8)+(Aug!E19*7)+(Sep!E19*6)+(Oct!E19*5)+(Nov!E19*4)+(Dec!E19*3)+(Jan!E19*2)+(Feb!E19*1)</f>
        <v>0</v>
      </c>
      <c r="G19" s="8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(Jul!C20*8)+(Aug!C20*7)+(Sep!C20*6)+(Oct!C20*5)+(Nov!C20*4)+(Dec!C20*3)+(Jan!C20*2)+(Feb!C20*1)</f>
        <v>723</v>
      </c>
      <c r="E20" s="8"/>
      <c r="F20" s="30">
        <f>(Jul!E20*8)+(Aug!E20*7)+(Sep!E20*6)+(Oct!E20*5)+(Nov!E20*4)+(Dec!E20*3)+(Jan!E20*2)+(Feb!E20*1)</f>
        <v>0</v>
      </c>
      <c r="G20" s="8"/>
      <c r="H20" s="30">
        <f>Jan!H20+G20</f>
        <v>0</v>
      </c>
      <c r="I20" s="30">
        <f t="shared" si="0"/>
        <v>0</v>
      </c>
      <c r="J20" s="30">
        <f t="shared" si="1"/>
        <v>723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(Jul!C21*8)+(Aug!C21*7)+(Sep!C21*6)+(Oct!C21*5)+(Nov!C21*4)+(Dec!C21*3)+(Jan!C21*2)+(Feb!C21*1)</f>
        <v>0</v>
      </c>
      <c r="E21" s="8"/>
      <c r="F21" s="30">
        <f>(Jul!E21*8)+(Aug!E21*7)+(Sep!E21*6)+(Oct!E21*5)+(Nov!E21*4)+(Dec!E21*3)+(Jan!E21*2)+(Feb!E21*1)</f>
        <v>0</v>
      </c>
      <c r="G21" s="8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(Jul!C22*8)+(Aug!C22*7)+(Sep!C22*6)+(Oct!C22*5)+(Nov!C22*4)+(Dec!C22*3)+(Jan!C22*2)+(Feb!C22*1)</f>
        <v>5616</v>
      </c>
      <c r="E22" s="8"/>
      <c r="F22" s="30">
        <f>(Jul!E22*8)+(Aug!E22*7)+(Sep!E22*6)+(Oct!E22*5)+(Nov!E22*4)+(Dec!E22*3)+(Jan!E22*2)+(Feb!E22*1)</f>
        <v>0</v>
      </c>
      <c r="G22" s="8"/>
      <c r="H22" s="30">
        <f>Jan!H22+G22</f>
        <v>3124</v>
      </c>
      <c r="I22" s="30">
        <f t="shared" si="0"/>
        <v>0</v>
      </c>
      <c r="J22" s="30">
        <f t="shared" si="1"/>
        <v>8740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(Jul!C23*8)+(Aug!C23*7)+(Sep!C23*6)+(Oct!C23*5)+(Nov!C23*4)+(Dec!C23*3)+(Jan!C23*2)+(Feb!C23*1)</f>
        <v>0</v>
      </c>
      <c r="E23" s="8"/>
      <c r="F23" s="30">
        <f>(Jul!E23*8)+(Aug!E23*7)+(Sep!E23*6)+(Oct!E23*5)+(Nov!E23*4)+(Dec!E23*3)+(Jan!E23*2)+(Feb!E23*1)</f>
        <v>0</v>
      </c>
      <c r="G23" s="8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(Jul!C24*8)+(Aug!C24*7)+(Sep!C24*6)+(Oct!C24*5)+(Nov!C24*4)+(Dec!C24*3)+(Jan!C24*2)+(Feb!C24*1)</f>
        <v>0</v>
      </c>
      <c r="E24" s="8"/>
      <c r="F24" s="30">
        <f>(Jul!E24*8)+(Aug!E24*7)+(Sep!E24*6)+(Oct!E24*5)+(Nov!E24*4)+(Dec!E24*3)+(Jan!E24*2)+(Feb!E24*1)</f>
        <v>0</v>
      </c>
      <c r="G24" s="8"/>
      <c r="H24" s="30">
        <f>Jan!H24+G24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(Jul!C25*8)+(Aug!C25*7)+(Sep!C25*6)+(Oct!C25*5)+(Nov!C25*4)+(Dec!C25*3)+(Jan!C25*2)+(Feb!C25*1)</f>
        <v>0</v>
      </c>
      <c r="E25" s="8"/>
      <c r="F25" s="30">
        <f>(Jul!E25*8)+(Aug!E25*7)+(Sep!E25*6)+(Oct!E25*5)+(Nov!E25*4)+(Dec!E25*3)+(Jan!E25*2)+(Feb!E25*1)</f>
        <v>0</v>
      </c>
      <c r="G25" s="8"/>
      <c r="H25" s="30">
        <f>Jan!H25+G25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(Jul!C26*8)+(Aug!C26*7)+(Sep!C26*6)+(Oct!C26*5)+(Nov!C26*4)+(Dec!C26*3)+(Jan!C26*2)+(Feb!C26*1)</f>
        <v>0</v>
      </c>
      <c r="E26" s="8"/>
      <c r="F26" s="30">
        <f>(Jul!E26*8)+(Aug!E26*7)+(Sep!E26*6)+(Oct!E26*5)+(Nov!E26*4)+(Dec!E26*3)+(Jan!E26*2)+(Feb!E26*1)</f>
        <v>0</v>
      </c>
      <c r="G26" s="8"/>
      <c r="H26" s="30">
        <f>Jan!H26+G26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(Jul!C27*8)+(Aug!C27*7)+(Sep!C27*6)+(Oct!C27*5)+(Nov!C27*4)+(Dec!C27*3)+(Jan!C27*2)+(Feb!C27*1)</f>
        <v>3716</v>
      </c>
      <c r="E27" s="8"/>
      <c r="F27" s="30">
        <f>(Jul!E27*8)+(Aug!E27*7)+(Sep!E27*6)+(Oct!E27*5)+(Nov!E27*4)+(Dec!E27*3)+(Jan!E27*2)+(Feb!E27*1)</f>
        <v>0</v>
      </c>
      <c r="G27" s="8"/>
      <c r="H27" s="30">
        <f>Jan!H27+G27</f>
        <v>733</v>
      </c>
      <c r="I27" s="30">
        <f t="shared" si="0"/>
        <v>0</v>
      </c>
      <c r="J27" s="30">
        <f t="shared" si="1"/>
        <v>4449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(Jul!C28*8)+(Aug!C28*7)+(Sep!C28*6)+(Oct!C28*5)+(Nov!C28*4)+(Dec!C28*3)+(Jan!C28*2)+(Feb!C28*1)</f>
        <v>0</v>
      </c>
      <c r="E28" s="8"/>
      <c r="F28" s="30">
        <f>(Jul!E28*8)+(Aug!E28*7)+(Sep!E28*6)+(Oct!E28*5)+(Nov!E28*4)+(Dec!E28*3)+(Jan!E28*2)+(Feb!E28*1)</f>
        <v>0</v>
      </c>
      <c r="G28" s="8"/>
      <c r="H28" s="30">
        <f>Jan!H28+G28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(Jul!C29*8)+(Aug!C29*7)+(Sep!C29*6)+(Oct!C29*5)+(Nov!C29*4)+(Dec!C29*3)+(Jan!C29*2)+(Feb!C29*1)</f>
        <v>0</v>
      </c>
      <c r="E29" s="8"/>
      <c r="F29" s="30">
        <f>(Jul!E29*8)+(Aug!E29*7)+(Sep!E29*6)+(Oct!E29*5)+(Nov!E29*4)+(Dec!E29*3)+(Jan!E29*2)+(Feb!E29*1)</f>
        <v>0</v>
      </c>
      <c r="G29" s="8"/>
      <c r="H29" s="30">
        <f>Jan!H29+G29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(Jul!C30*8)+(Aug!C30*7)+(Sep!C30*6)+(Oct!C30*5)+(Nov!C30*4)+(Dec!C30*3)+(Jan!C30*2)+(Feb!C30*1)</f>
        <v>36381</v>
      </c>
      <c r="E30" s="8"/>
      <c r="F30" s="30">
        <f>(Jul!E30*8)+(Aug!E30*7)+(Sep!E30*6)+(Oct!E30*5)+(Nov!E30*4)+(Dec!E30*3)+(Jan!E30*2)+(Feb!E30*1)</f>
        <v>0</v>
      </c>
      <c r="G30" s="8"/>
      <c r="H30" s="30">
        <f>Jan!H30+G30</f>
        <v>10518</v>
      </c>
      <c r="I30" s="30">
        <f t="shared" si="0"/>
        <v>0</v>
      </c>
      <c r="J30" s="30">
        <f t="shared" si="1"/>
        <v>46899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(Jul!C31*8)+(Aug!C31*7)+(Sep!C31*6)+(Oct!C31*5)+(Nov!C31*4)+(Dec!C31*3)+(Jan!C31*2)+(Feb!C31*1)</f>
        <v>34168</v>
      </c>
      <c r="E31" s="8"/>
      <c r="F31" s="30">
        <f>(Jul!E31*8)+(Aug!E31*7)+(Sep!E31*6)+(Oct!E31*5)+(Nov!E31*4)+(Dec!E31*3)+(Jan!E31*2)+(Feb!E31*1)</f>
        <v>0</v>
      </c>
      <c r="G31" s="8"/>
      <c r="H31" s="30">
        <f>Jan!H31+G31</f>
        <v>24290</v>
      </c>
      <c r="I31" s="30">
        <f t="shared" si="0"/>
        <v>0</v>
      </c>
      <c r="J31" s="30">
        <f t="shared" si="1"/>
        <v>58458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(Jul!C32*8)+(Aug!C32*7)+(Sep!C32*6)+(Oct!C32*5)+(Nov!C32*4)+(Dec!C32*3)+(Jan!C32*2)+(Feb!C32*1)</f>
        <v>0</v>
      </c>
      <c r="E32" s="8"/>
      <c r="F32" s="30">
        <f>(Jul!E32*8)+(Aug!E32*7)+(Sep!E32*6)+(Oct!E32*5)+(Nov!E32*4)+(Dec!E32*3)+(Jan!E32*2)+(Feb!E32*1)</f>
        <v>0</v>
      </c>
      <c r="G32" s="8"/>
      <c r="H32" s="30">
        <f>Jan!H32+G32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(Jul!C33*8)+(Aug!C33*7)+(Sep!C33*6)+(Oct!C33*5)+(Nov!C33*4)+(Dec!C33*3)+(Jan!C33*2)+(Feb!C33*1)</f>
        <v>13134</v>
      </c>
      <c r="E33" s="8"/>
      <c r="F33" s="30">
        <f>(Jul!E33*8)+(Aug!E33*7)+(Sep!E33*6)+(Oct!E33*5)+(Nov!E33*4)+(Dec!E33*3)+(Jan!E33*2)+(Feb!E33*1)</f>
        <v>0</v>
      </c>
      <c r="G33" s="8"/>
      <c r="H33" s="30">
        <f>Jan!H33+G33</f>
        <v>13667</v>
      </c>
      <c r="I33" s="30">
        <f t="shared" si="0"/>
        <v>0</v>
      </c>
      <c r="J33" s="30">
        <f t="shared" si="1"/>
        <v>26801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(Jul!C34*8)+(Aug!C34*7)+(Sep!C34*6)+(Oct!C34*5)+(Nov!C34*4)+(Dec!C34*3)+(Jan!C34*2)+(Feb!C34*1)</f>
        <v>0</v>
      </c>
      <c r="E34" s="8"/>
      <c r="F34" s="30">
        <f>(Jul!E34*8)+(Aug!E34*7)+(Sep!E34*6)+(Oct!E34*5)+(Nov!E34*4)+(Dec!E34*3)+(Jan!E34*2)+(Feb!E34*1)</f>
        <v>0</v>
      </c>
      <c r="G34" s="8"/>
      <c r="H34" s="30">
        <f>Jan!H34+G34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(Jul!C35*8)+(Aug!C35*7)+(Sep!C35*6)+(Oct!C35*5)+(Nov!C35*4)+(Dec!C35*3)+(Jan!C35*2)+(Feb!C35*1)</f>
        <v>50539</v>
      </c>
      <c r="E35" s="8"/>
      <c r="F35" s="30">
        <f>(Jul!E35*8)+(Aug!E35*7)+(Sep!E35*6)+(Oct!E35*5)+(Nov!E35*4)+(Dec!E35*3)+(Jan!E35*2)+(Feb!E35*1)</f>
        <v>0</v>
      </c>
      <c r="G35" s="8"/>
      <c r="H35" s="30">
        <f>Jan!H35+G35</f>
        <v>28993</v>
      </c>
      <c r="I35" s="30">
        <f t="shared" si="0"/>
        <v>0</v>
      </c>
      <c r="J35" s="30">
        <f t="shared" si="1"/>
        <v>79532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(Jul!C36*8)+(Aug!C36*7)+(Sep!C36*6)+(Oct!C36*5)+(Nov!C36*4)+(Dec!C36*3)+(Jan!C36*2)+(Feb!C36*1)</f>
        <v>0</v>
      </c>
      <c r="E36" s="8"/>
      <c r="F36" s="30">
        <f>(Jul!E36*8)+(Aug!E36*7)+(Sep!E36*6)+(Oct!E36*5)+(Nov!E36*4)+(Dec!E36*3)+(Jan!E36*2)+(Feb!E36*1)</f>
        <v>0</v>
      </c>
      <c r="G36" s="8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(Jul!C37*8)+(Aug!C37*7)+(Sep!C37*6)+(Oct!C37*5)+(Nov!C37*4)+(Dec!C37*3)+(Jan!C37*2)+(Feb!C37*1)</f>
        <v>9522</v>
      </c>
      <c r="E37" s="8"/>
      <c r="F37" s="30">
        <f>(Jul!E37*8)+(Aug!E37*7)+(Sep!E37*6)+(Oct!E37*5)+(Nov!E37*4)+(Dec!E37*3)+(Jan!E37*2)+(Feb!E37*1)</f>
        <v>0</v>
      </c>
      <c r="G37" s="8"/>
      <c r="H37" s="30">
        <f>Jan!H37+G37</f>
        <v>14468</v>
      </c>
      <c r="I37" s="30">
        <f t="shared" si="0"/>
        <v>0</v>
      </c>
      <c r="J37" s="30">
        <f t="shared" si="1"/>
        <v>23990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(Jul!C38*8)+(Aug!C38*7)+(Sep!C38*6)+(Oct!C38*5)+(Nov!C38*4)+(Dec!C38*3)+(Jan!C38*2)+(Feb!C38*1)</f>
        <v>0</v>
      </c>
      <c r="E38" s="8"/>
      <c r="F38" s="30">
        <f>(Jul!E38*8)+(Aug!E38*7)+(Sep!E38*6)+(Oct!E38*5)+(Nov!E38*4)+(Dec!E38*3)+(Jan!E38*2)+(Feb!E38*1)</f>
        <v>0</v>
      </c>
      <c r="G38" s="8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(Jul!C39*8)+(Aug!C39*7)+(Sep!C39*6)+(Oct!C39*5)+(Nov!C39*4)+(Dec!C39*3)+(Jan!C39*2)+(Feb!C39*1)</f>
        <v>67753</v>
      </c>
      <c r="E39" s="8"/>
      <c r="F39" s="30">
        <f>(Jul!E39*8)+(Aug!E39*7)+(Sep!E39*6)+(Oct!E39*5)+(Nov!E39*4)+(Dec!E39*3)+(Jan!E39*2)+(Feb!E39*1)</f>
        <v>0</v>
      </c>
      <c r="G39" s="8"/>
      <c r="H39" s="30">
        <f>Jan!H39+G39</f>
        <v>65424</v>
      </c>
      <c r="I39" s="30">
        <f t="shared" si="0"/>
        <v>0</v>
      </c>
      <c r="J39" s="30">
        <f t="shared" si="1"/>
        <v>133177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(Jul!C40*8)+(Aug!C40*7)+(Sep!C40*6)+(Oct!C40*5)+(Nov!C40*4)+(Dec!C40*3)+(Jan!C40*2)+(Feb!C40*1)</f>
        <v>0</v>
      </c>
      <c r="E40" s="8"/>
      <c r="F40" s="30">
        <f>(Jul!E40*8)+(Aug!E40*7)+(Sep!E40*6)+(Oct!E40*5)+(Nov!E40*4)+(Dec!E40*3)+(Jan!E40*2)+(Feb!E40*1)</f>
        <v>0</v>
      </c>
      <c r="G40" s="8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(Jul!C41*8)+(Aug!C41*7)+(Sep!C41*6)+(Oct!C41*5)+(Nov!C41*4)+(Dec!C41*3)+(Jan!C41*2)+(Feb!C41*1)</f>
        <v>14865</v>
      </c>
      <c r="E41" s="8"/>
      <c r="F41" s="30">
        <f>(Jul!E41*8)+(Aug!E41*7)+(Sep!E41*6)+(Oct!E41*5)+(Nov!E41*4)+(Dec!E41*3)+(Jan!E41*2)+(Feb!E41*1)</f>
        <v>0</v>
      </c>
      <c r="G41" s="8"/>
      <c r="H41" s="30">
        <f>Jan!H41+G41</f>
        <v>0</v>
      </c>
      <c r="I41" s="30">
        <f t="shared" si="0"/>
        <v>0</v>
      </c>
      <c r="J41" s="30">
        <f t="shared" si="1"/>
        <v>14865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(Jul!C42*8)+(Aug!C42*7)+(Sep!C42*6)+(Oct!C42*5)+(Nov!C42*4)+(Dec!C42*3)+(Jan!C42*2)+(Feb!C42*1)</f>
        <v>0</v>
      </c>
      <c r="E42" s="8"/>
      <c r="F42" s="30">
        <f>(Jul!E42*8)+(Aug!E42*7)+(Sep!E42*6)+(Oct!E42*5)+(Nov!E42*4)+(Dec!E42*3)+(Jan!E42*2)+(Feb!E42*1)</f>
        <v>0</v>
      </c>
      <c r="G42" s="8"/>
      <c r="H42" s="30">
        <f>Jan!H42+G42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(Jul!C43*8)+(Aug!C43*7)+(Sep!C43*6)+(Oct!C43*5)+(Nov!C43*4)+(Dec!C43*3)+(Jan!C43*2)+(Feb!C43*1)</f>
        <v>3522</v>
      </c>
      <c r="E43" s="8"/>
      <c r="F43" s="30">
        <f>(Jul!E43*8)+(Aug!E43*7)+(Sep!E43*6)+(Oct!E43*5)+(Nov!E43*4)+(Dec!E43*3)+(Jan!E43*2)+(Feb!E43*1)</f>
        <v>0</v>
      </c>
      <c r="G43" s="8"/>
      <c r="H43" s="30">
        <f>Jan!H43+G43</f>
        <v>1130</v>
      </c>
      <c r="I43" s="30">
        <f t="shared" si="0"/>
        <v>0</v>
      </c>
      <c r="J43" s="30">
        <f t="shared" si="1"/>
        <v>4652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(Jul!C44*8)+(Aug!C44*7)+(Sep!C44*6)+(Oct!C44*5)+(Nov!C44*4)+(Dec!C44*3)+(Jan!C44*2)+(Feb!C44*1)</f>
        <v>14518</v>
      </c>
      <c r="E44" s="8"/>
      <c r="F44" s="30">
        <f>(Jul!E44*8)+(Aug!E44*7)+(Sep!E44*6)+(Oct!E44*5)+(Nov!E44*4)+(Dec!E44*3)+(Jan!E44*2)+(Feb!E44*1)</f>
        <v>0</v>
      </c>
      <c r="G44" s="8"/>
      <c r="H44" s="30">
        <f>Jan!H44+G44</f>
        <v>28264</v>
      </c>
      <c r="I44" s="30">
        <f t="shared" si="0"/>
        <v>0</v>
      </c>
      <c r="J44" s="30">
        <f t="shared" si="1"/>
        <v>42782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(Jul!C45*8)+(Aug!C45*7)+(Sep!C45*6)+(Oct!C45*5)+(Nov!C45*4)+(Dec!C45*3)+(Jan!C45*2)+(Feb!C45*1)</f>
        <v>0</v>
      </c>
      <c r="E45" s="8"/>
      <c r="F45" s="30">
        <f>(Jul!E45*8)+(Aug!E45*7)+(Sep!E45*6)+(Oct!E45*5)+(Nov!E45*4)+(Dec!E45*3)+(Jan!E45*2)+(Feb!E45*1)</f>
        <v>0</v>
      </c>
      <c r="G45" s="8"/>
      <c r="H45" s="30">
        <f>Jan!H45+G45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(Jul!C46*8)+(Aug!C46*7)+(Sep!C46*6)+(Oct!C46*5)+(Nov!C46*4)+(Dec!C46*3)+(Jan!C46*2)+(Feb!C46*1)</f>
        <v>0</v>
      </c>
      <c r="E46" s="8"/>
      <c r="F46" s="30">
        <f>(Jul!E46*8)+(Aug!E46*7)+(Sep!E46*6)+(Oct!E46*5)+(Nov!E46*4)+(Dec!E46*3)+(Jan!E46*2)+(Feb!E46*1)</f>
        <v>0</v>
      </c>
      <c r="G46" s="8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(Jul!C47*8)+(Aug!C47*7)+(Sep!C47*6)+(Oct!C47*5)+(Nov!C47*4)+(Dec!C47*3)+(Jan!C47*2)+(Feb!C47*1)</f>
        <v>0</v>
      </c>
      <c r="E47" s="8"/>
      <c r="F47" s="30">
        <f>(Jul!E47*8)+(Aug!E47*7)+(Sep!E47*6)+(Oct!E47*5)+(Nov!E47*4)+(Dec!E47*3)+(Jan!E47*2)+(Feb!E47*1)</f>
        <v>0</v>
      </c>
      <c r="G47" s="8"/>
      <c r="H47" s="30">
        <f>Jan!H47+G47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(Jul!C48*8)+(Aug!C48*7)+(Sep!C48*6)+(Oct!C48*5)+(Nov!C48*4)+(Dec!C48*3)+(Jan!C48*2)+(Feb!C48*1)</f>
        <v>15012</v>
      </c>
      <c r="E48" s="8"/>
      <c r="F48" s="30">
        <f>(Jul!E48*8)+(Aug!E48*7)+(Sep!E48*6)+(Oct!E48*5)+(Nov!E48*4)+(Dec!E48*3)+(Jan!E48*2)+(Feb!E48*1)</f>
        <v>0</v>
      </c>
      <c r="G48" s="8"/>
      <c r="H48" s="30">
        <f>Jan!H48+G48</f>
        <v>4409</v>
      </c>
      <c r="I48" s="30">
        <f t="shared" si="0"/>
        <v>0</v>
      </c>
      <c r="J48" s="30">
        <f t="shared" si="1"/>
        <v>19421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(Jul!C49*8)+(Aug!C49*7)+(Sep!C49*6)+(Oct!C49*5)+(Nov!C49*4)+(Dec!C49*3)+(Jan!C49*2)+(Feb!C49*1)</f>
        <v>10210</v>
      </c>
      <c r="E49" s="8"/>
      <c r="F49" s="30">
        <f>(Jul!E49*8)+(Aug!E49*7)+(Sep!E49*6)+(Oct!E49*5)+(Nov!E49*4)+(Dec!E49*3)+(Jan!E49*2)+(Feb!E49*1)</f>
        <v>0</v>
      </c>
      <c r="G49" s="8"/>
      <c r="H49" s="30">
        <f>Jan!H49+G49</f>
        <v>0</v>
      </c>
      <c r="I49" s="30">
        <f t="shared" si="0"/>
        <v>0</v>
      </c>
      <c r="J49" s="30">
        <f t="shared" si="1"/>
        <v>10210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(Jul!C50*8)+(Aug!C50*7)+(Sep!C50*6)+(Oct!C50*5)+(Nov!C50*4)+(Dec!C50*3)+(Jan!C50*2)+(Feb!C50*1)</f>
        <v>17217</v>
      </c>
      <c r="E50" s="8"/>
      <c r="F50" s="30">
        <f>(Jul!E50*8)+(Aug!E50*7)+(Sep!E50*6)+(Oct!E50*5)+(Nov!E50*4)+(Dec!E50*3)+(Jan!E50*2)+(Feb!E50*1)</f>
        <v>0</v>
      </c>
      <c r="G50" s="8"/>
      <c r="H50" s="30">
        <f>Jan!H50+G50</f>
        <v>18325</v>
      </c>
      <c r="I50" s="30">
        <f t="shared" si="0"/>
        <v>0</v>
      </c>
      <c r="J50" s="30">
        <f t="shared" si="1"/>
        <v>35542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(Jul!C51*8)+(Aug!C51*7)+(Sep!C51*6)+(Oct!C51*5)+(Nov!C51*4)+(Dec!C51*3)+(Jan!C51*2)+(Feb!C51*1)</f>
        <v>6348</v>
      </c>
      <c r="E51" s="8"/>
      <c r="F51" s="30">
        <f>(Jul!E51*8)+(Aug!E51*7)+(Sep!E51*6)+(Oct!E51*5)+(Nov!E51*4)+(Dec!E51*3)+(Jan!E51*2)+(Feb!E51*1)</f>
        <v>0</v>
      </c>
      <c r="G51" s="8"/>
      <c r="H51" s="30">
        <f>Jan!H51+G51</f>
        <v>1587</v>
      </c>
      <c r="I51" s="30">
        <f t="shared" si="0"/>
        <v>0</v>
      </c>
      <c r="J51" s="30">
        <f t="shared" si="1"/>
        <v>7935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(Jul!C52*8)+(Aug!C52*7)+(Sep!C52*6)+(Oct!C52*5)+(Nov!C52*4)+(Dec!C52*3)+(Jan!C52*2)+(Feb!C52*1)</f>
        <v>0</v>
      </c>
      <c r="E52" s="8"/>
      <c r="F52" s="30">
        <f>(Jul!E52*8)+(Aug!E52*7)+(Sep!E52*6)+(Oct!E52*5)+(Nov!E52*4)+(Dec!E52*3)+(Jan!E52*2)+(Feb!E52*1)</f>
        <v>0</v>
      </c>
      <c r="G52" s="8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(Jul!C53*8)+(Aug!C53*7)+(Sep!C53*6)+(Oct!C53*5)+(Nov!C53*4)+(Dec!C53*3)+(Jan!C53*2)+(Feb!C53*1)</f>
        <v>0</v>
      </c>
      <c r="E53" s="8"/>
      <c r="F53" s="30">
        <f>(Jul!E53*8)+(Aug!E53*7)+(Sep!E53*6)+(Oct!E53*5)+(Nov!E53*4)+(Dec!E53*3)+(Jan!E53*2)+(Feb!E53*1)</f>
        <v>0</v>
      </c>
      <c r="G53" s="8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(Jul!C54*8)+(Aug!C54*7)+(Sep!C54*6)+(Oct!C54*5)+(Nov!C54*4)+(Dec!C54*3)+(Jan!C54*2)+(Feb!C54*1)</f>
        <v>12112</v>
      </c>
      <c r="E54" s="8"/>
      <c r="F54" s="30">
        <f>(Jul!E54*8)+(Aug!E54*7)+(Sep!E54*6)+(Oct!E54*5)+(Nov!E54*4)+(Dec!E54*3)+(Jan!E54*2)+(Feb!E54*1)</f>
        <v>0</v>
      </c>
      <c r="G54" s="8"/>
      <c r="H54" s="30">
        <f>Jan!H54+G54</f>
        <v>6056</v>
      </c>
      <c r="I54" s="30">
        <f t="shared" si="0"/>
        <v>0</v>
      </c>
      <c r="J54" s="30">
        <f t="shared" si="1"/>
        <v>18168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(Jul!C55*8)+(Aug!C55*7)+(Sep!C55*6)+(Oct!C55*5)+(Nov!C55*4)+(Dec!C55*3)+(Jan!C55*2)+(Feb!C55*1)</f>
        <v>110168</v>
      </c>
      <c r="E55" s="8"/>
      <c r="F55" s="30">
        <f>(Jul!E55*8)+(Aug!E55*7)+(Sep!E55*6)+(Oct!E55*5)+(Nov!E55*4)+(Dec!E55*3)+(Jan!E55*2)+(Feb!E55*1)</f>
        <v>0</v>
      </c>
      <c r="G55" s="8"/>
      <c r="H55" s="30">
        <f>Jan!H55+G55</f>
        <v>71075</v>
      </c>
      <c r="I55" s="30">
        <f t="shared" si="0"/>
        <v>0</v>
      </c>
      <c r="J55" s="30">
        <f t="shared" si="1"/>
        <v>181243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(Jul!C56*8)+(Aug!C56*7)+(Sep!C56*6)+(Oct!C56*5)+(Nov!C56*4)+(Dec!C56*3)+(Jan!C56*2)+(Feb!C56*1)</f>
        <v>0</v>
      </c>
      <c r="E56" s="8"/>
      <c r="F56" s="30">
        <f>(Jul!E56*8)+(Aug!E56*7)+(Sep!E56*6)+(Oct!E56*5)+(Nov!E56*4)+(Dec!E56*3)+(Jan!E56*2)+(Feb!E56*1)</f>
        <v>0</v>
      </c>
      <c r="G56" s="8"/>
      <c r="H56" s="30">
        <f>Jan!H56+G56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(Jul!C57*8)+(Aug!C57*7)+(Sep!C57*6)+(Oct!C57*5)+(Nov!C57*4)+(Dec!C57*3)+(Jan!C57*2)+(Feb!C57*1)</f>
        <v>15976</v>
      </c>
      <c r="E57" s="8"/>
      <c r="F57" s="30">
        <f>(Jul!E57*8)+(Aug!E57*7)+(Sep!E57*6)+(Oct!E57*5)+(Nov!E57*4)+(Dec!E57*3)+(Jan!E57*2)+(Feb!E57*1)</f>
        <v>0</v>
      </c>
      <c r="G57" s="8"/>
      <c r="H57" s="30">
        <f>Jan!H57+G57</f>
        <v>9863</v>
      </c>
      <c r="I57" s="30">
        <f t="shared" si="0"/>
        <v>0</v>
      </c>
      <c r="J57" s="30">
        <f t="shared" si="1"/>
        <v>25839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(Jul!C58*8)+(Aug!C58*7)+(Sep!C58*6)+(Oct!C58*5)+(Nov!C58*4)+(Dec!C58*3)+(Jan!C58*2)+(Feb!C58*1)</f>
        <v>0</v>
      </c>
      <c r="E58" s="8"/>
      <c r="F58" s="30">
        <f>(Jul!E58*8)+(Aug!E58*7)+(Sep!E58*6)+(Oct!E58*5)+(Nov!E58*4)+(Dec!E58*3)+(Jan!E58*2)+(Feb!E58*1)</f>
        <v>0</v>
      </c>
      <c r="G58" s="8"/>
      <c r="H58" s="30">
        <f>Jan!H58+G58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(Jul!C59*8)+(Aug!C59*7)+(Sep!C59*6)+(Oct!C59*5)+(Nov!C59*4)+(Dec!C59*3)+(Jan!C59*2)+(Feb!C59*1)</f>
        <v>0</v>
      </c>
      <c r="E59" s="8"/>
      <c r="F59" s="30">
        <f>(Jul!E59*8)+(Aug!E59*7)+(Sep!E59*6)+(Oct!E59*5)+(Nov!E59*4)+(Dec!E59*3)+(Jan!E59*2)+(Feb!E59*1)</f>
        <v>0</v>
      </c>
      <c r="G59" s="8"/>
      <c r="H59" s="30">
        <f>Jan!H59+G59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(Jul!C60*8)+(Aug!C60*7)+(Sep!C60*6)+(Oct!C60*5)+(Nov!C60*4)+(Dec!C60*3)+(Jan!C60*2)+(Feb!C60*1)</f>
        <v>53495</v>
      </c>
      <c r="E60" s="8"/>
      <c r="F60" s="30">
        <f>(Jul!E60*8)+(Aug!E60*7)+(Sep!E60*6)+(Oct!E60*5)+(Nov!E60*4)+(Dec!E60*3)+(Jan!E60*2)+(Feb!E60*1)</f>
        <v>0</v>
      </c>
      <c r="G60" s="8"/>
      <c r="H60" s="30">
        <f>Jan!H60+G60</f>
        <v>12557</v>
      </c>
      <c r="I60" s="30">
        <f t="shared" si="0"/>
        <v>0</v>
      </c>
      <c r="J60" s="30">
        <f t="shared" si="1"/>
        <v>66052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(Jul!C61*8)+(Aug!C61*7)+(Sep!C61*6)+(Oct!C61*5)+(Nov!C61*4)+(Dec!C61*3)+(Jan!C61*2)+(Feb!C61*1)</f>
        <v>0</v>
      </c>
      <c r="E61" s="8"/>
      <c r="F61" s="30">
        <f>(Jul!E61*8)+(Aug!E61*7)+(Sep!E61*6)+(Oct!E61*5)+(Nov!E61*4)+(Dec!E61*3)+(Jan!E61*2)+(Feb!E61*1)</f>
        <v>0</v>
      </c>
      <c r="G61" s="8"/>
      <c r="H61" s="30">
        <f>Jan!H61+G61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(Jul!C62*8)+(Aug!C62*7)+(Sep!C62*6)+(Oct!C62*5)+(Nov!C62*4)+(Dec!C62*3)+(Jan!C62*2)+(Feb!C62*1)</f>
        <v>0</v>
      </c>
      <c r="E62" s="8"/>
      <c r="F62" s="30">
        <f>(Jul!E62*8)+(Aug!E62*7)+(Sep!E62*6)+(Oct!E62*5)+(Nov!E62*4)+(Dec!E62*3)+(Jan!E62*2)+(Feb!E62*1)</f>
        <v>0</v>
      </c>
      <c r="G62" s="8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(Jul!C63*8)+(Aug!C63*7)+(Sep!C63*6)+(Oct!C63*5)+(Nov!C63*4)+(Dec!C63*3)+(Jan!C63*2)+(Feb!C63*1)</f>
        <v>0</v>
      </c>
      <c r="E63" s="8"/>
      <c r="F63" s="30">
        <f>(Jul!E63*8)+(Aug!E63*7)+(Sep!E63*6)+(Oct!E63*5)+(Nov!E63*4)+(Dec!E63*3)+(Jan!E63*2)+(Feb!E63*1)</f>
        <v>0</v>
      </c>
      <c r="G63" s="8"/>
      <c r="H63" s="30">
        <f>Jan!H63+G63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(Jul!C64*8)+(Aug!C64*7)+(Sep!C64*6)+(Oct!C64*5)+(Nov!C64*4)+(Dec!C64*3)+(Jan!C64*2)+(Feb!C64*1)</f>
        <v>0</v>
      </c>
      <c r="E64" s="8"/>
      <c r="F64" s="30">
        <f>(Jul!E64*8)+(Aug!E64*7)+(Sep!E64*6)+(Oct!E64*5)+(Nov!E64*4)+(Dec!E64*3)+(Jan!E64*2)+(Feb!E64*1)</f>
        <v>0</v>
      </c>
      <c r="G64" s="8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(Jul!C65*8)+(Aug!C65*7)+(Sep!C65*6)+(Oct!C65*5)+(Nov!C65*4)+(Dec!C65*3)+(Jan!C65*2)+(Feb!C65*1)</f>
        <v>0</v>
      </c>
      <c r="E65" s="8"/>
      <c r="F65" s="30">
        <f>(Jul!E65*8)+(Aug!E65*7)+(Sep!E65*6)+(Oct!E65*5)+(Nov!E65*4)+(Dec!E65*3)+(Jan!E65*2)+(Feb!E65*1)</f>
        <v>0</v>
      </c>
      <c r="G65" s="8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(Jul!C66*8)+(Aug!C66*7)+(Sep!C66*6)+(Oct!C66*5)+(Nov!C66*4)+(Dec!C66*3)+(Jan!C66*2)+(Feb!C66*1)</f>
        <v>0</v>
      </c>
      <c r="E66" s="8"/>
      <c r="F66" s="30">
        <f>(Jul!E66*8)+(Aug!E66*7)+(Sep!E66*6)+(Oct!E66*5)+(Nov!E66*4)+(Dec!E66*3)+(Jan!E66*2)+(Feb!E66*1)</f>
        <v>0</v>
      </c>
      <c r="G66" s="8"/>
      <c r="H66" s="30">
        <f>Jan!H66+G66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(Jul!C67*8)+(Aug!C67*7)+(Sep!C67*6)+(Oct!C67*5)+(Nov!C67*4)+(Dec!C67*3)+(Jan!C67*2)+(Feb!C67*1)</f>
        <v>0</v>
      </c>
      <c r="E67" s="8"/>
      <c r="F67" s="30">
        <f>(Jul!E67*8)+(Aug!E67*7)+(Sep!E67*6)+(Oct!E67*5)+(Nov!E67*4)+(Dec!E67*3)+(Jan!E67*2)+(Feb!E67*1)</f>
        <v>0</v>
      </c>
      <c r="G67" s="8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(Jul!C68*8)+(Aug!C68*7)+(Sep!C68*6)+(Oct!C68*5)+(Nov!C68*4)+(Dec!C68*3)+(Jan!C68*2)+(Feb!C68*1)</f>
        <v>0</v>
      </c>
      <c r="E68" s="8"/>
      <c r="F68" s="30">
        <f>(Jul!E68*8)+(Aug!E68*7)+(Sep!E68*6)+(Oct!E68*5)+(Nov!E68*4)+(Dec!E68*3)+(Jan!E68*2)+(Feb!E68*1)</f>
        <v>0</v>
      </c>
      <c r="G68" s="8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(Jul!C69*8)+(Aug!C69*7)+(Sep!C69*6)+(Oct!C69*5)+(Nov!C69*4)+(Dec!C69*3)+(Jan!C69*2)+(Feb!C69*1)</f>
        <v>0</v>
      </c>
      <c r="E69" s="8"/>
      <c r="F69" s="30">
        <f>(Jul!E69*8)+(Aug!E69*7)+(Sep!E69*6)+(Oct!E69*5)+(Nov!E69*4)+(Dec!E69*3)+(Jan!E69*2)+(Feb!E69*1)</f>
        <v>0</v>
      </c>
      <c r="G69" s="8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(Jul!C70*8)+(Aug!C70*7)+(Sep!C70*6)+(Oct!C70*5)+(Nov!C70*4)+(Dec!C70*3)+(Jan!C70*2)+(Feb!C70*1)</f>
        <v>0</v>
      </c>
      <c r="E70" s="8"/>
      <c r="F70" s="30">
        <f>(Jul!E70*8)+(Aug!E70*7)+(Sep!E70*6)+(Oct!E70*5)+(Nov!E70*4)+(Dec!E70*3)+(Jan!E70*2)+(Feb!E70*1)</f>
        <v>0</v>
      </c>
      <c r="G70" s="8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(Jul!C71*8)+(Aug!C71*7)+(Sep!C71*6)+(Oct!C71*5)+(Nov!C71*4)+(Dec!C71*3)+(Jan!C71*2)+(Feb!C71*1)</f>
        <v>6825</v>
      </c>
      <c r="E71" s="8"/>
      <c r="F71" s="30">
        <f>(Jul!E71*8)+(Aug!E71*7)+(Sep!E71*6)+(Oct!E71*5)+(Nov!E71*4)+(Dec!E71*3)+(Jan!E71*2)+(Feb!E71*1)</f>
        <v>0</v>
      </c>
      <c r="G71" s="8"/>
      <c r="H71" s="30">
        <f>Jan!H71+G71</f>
        <v>6826</v>
      </c>
      <c r="I71" s="30">
        <f t="shared" si="2"/>
        <v>0</v>
      </c>
      <c r="J71" s="30">
        <f t="shared" si="3"/>
        <v>13651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322376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183960</v>
      </c>
      <c r="I72" s="31">
        <f t="shared" si="4"/>
        <v>0</v>
      </c>
      <c r="J72" s="31">
        <f t="shared" si="4"/>
        <v>506336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421216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282644</v>
      </c>
      <c r="I73" s="31">
        <f t="shared" si="5"/>
        <v>0</v>
      </c>
      <c r="J73" s="31">
        <f t="shared" si="5"/>
        <v>703860</v>
      </c>
    </row>
    <row r="74" spans="1:10" s="3" customFormat="1" ht="15.75" customHeight="1" x14ac:dyDescent="0.2">
      <c r="A74" s="17" t="s">
        <v>87</v>
      </c>
      <c r="B74" s="2"/>
      <c r="C74" s="31">
        <f>SUM(C72:C73)</f>
        <v>0</v>
      </c>
      <c r="D74" s="30">
        <f>SUM(D72:D73)</f>
        <v>743592</v>
      </c>
      <c r="E74" s="31">
        <f t="shared" ref="E74:J74" si="6">SUM(E72:E73)</f>
        <v>0</v>
      </c>
      <c r="F74" s="31">
        <f t="shared" si="6"/>
        <v>0</v>
      </c>
      <c r="G74" s="31">
        <f t="shared" si="6"/>
        <v>0</v>
      </c>
      <c r="H74" s="31">
        <f t="shared" si="6"/>
        <v>466604</v>
      </c>
      <c r="I74" s="31">
        <f t="shared" si="6"/>
        <v>0</v>
      </c>
      <c r="J74" s="31">
        <f t="shared" si="6"/>
        <v>1210196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53" activePane="bottomLeft" state="frozen"/>
      <selection pane="bottomLeft" activeCell="G5" sqref="G5:G71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135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(Jul!C5*9)+(Aug!C5*8)+(Sep!C5*7)+(Oct!C5*6)+(Nov!C5*5)+(Dec!C5*4)+(Jan!C5*3)+(Feb!C5*2)+(Mar!C5*1)</f>
        <v>230979</v>
      </c>
      <c r="E5" s="8"/>
      <c r="F5" s="30">
        <f>(Jul!E5*9)+(Aug!E5*8)+(Sep!E5*7)+(Oct!E5*6)+(Nov!E5*5)+(Dec!E5*4)+(Jan!E5*3)+(Feb!E5*2)+(Mar!E5*1)</f>
        <v>0</v>
      </c>
      <c r="G5" s="8"/>
      <c r="H5" s="30">
        <f>Feb!H5+G5</f>
        <v>125280</v>
      </c>
      <c r="I5" s="30">
        <f t="shared" ref="I5:I63" si="0">C5+E5+G5</f>
        <v>0</v>
      </c>
      <c r="J5" s="30">
        <f t="shared" ref="J5:J63" si="1">D5+F5+H5</f>
        <v>356259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2785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3251</v>
      </c>
      <c r="I6" s="30">
        <f t="shared" si="0"/>
        <v>0</v>
      </c>
      <c r="J6" s="30">
        <f t="shared" si="1"/>
        <v>6036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(Jul!C7*9)+(Aug!C7*8)+(Sep!C7*7)+(Oct!C7*6)+(Nov!C7*5)+(Dec!C7*4)+(Jan!C7*3)+(Feb!C7*2)+(Mar!C7*1)</f>
        <v>10980</v>
      </c>
      <c r="E7" s="8"/>
      <c r="F7" s="30">
        <f>(Jul!E7*9)+(Aug!E7*8)+(Sep!E7*7)+(Oct!E7*6)+(Nov!E7*5)+(Dec!E7*4)+(Jan!E7*3)+(Feb!E7*2)+(Mar!E7*1)</f>
        <v>0</v>
      </c>
      <c r="G7" s="8"/>
      <c r="H7" s="30">
        <f>Feb!H7+G7</f>
        <v>2439</v>
      </c>
      <c r="I7" s="30">
        <f t="shared" si="0"/>
        <v>0</v>
      </c>
      <c r="J7" s="30">
        <f t="shared" si="1"/>
        <v>13419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2296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287</v>
      </c>
      <c r="I8" s="30">
        <f t="shared" si="0"/>
        <v>0</v>
      </c>
      <c r="J8" s="30">
        <f t="shared" si="1"/>
        <v>2583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3096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0</v>
      </c>
      <c r="I9" s="30">
        <f t="shared" si="0"/>
        <v>0</v>
      </c>
      <c r="J9" s="30">
        <f t="shared" si="1"/>
        <v>3096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(Jul!C10*9)+(Aug!C10*8)+(Sep!C10*7)+(Oct!C10*6)+(Nov!C10*5)+(Dec!C10*4)+(Jan!C10*3)+(Feb!C10*2)+(Mar!C10*1)</f>
        <v>7140</v>
      </c>
      <c r="E10" s="8"/>
      <c r="F10" s="30">
        <f>(Jul!E10*9)+(Aug!E10*8)+(Sep!E10*7)+(Oct!E10*6)+(Nov!E10*5)+(Dec!E10*4)+(Jan!E10*3)+(Feb!E10*2)+(Mar!E10*1)</f>
        <v>0</v>
      </c>
      <c r="G10" s="8"/>
      <c r="H10" s="30">
        <f>Feb!H10+G10</f>
        <v>3571</v>
      </c>
      <c r="I10" s="30">
        <f t="shared" si="0"/>
        <v>0</v>
      </c>
      <c r="J10" s="30">
        <f t="shared" si="1"/>
        <v>10711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(Jul!C11*9)+(Aug!C11*8)+(Sep!C11*7)+(Oct!C11*6)+(Nov!C11*5)+(Dec!C11*4)+(Jan!C11*3)+(Feb!C11*2)+(Mar!C11*1)</f>
        <v>0</v>
      </c>
      <c r="E11" s="8"/>
      <c r="F11" s="30">
        <f>(Jul!E11*9)+(Aug!E11*8)+(Sep!E11*7)+(Oct!E11*6)+(Nov!E11*5)+(Dec!E11*4)+(Jan!E11*3)+(Feb!E11*2)+(Mar!E11*1)</f>
        <v>0</v>
      </c>
      <c r="G11" s="8"/>
      <c r="H11" s="30">
        <f>Feb!H11+G11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6536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3268</v>
      </c>
      <c r="I12" s="30">
        <f t="shared" si="0"/>
        <v>0</v>
      </c>
      <c r="J12" s="30">
        <f t="shared" si="1"/>
        <v>9804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0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(Jul!C16*9)+(Aug!C16*8)+(Sep!C16*7)+(Oct!C16*6)+(Nov!C16*5)+(Dec!C16*4)+(Jan!C16*3)+(Feb!C16*2)+(Mar!C16*1)</f>
        <v>14550</v>
      </c>
      <c r="E16" s="8"/>
      <c r="F16" s="30">
        <f>(Jul!E16*9)+(Aug!E16*8)+(Sep!E16*7)+(Oct!E16*6)+(Nov!E16*5)+(Dec!E16*4)+(Jan!E16*3)+(Feb!E16*2)+(Mar!E16*1)</f>
        <v>0</v>
      </c>
      <c r="G16" s="8"/>
      <c r="H16" s="30">
        <f>Feb!H16+G16</f>
        <v>5020</v>
      </c>
      <c r="I16" s="30">
        <f t="shared" si="0"/>
        <v>0</v>
      </c>
      <c r="J16" s="30">
        <f t="shared" si="1"/>
        <v>19570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(Jul!C17*9)+(Aug!C17*8)+(Sep!C17*7)+(Oct!C17*6)+(Nov!C17*5)+(Dec!C17*4)+(Jan!C17*3)+(Feb!C17*2)+(Mar!C17*1)</f>
        <v>7223</v>
      </c>
      <c r="E17" s="8"/>
      <c r="F17" s="30">
        <f>(Jul!E17*9)+(Aug!E17*8)+(Sep!E17*7)+(Oct!E17*6)+(Nov!E17*5)+(Dec!E17*4)+(Jan!E17*3)+(Feb!E17*2)+(Mar!E17*1)</f>
        <v>0</v>
      </c>
      <c r="G17" s="8"/>
      <c r="H17" s="30">
        <f>Feb!H17+G17</f>
        <v>2179</v>
      </c>
      <c r="I17" s="30">
        <f t="shared" si="0"/>
        <v>0</v>
      </c>
      <c r="J17" s="30">
        <f t="shared" si="1"/>
        <v>9402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964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0</v>
      </c>
      <c r="I20" s="30">
        <f t="shared" si="0"/>
        <v>0</v>
      </c>
      <c r="J20" s="30">
        <f t="shared" si="1"/>
        <v>964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0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(Jul!C22*9)+(Aug!C22*8)+(Sep!C22*7)+(Oct!C22*6)+(Nov!C22*5)+(Dec!C22*4)+(Jan!C22*3)+(Feb!C22*2)+(Mar!C22*1)</f>
        <v>7020</v>
      </c>
      <c r="E22" s="8"/>
      <c r="F22" s="30">
        <f>(Jul!E22*9)+(Aug!E22*8)+(Sep!E22*7)+(Oct!E22*6)+(Nov!E22*5)+(Dec!E22*4)+(Jan!E22*3)+(Feb!E22*2)+(Mar!E22*1)</f>
        <v>0</v>
      </c>
      <c r="G22" s="8"/>
      <c r="H22" s="30">
        <f>Feb!H22+G22</f>
        <v>3124</v>
      </c>
      <c r="I22" s="30">
        <f t="shared" si="0"/>
        <v>0</v>
      </c>
      <c r="J22" s="30">
        <f t="shared" si="1"/>
        <v>10144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0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0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(Jul!C26*9)+(Aug!C26*8)+(Sep!C26*7)+(Oct!C26*6)+(Nov!C26*5)+(Dec!C26*4)+(Jan!C26*3)+(Feb!C26*2)+(Mar!C26*1)</f>
        <v>0</v>
      </c>
      <c r="E26" s="8"/>
      <c r="F26" s="30">
        <f>(Jul!E26*9)+(Aug!E26*8)+(Sep!E26*7)+(Oct!E26*6)+(Nov!E26*5)+(Dec!E26*4)+(Jan!E26*3)+(Feb!E26*2)+(Mar!E26*1)</f>
        <v>0</v>
      </c>
      <c r="G26" s="8"/>
      <c r="H26" s="30">
        <f>Feb!H26+G26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(Jul!C27*9)+(Aug!C27*8)+(Sep!C27*7)+(Oct!C27*6)+(Nov!C27*5)+(Dec!C27*4)+(Jan!C27*3)+(Feb!C27*2)+(Mar!C27*1)</f>
        <v>4449</v>
      </c>
      <c r="E27" s="8"/>
      <c r="F27" s="30">
        <f>(Jul!E27*9)+(Aug!E27*8)+(Sep!E27*7)+(Oct!E27*6)+(Nov!E27*5)+(Dec!E27*4)+(Jan!E27*3)+(Feb!E27*2)+(Mar!E27*1)</f>
        <v>0</v>
      </c>
      <c r="G27" s="8"/>
      <c r="H27" s="30">
        <f>Feb!H27+G27</f>
        <v>733</v>
      </c>
      <c r="I27" s="30">
        <f t="shared" si="0"/>
        <v>0</v>
      </c>
      <c r="J27" s="30">
        <f t="shared" si="1"/>
        <v>5182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0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(Jul!C29*9)+(Aug!C29*8)+(Sep!C29*7)+(Oct!C29*6)+(Nov!C29*5)+(Dec!C29*4)+(Jan!C29*3)+(Feb!C29*2)+(Mar!C29*1)</f>
        <v>0</v>
      </c>
      <c r="E29" s="8"/>
      <c r="F29" s="30">
        <f>(Jul!E29*9)+(Aug!E29*8)+(Sep!E29*7)+(Oct!E29*6)+(Nov!E29*5)+(Dec!E29*4)+(Jan!E29*3)+(Feb!E29*2)+(Mar!E29*1)</f>
        <v>0</v>
      </c>
      <c r="G29" s="8"/>
      <c r="H29" s="30">
        <f>Feb!H29+G29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(Jul!C30*9)+(Aug!C30*8)+(Sep!C30*7)+(Oct!C30*6)+(Nov!C30*5)+(Dec!C30*4)+(Jan!C30*3)+(Feb!C30*2)+(Mar!C30*1)</f>
        <v>42390</v>
      </c>
      <c r="E30" s="8"/>
      <c r="F30" s="30">
        <f>(Jul!E30*9)+(Aug!E30*8)+(Sep!E30*7)+(Oct!E30*6)+(Nov!E30*5)+(Dec!E30*4)+(Jan!E30*3)+(Feb!E30*2)+(Mar!E30*1)</f>
        <v>0</v>
      </c>
      <c r="G30" s="8"/>
      <c r="H30" s="30">
        <f>Feb!H30+G30</f>
        <v>10518</v>
      </c>
      <c r="I30" s="30">
        <f t="shared" si="0"/>
        <v>0</v>
      </c>
      <c r="J30" s="30">
        <f t="shared" si="1"/>
        <v>52908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(Jul!C31*9)+(Aug!C31*8)+(Sep!C31*7)+(Oct!C31*6)+(Nov!C31*5)+(Dec!C31*4)+(Jan!C31*3)+(Feb!C31*2)+(Mar!C31*1)</f>
        <v>39945</v>
      </c>
      <c r="E31" s="8"/>
      <c r="F31" s="30">
        <f>(Jul!E31*9)+(Aug!E31*8)+(Sep!E31*7)+(Oct!E31*6)+(Nov!E31*5)+(Dec!E31*4)+(Jan!E31*3)+(Feb!E31*2)+(Mar!E31*1)</f>
        <v>0</v>
      </c>
      <c r="G31" s="8"/>
      <c r="H31" s="30">
        <f>Feb!H31+G31</f>
        <v>24290</v>
      </c>
      <c r="I31" s="30">
        <f t="shared" si="0"/>
        <v>0</v>
      </c>
      <c r="J31" s="30">
        <f t="shared" si="1"/>
        <v>64235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0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(Jul!C33*9)+(Aug!C33*8)+(Sep!C33*7)+(Oct!C33*6)+(Nov!C33*5)+(Dec!C33*4)+(Jan!C33*3)+(Feb!C33*2)+(Mar!C33*1)</f>
        <v>15080</v>
      </c>
      <c r="E33" s="8"/>
      <c r="F33" s="30">
        <f>(Jul!E33*9)+(Aug!E33*8)+(Sep!E33*7)+(Oct!E33*6)+(Nov!E33*5)+(Dec!E33*4)+(Jan!E33*3)+(Feb!E33*2)+(Mar!E33*1)</f>
        <v>0</v>
      </c>
      <c r="G33" s="8"/>
      <c r="H33" s="30">
        <f>Feb!H33+G33</f>
        <v>13667</v>
      </c>
      <c r="I33" s="30">
        <f t="shared" si="0"/>
        <v>0</v>
      </c>
      <c r="J33" s="30">
        <f t="shared" si="1"/>
        <v>28747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0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(Jul!C35*9)+(Aug!C35*8)+(Sep!C35*7)+(Oct!C35*6)+(Nov!C35*5)+(Dec!C35*4)+(Jan!C35*3)+(Feb!C35*2)+(Mar!C35*1)</f>
        <v>60104</v>
      </c>
      <c r="E35" s="8"/>
      <c r="F35" s="30">
        <f>(Jul!E35*9)+(Aug!E35*8)+(Sep!E35*7)+(Oct!E35*6)+(Nov!E35*5)+(Dec!E35*4)+(Jan!E35*3)+(Feb!E35*2)+(Mar!E35*1)</f>
        <v>0</v>
      </c>
      <c r="G35" s="8"/>
      <c r="H35" s="30">
        <f>Feb!H35+G35</f>
        <v>28993</v>
      </c>
      <c r="I35" s="30">
        <f t="shared" si="0"/>
        <v>0</v>
      </c>
      <c r="J35" s="30">
        <f t="shared" si="1"/>
        <v>89097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11109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14468</v>
      </c>
      <c r="I37" s="30">
        <f t="shared" si="0"/>
        <v>0</v>
      </c>
      <c r="J37" s="30">
        <f t="shared" si="1"/>
        <v>25577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(Jul!C39*9)+(Aug!C39*8)+(Sep!C39*7)+(Oct!C39*6)+(Nov!C39*5)+(Dec!C39*4)+(Jan!C39*3)+(Feb!C39*2)+(Mar!C39*1)</f>
        <v>78549</v>
      </c>
      <c r="E39" s="8"/>
      <c r="F39" s="30">
        <f>(Jul!E39*9)+(Aug!E39*8)+(Sep!E39*7)+(Oct!E39*6)+(Nov!E39*5)+(Dec!E39*4)+(Jan!E39*3)+(Feb!E39*2)+(Mar!E39*1)</f>
        <v>0</v>
      </c>
      <c r="G39" s="8"/>
      <c r="H39" s="30">
        <f>Feb!H39+G39</f>
        <v>65424</v>
      </c>
      <c r="I39" s="30">
        <f t="shared" si="0"/>
        <v>0</v>
      </c>
      <c r="J39" s="30">
        <f t="shared" si="1"/>
        <v>143973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17838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0</v>
      </c>
      <c r="I41" s="30">
        <f t="shared" si="0"/>
        <v>0</v>
      </c>
      <c r="J41" s="30">
        <f t="shared" si="1"/>
        <v>17838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(Jul!C42*9)+(Aug!C42*8)+(Sep!C42*7)+(Oct!C42*6)+(Nov!C42*5)+(Dec!C42*4)+(Jan!C42*3)+(Feb!C42*2)+(Mar!C42*1)</f>
        <v>0</v>
      </c>
      <c r="E42" s="8"/>
      <c r="F42" s="30">
        <f>(Jul!E42*9)+(Aug!E42*8)+(Sep!E42*7)+(Oct!E42*6)+(Nov!E42*5)+(Dec!E42*4)+(Jan!E42*3)+(Feb!E42*2)+(Mar!E42*1)</f>
        <v>0</v>
      </c>
      <c r="G42" s="8"/>
      <c r="H42" s="30">
        <f>Feb!H42+G42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(Jul!C43*9)+(Aug!C43*8)+(Sep!C43*7)+(Oct!C43*6)+(Nov!C43*5)+(Dec!C43*4)+(Jan!C43*3)+(Feb!C43*2)+(Mar!C43*1)</f>
        <v>4001</v>
      </c>
      <c r="E43" s="8"/>
      <c r="F43" s="30">
        <f>(Jul!E43*9)+(Aug!E43*8)+(Sep!E43*7)+(Oct!E43*6)+(Nov!E43*5)+(Dec!E43*4)+(Jan!E43*3)+(Feb!E43*2)+(Mar!E43*1)</f>
        <v>0</v>
      </c>
      <c r="G43" s="8"/>
      <c r="H43" s="30">
        <f>Feb!H43+G43</f>
        <v>1130</v>
      </c>
      <c r="I43" s="30">
        <f t="shared" si="0"/>
        <v>0</v>
      </c>
      <c r="J43" s="30">
        <f t="shared" si="1"/>
        <v>5131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(Jul!C44*9)+(Aug!C44*8)+(Sep!C44*7)+(Oct!C44*6)+(Nov!C44*5)+(Dec!C44*4)+(Jan!C44*3)+(Feb!C44*2)+(Mar!C44*1)</f>
        <v>18692</v>
      </c>
      <c r="E44" s="8"/>
      <c r="F44" s="30">
        <f>(Jul!E44*9)+(Aug!E44*8)+(Sep!E44*7)+(Oct!E44*6)+(Nov!E44*5)+(Dec!E44*4)+(Jan!E44*3)+(Feb!E44*2)+(Mar!E44*1)</f>
        <v>0</v>
      </c>
      <c r="G44" s="8"/>
      <c r="H44" s="30">
        <f>Feb!H44+G44</f>
        <v>28264</v>
      </c>
      <c r="I44" s="30">
        <f t="shared" si="0"/>
        <v>0</v>
      </c>
      <c r="J44" s="30">
        <f t="shared" si="1"/>
        <v>46956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0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(Jul!C47*9)+(Aug!C47*8)+(Sep!C47*7)+(Oct!C47*6)+(Nov!C47*5)+(Dec!C47*4)+(Jan!C47*3)+(Feb!C47*2)+(Mar!C47*1)</f>
        <v>0</v>
      </c>
      <c r="E47" s="8"/>
      <c r="F47" s="30">
        <f>(Jul!E47*9)+(Aug!E47*8)+(Sep!E47*7)+(Oct!E47*6)+(Nov!E47*5)+(Dec!E47*4)+(Jan!E47*3)+(Feb!E47*2)+(Mar!E47*1)</f>
        <v>0</v>
      </c>
      <c r="G47" s="8"/>
      <c r="H47" s="30">
        <f>Feb!H47+G47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(Jul!C48*9)+(Aug!C48*8)+(Sep!C48*7)+(Oct!C48*6)+(Nov!C48*5)+(Dec!C48*4)+(Jan!C48*3)+(Feb!C48*2)+(Mar!C48*1)</f>
        <v>19216</v>
      </c>
      <c r="E48" s="8"/>
      <c r="F48" s="30">
        <f>(Jul!E48*9)+(Aug!E48*8)+(Sep!E48*7)+(Oct!E48*6)+(Nov!E48*5)+(Dec!E48*4)+(Jan!E48*3)+(Feb!E48*2)+(Mar!E48*1)</f>
        <v>0</v>
      </c>
      <c r="G48" s="8"/>
      <c r="H48" s="30">
        <f>Feb!H48+G48</f>
        <v>4409</v>
      </c>
      <c r="I48" s="30">
        <f t="shared" si="0"/>
        <v>0</v>
      </c>
      <c r="J48" s="30">
        <f t="shared" si="1"/>
        <v>23625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(Jul!C49*9)+(Aug!C49*8)+(Sep!C49*7)+(Oct!C49*6)+(Nov!C49*5)+(Dec!C49*4)+(Jan!C49*3)+(Feb!C49*2)+(Mar!C49*1)</f>
        <v>12252</v>
      </c>
      <c r="E49" s="8"/>
      <c r="F49" s="30">
        <f>(Jul!E49*9)+(Aug!E49*8)+(Sep!E49*7)+(Oct!E49*6)+(Nov!E49*5)+(Dec!E49*4)+(Jan!E49*3)+(Feb!E49*2)+(Mar!E49*1)</f>
        <v>0</v>
      </c>
      <c r="G49" s="8"/>
      <c r="H49" s="30">
        <f>Feb!H49+G49</f>
        <v>0</v>
      </c>
      <c r="I49" s="30">
        <f t="shared" si="0"/>
        <v>0</v>
      </c>
      <c r="J49" s="30">
        <f t="shared" si="1"/>
        <v>12252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(Jul!C50*9)+(Aug!C50*8)+(Sep!C50*7)+(Oct!C50*6)+(Nov!C50*5)+(Dec!C50*4)+(Jan!C50*3)+(Feb!C50*2)+(Mar!C50*1)</f>
        <v>19997</v>
      </c>
      <c r="E50" s="8"/>
      <c r="F50" s="30">
        <f>(Jul!E50*9)+(Aug!E50*8)+(Sep!E50*7)+(Oct!E50*6)+(Nov!E50*5)+(Dec!E50*4)+(Jan!E50*3)+(Feb!E50*2)+(Mar!E50*1)</f>
        <v>0</v>
      </c>
      <c r="G50" s="8"/>
      <c r="H50" s="30">
        <f>Feb!H50+G50</f>
        <v>18325</v>
      </c>
      <c r="I50" s="30">
        <f t="shared" si="0"/>
        <v>0</v>
      </c>
      <c r="J50" s="30">
        <f t="shared" si="1"/>
        <v>38322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7935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1587</v>
      </c>
      <c r="I51" s="30">
        <f t="shared" si="0"/>
        <v>0</v>
      </c>
      <c r="J51" s="30">
        <f t="shared" si="1"/>
        <v>9522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(Jul!C54*9)+(Aug!C54*8)+(Sep!C54*7)+(Oct!C54*6)+(Nov!C54*5)+(Dec!C54*4)+(Jan!C54*3)+(Feb!C54*2)+(Mar!C54*1)</f>
        <v>15140</v>
      </c>
      <c r="E54" s="8"/>
      <c r="F54" s="30">
        <f>(Jul!E54*9)+(Aug!E54*8)+(Sep!E54*7)+(Oct!E54*6)+(Nov!E54*5)+(Dec!E54*4)+(Jan!E54*3)+(Feb!E54*2)+(Mar!E54*1)</f>
        <v>0</v>
      </c>
      <c r="G54" s="8"/>
      <c r="H54" s="30">
        <f>Feb!H54+G54</f>
        <v>6056</v>
      </c>
      <c r="I54" s="30">
        <f t="shared" si="0"/>
        <v>0</v>
      </c>
      <c r="J54" s="30">
        <f t="shared" si="1"/>
        <v>21196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(Jul!C55*9)+(Aug!C55*8)+(Sep!C55*7)+(Oct!C55*6)+(Nov!C55*5)+(Dec!C55*4)+(Jan!C55*3)+(Feb!C55*2)+(Mar!C55*1)</f>
        <v>128537</v>
      </c>
      <c r="E55" s="8"/>
      <c r="F55" s="30">
        <f>(Jul!E55*9)+(Aug!E55*8)+(Sep!E55*7)+(Oct!E55*6)+(Nov!E55*5)+(Dec!E55*4)+(Jan!E55*3)+(Feb!E55*2)+(Mar!E55*1)</f>
        <v>0</v>
      </c>
      <c r="G55" s="8"/>
      <c r="H55" s="30">
        <f>Feb!H55+G55</f>
        <v>71075</v>
      </c>
      <c r="I55" s="30">
        <f t="shared" si="0"/>
        <v>0</v>
      </c>
      <c r="J55" s="30">
        <f t="shared" si="1"/>
        <v>199612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0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(Jul!C57*9)+(Aug!C57*8)+(Sep!C57*7)+(Oct!C57*6)+(Nov!C57*5)+(Dec!C57*4)+(Jan!C57*3)+(Feb!C57*2)+(Mar!C57*1)</f>
        <v>18866</v>
      </c>
      <c r="E57" s="8"/>
      <c r="F57" s="30">
        <f>(Jul!E57*9)+(Aug!E57*8)+(Sep!E57*7)+(Oct!E57*6)+(Nov!E57*5)+(Dec!E57*4)+(Jan!E57*3)+(Feb!E57*2)+(Mar!E57*1)</f>
        <v>0</v>
      </c>
      <c r="G57" s="8"/>
      <c r="H57" s="30">
        <f>Feb!H57+G57</f>
        <v>9863</v>
      </c>
      <c r="I57" s="30">
        <f t="shared" si="0"/>
        <v>0</v>
      </c>
      <c r="J57" s="30">
        <f t="shared" si="1"/>
        <v>28729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0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0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(Jul!C60*9)+(Aug!C60*8)+(Sep!C60*7)+(Oct!C60*6)+(Nov!C60*5)+(Dec!C60*4)+(Jan!C60*3)+(Feb!C60*2)+(Mar!C60*1)</f>
        <v>61544</v>
      </c>
      <c r="E60" s="8"/>
      <c r="F60" s="30">
        <f>(Jul!E60*9)+(Aug!E60*8)+(Sep!E60*7)+(Oct!E60*6)+(Nov!E60*5)+(Dec!E60*4)+(Jan!E60*3)+(Feb!E60*2)+(Mar!E60*1)</f>
        <v>0</v>
      </c>
      <c r="G60" s="8"/>
      <c r="H60" s="30">
        <f>Feb!H60+G60</f>
        <v>12557</v>
      </c>
      <c r="I60" s="30">
        <f t="shared" si="0"/>
        <v>0</v>
      </c>
      <c r="J60" s="30">
        <f t="shared" si="1"/>
        <v>74101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0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(Jul!C63*9)+(Aug!C63*8)+(Sep!C63*7)+(Oct!C63*6)+(Nov!C63*5)+(Dec!C63*4)+(Jan!C63*3)+(Feb!C63*2)+(Mar!C63*1)</f>
        <v>0</v>
      </c>
      <c r="E63" s="8"/>
      <c r="F63" s="30">
        <f>(Jul!E63*9)+(Aug!E63*8)+(Sep!E63*7)+(Oct!E63*6)+(Nov!E63*5)+(Dec!E63*4)+(Jan!E63*3)+(Feb!E63*2)+(Mar!E63*1)</f>
        <v>0</v>
      </c>
      <c r="G63" s="8"/>
      <c r="H63" s="30">
        <f>Feb!H63+G63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0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0</v>
      </c>
      <c r="I66" s="30">
        <f t="shared" si="2"/>
        <v>0</v>
      </c>
      <c r="J66" s="30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0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0</v>
      </c>
      <c r="I69" s="30">
        <f t="shared" si="2"/>
        <v>0</v>
      </c>
      <c r="J69" s="30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0">
        <f>(Jul!C71*9)+(Aug!C71*8)+(Sep!C71*7)+(Oct!C71*6)+(Nov!C71*5)+(Dec!C71*4)+(Jan!C71*3)+(Feb!C71*2)+(Mar!C71*1)</f>
        <v>8190</v>
      </c>
      <c r="E71" s="8"/>
      <c r="F71" s="30">
        <f>(Jul!E71*9)+(Aug!E71*8)+(Sep!E71*7)+(Oct!E71*6)+(Nov!E71*5)+(Dec!E71*4)+(Jan!E71*3)+(Feb!E71*2)+(Mar!E71*1)</f>
        <v>0</v>
      </c>
      <c r="G71" s="8"/>
      <c r="H71" s="30">
        <f>Feb!H71+G71</f>
        <v>6826</v>
      </c>
      <c r="I71" s="30">
        <f t="shared" si="2"/>
        <v>0</v>
      </c>
      <c r="J71" s="30">
        <f t="shared" si="3"/>
        <v>15016</v>
      </c>
    </row>
    <row r="72" spans="1:13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380353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183960</v>
      </c>
      <c r="I72" s="31">
        <f t="shared" si="4"/>
        <v>0</v>
      </c>
      <c r="J72" s="31">
        <f t="shared" si="4"/>
        <v>564313</v>
      </c>
    </row>
    <row r="73" spans="1:13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497050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282644</v>
      </c>
      <c r="I73" s="31">
        <f t="shared" si="5"/>
        <v>0</v>
      </c>
      <c r="J73" s="31">
        <f t="shared" si="5"/>
        <v>779694</v>
      </c>
    </row>
    <row r="74" spans="1:13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877403</v>
      </c>
      <c r="E74" s="31">
        <f t="shared" si="6"/>
        <v>0</v>
      </c>
      <c r="F74" s="31">
        <f t="shared" si="6"/>
        <v>0</v>
      </c>
      <c r="G74" s="31">
        <f t="shared" si="6"/>
        <v>0</v>
      </c>
      <c r="H74" s="31">
        <f t="shared" si="6"/>
        <v>466604</v>
      </c>
      <c r="I74" s="31">
        <f t="shared" si="6"/>
        <v>0</v>
      </c>
      <c r="J74" s="31">
        <f t="shared" si="6"/>
        <v>1344007</v>
      </c>
    </row>
    <row r="75" spans="1:13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">
      <c r="A77" s="12"/>
      <c r="B77" s="2"/>
      <c r="C77" s="2"/>
      <c r="D77" s="33"/>
      <c r="E77" s="2"/>
      <c r="F77" s="33"/>
      <c r="G77" s="2"/>
      <c r="H77" s="33"/>
    </row>
    <row r="78" spans="1:13" x14ac:dyDescent="0.2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C72AF6-1AB9-4C67-87FB-C85BBCB9EFF8}"/>
</file>

<file path=customXml/itemProps2.xml><?xml version="1.0" encoding="utf-8"?>
<ds:datastoreItem xmlns:ds="http://schemas.openxmlformats.org/officeDocument/2006/customXml" ds:itemID="{BDFB1E7D-520C-48D2-A724-180877ADE7B9}"/>
</file>

<file path=customXml/itemProps3.xml><?xml version="1.0" encoding="utf-8"?>
<ds:datastoreItem xmlns:ds="http://schemas.openxmlformats.org/officeDocument/2006/customXml" ds:itemID="{65DB22F4-F0B4-4E9A-B522-95C69D6A4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Department of Veterans Affairs</cp:lastModifiedBy>
  <cp:lastPrinted>2011-06-21T11:00:53Z</cp:lastPrinted>
  <dcterms:created xsi:type="dcterms:W3CDTF">2005-09-22T19:10:16Z</dcterms:created>
  <dcterms:modified xsi:type="dcterms:W3CDTF">2019-01-17T20:59:39Z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