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ALTNAS20.v04.med.va.gov\vhaaltsusent$\Desktop\"/>
    </mc:Choice>
  </mc:AlternateContent>
  <workbookProtection lockStructure="1"/>
  <bookViews>
    <workbookView xWindow="0" yWindow="0" windowWidth="21600" windowHeight="9510" activeTab="5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71027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<sst xmlns="http://schemas.openxmlformats.org/spreadsheetml/2006/main" count="1789" uniqueCount="142">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</sst>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F69" sqref="F69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257</v>
      </c>
      <c r="D8" s="30">
        <f t="shared" si="0"/>
        <v>257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257</v>
      </c>
      <c r="J8" s="30">
        <f t="shared" si="4"/>
        <v>257</v>
      </c>
    </row>
    <row r="9" spans="1:10" ht="15.75" customHeight="1" x14ac:dyDescent="0.2">
      <c r="A9" s="5" t="s">
        <v>27</v>
      </c>
      <c r="B9" s="18" t="s">
        <v>22</v>
      </c>
      <c r="C9" s="58">
        <v>6221</v>
      </c>
      <c r="D9" s="30">
        <f t="shared" si="0"/>
        <v>6221</v>
      </c>
      <c r="E9" s="59">
        <v>97</v>
      </c>
      <c r="F9" s="30">
        <f t="shared" si="1"/>
        <v>97</v>
      </c>
      <c r="G9" s="60">
        <v>47956</v>
      </c>
      <c r="H9" s="30">
        <f t="shared" si="2"/>
        <v>47956</v>
      </c>
      <c r="I9" s="30">
        <f t="shared" si="3"/>
        <v>54274</v>
      </c>
      <c r="J9" s="30">
        <f t="shared" si="4"/>
        <v>54274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4644</v>
      </c>
      <c r="D11" s="30">
        <f t="shared" si="0"/>
        <v>4644</v>
      </c>
      <c r="E11" s="59">
        <v>3630</v>
      </c>
      <c r="F11" s="30">
        <f t="shared" si="1"/>
        <v>3630</v>
      </c>
      <c r="G11" s="60">
        <v>22810</v>
      </c>
      <c r="H11" s="30">
        <f t="shared" si="2"/>
        <v>22810</v>
      </c>
      <c r="I11" s="30">
        <f t="shared" si="3"/>
        <v>31084</v>
      </c>
      <c r="J11" s="30">
        <f t="shared" si="4"/>
        <v>31084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/>
      <c r="D13" s="30">
        <f t="shared" si="0"/>
        <v>0</v>
      </c>
      <c r="E13" s="59"/>
      <c r="F13" s="30">
        <f t="shared" si="1"/>
        <v>0</v>
      </c>
      <c r="G13" s="60"/>
      <c r="H13" s="30">
        <f t="shared" si="2"/>
        <v>0</v>
      </c>
      <c r="I13" s="30">
        <f t="shared" si="3"/>
        <v>0</v>
      </c>
      <c r="J13" s="30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>
        <v>1871</v>
      </c>
      <c r="D38" s="30">
        <f t="shared" si="0"/>
        <v>1871</v>
      </c>
      <c r="E38" s="59"/>
      <c r="F38" s="30">
        <f t="shared" si="1"/>
        <v>0</v>
      </c>
      <c r="G38" s="60">
        <v>3261</v>
      </c>
      <c r="H38" s="30">
        <f t="shared" si="2"/>
        <v>3261</v>
      </c>
      <c r="I38" s="30">
        <f t="shared" si="3"/>
        <v>5132</v>
      </c>
      <c r="J38" s="30">
        <f t="shared" si="4"/>
        <v>5132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/>
      <c r="F39" s="30">
        <f t="shared" si="1"/>
        <v>0</v>
      </c>
      <c r="G39" s="60"/>
      <c r="H39" s="30">
        <f t="shared" si="2"/>
        <v>0</v>
      </c>
      <c r="I39" s="30">
        <f t="shared" si="3"/>
        <v>0</v>
      </c>
      <c r="J39" s="30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/>
      <c r="D42" s="30">
        <f t="shared" si="0"/>
        <v>0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0</v>
      </c>
      <c r="J42" s="30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/>
      <c r="D55" s="30">
        <f t="shared" si="0"/>
        <v>0</v>
      </c>
      <c r="E55" s="59"/>
      <c r="F55" s="30">
        <f t="shared" si="1"/>
        <v>0</v>
      </c>
      <c r="G55" s="60"/>
      <c r="H55" s="30">
        <f t="shared" si="2"/>
        <v>0</v>
      </c>
      <c r="I55" s="30">
        <f t="shared" si="3"/>
        <v>0</v>
      </c>
      <c r="J55" s="30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>
        <v>2933</v>
      </c>
      <c r="D58" s="30">
        <f t="shared" si="0"/>
        <v>2933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2933</v>
      </c>
      <c r="J58" s="30">
        <f t="shared" si="4"/>
        <v>2933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11443</v>
      </c>
      <c r="D60" s="30">
        <f t="shared" si="0"/>
        <v>11443</v>
      </c>
      <c r="E60" s="59"/>
      <c r="F60" s="30">
        <f t="shared" si="1"/>
        <v>0</v>
      </c>
      <c r="G60" s="60">
        <v>91056</v>
      </c>
      <c r="H60" s="30">
        <f t="shared" si="2"/>
        <v>91056</v>
      </c>
      <c r="I60" s="30">
        <f t="shared" si="3"/>
        <v>102499</v>
      </c>
      <c r="J60" s="30">
        <f t="shared" si="4"/>
        <v>102499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11122</v>
      </c>
      <c r="D72" s="32">
        <f t="shared" si="10"/>
        <v>11122</v>
      </c>
      <c r="E72" s="32">
        <f t="shared" si="10"/>
        <v>3727</v>
      </c>
      <c r="F72" s="32">
        <f t="shared" si="10"/>
        <v>3727</v>
      </c>
      <c r="G72" s="32">
        <f t="shared" si="10"/>
        <v>70766</v>
      </c>
      <c r="H72" s="32">
        <f t="shared" si="10"/>
        <v>70766</v>
      </c>
      <c r="I72" s="32">
        <f t="shared" si="10"/>
        <v>85615</v>
      </c>
      <c r="J72" s="32">
        <f t="shared" si="10"/>
        <v>85615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16247</v>
      </c>
      <c r="D73" s="32">
        <f t="shared" si="11"/>
        <v>16247</v>
      </c>
      <c r="E73" s="32">
        <f t="shared" si="11"/>
        <v>0</v>
      </c>
      <c r="F73" s="32">
        <f t="shared" si="11"/>
        <v>0</v>
      </c>
      <c r="G73" s="32">
        <f t="shared" si="11"/>
        <v>94317</v>
      </c>
      <c r="H73" s="32">
        <f t="shared" si="11"/>
        <v>94317</v>
      </c>
      <c r="I73" s="32">
        <f t="shared" si="11"/>
        <v>110564</v>
      </c>
      <c r="J73" s="32">
        <f t="shared" si="11"/>
        <v>110564</v>
      </c>
    </row>
    <row r="74" spans="1:10" s="3" customFormat="1" ht="15.75" customHeight="1" x14ac:dyDescent="0.2">
      <c r="A74" s="5" t="s">
        <v>87</v>
      </c>
      <c r="B74" s="13"/>
      <c r="C74" s="32">
        <f>SUM(C72:C73)</f>
        <v>27369</v>
      </c>
      <c r="D74" s="32">
        <f t="shared" ref="D74:J74" si="12">SUM(D72:D73)</f>
        <v>27369</v>
      </c>
      <c r="E74" s="36">
        <f t="shared" si="12"/>
        <v>3727</v>
      </c>
      <c r="F74" s="32">
        <f t="shared" si="12"/>
        <v>3727</v>
      </c>
      <c r="G74" s="36">
        <f t="shared" si="12"/>
        <v>165083</v>
      </c>
      <c r="H74" s="32">
        <f t="shared" si="12"/>
        <v>165083</v>
      </c>
      <c r="I74" s="32">
        <f t="shared" si="12"/>
        <v>196179</v>
      </c>
      <c r="J74" s="32">
        <f t="shared" si="12"/>
        <v>196179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4" activePane="bottomLeft" state="frozen"/>
      <selection pane="bottomLeft" activeCell="G5" sqref="G5:G7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29633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43587</v>
      </c>
      <c r="I8" s="31">
        <f t="shared" si="0"/>
        <v>0</v>
      </c>
      <c r="J8" s="31">
        <f t="shared" si="1"/>
        <v>73220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267565</v>
      </c>
      <c r="E9" s="8"/>
      <c r="F9" s="31">
        <f>(Jul!E9*10)+(Aug!E9*9)+(Sep!E9*8)+(Oct!E9*7)+(Nov!E9*6)+(Dec!E9*5)+(Jan!E9*4)+(Feb!E9*3)+(Mar!E9*2)+(Apr!E9*1)</f>
        <v>970</v>
      </c>
      <c r="G9" s="8"/>
      <c r="H9" s="31">
        <f>Mar!H9+G9</f>
        <v>211443</v>
      </c>
      <c r="I9" s="31">
        <f t="shared" si="0"/>
        <v>0</v>
      </c>
      <c r="J9" s="31">
        <f t="shared" si="1"/>
        <v>479978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0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215358</v>
      </c>
      <c r="E11" s="8"/>
      <c r="F11" s="31">
        <f>(Jul!E11*10)+(Aug!E11*9)+(Sep!E11*8)+(Oct!E11*7)+(Nov!E11*6)+(Dec!E11*5)+(Jan!E11*4)+(Feb!E11*3)+(Mar!E11*2)+(Apr!E11*1)</f>
        <v>62256</v>
      </c>
      <c r="G11" s="8"/>
      <c r="H11" s="31">
        <f>Mar!H11+G11</f>
        <v>200454</v>
      </c>
      <c r="I11" s="31">
        <f t="shared" si="0"/>
        <v>0</v>
      </c>
      <c r="J11" s="31">
        <f t="shared" si="1"/>
        <v>478068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9333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42727</v>
      </c>
      <c r="I13" s="31">
        <f t="shared" si="0"/>
        <v>0</v>
      </c>
      <c r="J13" s="31">
        <f t="shared" si="1"/>
        <v>52060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0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0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5082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9002</v>
      </c>
      <c r="I18" s="31">
        <f t="shared" si="0"/>
        <v>0</v>
      </c>
      <c r="J18" s="31">
        <f t="shared" si="1"/>
        <v>14084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0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24366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12567</v>
      </c>
      <c r="I21" s="31">
        <f t="shared" si="0"/>
        <v>0</v>
      </c>
      <c r="J21" s="31">
        <f t="shared" si="1"/>
        <v>36933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2993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1950</v>
      </c>
      <c r="I22" s="31">
        <f t="shared" si="0"/>
        <v>0</v>
      </c>
      <c r="J22" s="31">
        <f t="shared" si="1"/>
        <v>4943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47276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24767</v>
      </c>
      <c r="I27" s="31">
        <f t="shared" si="0"/>
        <v>0</v>
      </c>
      <c r="J27" s="31">
        <f t="shared" si="1"/>
        <v>72043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0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0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0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3262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1398</v>
      </c>
      <c r="I33" s="31">
        <f t="shared" si="0"/>
        <v>0</v>
      </c>
      <c r="J33" s="31">
        <f t="shared" si="1"/>
        <v>4660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0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18710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22741</v>
      </c>
      <c r="I38" s="31">
        <f t="shared" si="0"/>
        <v>0</v>
      </c>
      <c r="J38" s="31">
        <f t="shared" si="1"/>
        <v>41451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74923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48449</v>
      </c>
      <c r="I39" s="31">
        <f t="shared" si="0"/>
        <v>0</v>
      </c>
      <c r="J39" s="31">
        <f t="shared" si="1"/>
        <v>123372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0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1088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464</v>
      </c>
      <c r="I43" s="31">
        <f t="shared" si="0"/>
        <v>0</v>
      </c>
      <c r="J43" s="31">
        <f t="shared" si="1"/>
        <v>1552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24421</v>
      </c>
      <c r="E44" s="8"/>
      <c r="F44" s="31">
        <f>(Jul!E44*10)+(Aug!E44*9)+(Sep!E44*8)+(Oct!E44*7)+(Nov!E44*6)+(Dec!E44*5)+(Jan!E44*4)+(Feb!E44*3)+(Mar!E44*2)+(Apr!E44*1)</f>
        <v>1344</v>
      </c>
      <c r="G44" s="8"/>
      <c r="H44" s="31">
        <f>Mar!H44+G44</f>
        <v>9671</v>
      </c>
      <c r="I44" s="31">
        <f t="shared" si="0"/>
        <v>0</v>
      </c>
      <c r="J44" s="31">
        <f t="shared" si="1"/>
        <v>35436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0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0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0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0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29872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22707</v>
      </c>
      <c r="I53" s="31">
        <f t="shared" si="0"/>
        <v>0</v>
      </c>
      <c r="J53" s="31">
        <f t="shared" si="1"/>
        <v>52579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8982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4374</v>
      </c>
      <c r="I54" s="31">
        <f t="shared" si="0"/>
        <v>0</v>
      </c>
      <c r="J54" s="31">
        <f t="shared" si="1"/>
        <v>13356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13463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24975</v>
      </c>
      <c r="I55" s="31">
        <f t="shared" si="0"/>
        <v>0</v>
      </c>
      <c r="J55" s="31">
        <f t="shared" si="1"/>
        <v>38438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29330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29330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265697</v>
      </c>
      <c r="E60" s="8"/>
      <c r="F60" s="31">
        <f>(Jul!E60*10)+(Aug!E60*9)+(Sep!E60*8)+(Oct!E60*7)+(Nov!E60*6)+(Dec!E60*5)+(Jan!E60*4)+(Feb!E60*3)+(Mar!E60*2)+(Apr!E60*1)</f>
        <v>0</v>
      </c>
      <c r="G60" s="8"/>
      <c r="H60" s="31">
        <f>Mar!H60+G60</f>
        <v>137478</v>
      </c>
      <c r="I60" s="31">
        <f t="shared" si="0"/>
        <v>0</v>
      </c>
      <c r="J60" s="31">
        <f t="shared" si="1"/>
        <v>403175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1088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9643</v>
      </c>
      <c r="I63" s="31">
        <f t="shared" si="0"/>
        <v>0</v>
      </c>
      <c r="J63" s="31">
        <f t="shared" si="1"/>
        <v>10731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14264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10702</v>
      </c>
      <c r="I71" s="31">
        <f t="shared" si="2"/>
        <v>0</v>
      </c>
      <c r="J71" s="31">
        <f t="shared" si="3"/>
        <v>24966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601606</v>
      </c>
      <c r="E72" s="32">
        <f t="shared" si="4"/>
        <v>0</v>
      </c>
      <c r="F72" s="32">
        <f t="shared" si="4"/>
        <v>63226</v>
      </c>
      <c r="G72" s="32">
        <f t="shared" si="4"/>
        <v>0</v>
      </c>
      <c r="H72" s="32">
        <f t="shared" si="4"/>
        <v>546497</v>
      </c>
      <c r="I72" s="32">
        <f t="shared" si="4"/>
        <v>0</v>
      </c>
      <c r="J72" s="32">
        <f t="shared" si="4"/>
        <v>1211329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485100</v>
      </c>
      <c r="E73" s="32">
        <f t="shared" si="5"/>
        <v>0</v>
      </c>
      <c r="F73" s="32">
        <f t="shared" si="5"/>
        <v>1344</v>
      </c>
      <c r="G73" s="32">
        <f t="shared" si="5"/>
        <v>0</v>
      </c>
      <c r="H73" s="32">
        <f t="shared" si="5"/>
        <v>292602</v>
      </c>
      <c r="I73" s="32">
        <f t="shared" si="5"/>
        <v>0</v>
      </c>
      <c r="J73" s="32">
        <f t="shared" si="5"/>
        <v>779046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1086706</v>
      </c>
      <c r="E74" s="32">
        <f t="shared" si="6"/>
        <v>0</v>
      </c>
      <c r="F74" s="32">
        <f t="shared" si="6"/>
        <v>64570</v>
      </c>
      <c r="G74" s="32">
        <f t="shared" si="6"/>
        <v>0</v>
      </c>
      <c r="H74" s="32">
        <f t="shared" si="6"/>
        <v>839099</v>
      </c>
      <c r="I74" s="32">
        <f t="shared" si="6"/>
        <v>0</v>
      </c>
      <c r="J74" s="32">
        <f t="shared" si="6"/>
        <v>1990375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3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34579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43587</v>
      </c>
      <c r="I8" s="31">
        <f t="shared" si="0"/>
        <v>0</v>
      </c>
      <c r="J8" s="49">
        <f t="shared" si="1"/>
        <v>78166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303755</v>
      </c>
      <c r="E9" s="8"/>
      <c r="F9" s="31">
        <f>(Jul!E9*11)+(Aug!E9*10)+(Sep!E9*9)+(Oct!E9*8)+(Nov!E9*7)+(Dec!E9*6)+(Jan!E9*5)+(Feb!E9*4)+(Mar!E9*3)+(Apr!E9*2)+(May!E9*1)</f>
        <v>1067</v>
      </c>
      <c r="G9" s="8"/>
      <c r="H9" s="31">
        <f>Apr!H9+G9</f>
        <v>211443</v>
      </c>
      <c r="I9" s="31">
        <f t="shared" si="0"/>
        <v>0</v>
      </c>
      <c r="J9" s="49">
        <f t="shared" si="1"/>
        <v>516265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0</v>
      </c>
      <c r="I10" s="31">
        <f t="shared" si="0"/>
        <v>0</v>
      </c>
      <c r="J10" s="49">
        <f t="shared" si="1"/>
        <v>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245453</v>
      </c>
      <c r="E11" s="8"/>
      <c r="F11" s="31">
        <f>(Jul!E11*11)+(Aug!E11*10)+(Sep!E11*9)+(Oct!E11*8)+(Nov!E11*7)+(Dec!E11*6)+(Jan!E11*5)+(Feb!E11*4)+(Mar!E11*3)+(Apr!E11*2)+(May!E11*1)</f>
        <v>69293</v>
      </c>
      <c r="G11" s="8"/>
      <c r="H11" s="31">
        <f>Apr!H11+G11</f>
        <v>200454</v>
      </c>
      <c r="I11" s="31">
        <f t="shared" si="0"/>
        <v>0</v>
      </c>
      <c r="J11" s="49">
        <f t="shared" si="1"/>
        <v>515200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0</v>
      </c>
      <c r="I12" s="31">
        <f t="shared" si="0"/>
        <v>0</v>
      </c>
      <c r="J12" s="49">
        <f t="shared" si="1"/>
        <v>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10415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42727</v>
      </c>
      <c r="I13" s="31">
        <f t="shared" si="0"/>
        <v>0</v>
      </c>
      <c r="J13" s="49">
        <f t="shared" si="1"/>
        <v>53142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0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0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0</v>
      </c>
      <c r="I16" s="31">
        <f t="shared" si="0"/>
        <v>0</v>
      </c>
      <c r="J16" s="49">
        <f t="shared" si="1"/>
        <v>0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0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0</v>
      </c>
      <c r="I17" s="31">
        <f t="shared" si="0"/>
        <v>0</v>
      </c>
      <c r="J17" s="49">
        <f t="shared" si="1"/>
        <v>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6006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9002</v>
      </c>
      <c r="I18" s="31">
        <f t="shared" si="0"/>
        <v>0</v>
      </c>
      <c r="J18" s="49">
        <f t="shared" si="1"/>
        <v>15008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0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0</v>
      </c>
      <c r="I20" s="31">
        <f t="shared" si="0"/>
        <v>0</v>
      </c>
      <c r="J20" s="49">
        <f t="shared" si="1"/>
        <v>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27918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12567</v>
      </c>
      <c r="I21" s="31">
        <f t="shared" si="0"/>
        <v>0</v>
      </c>
      <c r="J21" s="49">
        <f t="shared" si="1"/>
        <v>40485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3386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1950</v>
      </c>
      <c r="I22" s="31">
        <f t="shared" si="0"/>
        <v>0</v>
      </c>
      <c r="J22" s="49">
        <f t="shared" si="1"/>
        <v>5336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53683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24767</v>
      </c>
      <c r="I27" s="31">
        <f t="shared" si="0"/>
        <v>0</v>
      </c>
      <c r="J27" s="49">
        <f t="shared" si="1"/>
        <v>78450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0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0</v>
      </c>
      <c r="I28" s="31">
        <f t="shared" si="0"/>
        <v>0</v>
      </c>
      <c r="J28" s="49">
        <f t="shared" si="1"/>
        <v>0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0</v>
      </c>
      <c r="I30" s="31">
        <f t="shared" si="0"/>
        <v>0</v>
      </c>
      <c r="J30" s="49">
        <f t="shared" si="1"/>
        <v>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0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0</v>
      </c>
      <c r="I31" s="31">
        <f t="shared" si="0"/>
        <v>0</v>
      </c>
      <c r="J31" s="49">
        <f t="shared" si="1"/>
        <v>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0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0</v>
      </c>
      <c r="I32" s="31">
        <f t="shared" si="0"/>
        <v>0</v>
      </c>
      <c r="J32" s="49">
        <f t="shared" si="1"/>
        <v>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3728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1398</v>
      </c>
      <c r="I33" s="31">
        <f t="shared" si="0"/>
        <v>0</v>
      </c>
      <c r="J33" s="49">
        <f t="shared" si="1"/>
        <v>5126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0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0</v>
      </c>
      <c r="I35" s="31">
        <f t="shared" si="0"/>
        <v>0</v>
      </c>
      <c r="J35" s="49">
        <f t="shared" si="1"/>
        <v>0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0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0</v>
      </c>
      <c r="I37" s="31">
        <f t="shared" si="0"/>
        <v>0</v>
      </c>
      <c r="J37" s="49">
        <f t="shared" si="1"/>
        <v>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20581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22741</v>
      </c>
      <c r="I38" s="31">
        <f t="shared" si="0"/>
        <v>0</v>
      </c>
      <c r="J38" s="49">
        <f t="shared" si="1"/>
        <v>43322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84566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48449</v>
      </c>
      <c r="I39" s="31">
        <f t="shared" si="0"/>
        <v>0</v>
      </c>
      <c r="J39" s="49">
        <f t="shared" si="1"/>
        <v>133015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0</v>
      </c>
      <c r="I41" s="31">
        <f t="shared" si="0"/>
        <v>0</v>
      </c>
      <c r="J41" s="49">
        <f t="shared" si="1"/>
        <v>0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0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0</v>
      </c>
      <c r="I42" s="31">
        <f t="shared" si="0"/>
        <v>0</v>
      </c>
      <c r="J42" s="49">
        <f t="shared" si="1"/>
        <v>0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1224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464</v>
      </c>
      <c r="I43" s="31">
        <f t="shared" si="0"/>
        <v>0</v>
      </c>
      <c r="J43" s="49">
        <f t="shared" si="1"/>
        <v>1688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28163</v>
      </c>
      <c r="E44" s="8"/>
      <c r="F44" s="31">
        <f>(Jul!E44*11)+(Aug!E44*10)+(Sep!E44*9)+(Oct!E44*8)+(Nov!E44*7)+(Dec!E44*6)+(Jan!E44*5)+(Feb!E44*4)+(Mar!E44*3)+(Apr!E44*2)+(May!E44*1)</f>
        <v>1512</v>
      </c>
      <c r="G44" s="8"/>
      <c r="H44" s="31">
        <f>Apr!H44+G44</f>
        <v>9671</v>
      </c>
      <c r="I44" s="31">
        <f t="shared" si="0"/>
        <v>0</v>
      </c>
      <c r="J44" s="49">
        <f t="shared" si="1"/>
        <v>39346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0</v>
      </c>
      <c r="I47" s="31">
        <f t="shared" si="0"/>
        <v>0</v>
      </c>
      <c r="J47" s="49">
        <f t="shared" si="1"/>
        <v>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0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0</v>
      </c>
      <c r="I48" s="31">
        <f t="shared" si="0"/>
        <v>0</v>
      </c>
      <c r="J48" s="49">
        <f t="shared" si="1"/>
        <v>0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0</v>
      </c>
      <c r="I49" s="31">
        <f t="shared" si="0"/>
        <v>0</v>
      </c>
      <c r="J49" s="49">
        <f t="shared" si="1"/>
        <v>0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0</v>
      </c>
      <c r="I50" s="31">
        <f t="shared" si="0"/>
        <v>0</v>
      </c>
      <c r="J50" s="49">
        <f t="shared" si="1"/>
        <v>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0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0</v>
      </c>
      <c r="I51" s="31">
        <f t="shared" si="0"/>
        <v>0</v>
      </c>
      <c r="J51" s="49">
        <f t="shared" si="1"/>
        <v>0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0</v>
      </c>
      <c r="I52" s="31">
        <f t="shared" si="0"/>
        <v>0</v>
      </c>
      <c r="J52" s="49">
        <f t="shared" si="1"/>
        <v>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34394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22707</v>
      </c>
      <c r="I53" s="31">
        <f t="shared" si="0"/>
        <v>0</v>
      </c>
      <c r="J53" s="49">
        <f t="shared" si="1"/>
        <v>57101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9980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4374</v>
      </c>
      <c r="I54" s="31">
        <f t="shared" si="0"/>
        <v>0</v>
      </c>
      <c r="J54" s="49">
        <f t="shared" si="1"/>
        <v>14354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15063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24975</v>
      </c>
      <c r="I55" s="31">
        <f t="shared" si="0"/>
        <v>0</v>
      </c>
      <c r="J55" s="49">
        <f t="shared" si="1"/>
        <v>40038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32263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32263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296672</v>
      </c>
      <c r="E60" s="8"/>
      <c r="F60" s="31">
        <f>(Jul!E60*11)+(Aug!E60*10)+(Sep!E60*9)+(Oct!E60*8)+(Nov!E60*7)+(Dec!E60*6)+(Jan!E60*5)+(Feb!E60*4)+(Mar!E60*3)+(Apr!E60*2)+(May!E60*1)</f>
        <v>0</v>
      </c>
      <c r="G60" s="8"/>
      <c r="H60" s="31">
        <f>Apr!H60+G60</f>
        <v>137478</v>
      </c>
      <c r="I60" s="31">
        <f t="shared" si="0"/>
        <v>0</v>
      </c>
      <c r="J60" s="49">
        <f t="shared" si="1"/>
        <v>434150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0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0</v>
      </c>
      <c r="I62" s="31">
        <f t="shared" si="0"/>
        <v>0</v>
      </c>
      <c r="J62" s="49">
        <f t="shared" si="1"/>
        <v>0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1224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9643</v>
      </c>
      <c r="I63" s="31">
        <f t="shared" si="0"/>
        <v>0</v>
      </c>
      <c r="J63" s="49">
        <f t="shared" si="1"/>
        <v>10867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16047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10702</v>
      </c>
      <c r="I71" s="31">
        <f t="shared" si="2"/>
        <v>0</v>
      </c>
      <c r="J71" s="49">
        <f t="shared" si="3"/>
        <v>26749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685195</v>
      </c>
      <c r="E72" s="32">
        <f t="shared" si="4"/>
        <v>0</v>
      </c>
      <c r="F72" s="32">
        <f t="shared" si="4"/>
        <v>70360</v>
      </c>
      <c r="G72" s="32">
        <f t="shared" si="4"/>
        <v>0</v>
      </c>
      <c r="H72" s="32">
        <f t="shared" si="4"/>
        <v>546497</v>
      </c>
      <c r="I72" s="32">
        <f t="shared" si="4"/>
        <v>0</v>
      </c>
      <c r="J72" s="32">
        <f t="shared" si="4"/>
        <v>1302052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543905</v>
      </c>
      <c r="E73" s="32">
        <f t="shared" si="5"/>
        <v>0</v>
      </c>
      <c r="F73" s="32">
        <f t="shared" si="5"/>
        <v>1512</v>
      </c>
      <c r="G73" s="32">
        <f t="shared" si="5"/>
        <v>0</v>
      </c>
      <c r="H73" s="32">
        <f t="shared" si="5"/>
        <v>292602</v>
      </c>
      <c r="I73" s="32">
        <f t="shared" si="5"/>
        <v>0</v>
      </c>
      <c r="J73" s="32">
        <f t="shared" si="5"/>
        <v>838019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1229100</v>
      </c>
      <c r="E74" s="32">
        <f t="shared" si="6"/>
        <v>0</v>
      </c>
      <c r="F74" s="32">
        <f t="shared" si="6"/>
        <v>71872</v>
      </c>
      <c r="G74" s="32">
        <f t="shared" si="6"/>
        <v>0</v>
      </c>
      <c r="H74" s="32">
        <f t="shared" si="6"/>
        <v>839099</v>
      </c>
      <c r="I74" s="32">
        <f t="shared" si="6"/>
        <v>0</v>
      </c>
      <c r="J74" s="32">
        <f t="shared" si="6"/>
        <v>2140071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9" sqref="C9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39525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43587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83112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339945</v>
      </c>
      <c r="E9" s="8"/>
      <c r="F9" s="49">
        <f>(Jul!E9*12)+(Aug!E9*11)+(Sep!E9*10)+(Oct!E9*9)+(Nov!E9*8)+(Dec!E9*7)+(Jan!E9*6)+(Feb!E9*5)+(Mar!E9*4)+(Apr!E9*3)+(May!E9*2)+(Jun!E9*1)</f>
        <v>1164</v>
      </c>
      <c r="G9" s="8"/>
      <c r="H9" s="31">
        <f>May!H9+G9</f>
        <v>211443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552552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0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0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275548</v>
      </c>
      <c r="E11" s="8"/>
      <c r="F11" s="49">
        <f>(Jul!E11*12)+(Aug!E11*11)+(Sep!E11*10)+(Oct!E11*9)+(Nov!E11*8)+(Dec!E11*7)+(Jan!E11*6)+(Feb!E11*5)+(Mar!E11*4)+(Apr!E11*3)+(May!E11*2)+(Jun!E11*1)</f>
        <v>76330</v>
      </c>
      <c r="G11" s="8"/>
      <c r="H11" s="31">
        <f>May!H11+G11</f>
        <v>200454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552332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0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11497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42727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54224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0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0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0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6930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9002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15932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0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31470</v>
      </c>
      <c r="E21" s="8"/>
      <c r="F21" s="49">
        <f>(Jul!E21*12)+(Aug!E21*11)+(Sep!E21*10)+(Oct!E21*9)+(Nov!E21*8)+(Dec!E21*7)+(Jan!E21*6)+(Feb!E21*5)+(Mar!E21*4)+(Apr!E21*3)+(May!E21*2)+(Jun!E21*1)</f>
        <v>0</v>
      </c>
      <c r="G21" s="8"/>
      <c r="H21" s="31">
        <f>May!H21+G21</f>
        <v>12567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44037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3779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1950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5729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60090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24767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84857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0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0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0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0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0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4194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1398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5592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0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0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0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22452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22741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45193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94209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48449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142658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0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0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0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1360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464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1824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31905</v>
      </c>
      <c r="E44" s="8"/>
      <c r="F44" s="49">
        <f>(Jul!E44*12)+(Aug!E44*11)+(Sep!E44*10)+(Oct!E44*9)+(Nov!E44*8)+(Dec!E44*7)+(Jan!E44*6)+(Feb!E44*5)+(Mar!E44*4)+(Apr!E44*3)+(May!E44*2)+(Jun!E44*1)</f>
        <v>1680</v>
      </c>
      <c r="G44" s="8"/>
      <c r="H44" s="31">
        <f>May!H44+G44</f>
        <v>9671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43256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0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0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0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0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0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0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0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0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38916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22707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61623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10978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4374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15352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16663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24975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41638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35196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35196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327647</v>
      </c>
      <c r="E60" s="8"/>
      <c r="F60" s="49">
        <f>(Jul!E60*12)+(Aug!E60*11)+(Sep!E60*10)+(Oct!E60*9)+(Nov!E60*8)+(Dec!E60*7)+(Jan!E60*6)+(Feb!E60*5)+(Mar!E60*4)+(Apr!E60*3)+(May!E60*2)+(Jun!E60*1)</f>
        <v>0</v>
      </c>
      <c r="G60" s="8"/>
      <c r="H60" s="31">
        <f>May!H60+G60</f>
        <v>137478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465125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0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1360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9643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11003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17830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10702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28532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768784</v>
      </c>
      <c r="E72" s="32">
        <f t="shared" si="2"/>
        <v>0</v>
      </c>
      <c r="F72" s="31">
        <f t="shared" si="2"/>
        <v>77494</v>
      </c>
      <c r="G72" s="32">
        <f t="shared" si="2"/>
        <v>0</v>
      </c>
      <c r="H72" s="32">
        <f t="shared" si="2"/>
        <v>546497</v>
      </c>
      <c r="I72" s="32">
        <f t="shared" si="2"/>
        <v>0</v>
      </c>
      <c r="J72" s="32">
        <f t="shared" si="2"/>
        <v>1392775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602710</v>
      </c>
      <c r="E73" s="32">
        <f t="shared" si="3"/>
        <v>0</v>
      </c>
      <c r="F73" s="32">
        <f t="shared" si="3"/>
        <v>1680</v>
      </c>
      <c r="G73" s="32">
        <f t="shared" si="3"/>
        <v>0</v>
      </c>
      <c r="H73" s="32">
        <f t="shared" si="3"/>
        <v>292602</v>
      </c>
      <c r="I73" s="32">
        <f t="shared" si="3"/>
        <v>0</v>
      </c>
      <c r="J73" s="32">
        <f t="shared" si="3"/>
        <v>896992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1371494</v>
      </c>
      <c r="E74" s="32">
        <f t="shared" si="4"/>
        <v>0</v>
      </c>
      <c r="F74" s="32">
        <f t="shared" si="4"/>
        <v>79174</v>
      </c>
      <c r="G74" s="32">
        <f t="shared" si="4"/>
        <v>0</v>
      </c>
      <c r="H74" s="32">
        <f t="shared" si="4"/>
        <v>839099</v>
      </c>
      <c r="I74" s="32">
        <f>SUM(I72:I73)</f>
        <v>0</v>
      </c>
      <c r="J74" s="32">
        <f>SUM(J72:J73)</f>
        <v>2289767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3" activePane="bottomLeft" state="frozen"/>
      <selection pane="bottomLeft" activeCell="F63" sqref="F63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514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514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3415</v>
      </c>
      <c r="D9" s="31">
        <f>(Jul!C9*2)+(Aug!C9*1)</f>
        <v>15857</v>
      </c>
      <c r="E9" s="62"/>
      <c r="F9" s="31">
        <f>(Jul!E9*2)+(Aug!E9*1)</f>
        <v>194</v>
      </c>
      <c r="G9" s="63">
        <v>30636</v>
      </c>
      <c r="H9" s="31">
        <f>Jul!H9+Aug!G9</f>
        <v>78592</v>
      </c>
      <c r="I9" s="31">
        <f t="shared" si="0"/>
        <v>34051</v>
      </c>
      <c r="J9" s="31">
        <f t="shared" si="1"/>
        <v>94643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4609</v>
      </c>
      <c r="D11" s="31">
        <f>(Jul!C11*2)+(Aug!C11*1)</f>
        <v>13897</v>
      </c>
      <c r="E11" s="62"/>
      <c r="F11" s="31">
        <f>(Jul!E11*2)+(Aug!E11*1)</f>
        <v>7260</v>
      </c>
      <c r="G11" s="63">
        <v>19266</v>
      </c>
      <c r="H11" s="31">
        <f>Jul!H11+Aug!G11</f>
        <v>42076</v>
      </c>
      <c r="I11" s="31">
        <f t="shared" si="0"/>
        <v>23875</v>
      </c>
      <c r="J11" s="31">
        <f t="shared" si="1"/>
        <v>63233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947</v>
      </c>
      <c r="D13" s="31">
        <f>(Jul!C13*2)+(Aug!C13*1)</f>
        <v>947</v>
      </c>
      <c r="E13" s="62"/>
      <c r="F13" s="31">
        <f>(Jul!E13*2)+(Aug!E13*1)</f>
        <v>0</v>
      </c>
      <c r="G13" s="63">
        <v>2841</v>
      </c>
      <c r="H13" s="31">
        <f>Jul!H13+Aug!G13</f>
        <v>2841</v>
      </c>
      <c r="I13" s="31">
        <f t="shared" si="0"/>
        <v>3788</v>
      </c>
      <c r="J13" s="31">
        <f t="shared" si="1"/>
        <v>3788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355</v>
      </c>
      <c r="D21" s="31">
        <f>(Jul!C21*2)+(Aug!C21*1)</f>
        <v>355</v>
      </c>
      <c r="E21" s="62"/>
      <c r="F21" s="31">
        <f>(Jul!E21*2)+(Aug!E21*1)</f>
        <v>0</v>
      </c>
      <c r="G21" s="63">
        <v>355</v>
      </c>
      <c r="H21" s="31">
        <f>Jul!H21+Aug!G21</f>
        <v>355</v>
      </c>
      <c r="I21" s="31">
        <f t="shared" si="0"/>
        <v>710</v>
      </c>
      <c r="J21" s="31">
        <f t="shared" si="1"/>
        <v>710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121</v>
      </c>
      <c r="D22" s="31">
        <f>(Jul!C22*2)+(Aug!C22*1)</f>
        <v>121</v>
      </c>
      <c r="E22" s="62"/>
      <c r="F22" s="31">
        <f>(Jul!E22*2)+(Aug!E22*1)</f>
        <v>0</v>
      </c>
      <c r="G22" s="63">
        <v>726</v>
      </c>
      <c r="H22" s="31">
        <f>Jul!H22+Aug!G22</f>
        <v>726</v>
      </c>
      <c r="I22" s="31">
        <f t="shared" si="0"/>
        <v>847</v>
      </c>
      <c r="J22" s="31">
        <f t="shared" si="1"/>
        <v>847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183</v>
      </c>
      <c r="D27" s="31">
        <f>(Jul!C27*2)+(Aug!C27*1)</f>
        <v>183</v>
      </c>
      <c r="E27" s="62"/>
      <c r="F27" s="31">
        <f>(Jul!E27*2)+(Aug!E27*1)</f>
        <v>0</v>
      </c>
      <c r="G27" s="63">
        <v>915</v>
      </c>
      <c r="H27" s="31">
        <f>Jul!H27+Aug!G27</f>
        <v>915</v>
      </c>
      <c r="I27" s="31">
        <f t="shared" si="0"/>
        <v>1098</v>
      </c>
      <c r="J27" s="31">
        <f t="shared" si="1"/>
        <v>1098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0</v>
      </c>
      <c r="E30" s="62"/>
      <c r="F30" s="31">
        <f>(Jul!E30*2)+(Aug!E30*1)</f>
        <v>0</v>
      </c>
      <c r="G30" s="63"/>
      <c r="H30" s="31">
        <f>Jul!H30+Aug!G30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31">
        <f>(Jul!C35*2)+(Aug!C35*1)</f>
        <v>0</v>
      </c>
      <c r="E35" s="62"/>
      <c r="F35" s="31">
        <f>(Jul!E35*2)+(Aug!E35*1)</f>
        <v>0</v>
      </c>
      <c r="G35" s="63"/>
      <c r="H35" s="31">
        <f>Jul!H35+Aug!G35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3742</v>
      </c>
      <c r="E38" s="62"/>
      <c r="F38" s="31">
        <f>(Jul!E38*2)+(Aug!E38*1)</f>
        <v>0</v>
      </c>
      <c r="G38" s="63">
        <v>18485</v>
      </c>
      <c r="H38" s="31">
        <f>Jul!H38+Aug!G38</f>
        <v>21746</v>
      </c>
      <c r="I38" s="31">
        <f t="shared" si="0"/>
        <v>18485</v>
      </c>
      <c r="J38" s="31">
        <f t="shared" si="1"/>
        <v>25488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281</v>
      </c>
      <c r="D39" s="31">
        <f>(Jul!C39*2)+(Aug!C39*1)</f>
        <v>281</v>
      </c>
      <c r="E39" s="62"/>
      <c r="F39" s="31">
        <f>(Jul!E39*2)+(Aug!E39*1)</f>
        <v>0</v>
      </c>
      <c r="G39" s="63"/>
      <c r="H39" s="31">
        <f>Jul!H39+Aug!G39</f>
        <v>0</v>
      </c>
      <c r="I39" s="31">
        <f t="shared" si="0"/>
        <v>281</v>
      </c>
      <c r="J39" s="31">
        <f t="shared" si="1"/>
        <v>281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0</v>
      </c>
      <c r="E42" s="62"/>
      <c r="F42" s="31">
        <f>(Jul!E42*2)+(Aug!E42*1)</f>
        <v>0</v>
      </c>
      <c r="G42" s="63"/>
      <c r="H42" s="31">
        <f>Jul!H42+Aug!G42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600</v>
      </c>
      <c r="D44" s="31">
        <f>(Jul!C44*2)+(Aug!C44*1)</f>
        <v>600</v>
      </c>
      <c r="E44" s="62"/>
      <c r="F44" s="31">
        <f>(Jul!E44*2)+(Aug!E44*1)</f>
        <v>0</v>
      </c>
      <c r="G44" s="63">
        <v>986</v>
      </c>
      <c r="H44" s="31">
        <f>Jul!H44+Aug!G44</f>
        <v>986</v>
      </c>
      <c r="I44" s="31">
        <f t="shared" si="0"/>
        <v>1586</v>
      </c>
      <c r="J44" s="31">
        <f t="shared" si="1"/>
        <v>1586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0</v>
      </c>
      <c r="E47" s="62"/>
      <c r="F47" s="31">
        <f>(Jul!E47*2)+(Aug!E47*1)</f>
        <v>0</v>
      </c>
      <c r="G47" s="63"/>
      <c r="H47" s="31">
        <f>Jul!H47+Aug!G47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0</v>
      </c>
      <c r="E51" s="62"/>
      <c r="F51" s="31">
        <f>(Jul!E51*2)+(Aug!E51*1)</f>
        <v>0</v>
      </c>
      <c r="G51" s="63"/>
      <c r="H51" s="31">
        <f>Jul!H51+Aug!G51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>
        <v>998</v>
      </c>
      <c r="D54" s="31">
        <f>(Jul!C54*2)+(Aug!C54*1)</f>
        <v>998</v>
      </c>
      <c r="E54" s="62"/>
      <c r="F54" s="31">
        <f>(Jul!E54*2)+(Aug!E54*1)</f>
        <v>0</v>
      </c>
      <c r="G54" s="63">
        <v>4374</v>
      </c>
      <c r="H54" s="31">
        <f>Jul!H54+Aug!G54</f>
        <v>4374</v>
      </c>
      <c r="I54" s="31">
        <f t="shared" si="0"/>
        <v>5372</v>
      </c>
      <c r="J54" s="31">
        <f t="shared" si="1"/>
        <v>5372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663</v>
      </c>
      <c r="D55" s="31">
        <f>(Jul!C55*2)+(Aug!C55*1)</f>
        <v>663</v>
      </c>
      <c r="E55" s="62"/>
      <c r="F55" s="31">
        <f>(Jul!E55*2)+(Aug!E55*1)</f>
        <v>0</v>
      </c>
      <c r="G55" s="63"/>
      <c r="H55" s="31">
        <f>Jul!H55+Aug!G55</f>
        <v>0</v>
      </c>
      <c r="I55" s="31">
        <f t="shared" si="0"/>
        <v>663</v>
      </c>
      <c r="J55" s="31">
        <f t="shared" si="1"/>
        <v>663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5866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5866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8982</v>
      </c>
      <c r="D60" s="31">
        <f>(Jul!C60*2)+(Aug!C60*1)</f>
        <v>31868</v>
      </c>
      <c r="E60" s="62"/>
      <c r="F60" s="31">
        <f>(Jul!E60*2)+(Aug!E60*1)</f>
        <v>0</v>
      </c>
      <c r="G60" s="63">
        <v>19863</v>
      </c>
      <c r="H60" s="31">
        <f>Jul!H60+Aug!G60</f>
        <v>110919</v>
      </c>
      <c r="I60" s="31">
        <f t="shared" si="0"/>
        <v>28845</v>
      </c>
      <c r="J60" s="31">
        <f t="shared" si="1"/>
        <v>142787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9630</v>
      </c>
      <c r="D72" s="36">
        <f t="shared" si="4"/>
        <v>31874</v>
      </c>
      <c r="E72" s="36">
        <f t="shared" si="4"/>
        <v>0</v>
      </c>
      <c r="F72" s="36">
        <f t="shared" si="4"/>
        <v>7454</v>
      </c>
      <c r="G72" s="36">
        <f t="shared" si="4"/>
        <v>54739</v>
      </c>
      <c r="H72" s="36">
        <f t="shared" si="4"/>
        <v>125505</v>
      </c>
      <c r="I72" s="36">
        <f t="shared" si="4"/>
        <v>64369</v>
      </c>
      <c r="J72" s="36">
        <f t="shared" si="4"/>
        <v>164833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11524</v>
      </c>
      <c r="D73" s="36">
        <f t="shared" si="5"/>
        <v>44018</v>
      </c>
      <c r="E73" s="36">
        <f t="shared" si="5"/>
        <v>0</v>
      </c>
      <c r="F73" s="36">
        <f t="shared" si="5"/>
        <v>0</v>
      </c>
      <c r="G73" s="36">
        <f t="shared" si="5"/>
        <v>43708</v>
      </c>
      <c r="H73" s="36">
        <f t="shared" si="5"/>
        <v>138025</v>
      </c>
      <c r="I73" s="36">
        <f t="shared" si="5"/>
        <v>55232</v>
      </c>
      <c r="J73" s="36">
        <f t="shared" si="5"/>
        <v>182043</v>
      </c>
    </row>
    <row r="74" spans="1:10" s="3" customFormat="1" ht="15.75" customHeight="1" x14ac:dyDescent="0.2">
      <c r="A74" s="17" t="s">
        <v>87</v>
      </c>
      <c r="B74" s="2"/>
      <c r="C74" s="36">
        <f>SUM(C72:C73)</f>
        <v>21154</v>
      </c>
      <c r="D74" s="32">
        <f t="shared" ref="D74:J74" si="6">SUM(D72:D73)</f>
        <v>75892</v>
      </c>
      <c r="E74" s="36">
        <f t="shared" si="6"/>
        <v>0</v>
      </c>
      <c r="F74" s="32">
        <f t="shared" si="6"/>
        <v>7454</v>
      </c>
      <c r="G74" s="36">
        <f t="shared" si="6"/>
        <v>98447</v>
      </c>
      <c r="H74" s="32">
        <f t="shared" si="6"/>
        <v>263530</v>
      </c>
      <c r="I74" s="32">
        <f t="shared" si="6"/>
        <v>119601</v>
      </c>
      <c r="J74" s="32">
        <f t="shared" si="6"/>
        <v>346876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9" activePane="bottomLeft" state="frozen"/>
      <selection pane="bottomLeft" activeCell="F72" sqref="F7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166</v>
      </c>
      <c r="D8" s="31">
        <f>(Jul!C8*3)+(Aug!C8*2)+(Sep!C8*1)</f>
        <v>937</v>
      </c>
      <c r="E8" s="8"/>
      <c r="F8" s="31">
        <f>(Jul!E8*3)+(Aug!E8*2)+(Sep!E8*1)</f>
        <v>0</v>
      </c>
      <c r="G8" s="8">
        <v>14118</v>
      </c>
      <c r="H8" s="31">
        <f>SUM(Aug!H8+G8)</f>
        <v>14118</v>
      </c>
      <c r="I8" s="31">
        <f t="shared" si="0"/>
        <v>14284</v>
      </c>
      <c r="J8" s="31">
        <f t="shared" si="1"/>
        <v>15055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6868</v>
      </c>
      <c r="D9" s="31">
        <f>(Jul!C9*3)+(Aug!C9*2)+(Sep!C9*1)</f>
        <v>32361</v>
      </c>
      <c r="E9" s="8"/>
      <c r="F9" s="31">
        <f>(Jul!E9*3)+(Aug!E9*2)+(Sep!E9*1)</f>
        <v>291</v>
      </c>
      <c r="G9" s="8">
        <v>20144</v>
      </c>
      <c r="H9" s="31">
        <f>SUM(Aug!H9+G9)</f>
        <v>98736</v>
      </c>
      <c r="I9" s="31">
        <f t="shared" si="0"/>
        <v>27012</v>
      </c>
      <c r="J9" s="31">
        <f t="shared" si="1"/>
        <v>131388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3649</v>
      </c>
      <c r="D11" s="31">
        <f>(Jul!C11*3)+(Aug!C11*2)+(Sep!C11*1)</f>
        <v>26799</v>
      </c>
      <c r="E11" s="8">
        <v>2169</v>
      </c>
      <c r="F11" s="31">
        <f>(Jul!E11*3)+(Aug!E11*2)+(Sep!E11*1)</f>
        <v>13059</v>
      </c>
      <c r="G11" s="8">
        <v>19637</v>
      </c>
      <c r="H11" s="31">
        <f>SUM(Aug!H11+G11)</f>
        <v>61713</v>
      </c>
      <c r="I11" s="31">
        <f t="shared" si="0"/>
        <v>25455</v>
      </c>
      <c r="J11" s="31">
        <f t="shared" si="1"/>
        <v>101571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/>
      <c r="D13" s="31">
        <f>(Jul!C13*3)+(Aug!C13*2)+(Sep!C13*1)</f>
        <v>1894</v>
      </c>
      <c r="E13" s="8"/>
      <c r="F13" s="31">
        <f>(Jul!E13*3)+(Aug!E13*2)+(Sep!E13*1)</f>
        <v>0</v>
      </c>
      <c r="G13" s="8"/>
      <c r="H13" s="31">
        <f>SUM(Aug!H13+G13)</f>
        <v>2841</v>
      </c>
      <c r="I13" s="31">
        <f t="shared" si="0"/>
        <v>0</v>
      </c>
      <c r="J13" s="31">
        <f t="shared" si="1"/>
        <v>4735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710</v>
      </c>
      <c r="E21" s="8"/>
      <c r="F21" s="31">
        <f>(Jul!E21*3)+(Aug!E21*2)+(Sep!E21*1)</f>
        <v>0</v>
      </c>
      <c r="G21" s="8"/>
      <c r="H21" s="31">
        <f>SUM(Aug!H21+G21)</f>
        <v>355</v>
      </c>
      <c r="I21" s="31">
        <f t="shared" si="0"/>
        <v>0</v>
      </c>
      <c r="J21" s="31">
        <f t="shared" si="1"/>
        <v>1065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242</v>
      </c>
      <c r="E22" s="8"/>
      <c r="F22" s="31">
        <f>(Jul!E22*3)+(Aug!E22*2)+(Sep!E22*1)</f>
        <v>0</v>
      </c>
      <c r="G22" s="8"/>
      <c r="H22" s="31">
        <f>SUM(Aug!H22+G22)</f>
        <v>726</v>
      </c>
      <c r="I22" s="31">
        <f t="shared" si="0"/>
        <v>0</v>
      </c>
      <c r="J22" s="31">
        <f t="shared" si="1"/>
        <v>968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3662</v>
      </c>
      <c r="D27" s="31">
        <f>(Jul!C27*3)+(Aug!C27*2)+(Sep!C27*1)</f>
        <v>4028</v>
      </c>
      <c r="E27" s="8"/>
      <c r="F27" s="31">
        <f>(Jul!E27*3)+(Aug!E27*2)+(Sep!E27*1)</f>
        <v>0</v>
      </c>
      <c r="G27" s="8">
        <v>10570</v>
      </c>
      <c r="H27" s="31">
        <f>SUM(Aug!H27+G27)</f>
        <v>11485</v>
      </c>
      <c r="I27" s="31">
        <f t="shared" si="0"/>
        <v>14232</v>
      </c>
      <c r="J27" s="31">
        <f t="shared" si="1"/>
        <v>15513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0</v>
      </c>
      <c r="E30" s="8"/>
      <c r="F30" s="31">
        <f>(Jul!E30*3)+(Aug!E30*2)+(Sep!E30*1)</f>
        <v>0</v>
      </c>
      <c r="G30" s="8"/>
      <c r="H30" s="31">
        <f>SUM(Aug!H30+G30)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0</v>
      </c>
      <c r="E35" s="8"/>
      <c r="F35" s="31">
        <f>(Jul!E35*3)+(Aug!E35*2)+(Sep!E35*1)</f>
        <v>0</v>
      </c>
      <c r="G35" s="8"/>
      <c r="H35" s="31">
        <f>SUM(Aug!H35+G35)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5613</v>
      </c>
      <c r="E38" s="8"/>
      <c r="F38" s="31">
        <f>(Jul!E38*3)+(Aug!E38*2)+(Sep!E38*1)</f>
        <v>0</v>
      </c>
      <c r="G38" s="8"/>
      <c r="H38" s="31">
        <f>SUM(Aug!H38+G38)</f>
        <v>21746</v>
      </c>
      <c r="I38" s="31">
        <f t="shared" si="0"/>
        <v>0</v>
      </c>
      <c r="J38" s="31">
        <f t="shared" si="1"/>
        <v>27359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7322</v>
      </c>
      <c r="D39" s="31">
        <f>(Jul!C39*3)+(Aug!C39*2)+(Sep!C39*1)</f>
        <v>7884</v>
      </c>
      <c r="E39" s="8"/>
      <c r="F39" s="31">
        <f>(Jul!E39*3)+(Aug!E39*2)+(Sep!E39*1)</f>
        <v>0</v>
      </c>
      <c r="G39" s="8">
        <v>33704</v>
      </c>
      <c r="H39" s="31">
        <f>SUM(Aug!H39+G39)</f>
        <v>33704</v>
      </c>
      <c r="I39" s="31">
        <f t="shared" si="0"/>
        <v>41026</v>
      </c>
      <c r="J39" s="31">
        <f t="shared" si="1"/>
        <v>41588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0</v>
      </c>
      <c r="E42" s="8"/>
      <c r="F42" s="31">
        <f>(Jul!E42*3)+(Aug!E42*2)+(Sep!E42*1)</f>
        <v>0</v>
      </c>
      <c r="G42" s="8"/>
      <c r="H42" s="31">
        <f>SUM(Aug!H42+G42)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136</v>
      </c>
      <c r="D43" s="31">
        <f>(Jul!C43*3)+(Aug!C43*2)+(Sep!C43*1)</f>
        <v>136</v>
      </c>
      <c r="E43" s="8"/>
      <c r="F43" s="31">
        <f>(Jul!E43*3)+(Aug!E43*2)+(Sep!E43*1)</f>
        <v>0</v>
      </c>
      <c r="G43" s="8">
        <v>464</v>
      </c>
      <c r="H43" s="31">
        <f>SUM(Aug!H43+G43)</f>
        <v>464</v>
      </c>
      <c r="I43" s="31">
        <f t="shared" si="0"/>
        <v>600</v>
      </c>
      <c r="J43" s="31">
        <f t="shared" si="1"/>
        <v>600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1200</v>
      </c>
      <c r="E44" s="8">
        <v>168</v>
      </c>
      <c r="F44" s="31">
        <f>(Jul!E44*3)+(Aug!E44*2)+(Sep!E44*1)</f>
        <v>168</v>
      </c>
      <c r="G44" s="8">
        <v>1851</v>
      </c>
      <c r="H44" s="31">
        <f>SUM(Aug!H44+G44)</f>
        <v>2837</v>
      </c>
      <c r="I44" s="31">
        <f t="shared" si="0"/>
        <v>2019</v>
      </c>
      <c r="J44" s="31">
        <f t="shared" si="1"/>
        <v>4205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0</v>
      </c>
      <c r="E47" s="8"/>
      <c r="F47" s="31">
        <f>(Jul!E47*3)+(Aug!E47*2)+(Sep!E47*1)</f>
        <v>0</v>
      </c>
      <c r="G47" s="8"/>
      <c r="H47" s="31">
        <f>SUM(Aug!H47+G47)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0</v>
      </c>
      <c r="E51" s="8"/>
      <c r="F51" s="31">
        <f>(Jul!E51*3)+(Aug!E51*2)+(Sep!E51*1)</f>
        <v>0</v>
      </c>
      <c r="G51" s="8"/>
      <c r="H51" s="31">
        <f>SUM(Aug!H51+G51)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982</v>
      </c>
      <c r="D53" s="31">
        <f>(Jul!C53*3)+(Aug!C53*2)+(Sep!C53*1)</f>
        <v>982</v>
      </c>
      <c r="E53" s="8"/>
      <c r="F53" s="31">
        <f>(Jul!E53*3)+(Aug!E53*2)+(Sep!E53*1)</f>
        <v>0</v>
      </c>
      <c r="G53" s="8">
        <v>1964</v>
      </c>
      <c r="H53" s="31">
        <f>SUM(Aug!H53+G53)</f>
        <v>1964</v>
      </c>
      <c r="I53" s="31">
        <f t="shared" si="0"/>
        <v>2946</v>
      </c>
      <c r="J53" s="31">
        <f t="shared" si="1"/>
        <v>2946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1996</v>
      </c>
      <c r="E54" s="8"/>
      <c r="F54" s="31">
        <f>(Jul!E54*3)+(Aug!E54*2)+(Sep!E54*1)</f>
        <v>0</v>
      </c>
      <c r="G54" s="8"/>
      <c r="H54" s="31">
        <f>SUM(Aug!H54+G54)</f>
        <v>4374</v>
      </c>
      <c r="I54" s="31">
        <f t="shared" si="0"/>
        <v>0</v>
      </c>
      <c r="J54" s="31">
        <f t="shared" si="1"/>
        <v>6370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937</v>
      </c>
      <c r="D55" s="31">
        <f>(Jul!C55*3)+(Aug!C55*2)+(Sep!C55*1)</f>
        <v>2263</v>
      </c>
      <c r="E55" s="8"/>
      <c r="F55" s="31">
        <f>(Jul!E55*3)+(Aug!E55*2)+(Sep!E55*1)</f>
        <v>0</v>
      </c>
      <c r="G55" s="8">
        <v>24975</v>
      </c>
      <c r="H55" s="31">
        <f>SUM(Aug!H55+G55)</f>
        <v>24975</v>
      </c>
      <c r="I55" s="31">
        <f t="shared" si="0"/>
        <v>25912</v>
      </c>
      <c r="J55" s="31">
        <f t="shared" si="1"/>
        <v>27238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8799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8799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1083</v>
      </c>
      <c r="D60" s="31">
        <f>(Jul!C60*3)+(Aug!C60*2)+(Sep!C60*1)</f>
        <v>53376</v>
      </c>
      <c r="E60" s="8"/>
      <c r="F60" s="31">
        <f>(Jul!E60*3)+(Aug!E60*2)+(Sep!E60*1)</f>
        <v>0</v>
      </c>
      <c r="G60" s="8">
        <v>6513</v>
      </c>
      <c r="H60" s="31">
        <f>SUM(Aug!H60+G60)</f>
        <v>117432</v>
      </c>
      <c r="I60" s="31">
        <f t="shared" si="0"/>
        <v>7596</v>
      </c>
      <c r="J60" s="31">
        <f t="shared" si="1"/>
        <v>170808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136</v>
      </c>
      <c r="D63" s="31">
        <f>(Jul!C63*3)+(Aug!C63*2)+(Sep!C63*1)</f>
        <v>136</v>
      </c>
      <c r="E63" s="8"/>
      <c r="F63" s="31">
        <f>(Jul!E63*3)+(Aug!E63*2)+(Sep!E63*1)</f>
        <v>0</v>
      </c>
      <c r="G63" s="8">
        <v>9643</v>
      </c>
      <c r="H63" s="31">
        <f>SUM(Aug!H63+G63)</f>
        <v>9643</v>
      </c>
      <c r="I63" s="31">
        <f t="shared" si="0"/>
        <v>9779</v>
      </c>
      <c r="J63" s="31">
        <f t="shared" si="1"/>
        <v>9779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1783</v>
      </c>
      <c r="D71" s="31">
        <f>(Jul!C71*3)+(Aug!C71*2)+(Sep!C71*1)</f>
        <v>1783</v>
      </c>
      <c r="E71" s="8"/>
      <c r="F71" s="31">
        <f>(Jul!E71*3)+(Aug!E71*2)+(Sep!E71*1)</f>
        <v>0</v>
      </c>
      <c r="G71" s="8">
        <v>10702</v>
      </c>
      <c r="H71" s="31">
        <f>SUM(Aug!H71+G71)</f>
        <v>10702</v>
      </c>
      <c r="I71" s="31">
        <f t="shared" si="2"/>
        <v>12485</v>
      </c>
      <c r="J71" s="31">
        <f t="shared" si="3"/>
        <v>12485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14345</v>
      </c>
      <c r="D72" s="32">
        <f t="shared" si="4"/>
        <v>66971</v>
      </c>
      <c r="E72" s="32">
        <f t="shared" si="4"/>
        <v>2169</v>
      </c>
      <c r="F72" s="32">
        <f t="shared" si="4"/>
        <v>13350</v>
      </c>
      <c r="G72" s="32">
        <f t="shared" si="4"/>
        <v>64469</v>
      </c>
      <c r="H72" s="32">
        <f t="shared" si="4"/>
        <v>189974</v>
      </c>
      <c r="I72" s="32">
        <f t="shared" si="4"/>
        <v>80983</v>
      </c>
      <c r="J72" s="32">
        <f t="shared" si="4"/>
        <v>270295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12379</v>
      </c>
      <c r="D73" s="32">
        <f t="shared" si="5"/>
        <v>84168</v>
      </c>
      <c r="E73" s="32">
        <f t="shared" si="5"/>
        <v>168</v>
      </c>
      <c r="F73" s="32">
        <f t="shared" si="5"/>
        <v>168</v>
      </c>
      <c r="G73" s="32">
        <f t="shared" si="5"/>
        <v>89816</v>
      </c>
      <c r="H73" s="32">
        <f t="shared" si="5"/>
        <v>227841</v>
      </c>
      <c r="I73" s="32">
        <f t="shared" si="5"/>
        <v>102363</v>
      </c>
      <c r="J73" s="32">
        <f t="shared" si="5"/>
        <v>312177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26724</v>
      </c>
      <c r="D74" s="32">
        <f t="shared" ref="D74:J74" si="6">SUM(D72:D73)</f>
        <v>151139</v>
      </c>
      <c r="E74" s="32">
        <f t="shared" si="6"/>
        <v>2337</v>
      </c>
      <c r="F74" s="32">
        <f t="shared" si="6"/>
        <v>13518</v>
      </c>
      <c r="G74" s="32">
        <f t="shared" si="6"/>
        <v>154285</v>
      </c>
      <c r="H74" s="32">
        <f t="shared" si="6"/>
        <v>417815</v>
      </c>
      <c r="I74" s="32">
        <f t="shared" si="6"/>
        <v>183346</v>
      </c>
      <c r="J74" s="32">
        <f t="shared" si="6"/>
        <v>582472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E55" sqref="E55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1360</v>
      </c>
      <c r="E8" s="26"/>
      <c r="F8" s="30">
        <f>(Jul!E8*4)+(Aug!E8*3)+(Sep!E8*2)+(Oct!E8*1)</f>
        <v>0</v>
      </c>
      <c r="G8" s="26"/>
      <c r="H8" s="30">
        <f>Sep!H8+G8</f>
        <v>14118</v>
      </c>
      <c r="I8" s="30">
        <f t="shared" si="0"/>
        <v>0</v>
      </c>
      <c r="J8" s="30">
        <f t="shared" si="1"/>
        <v>15478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7942</v>
      </c>
      <c r="D9" s="30">
        <f>(Jul!C9*4)+(Aug!C9*3)+(Sep!C9*2)+(Oct!C9*1)</f>
        <v>56807</v>
      </c>
      <c r="E9" s="26"/>
      <c r="F9" s="30">
        <f>(Jul!E9*4)+(Aug!E9*3)+(Sep!E9*2)+(Oct!E9*1)</f>
        <v>388</v>
      </c>
      <c r="G9" s="26">
        <v>44138</v>
      </c>
      <c r="H9" s="30">
        <f>Sep!H9+G9</f>
        <v>142874</v>
      </c>
      <c r="I9" s="30">
        <f t="shared" si="0"/>
        <v>52080</v>
      </c>
      <c r="J9" s="30">
        <f t="shared" si="1"/>
        <v>200069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2926</v>
      </c>
      <c r="D11" s="30">
        <f>(Jul!C11*4)+(Aug!C11*3)+(Sep!C11*2)+(Oct!C11*1)</f>
        <v>42627</v>
      </c>
      <c r="E11" s="26">
        <v>1176</v>
      </c>
      <c r="F11" s="30">
        <f>(Jul!E11*4)+(Aug!E11*3)+(Sep!E11*2)+(Oct!E11*1)</f>
        <v>20034</v>
      </c>
      <c r="G11" s="26">
        <v>58494</v>
      </c>
      <c r="H11" s="30">
        <f>Sep!H11+G11</f>
        <v>120207</v>
      </c>
      <c r="I11" s="30">
        <f t="shared" si="0"/>
        <v>62596</v>
      </c>
      <c r="J11" s="30">
        <f t="shared" si="1"/>
        <v>182868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2841</v>
      </c>
      <c r="E13" s="26"/>
      <c r="F13" s="30">
        <f>(Jul!E13*4)+(Aug!E13*3)+(Sep!E13*2)+(Oct!E13*1)</f>
        <v>0</v>
      </c>
      <c r="G13" s="26">
        <v>36637</v>
      </c>
      <c r="H13" s="30">
        <f>Sep!H13+G13</f>
        <v>39478</v>
      </c>
      <c r="I13" s="30">
        <f t="shared" si="0"/>
        <v>36637</v>
      </c>
      <c r="J13" s="30">
        <f t="shared" si="1"/>
        <v>42319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1989</v>
      </c>
      <c r="D21" s="30">
        <f>(Jul!C21*4)+(Aug!C21*3)+(Sep!C21*2)+(Oct!C21*1)</f>
        <v>3054</v>
      </c>
      <c r="E21" s="26"/>
      <c r="F21" s="30">
        <f>(Jul!E21*4)+(Aug!E21*3)+(Sep!E21*2)+(Oct!E21*1)</f>
        <v>0</v>
      </c>
      <c r="G21" s="26">
        <v>3647</v>
      </c>
      <c r="H21" s="30">
        <f>Sep!H21+G21</f>
        <v>4002</v>
      </c>
      <c r="I21" s="30">
        <f t="shared" si="0"/>
        <v>5636</v>
      </c>
      <c r="J21" s="30">
        <f t="shared" si="1"/>
        <v>7056</v>
      </c>
    </row>
    <row r="22" spans="1:10" s="17" customFormat="1" ht="15.75" customHeight="1" x14ac:dyDescent="0.2">
      <c r="A22" s="5" t="s">
        <v>51</v>
      </c>
      <c r="B22" s="6" t="s">
        <v>22</v>
      </c>
      <c r="C22" s="26">
        <v>272</v>
      </c>
      <c r="D22" s="30">
        <f>(Jul!C22*4)+(Aug!C22*3)+(Sep!C22*2)+(Oct!C22*1)</f>
        <v>635</v>
      </c>
      <c r="E22" s="26"/>
      <c r="F22" s="30">
        <f>(Jul!E22*4)+(Aug!E22*3)+(Sep!E22*2)+(Oct!E22*1)</f>
        <v>0</v>
      </c>
      <c r="G22" s="26">
        <v>1224</v>
      </c>
      <c r="H22" s="30">
        <f>Sep!H22+G22</f>
        <v>1950</v>
      </c>
      <c r="I22" s="30">
        <f t="shared" si="0"/>
        <v>1496</v>
      </c>
      <c r="J22" s="30">
        <f t="shared" si="1"/>
        <v>2585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1587</v>
      </c>
      <c r="D27" s="30">
        <f>(Jul!C27*4)+(Aug!C27*3)+(Sep!C27*2)+(Oct!C27*1)</f>
        <v>9460</v>
      </c>
      <c r="E27" s="26"/>
      <c r="F27" s="30">
        <f>(Jul!E27*4)+(Aug!E27*3)+(Sep!E27*2)+(Oct!E27*1)</f>
        <v>0</v>
      </c>
      <c r="G27" s="26">
        <v>4761</v>
      </c>
      <c r="H27" s="30">
        <f>Sep!H27+G27</f>
        <v>16246</v>
      </c>
      <c r="I27" s="30">
        <f t="shared" si="0"/>
        <v>6348</v>
      </c>
      <c r="J27" s="30">
        <f t="shared" si="1"/>
        <v>25706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0</v>
      </c>
      <c r="E30" s="26"/>
      <c r="F30" s="30">
        <f>(Jul!E30*4)+(Aug!E30*3)+(Sep!E30*2)+(Oct!E30*1)</f>
        <v>0</v>
      </c>
      <c r="G30" s="26"/>
      <c r="H30" s="30">
        <f>Sep!H30+G30</f>
        <v>0</v>
      </c>
      <c r="I30" s="30">
        <f t="shared" si="0"/>
        <v>0</v>
      </c>
      <c r="J30" s="30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466</v>
      </c>
      <c r="D33" s="30">
        <f>(Jul!C33*4)+(Aug!C33*3)+(Sep!C33*2)+(Oct!C33*1)</f>
        <v>466</v>
      </c>
      <c r="E33" s="26"/>
      <c r="F33" s="30">
        <f>(Jul!E33*4)+(Aug!E33*3)+(Sep!E33*2)+(Oct!E33*1)</f>
        <v>0</v>
      </c>
      <c r="G33" s="26">
        <v>1398</v>
      </c>
      <c r="H33" s="30">
        <f>Sep!H33+G33</f>
        <v>1398</v>
      </c>
      <c r="I33" s="30">
        <f t="shared" si="0"/>
        <v>1864</v>
      </c>
      <c r="J33" s="30">
        <f t="shared" si="1"/>
        <v>1864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0</v>
      </c>
      <c r="E35" s="26"/>
      <c r="F35" s="30">
        <f>(Jul!E35*4)+(Aug!E35*3)+(Sep!E35*2)+(Oct!E35*1)</f>
        <v>0</v>
      </c>
      <c r="G35" s="26"/>
      <c r="H35" s="30">
        <f>Sep!H35+G35</f>
        <v>0</v>
      </c>
      <c r="I35" s="30">
        <f t="shared" si="0"/>
        <v>0</v>
      </c>
      <c r="J35" s="30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7484</v>
      </c>
      <c r="E38" s="26"/>
      <c r="F38" s="30">
        <f>(Jul!E38*4)+(Aug!E38*3)+(Sep!E38*2)+(Oct!E38*1)</f>
        <v>0</v>
      </c>
      <c r="G38" s="26"/>
      <c r="H38" s="30">
        <f>Sep!H38+G38</f>
        <v>21746</v>
      </c>
      <c r="I38" s="30">
        <f t="shared" si="0"/>
        <v>0</v>
      </c>
      <c r="J38" s="30">
        <f t="shared" si="1"/>
        <v>29230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1578</v>
      </c>
      <c r="D39" s="30">
        <f>(Jul!C39*4)+(Aug!C39*3)+(Sep!C39*2)+(Oct!C39*1)</f>
        <v>17065</v>
      </c>
      <c r="E39" s="26"/>
      <c r="F39" s="30">
        <f>(Jul!E39*4)+(Aug!E39*3)+(Sep!E39*2)+(Oct!E39*1)</f>
        <v>0</v>
      </c>
      <c r="G39" s="26">
        <v>14745</v>
      </c>
      <c r="H39" s="30">
        <f>Sep!H39+G39</f>
        <v>48449</v>
      </c>
      <c r="I39" s="30">
        <f t="shared" si="0"/>
        <v>16323</v>
      </c>
      <c r="J39" s="30">
        <f t="shared" si="1"/>
        <v>65514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0</v>
      </c>
      <c r="E42" s="26"/>
      <c r="F42" s="30">
        <f>(Jul!E42*4)+(Aug!E42*3)+(Sep!E42*2)+(Oct!E42*1)</f>
        <v>0</v>
      </c>
      <c r="G42" s="26"/>
      <c r="H42" s="30">
        <f>Sep!H42+G42</f>
        <v>0</v>
      </c>
      <c r="I42" s="30">
        <f t="shared" si="0"/>
        <v>0</v>
      </c>
      <c r="J42" s="30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272</v>
      </c>
      <c r="E43" s="26"/>
      <c r="F43" s="30">
        <f>(Jul!E43*4)+(Aug!E43*3)+(Sep!E43*2)+(Oct!E43*1)</f>
        <v>0</v>
      </c>
      <c r="G43" s="26"/>
      <c r="H43" s="30">
        <f>Sep!H43+G43</f>
        <v>464</v>
      </c>
      <c r="I43" s="30">
        <f t="shared" si="0"/>
        <v>0</v>
      </c>
      <c r="J43" s="30">
        <f t="shared" si="1"/>
        <v>736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169</v>
      </c>
      <c r="D44" s="30">
        <f>(Jul!C44*4)+(Aug!C44*3)+(Sep!C44*2)+(Oct!C44*1)</f>
        <v>1969</v>
      </c>
      <c r="E44" s="26"/>
      <c r="F44" s="30">
        <f>(Jul!E44*4)+(Aug!E44*3)+(Sep!E44*2)+(Oct!E44*1)</f>
        <v>336</v>
      </c>
      <c r="G44" s="26">
        <v>1851</v>
      </c>
      <c r="H44" s="30">
        <f>Sep!H44+G44</f>
        <v>4688</v>
      </c>
      <c r="I44" s="30">
        <f t="shared" si="0"/>
        <v>2020</v>
      </c>
      <c r="J44" s="30">
        <f t="shared" si="1"/>
        <v>6993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0</v>
      </c>
      <c r="E47" s="26"/>
      <c r="F47" s="30">
        <f>(Jul!E47*4)+(Aug!E47*3)+(Sep!E47*2)+(Oct!E47*1)</f>
        <v>0</v>
      </c>
      <c r="G47" s="26"/>
      <c r="H47" s="30">
        <f>Sep!H47+G47</f>
        <v>0</v>
      </c>
      <c r="I47" s="30">
        <f t="shared" si="0"/>
        <v>0</v>
      </c>
      <c r="J47" s="30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0</v>
      </c>
      <c r="G48" s="26"/>
      <c r="H48" s="30">
        <f>Sep!H48+G48</f>
        <v>0</v>
      </c>
      <c r="I48" s="30">
        <f t="shared" si="0"/>
        <v>0</v>
      </c>
      <c r="J48" s="30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0</v>
      </c>
      <c r="E51" s="26"/>
      <c r="F51" s="30">
        <f>(Jul!E51*4)+(Aug!E51*3)+(Sep!E51*2)+(Oct!E51*1)</f>
        <v>0</v>
      </c>
      <c r="G51" s="26"/>
      <c r="H51" s="30">
        <f>Sep!H51+G51</f>
        <v>0</v>
      </c>
      <c r="I51" s="30">
        <f t="shared" si="0"/>
        <v>0</v>
      </c>
      <c r="J51" s="30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2158</v>
      </c>
      <c r="D53" s="30">
        <f>(Jul!C53*4)+(Aug!C53*3)+(Sep!C53*2)+(Oct!C53*1)</f>
        <v>4122</v>
      </c>
      <c r="E53" s="26"/>
      <c r="F53" s="30">
        <f>(Jul!E53*4)+(Aug!E53*3)+(Sep!E53*2)+(Oct!E53*1)</f>
        <v>0</v>
      </c>
      <c r="G53" s="26">
        <v>3714</v>
      </c>
      <c r="H53" s="30">
        <f>Sep!H53+G53</f>
        <v>5678</v>
      </c>
      <c r="I53" s="30">
        <f t="shared" si="0"/>
        <v>5872</v>
      </c>
      <c r="J53" s="30">
        <f t="shared" si="1"/>
        <v>9800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2994</v>
      </c>
      <c r="E54" s="26"/>
      <c r="F54" s="30">
        <f>(Jul!E54*4)+(Aug!E54*3)+(Sep!E54*2)+(Oct!E54*1)</f>
        <v>0</v>
      </c>
      <c r="G54" s="26"/>
      <c r="H54" s="30">
        <f>Sep!H54+G54</f>
        <v>4374</v>
      </c>
      <c r="I54" s="30">
        <f t="shared" si="0"/>
        <v>0</v>
      </c>
      <c r="J54" s="30">
        <f t="shared" si="1"/>
        <v>7368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3863</v>
      </c>
      <c r="E55" s="26"/>
      <c r="F55" s="30">
        <f>(Jul!E55*4)+(Aug!E55*3)+(Sep!E55*2)+(Oct!E55*1)</f>
        <v>0</v>
      </c>
      <c r="G55" s="26"/>
      <c r="H55" s="30">
        <f>Sep!H55+G55</f>
        <v>24975</v>
      </c>
      <c r="I55" s="30">
        <f t="shared" si="0"/>
        <v>0</v>
      </c>
      <c r="J55" s="30">
        <f t="shared" si="1"/>
        <v>28838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11732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11732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4963</v>
      </c>
      <c r="D60" s="30">
        <f>(Jul!C60*4)+(Aug!C60*3)+(Sep!C60*2)+(Oct!C60*1)</f>
        <v>79847</v>
      </c>
      <c r="E60" s="26"/>
      <c r="F60" s="30">
        <f>(Jul!E60*4)+(Aug!E60*3)+(Sep!E60*2)+(Oct!E60*1)</f>
        <v>0</v>
      </c>
      <c r="G60" s="26">
        <v>9458</v>
      </c>
      <c r="H60" s="30">
        <f>Sep!H60+G60</f>
        <v>126890</v>
      </c>
      <c r="I60" s="30">
        <f t="shared" si="0"/>
        <v>14421</v>
      </c>
      <c r="J60" s="30">
        <f t="shared" si="1"/>
        <v>206737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272</v>
      </c>
      <c r="E63" s="26"/>
      <c r="F63" s="30">
        <f>(Jul!E63*4)+(Aug!E63*3)+(Sep!E63*2)+(Oct!E63*1)</f>
        <v>0</v>
      </c>
      <c r="G63" s="26"/>
      <c r="H63" s="30">
        <f>Sep!H63+G63</f>
        <v>9643</v>
      </c>
      <c r="I63" s="30">
        <f t="shared" si="0"/>
        <v>0</v>
      </c>
      <c r="J63" s="30">
        <f t="shared" si="1"/>
        <v>9915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3566</v>
      </c>
      <c r="E71" s="26"/>
      <c r="F71" s="30">
        <f>(Jul!E71*4)+(Aug!E71*3)+(Sep!E71*2)+(Oct!E71*1)</f>
        <v>0</v>
      </c>
      <c r="G71" s="26"/>
      <c r="H71" s="30">
        <f>Sep!H71+G71</f>
        <v>10702</v>
      </c>
      <c r="I71" s="30">
        <f t="shared" si="2"/>
        <v>0</v>
      </c>
      <c r="J71" s="30">
        <f t="shared" si="3"/>
        <v>14268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14716</v>
      </c>
      <c r="D72" s="32">
        <f t="shared" si="4"/>
        <v>116784</v>
      </c>
      <c r="E72" s="32">
        <f t="shared" si="4"/>
        <v>1176</v>
      </c>
      <c r="F72" s="32">
        <f t="shared" si="4"/>
        <v>20422</v>
      </c>
      <c r="G72" s="32">
        <f t="shared" si="4"/>
        <v>148901</v>
      </c>
      <c r="H72" s="32">
        <f t="shared" si="4"/>
        <v>338875</v>
      </c>
      <c r="I72" s="32">
        <f t="shared" si="4"/>
        <v>164793</v>
      </c>
      <c r="J72" s="32">
        <f t="shared" si="4"/>
        <v>476081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9334</v>
      </c>
      <c r="D73" s="32">
        <f t="shared" si="5"/>
        <v>133652</v>
      </c>
      <c r="E73" s="32">
        <f t="shared" si="5"/>
        <v>0</v>
      </c>
      <c r="F73" s="32">
        <f t="shared" si="5"/>
        <v>336</v>
      </c>
      <c r="G73" s="32">
        <f t="shared" si="5"/>
        <v>31166</v>
      </c>
      <c r="H73" s="32">
        <f t="shared" si="5"/>
        <v>259007</v>
      </c>
      <c r="I73" s="32">
        <f t="shared" si="5"/>
        <v>40500</v>
      </c>
      <c r="J73" s="32">
        <f t="shared" si="5"/>
        <v>392995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24050</v>
      </c>
      <c r="D74" s="32">
        <f t="shared" ref="D74:J74" si="6">SUM(D72:D73)</f>
        <v>250436</v>
      </c>
      <c r="E74" s="32">
        <f t="shared" si="6"/>
        <v>1176</v>
      </c>
      <c r="F74" s="32">
        <f t="shared" si="6"/>
        <v>20758</v>
      </c>
      <c r="G74" s="32">
        <f t="shared" si="6"/>
        <v>180067</v>
      </c>
      <c r="H74" s="32">
        <f t="shared" si="6"/>
        <v>597882</v>
      </c>
      <c r="I74" s="32">
        <f t="shared" si="6"/>
        <v>205293</v>
      </c>
      <c r="J74" s="32">
        <f t="shared" si="6"/>
        <v>869076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F64" sqref="F64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3120</v>
      </c>
      <c r="D8" s="31">
        <f>(Jul!C8*5)+(Aug!C8*4)+(Sep!C8*3)+(Oct!C8*2)+(Nov!C8*1)</f>
        <v>4903</v>
      </c>
      <c r="E8" s="8"/>
      <c r="F8" s="31">
        <f>(Jul!E8*5)+(Aug!E8*4)+(Sep!E8*3)+(Oct!E8*2)+(Nov!E8*1)</f>
        <v>0</v>
      </c>
      <c r="G8" s="8">
        <v>24007</v>
      </c>
      <c r="H8" s="31">
        <f>Oct!H8+G8</f>
        <v>38125</v>
      </c>
      <c r="I8" s="31">
        <f t="shared" si="0"/>
        <v>27127</v>
      </c>
      <c r="J8" s="31">
        <f t="shared" si="1"/>
        <v>43028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5362</v>
      </c>
      <c r="D9" s="31">
        <f>(Jul!C9*5)+(Aug!C9*4)+(Sep!C9*3)+(Oct!C9*2)+(Nov!C9*1)</f>
        <v>86615</v>
      </c>
      <c r="E9" s="8"/>
      <c r="F9" s="31">
        <f>(Jul!E9*5)+(Aug!E9*4)+(Sep!E9*3)+(Oct!E9*2)+(Nov!E9*1)</f>
        <v>485</v>
      </c>
      <c r="G9" s="8">
        <v>35737</v>
      </c>
      <c r="H9" s="31">
        <f>Oct!H9+G9</f>
        <v>178611</v>
      </c>
      <c r="I9" s="31">
        <f t="shared" si="0"/>
        <v>41099</v>
      </c>
      <c r="J9" s="31">
        <f t="shared" si="1"/>
        <v>265711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6428</v>
      </c>
      <c r="D11" s="31">
        <f>(Jul!C11*5)+(Aug!C11*4)+(Sep!C11*3)+(Oct!C11*2)+(Nov!C11*1)</f>
        <v>64883</v>
      </c>
      <c r="E11" s="8">
        <v>62</v>
      </c>
      <c r="F11" s="31">
        <f>(Jul!E11*5)+(Aug!E11*4)+(Sep!E11*3)+(Oct!E11*2)+(Nov!E11*1)</f>
        <v>27071</v>
      </c>
      <c r="G11" s="8">
        <v>21930</v>
      </c>
      <c r="H11" s="31">
        <f>Oct!H11+G11</f>
        <v>142137</v>
      </c>
      <c r="I11" s="31">
        <f t="shared" si="0"/>
        <v>28420</v>
      </c>
      <c r="J11" s="31">
        <f t="shared" si="1"/>
        <v>234091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135</v>
      </c>
      <c r="D13" s="31">
        <f>(Jul!C13*5)+(Aug!C13*4)+(Sep!C13*3)+(Oct!C13*2)+(Nov!C13*1)</f>
        <v>3923</v>
      </c>
      <c r="E13" s="8"/>
      <c r="F13" s="31">
        <f>(Jul!E13*5)+(Aug!E13*4)+(Sep!E13*3)+(Oct!E13*2)+(Nov!E13*1)</f>
        <v>0</v>
      </c>
      <c r="G13" s="8">
        <v>3249</v>
      </c>
      <c r="H13" s="31">
        <f>Oct!H13+G13</f>
        <v>42727</v>
      </c>
      <c r="I13" s="31">
        <f t="shared" si="0"/>
        <v>3384</v>
      </c>
      <c r="J13" s="31">
        <f t="shared" si="1"/>
        <v>46650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462</v>
      </c>
      <c r="D18" s="31">
        <f>(Jul!C18*5)+(Aug!C18*4)+(Sep!C18*3)+(Oct!C18*2)+(Nov!C18*1)</f>
        <v>462</v>
      </c>
      <c r="E18" s="8"/>
      <c r="F18" s="31">
        <f>(Jul!E18*5)+(Aug!E18*4)+(Sep!E18*3)+(Oct!E18*2)+(Nov!E18*1)</f>
        <v>0</v>
      </c>
      <c r="G18" s="8">
        <v>4501</v>
      </c>
      <c r="H18" s="31">
        <f>Oct!H18+G18</f>
        <v>4501</v>
      </c>
      <c r="I18" s="31">
        <f t="shared" si="0"/>
        <v>4963</v>
      </c>
      <c r="J18" s="31">
        <f t="shared" si="1"/>
        <v>4963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1208</v>
      </c>
      <c r="D21" s="31">
        <f>(Jul!C21*5)+(Aug!C21*4)+(Sep!C21*3)+(Oct!C21*2)+(Nov!C21*1)</f>
        <v>6606</v>
      </c>
      <c r="E21" s="8"/>
      <c r="F21" s="31">
        <f>(Jul!E21*5)+(Aug!E21*4)+(Sep!E21*3)+(Oct!E21*2)+(Nov!E21*1)</f>
        <v>0</v>
      </c>
      <c r="G21" s="8">
        <v>8565</v>
      </c>
      <c r="H21" s="31">
        <f>Oct!H21+G21</f>
        <v>12567</v>
      </c>
      <c r="I21" s="31">
        <f t="shared" si="0"/>
        <v>9773</v>
      </c>
      <c r="J21" s="31">
        <f t="shared" si="1"/>
        <v>19173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1028</v>
      </c>
      <c r="E22" s="8"/>
      <c r="F22" s="31">
        <f>(Jul!E22*5)+(Aug!E22*4)+(Sep!E22*3)+(Oct!E22*2)+(Nov!E22*1)</f>
        <v>0</v>
      </c>
      <c r="G22" s="8"/>
      <c r="H22" s="31">
        <f>Oct!H22+G22</f>
        <v>1950</v>
      </c>
      <c r="I22" s="31">
        <f t="shared" si="0"/>
        <v>0</v>
      </c>
      <c r="J22" s="31">
        <f t="shared" si="1"/>
        <v>2978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349</v>
      </c>
      <c r="D27" s="31">
        <f>(Jul!C27*5)+(Aug!C27*4)+(Sep!C27*3)+(Oct!C27*2)+(Nov!C27*1)</f>
        <v>15241</v>
      </c>
      <c r="E27" s="8"/>
      <c r="F27" s="31">
        <f>(Jul!E27*5)+(Aug!E27*4)+(Sep!E27*3)+(Oct!E27*2)+(Nov!E27*1)</f>
        <v>0</v>
      </c>
      <c r="G27" s="8">
        <v>3249</v>
      </c>
      <c r="H27" s="31">
        <f>Oct!H27+G27</f>
        <v>19495</v>
      </c>
      <c r="I27" s="31">
        <f t="shared" si="0"/>
        <v>3598</v>
      </c>
      <c r="J27" s="31">
        <f t="shared" si="1"/>
        <v>34736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0</v>
      </c>
      <c r="E30" s="8"/>
      <c r="F30" s="31">
        <f>(Jul!E30*5)+(Aug!E30*4)+(Sep!E30*3)+(Oct!E30*2)+(Nov!E30*1)</f>
        <v>0</v>
      </c>
      <c r="G30" s="8"/>
      <c r="H30" s="31">
        <f>Oct!H30+G30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(Jul!C31*5)+(Aug!C31*4)+(Sep!C31*3)+(Oct!C31*2)+(Nov!C31*1)</f>
        <v>0</v>
      </c>
      <c r="E31" s="8"/>
      <c r="F31" s="31">
        <f>(Jul!E31*5)+(Aug!E31*4)+(Sep!E31*3)+(Oct!E31*2)+(Nov!E31*1)</f>
        <v>0</v>
      </c>
      <c r="G31" s="8"/>
      <c r="H31" s="31">
        <f>Oct!H31+G31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932</v>
      </c>
      <c r="E33" s="8"/>
      <c r="F33" s="31">
        <f>(Jul!E33*5)+(Aug!E33*4)+(Sep!E33*3)+(Oct!E33*2)+(Nov!E33*1)</f>
        <v>0</v>
      </c>
      <c r="G33" s="8"/>
      <c r="H33" s="31">
        <f>Oct!H33+G33</f>
        <v>1398</v>
      </c>
      <c r="I33" s="31">
        <f t="shared" si="0"/>
        <v>0</v>
      </c>
      <c r="J33" s="31">
        <f t="shared" si="1"/>
        <v>2330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0</v>
      </c>
      <c r="E35" s="8"/>
      <c r="F35" s="31">
        <f>(Jul!E35*5)+(Aug!E35*4)+(Sep!E35*3)+(Oct!E35*2)+(Nov!E35*1)</f>
        <v>0</v>
      </c>
      <c r="G35" s="8"/>
      <c r="H35" s="31">
        <f>Oct!H35+G35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9355</v>
      </c>
      <c r="E38" s="8"/>
      <c r="F38" s="31">
        <f>(Jul!E38*5)+(Aug!E38*4)+(Sep!E38*3)+(Oct!E38*2)+(Nov!E38*1)</f>
        <v>0</v>
      </c>
      <c r="G38" s="8">
        <v>995</v>
      </c>
      <c r="H38" s="31">
        <f>Oct!H38+G38</f>
        <v>22741</v>
      </c>
      <c r="I38" s="31">
        <f t="shared" si="0"/>
        <v>995</v>
      </c>
      <c r="J38" s="31">
        <f t="shared" si="1"/>
        <v>32096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462</v>
      </c>
      <c r="D39" s="31">
        <f>(Jul!C39*5)+(Aug!C39*4)+(Sep!C39*3)+(Oct!C39*2)+(Nov!C39*1)</f>
        <v>26708</v>
      </c>
      <c r="E39" s="8"/>
      <c r="F39" s="31">
        <f>(Jul!E39*5)+(Aug!E39*4)+(Sep!E39*3)+(Oct!E39*2)+(Nov!E39*1)</f>
        <v>0</v>
      </c>
      <c r="G39" s="8"/>
      <c r="H39" s="31">
        <f>Oct!H39+G39</f>
        <v>48449</v>
      </c>
      <c r="I39" s="31">
        <f t="shared" si="0"/>
        <v>462</v>
      </c>
      <c r="J39" s="31">
        <f t="shared" si="1"/>
        <v>75157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0</v>
      </c>
      <c r="E42" s="8"/>
      <c r="F42" s="31">
        <f>(Jul!E42*5)+(Aug!E42*4)+(Sep!E42*3)+(Oct!E42*2)+(Nov!E42*1)</f>
        <v>0</v>
      </c>
      <c r="G42" s="8"/>
      <c r="H42" s="31">
        <f>Oct!H42+G42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408</v>
      </c>
      <c r="E43" s="8"/>
      <c r="F43" s="31">
        <f>(Jul!E43*5)+(Aug!E43*4)+(Sep!E43*3)+(Oct!E43*2)+(Nov!E43*1)</f>
        <v>0</v>
      </c>
      <c r="G43" s="8"/>
      <c r="H43" s="31">
        <f>Oct!H43+G43</f>
        <v>464</v>
      </c>
      <c r="I43" s="31">
        <f t="shared" si="0"/>
        <v>0</v>
      </c>
      <c r="J43" s="31">
        <f t="shared" si="1"/>
        <v>872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2973</v>
      </c>
      <c r="D44" s="31">
        <f>(Jul!C44*5)+(Aug!C44*4)+(Sep!C44*3)+(Oct!C44*2)+(Nov!C44*1)</f>
        <v>5711</v>
      </c>
      <c r="E44" s="8"/>
      <c r="F44" s="31">
        <f>(Jul!E44*5)+(Aug!E44*4)+(Sep!E44*3)+(Oct!E44*2)+(Nov!E44*1)</f>
        <v>504</v>
      </c>
      <c r="G44" s="8">
        <v>4983</v>
      </c>
      <c r="H44" s="31">
        <f>Oct!H44+G44</f>
        <v>9671</v>
      </c>
      <c r="I44" s="31">
        <f t="shared" si="0"/>
        <v>7956</v>
      </c>
      <c r="J44" s="31">
        <f t="shared" si="1"/>
        <v>15886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0</v>
      </c>
      <c r="E47" s="8"/>
      <c r="F47" s="31">
        <f>(Jul!E47*5)+(Aug!E47*4)+(Sep!E47*3)+(Oct!E47*2)+(Nov!E47*1)</f>
        <v>0</v>
      </c>
      <c r="G47" s="8"/>
      <c r="H47" s="31">
        <f>Oct!H47+G47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0</v>
      </c>
      <c r="G48" s="8"/>
      <c r="H48" s="31">
        <f>Oct!H48+G48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0</v>
      </c>
      <c r="E51" s="8"/>
      <c r="F51" s="31">
        <f>(Jul!E51*5)+(Aug!E51*4)+(Sep!E51*3)+(Oct!E51*2)+(Nov!E51*1)</f>
        <v>0</v>
      </c>
      <c r="G51" s="8"/>
      <c r="H51" s="31">
        <f>Oct!H51+G51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7262</v>
      </c>
      <c r="E53" s="8"/>
      <c r="F53" s="31">
        <f>(Jul!E53*5)+(Aug!E53*4)+(Sep!E53*3)+(Oct!E53*2)+(Nov!E53*1)</f>
        <v>0</v>
      </c>
      <c r="G53" s="8"/>
      <c r="H53" s="31">
        <f>Oct!H53+G53</f>
        <v>5678</v>
      </c>
      <c r="I53" s="31">
        <f t="shared" si="0"/>
        <v>0</v>
      </c>
      <c r="J53" s="31">
        <f t="shared" si="1"/>
        <v>12940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3992</v>
      </c>
      <c r="E54" s="8"/>
      <c r="F54" s="31">
        <f>(Jul!E54*5)+(Aug!E54*4)+(Sep!E54*3)+(Oct!E54*2)+(Nov!E54*1)</f>
        <v>0</v>
      </c>
      <c r="G54" s="8"/>
      <c r="H54" s="31">
        <f>Oct!H54+G54</f>
        <v>4374</v>
      </c>
      <c r="I54" s="31">
        <f t="shared" si="0"/>
        <v>0</v>
      </c>
      <c r="J54" s="31">
        <f t="shared" si="1"/>
        <v>8366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5463</v>
      </c>
      <c r="E55" s="8"/>
      <c r="F55" s="31">
        <f>(Jul!E55*5)+(Aug!E55*4)+(Sep!E55*3)+(Oct!E55*2)+(Nov!E55*1)</f>
        <v>0</v>
      </c>
      <c r="G55" s="8"/>
      <c r="H55" s="31">
        <f>Oct!H55+G55</f>
        <v>24975</v>
      </c>
      <c r="I55" s="31">
        <f t="shared" si="0"/>
        <v>0</v>
      </c>
      <c r="J55" s="31">
        <f t="shared" si="1"/>
        <v>30438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14665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14665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4504</v>
      </c>
      <c r="D60" s="31">
        <f>(Jul!C60*5)+(Aug!C60*4)+(Sep!C60*3)+(Oct!C60*2)+(Nov!C60*1)</f>
        <v>110822</v>
      </c>
      <c r="E60" s="8"/>
      <c r="F60" s="31">
        <f>(Jul!E60*5)+(Aug!E60*4)+(Sep!E60*3)+(Oct!E60*2)+(Nov!E60*1)</f>
        <v>0</v>
      </c>
      <c r="G60" s="8">
        <v>10588</v>
      </c>
      <c r="H60" s="31">
        <f>Oct!H60+G60</f>
        <v>137478</v>
      </c>
      <c r="I60" s="31">
        <f t="shared" si="0"/>
        <v>15092</v>
      </c>
      <c r="J60" s="31">
        <f t="shared" si="1"/>
        <v>248300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408</v>
      </c>
      <c r="E63" s="8"/>
      <c r="F63" s="31">
        <f>(Jul!E63*5)+(Aug!E63*4)+(Sep!E63*3)+(Oct!E63*2)+(Nov!E63*1)</f>
        <v>0</v>
      </c>
      <c r="G63" s="8"/>
      <c r="H63" s="31">
        <f>Oct!H63+G63</f>
        <v>9643</v>
      </c>
      <c r="I63" s="31">
        <f t="shared" si="0"/>
        <v>0</v>
      </c>
      <c r="J63" s="31">
        <f t="shared" si="1"/>
        <v>10051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5349</v>
      </c>
      <c r="E71" s="8"/>
      <c r="F71" s="31">
        <f>(Jul!E71*5)+(Aug!E71*4)+(Sep!E71*3)+(Oct!E71*2)+(Nov!E71*1)</f>
        <v>0</v>
      </c>
      <c r="G71" s="8"/>
      <c r="H71" s="31">
        <f>Oct!H71+G71</f>
        <v>10702</v>
      </c>
      <c r="I71" s="31">
        <f t="shared" si="2"/>
        <v>0</v>
      </c>
      <c r="J71" s="31">
        <f t="shared" si="3"/>
        <v>16051</v>
      </c>
    </row>
    <row r="72" spans="1:10" s="3" customFormat="1" ht="21.75" x14ac:dyDescent="0.2">
      <c r="A72" s="19" t="s">
        <v>123</v>
      </c>
      <c r="B72" s="2"/>
      <c r="C72" s="32">
        <f>SUM(C32:C71)</f>
        <v>7939</v>
      </c>
      <c r="D72" s="32">
        <f t="shared" ref="D72:J72" si="4">SUM(D5:D31)</f>
        <v>183661</v>
      </c>
      <c r="E72" s="32">
        <f t="shared" si="4"/>
        <v>62</v>
      </c>
      <c r="F72" s="32">
        <f t="shared" si="4"/>
        <v>27556</v>
      </c>
      <c r="G72" s="32">
        <f t="shared" si="4"/>
        <v>101238</v>
      </c>
      <c r="H72" s="32">
        <f t="shared" si="4"/>
        <v>440113</v>
      </c>
      <c r="I72" s="32">
        <f t="shared" si="4"/>
        <v>118364</v>
      </c>
      <c r="J72" s="32">
        <f t="shared" si="4"/>
        <v>651330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7939</v>
      </c>
      <c r="D73" s="32">
        <f t="shared" si="5"/>
        <v>191075</v>
      </c>
      <c r="E73" s="32">
        <f t="shared" si="5"/>
        <v>0</v>
      </c>
      <c r="F73" s="32">
        <f t="shared" si="5"/>
        <v>504</v>
      </c>
      <c r="G73" s="32">
        <f t="shared" si="5"/>
        <v>16566</v>
      </c>
      <c r="H73" s="32">
        <f t="shared" si="5"/>
        <v>275573</v>
      </c>
      <c r="I73" s="32">
        <f t="shared" si="5"/>
        <v>24505</v>
      </c>
      <c r="J73" s="32">
        <f t="shared" si="5"/>
        <v>467152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15878</v>
      </c>
      <c r="D74" s="32">
        <f t="shared" ref="D74:J74" si="6">SUM(D72:D73)</f>
        <v>374736</v>
      </c>
      <c r="E74" s="32">
        <f t="shared" si="6"/>
        <v>62</v>
      </c>
      <c r="F74" s="32">
        <f t="shared" si="6"/>
        <v>28060</v>
      </c>
      <c r="G74" s="32">
        <f t="shared" si="6"/>
        <v>117804</v>
      </c>
      <c r="H74" s="32">
        <f t="shared" si="6"/>
        <v>715686</v>
      </c>
      <c r="I74" s="32">
        <f t="shared" si="6"/>
        <v>142869</v>
      </c>
      <c r="J74" s="32">
        <f t="shared" si="6"/>
        <v>1118482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4" topLeftCell="A5" activePane="bottomLeft" state="frozen"/>
      <selection pane="bottomLeft" activeCell="F57" sqref="F57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1403</v>
      </c>
      <c r="D8" s="31">
        <f>(Jul!C8*6)+(Aug!C8*5)+(Sep!C8*4)+(Oct!C8*3)+(Nov!C8*2)+(Dec!C8*1)</f>
        <v>9849</v>
      </c>
      <c r="E8" s="8"/>
      <c r="F8" s="31">
        <f>(Jul!E8*6)+(Aug!E8*5)+(Sep!E8*4)+(Oct!E8*3)+(Nov!E8*2)+(Dec!E8*1)</f>
        <v>0</v>
      </c>
      <c r="G8" s="8">
        <v>5462</v>
      </c>
      <c r="H8" s="31">
        <f>Nov!H8+G8</f>
        <v>43587</v>
      </c>
      <c r="I8" s="31">
        <f t="shared" si="0"/>
        <v>6865</v>
      </c>
      <c r="J8" s="31">
        <f t="shared" si="1"/>
        <v>53436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6382</v>
      </c>
      <c r="D9" s="31">
        <f>(Jul!C9*6)+(Aug!C9*5)+(Sep!C9*4)+(Oct!C9*3)+(Nov!C9*2)+(Dec!C9*1)</f>
        <v>122805</v>
      </c>
      <c r="E9" s="8"/>
      <c r="F9" s="31">
        <f>(Jul!E9*6)+(Aug!E9*5)+(Sep!E9*4)+(Oct!E9*3)+(Nov!E9*2)+(Dec!E9*1)</f>
        <v>582</v>
      </c>
      <c r="G9" s="8">
        <v>32832</v>
      </c>
      <c r="H9" s="31">
        <f>Nov!H9+G9</f>
        <v>211443</v>
      </c>
      <c r="I9" s="31">
        <f t="shared" si="0"/>
        <v>39214</v>
      </c>
      <c r="J9" s="31">
        <f t="shared" si="1"/>
        <v>334830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7839</v>
      </c>
      <c r="D11" s="31">
        <f>(Jul!C11*6)+(Aug!C11*5)+(Sep!C11*4)+(Oct!C11*3)+(Nov!C11*2)+(Dec!C11*1)</f>
        <v>94978</v>
      </c>
      <c r="E11" s="8"/>
      <c r="F11" s="31">
        <f>(Jul!E11*6)+(Aug!E11*5)+(Sep!E11*4)+(Oct!E11*3)+(Nov!E11*2)+(Dec!E11*1)</f>
        <v>34108</v>
      </c>
      <c r="G11" s="8">
        <v>58317</v>
      </c>
      <c r="H11" s="31">
        <f>Nov!H11+G11</f>
        <v>200454</v>
      </c>
      <c r="I11" s="31">
        <f t="shared" si="0"/>
        <v>66156</v>
      </c>
      <c r="J11" s="31">
        <f t="shared" si="1"/>
        <v>329540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5005</v>
      </c>
      <c r="E13" s="8"/>
      <c r="F13" s="31">
        <f>(Jul!E13*6)+(Aug!E13*5)+(Sep!E13*4)+(Oct!E13*3)+(Nov!E13*2)+(Dec!E13*1)</f>
        <v>0</v>
      </c>
      <c r="G13" s="8"/>
      <c r="H13" s="31">
        <f>Nov!H13+G13</f>
        <v>42727</v>
      </c>
      <c r="I13" s="31">
        <f t="shared" si="0"/>
        <v>0</v>
      </c>
      <c r="J13" s="31">
        <f t="shared" si="1"/>
        <v>47732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462</v>
      </c>
      <c r="D18" s="31">
        <f>(Jul!C18*6)+(Aug!C18*5)+(Sep!C18*4)+(Oct!C18*3)+(Nov!C18*2)+(Dec!C18*1)</f>
        <v>1386</v>
      </c>
      <c r="E18" s="8"/>
      <c r="F18" s="31">
        <f>(Jul!E18*6)+(Aug!E18*5)+(Sep!E18*4)+(Oct!E18*3)+(Nov!E18*2)+(Dec!E18*1)</f>
        <v>0</v>
      </c>
      <c r="G18" s="8">
        <v>4501</v>
      </c>
      <c r="H18" s="31">
        <f>Nov!H18+G18</f>
        <v>9002</v>
      </c>
      <c r="I18" s="31">
        <f t="shared" si="0"/>
        <v>4963</v>
      </c>
      <c r="J18" s="31">
        <f t="shared" si="1"/>
        <v>10388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10158</v>
      </c>
      <c r="E21" s="8"/>
      <c r="F21" s="31">
        <f>(Jul!E21*6)+(Aug!E21*5)+(Sep!E21*4)+(Oct!E21*3)+(Nov!E21*2)+(Dec!E21*1)</f>
        <v>0</v>
      </c>
      <c r="G21" s="8"/>
      <c r="H21" s="31">
        <f>Nov!H21+G21</f>
        <v>12567</v>
      </c>
      <c r="I21" s="31">
        <f t="shared" si="0"/>
        <v>0</v>
      </c>
      <c r="J21" s="31">
        <f t="shared" si="1"/>
        <v>22725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1421</v>
      </c>
      <c r="E22" s="8"/>
      <c r="F22" s="31">
        <f>(Jul!E22*6)+(Aug!E22*5)+(Sep!E22*4)+(Oct!E22*3)+(Nov!E22*2)+(Dec!E22*1)</f>
        <v>0</v>
      </c>
      <c r="G22" s="8"/>
      <c r="H22" s="31">
        <f>Nov!H22+G22</f>
        <v>1950</v>
      </c>
      <c r="I22" s="31">
        <f t="shared" si="0"/>
        <v>0</v>
      </c>
      <c r="J22" s="31">
        <f t="shared" si="1"/>
        <v>3371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626</v>
      </c>
      <c r="D27" s="31">
        <f>(Jul!C27*6)+(Aug!C27*5)+(Sep!C27*4)+(Oct!C27*3)+(Nov!C27*2)+(Dec!C27*1)</f>
        <v>21648</v>
      </c>
      <c r="E27" s="8"/>
      <c r="F27" s="31">
        <f>(Jul!E27*6)+(Aug!E27*5)+(Sep!E27*4)+(Oct!E27*3)+(Nov!E27*2)+(Dec!E27*1)</f>
        <v>0</v>
      </c>
      <c r="G27" s="8">
        <v>5272</v>
      </c>
      <c r="H27" s="31">
        <f>Nov!H27+G27</f>
        <v>24767</v>
      </c>
      <c r="I27" s="31">
        <f t="shared" si="0"/>
        <v>5898</v>
      </c>
      <c r="J27" s="31">
        <f t="shared" si="1"/>
        <v>46415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0</v>
      </c>
      <c r="E30" s="8"/>
      <c r="F30" s="31">
        <f>(Jul!E30*6)+(Aug!E30*5)+(Sep!E30*4)+(Oct!E30*3)+(Nov!E30*2)+(Dec!E30*1)</f>
        <v>0</v>
      </c>
      <c r="G30" s="8"/>
      <c r="H30" s="31">
        <f>Nov!H30+G30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0</v>
      </c>
      <c r="E31" s="8"/>
      <c r="F31" s="31">
        <f>(Jul!E31*6)+(Aug!E31*5)+(Sep!E31*4)+(Oct!E31*3)+(Nov!E31*2)+(Dec!E31*1)</f>
        <v>0</v>
      </c>
      <c r="G31" s="8"/>
      <c r="H31" s="31">
        <f>Nov!H31+G31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1398</v>
      </c>
      <c r="E33" s="8"/>
      <c r="F33" s="31">
        <f>(Jul!E33*6)+(Aug!E33*5)+(Sep!E33*4)+(Oct!E33*3)+(Nov!E33*2)+(Dec!E33*1)</f>
        <v>0</v>
      </c>
      <c r="G33" s="8"/>
      <c r="H33" s="31">
        <f>Nov!H33+G33</f>
        <v>1398</v>
      </c>
      <c r="I33" s="31">
        <f t="shared" si="0"/>
        <v>0</v>
      </c>
      <c r="J33" s="31">
        <f t="shared" si="1"/>
        <v>2796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0</v>
      </c>
      <c r="E35" s="8"/>
      <c r="F35" s="31">
        <f>(Jul!E35*6)+(Aug!E35*5)+(Sep!E35*4)+(Oct!E35*3)+(Nov!E35*2)+(Dec!E35*1)</f>
        <v>0</v>
      </c>
      <c r="G35" s="8"/>
      <c r="H35" s="31">
        <f>Nov!H35+G35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11226</v>
      </c>
      <c r="E38" s="8"/>
      <c r="F38" s="31">
        <f>(Jul!E38*6)+(Aug!E38*5)+(Sep!E38*4)+(Oct!E38*3)+(Nov!E38*2)+(Dec!E38*1)</f>
        <v>0</v>
      </c>
      <c r="G38" s="8"/>
      <c r="H38" s="31">
        <f>Nov!H38+G38</f>
        <v>22741</v>
      </c>
      <c r="I38" s="31">
        <f t="shared" si="0"/>
        <v>0</v>
      </c>
      <c r="J38" s="31">
        <f t="shared" si="1"/>
        <v>33967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(Jul!C39*6)+(Aug!C39*5)+(Sep!C39*4)+(Oct!C39*3)+(Nov!C39*2)+(Dec!C39*1)</f>
        <v>36351</v>
      </c>
      <c r="E39" s="8"/>
      <c r="F39" s="31">
        <f>(Jul!E39*6)+(Aug!E39*5)+(Sep!E39*4)+(Oct!E39*3)+(Nov!E39*2)+(Dec!E39*1)</f>
        <v>0</v>
      </c>
      <c r="G39" s="8"/>
      <c r="H39" s="31">
        <f>Nov!H39+G39</f>
        <v>48449</v>
      </c>
      <c r="I39" s="31">
        <f t="shared" si="0"/>
        <v>0</v>
      </c>
      <c r="J39" s="31">
        <f t="shared" si="1"/>
        <v>84800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0</v>
      </c>
      <c r="E42" s="8"/>
      <c r="F42" s="31">
        <f>(Jul!E42*6)+(Aug!E42*5)+(Sep!E42*4)+(Oct!E42*3)+(Nov!E42*2)+(Dec!E42*1)</f>
        <v>0</v>
      </c>
      <c r="G42" s="8"/>
      <c r="H42" s="31">
        <f>Nov!H42+G42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544</v>
      </c>
      <c r="E43" s="8"/>
      <c r="F43" s="31">
        <f>(Jul!E43*6)+(Aug!E43*5)+(Sep!E43*4)+(Oct!E43*3)+(Nov!E43*2)+(Dec!E43*1)</f>
        <v>0</v>
      </c>
      <c r="G43" s="8"/>
      <c r="H43" s="31">
        <f>Nov!H43+G43</f>
        <v>464</v>
      </c>
      <c r="I43" s="31">
        <f t="shared" si="0"/>
        <v>0</v>
      </c>
      <c r="J43" s="31">
        <f t="shared" si="1"/>
        <v>1008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(Jul!C44*6)+(Aug!C44*5)+(Sep!C44*4)+(Oct!C44*3)+(Nov!C44*2)+(Dec!C44*1)</f>
        <v>9453</v>
      </c>
      <c r="E44" s="8"/>
      <c r="F44" s="31">
        <f>(Jul!E44*6)+(Aug!E44*5)+(Sep!E44*4)+(Oct!E44*3)+(Nov!E44*2)+(Dec!E44*1)</f>
        <v>672</v>
      </c>
      <c r="G44" s="8"/>
      <c r="H44" s="31">
        <f>Nov!H44+G44</f>
        <v>9671</v>
      </c>
      <c r="I44" s="31">
        <f t="shared" si="0"/>
        <v>0</v>
      </c>
      <c r="J44" s="31">
        <f t="shared" si="1"/>
        <v>19796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0</v>
      </c>
      <c r="E47" s="8"/>
      <c r="F47" s="31">
        <f>(Jul!E47*6)+(Aug!E47*5)+(Sep!E47*4)+(Oct!E47*3)+(Nov!E47*2)+(Dec!E47*1)</f>
        <v>0</v>
      </c>
      <c r="G47" s="8"/>
      <c r="H47" s="31">
        <f>Nov!H47+G47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0</v>
      </c>
      <c r="E48" s="8"/>
      <c r="F48" s="31">
        <f>(Jul!E48*6)+(Aug!E48*5)+(Sep!E48*4)+(Oct!E48*3)+(Nov!E48*2)+(Dec!E48*1)</f>
        <v>0</v>
      </c>
      <c r="G48" s="8"/>
      <c r="H48" s="31">
        <f>Nov!H48+G48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0</v>
      </c>
      <c r="E51" s="8"/>
      <c r="F51" s="31">
        <f>(Jul!E51*6)+(Aug!E51*5)+(Sep!E51*4)+(Oct!E51*3)+(Nov!E51*2)+(Dec!E51*1)</f>
        <v>0</v>
      </c>
      <c r="G51" s="8"/>
      <c r="H51" s="31">
        <f>Nov!H51+G51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1382</v>
      </c>
      <c r="D53" s="31">
        <f>(Jul!C53*6)+(Aug!C53*5)+(Sep!C53*4)+(Oct!C53*3)+(Nov!C53*2)+(Dec!C53*1)</f>
        <v>11784</v>
      </c>
      <c r="E53" s="8"/>
      <c r="F53" s="31">
        <f>(Jul!E53*6)+(Aug!E53*5)+(Sep!E53*4)+(Oct!E53*3)+(Nov!E53*2)+(Dec!E53*1)</f>
        <v>0</v>
      </c>
      <c r="G53" s="8">
        <v>17029</v>
      </c>
      <c r="H53" s="31">
        <f>Nov!H53+G53</f>
        <v>22707</v>
      </c>
      <c r="I53" s="31">
        <f t="shared" si="0"/>
        <v>18411</v>
      </c>
      <c r="J53" s="31">
        <f t="shared" si="1"/>
        <v>34491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4990</v>
      </c>
      <c r="E54" s="8"/>
      <c r="F54" s="31">
        <f>(Jul!E54*6)+(Aug!E54*5)+(Sep!E54*4)+(Oct!E54*3)+(Nov!E54*2)+(Dec!E54*1)</f>
        <v>0</v>
      </c>
      <c r="G54" s="8"/>
      <c r="H54" s="31">
        <f>Nov!H54+G54</f>
        <v>4374</v>
      </c>
      <c r="I54" s="31">
        <f t="shared" si="0"/>
        <v>0</v>
      </c>
      <c r="J54" s="31">
        <f t="shared" si="1"/>
        <v>9364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7063</v>
      </c>
      <c r="E55" s="8"/>
      <c r="F55" s="31">
        <f>(Jul!E55*6)+(Aug!E55*5)+(Sep!E55*4)+(Oct!E55*3)+(Nov!E55*2)+(Dec!E55*1)</f>
        <v>0</v>
      </c>
      <c r="G55" s="8"/>
      <c r="H55" s="31">
        <f>Nov!H55+G55</f>
        <v>24975</v>
      </c>
      <c r="I55" s="31">
        <f t="shared" si="0"/>
        <v>0</v>
      </c>
      <c r="J55" s="31">
        <f t="shared" si="1"/>
        <v>32038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17598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17598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(Jul!C60*6)+(Aug!C60*5)+(Sep!C60*4)+(Oct!C60*3)+(Nov!C60*2)+(Dec!C60*1)</f>
        <v>141797</v>
      </c>
      <c r="E60" s="8"/>
      <c r="F60" s="31">
        <f>(Jul!E60*6)+(Aug!E60*5)+(Sep!E60*4)+(Oct!E60*3)+(Nov!E60*2)+(Dec!E60*1)</f>
        <v>0</v>
      </c>
      <c r="G60" s="8"/>
      <c r="H60" s="31">
        <f>Nov!H60+G60</f>
        <v>137478</v>
      </c>
      <c r="I60" s="31">
        <f t="shared" si="0"/>
        <v>0</v>
      </c>
      <c r="J60" s="31">
        <f t="shared" si="1"/>
        <v>279275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544</v>
      </c>
      <c r="E63" s="8"/>
      <c r="F63" s="31">
        <f>(Jul!E63*6)+(Aug!E63*5)+(Sep!E63*4)+(Oct!E63*3)+(Nov!E63*2)+(Dec!E63*1)</f>
        <v>0</v>
      </c>
      <c r="G63" s="8"/>
      <c r="H63" s="31">
        <f>Nov!H63+G63</f>
        <v>9643</v>
      </c>
      <c r="I63" s="31">
        <f t="shared" si="0"/>
        <v>0</v>
      </c>
      <c r="J63" s="31">
        <f t="shared" si="1"/>
        <v>10187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7132</v>
      </c>
      <c r="E71" s="8"/>
      <c r="F71" s="31">
        <f>(Jul!E71*6)+(Aug!E71*5)+(Sep!E71*4)+(Oct!E71*3)+(Nov!E71*2)+(Dec!E71*1)</f>
        <v>0</v>
      </c>
      <c r="G71" s="8"/>
      <c r="H71" s="31">
        <f>Nov!H71+G71</f>
        <v>10702</v>
      </c>
      <c r="I71" s="31">
        <f t="shared" si="2"/>
        <v>0</v>
      </c>
      <c r="J71" s="31">
        <f t="shared" si="3"/>
        <v>17834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16712</v>
      </c>
      <c r="D72" s="32">
        <f t="shared" si="4"/>
        <v>267250</v>
      </c>
      <c r="E72" s="32">
        <f t="shared" si="4"/>
        <v>0</v>
      </c>
      <c r="F72" s="32">
        <f t="shared" si="4"/>
        <v>34690</v>
      </c>
      <c r="G72" s="32">
        <f t="shared" si="4"/>
        <v>106384</v>
      </c>
      <c r="H72" s="32">
        <f t="shared" si="4"/>
        <v>546497</v>
      </c>
      <c r="I72" s="32">
        <f t="shared" si="4"/>
        <v>123096</v>
      </c>
      <c r="J72" s="32">
        <f t="shared" si="4"/>
        <v>848437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1382</v>
      </c>
      <c r="D73" s="32">
        <f t="shared" si="5"/>
        <v>249880</v>
      </c>
      <c r="E73" s="32">
        <f t="shared" si="5"/>
        <v>0</v>
      </c>
      <c r="F73" s="32">
        <f t="shared" si="5"/>
        <v>672</v>
      </c>
      <c r="G73" s="32">
        <f t="shared" si="5"/>
        <v>17029</v>
      </c>
      <c r="H73" s="32">
        <f t="shared" si="5"/>
        <v>292602</v>
      </c>
      <c r="I73" s="32">
        <f t="shared" si="5"/>
        <v>18411</v>
      </c>
      <c r="J73" s="32">
        <f t="shared" si="5"/>
        <v>543154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18094</v>
      </c>
      <c r="D74" s="32">
        <f t="shared" ref="D74:J74" si="6">SUM(D72:D73)</f>
        <v>517130</v>
      </c>
      <c r="E74" s="32">
        <f t="shared" si="6"/>
        <v>0</v>
      </c>
      <c r="F74" s="32">
        <f t="shared" si="6"/>
        <v>35362</v>
      </c>
      <c r="G74" s="32">
        <f t="shared" si="6"/>
        <v>123413</v>
      </c>
      <c r="H74" s="32">
        <f t="shared" si="6"/>
        <v>839099</v>
      </c>
      <c r="I74" s="32">
        <f t="shared" si="6"/>
        <v>141507</v>
      </c>
      <c r="J74" s="32">
        <f t="shared" si="6"/>
        <v>1391591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3" activePane="bottomLeft" state="frozen"/>
      <selection pane="bottomLeft" activeCell="G5" sqref="G5:G7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14795</v>
      </c>
      <c r="E8" s="8"/>
      <c r="F8" s="31">
        <f>(Jul!E8*7)+(Aug!E8*6)+(Sep!E8*5)+(Oct!E8*4)+(Nov!E8*3)+(Dec!E8*2)+(Jan!E8*1)</f>
        <v>0</v>
      </c>
      <c r="G8" s="8"/>
      <c r="H8" s="31">
        <f>Dec!H8+G8</f>
        <v>43587</v>
      </c>
      <c r="I8" s="31">
        <f t="shared" si="0"/>
        <v>0</v>
      </c>
      <c r="J8" s="31">
        <f t="shared" si="1"/>
        <v>58382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158995</v>
      </c>
      <c r="E9" s="8"/>
      <c r="F9" s="31">
        <f>(Jul!E9*7)+(Aug!E9*6)+(Sep!E9*5)+(Oct!E9*4)+(Nov!E9*3)+(Dec!E9*2)+(Jan!E9*1)</f>
        <v>679</v>
      </c>
      <c r="G9" s="8"/>
      <c r="H9" s="31">
        <f>Dec!H9+G9</f>
        <v>211443</v>
      </c>
      <c r="I9" s="31">
        <f t="shared" si="0"/>
        <v>0</v>
      </c>
      <c r="J9" s="31">
        <f t="shared" si="1"/>
        <v>371117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0</v>
      </c>
      <c r="E10" s="8"/>
      <c r="F10" s="31">
        <f>(Jul!E10*7)+(Aug!E10*6)+(Sep!E10*5)+(Oct!E10*4)+(Nov!E10*3)+(Dec!E10*2)+(Jan!E10*1)</f>
        <v>0</v>
      </c>
      <c r="G10" s="8"/>
      <c r="H10" s="31">
        <f>Dec!H10+G10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(Jul!C11*7)+(Aug!C11*6)+(Sep!C11*5)+(Oct!C11*4)+(Nov!C11*3)+(Dec!C11*2)+(Jan!C11*1)</f>
        <v>125073</v>
      </c>
      <c r="E11" s="8"/>
      <c r="F11" s="31">
        <f>(Jul!E11*7)+(Aug!E11*6)+(Sep!E11*5)+(Oct!E11*4)+(Nov!E11*3)+(Dec!E11*2)+(Jan!E11*1)</f>
        <v>41145</v>
      </c>
      <c r="G11" s="8"/>
      <c r="H11" s="31">
        <f>Dec!H11+G11</f>
        <v>200454</v>
      </c>
      <c r="I11" s="31">
        <f t="shared" si="0"/>
        <v>0</v>
      </c>
      <c r="J11" s="31">
        <f t="shared" si="1"/>
        <v>366672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6087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42727</v>
      </c>
      <c r="I13" s="31">
        <f t="shared" si="0"/>
        <v>0</v>
      </c>
      <c r="J13" s="31">
        <f t="shared" si="1"/>
        <v>48814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0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2310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9002</v>
      </c>
      <c r="I18" s="31">
        <f t="shared" si="0"/>
        <v>0</v>
      </c>
      <c r="J18" s="31">
        <f t="shared" si="1"/>
        <v>11312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13710</v>
      </c>
      <c r="E21" s="8"/>
      <c r="F21" s="31">
        <f>(Jul!E21*7)+(Aug!E21*6)+(Sep!E21*5)+(Oct!E21*4)+(Nov!E21*3)+(Dec!E21*2)+(Jan!E21*1)</f>
        <v>0</v>
      </c>
      <c r="G21" s="8"/>
      <c r="H21" s="31">
        <f>Dec!H21+G21</f>
        <v>12567</v>
      </c>
      <c r="I21" s="31">
        <f t="shared" si="0"/>
        <v>0</v>
      </c>
      <c r="J21" s="31">
        <f t="shared" si="1"/>
        <v>26277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1814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1950</v>
      </c>
      <c r="I22" s="31">
        <f t="shared" si="0"/>
        <v>0</v>
      </c>
      <c r="J22" s="31">
        <f t="shared" si="1"/>
        <v>3764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28055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24767</v>
      </c>
      <c r="I27" s="31">
        <f t="shared" si="0"/>
        <v>0</v>
      </c>
      <c r="J27" s="31">
        <f t="shared" si="1"/>
        <v>52822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0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0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1864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1398</v>
      </c>
      <c r="I33" s="31">
        <f t="shared" si="0"/>
        <v>0</v>
      </c>
      <c r="J33" s="31">
        <f t="shared" si="1"/>
        <v>3262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0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13097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22741</v>
      </c>
      <c r="I38" s="31">
        <f t="shared" si="0"/>
        <v>0</v>
      </c>
      <c r="J38" s="31">
        <f t="shared" si="1"/>
        <v>35838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45994</v>
      </c>
      <c r="E39" s="8"/>
      <c r="F39" s="31">
        <f>(Jul!E39*7)+(Aug!E39*6)+(Sep!E39*5)+(Oct!E39*4)+(Nov!E39*3)+(Dec!E39*2)+(Jan!E39*1)</f>
        <v>0</v>
      </c>
      <c r="G39" s="8"/>
      <c r="H39" s="31">
        <f>Dec!H39+G39</f>
        <v>48449</v>
      </c>
      <c r="I39" s="31">
        <f t="shared" si="0"/>
        <v>0</v>
      </c>
      <c r="J39" s="31">
        <f t="shared" si="1"/>
        <v>94443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0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680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464</v>
      </c>
      <c r="I43" s="31">
        <f t="shared" si="0"/>
        <v>0</v>
      </c>
      <c r="J43" s="31">
        <f t="shared" si="1"/>
        <v>1144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13195</v>
      </c>
      <c r="E44" s="8"/>
      <c r="F44" s="31">
        <f>(Jul!E44*7)+(Aug!E44*6)+(Sep!E44*5)+(Oct!E44*4)+(Nov!E44*3)+(Dec!E44*2)+(Jan!E44*1)</f>
        <v>840</v>
      </c>
      <c r="G44" s="8"/>
      <c r="H44" s="31">
        <f>Dec!H44+G44</f>
        <v>9671</v>
      </c>
      <c r="I44" s="31">
        <f t="shared" si="0"/>
        <v>0</v>
      </c>
      <c r="J44" s="31">
        <f t="shared" si="1"/>
        <v>23706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0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0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0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16306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22707</v>
      </c>
      <c r="I53" s="31">
        <f t="shared" si="0"/>
        <v>0</v>
      </c>
      <c r="J53" s="31">
        <f t="shared" si="1"/>
        <v>39013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5988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4374</v>
      </c>
      <c r="I54" s="31">
        <f t="shared" si="0"/>
        <v>0</v>
      </c>
      <c r="J54" s="31">
        <f t="shared" si="1"/>
        <v>10362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8663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24975</v>
      </c>
      <c r="I55" s="31">
        <f t="shared" si="0"/>
        <v>0</v>
      </c>
      <c r="J55" s="31">
        <f t="shared" si="1"/>
        <v>33638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20531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20531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(Jul!C60*7)+(Aug!C60*6)+(Sep!C60*5)+(Oct!C60*4)+(Nov!C60*3)+(Dec!C60*2)+(Jan!C60*1)</f>
        <v>172772</v>
      </c>
      <c r="E60" s="8"/>
      <c r="F60" s="31">
        <f>(Jul!E60*7)+(Aug!E60*6)+(Sep!E60*5)+(Oct!E60*4)+(Nov!E60*3)+(Dec!E60*2)+(Jan!E60*1)</f>
        <v>0</v>
      </c>
      <c r="G60" s="8"/>
      <c r="H60" s="31">
        <f>Dec!H60+G60</f>
        <v>137478</v>
      </c>
      <c r="I60" s="31">
        <f t="shared" si="0"/>
        <v>0</v>
      </c>
      <c r="J60" s="31">
        <f t="shared" si="1"/>
        <v>310250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680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9643</v>
      </c>
      <c r="I63" s="31">
        <f t="shared" si="0"/>
        <v>0</v>
      </c>
      <c r="J63" s="31">
        <f t="shared" si="1"/>
        <v>10323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8915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10702</v>
      </c>
      <c r="I71" s="31">
        <f t="shared" si="2"/>
        <v>0</v>
      </c>
      <c r="J71" s="31">
        <f t="shared" si="3"/>
        <v>19617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350839</v>
      </c>
      <c r="E72" s="32">
        <f t="shared" si="4"/>
        <v>0</v>
      </c>
      <c r="F72" s="32">
        <f t="shared" si="4"/>
        <v>41824</v>
      </c>
      <c r="G72" s="32">
        <f t="shared" si="4"/>
        <v>0</v>
      </c>
      <c r="H72" s="32">
        <f t="shared" si="4"/>
        <v>546497</v>
      </c>
      <c r="I72" s="32">
        <f t="shared" si="4"/>
        <v>0</v>
      </c>
      <c r="J72" s="32">
        <f t="shared" si="4"/>
        <v>939160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308685</v>
      </c>
      <c r="E73" s="32">
        <f t="shared" si="5"/>
        <v>0</v>
      </c>
      <c r="F73" s="32">
        <f t="shared" si="5"/>
        <v>840</v>
      </c>
      <c r="G73" s="32">
        <f t="shared" si="5"/>
        <v>0</v>
      </c>
      <c r="H73" s="32">
        <f t="shared" si="5"/>
        <v>292602</v>
      </c>
      <c r="I73" s="32">
        <f t="shared" si="5"/>
        <v>0</v>
      </c>
      <c r="J73" s="32">
        <f t="shared" si="5"/>
        <v>602127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659524</v>
      </c>
      <c r="E74" s="32">
        <f t="shared" si="6"/>
        <v>0</v>
      </c>
      <c r="F74" s="32">
        <f t="shared" si="6"/>
        <v>42664</v>
      </c>
      <c r="G74" s="32">
        <f t="shared" si="6"/>
        <v>0</v>
      </c>
      <c r="H74" s="32">
        <f t="shared" si="6"/>
        <v>839099</v>
      </c>
      <c r="I74" s="32">
        <f t="shared" si="6"/>
        <v>0</v>
      </c>
      <c r="J74" s="32">
        <f t="shared" si="6"/>
        <v>1541287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4" activePane="bottomLeft" state="frozen"/>
      <selection pane="bottomLeft" activeCell="G5" sqref="G5:G7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19741</v>
      </c>
      <c r="E8" s="8"/>
      <c r="F8" s="31">
        <f>(Jul!E8*8)+(Aug!E8*7)+(Sep!E8*6)+(Oct!E8*5)+(Nov!E8*4)+(Dec!E8*3)+(Jan!E8*2)+(Feb!E8*1)</f>
        <v>0</v>
      </c>
      <c r="G8" s="8"/>
      <c r="H8" s="31">
        <f>Jan!H8+G8</f>
        <v>43587</v>
      </c>
      <c r="I8" s="31">
        <f t="shared" si="0"/>
        <v>0</v>
      </c>
      <c r="J8" s="31">
        <f t="shared" si="1"/>
        <v>63328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195185</v>
      </c>
      <c r="E9" s="8"/>
      <c r="F9" s="31">
        <f>(Jul!E9*8)+(Aug!E9*7)+(Sep!E9*6)+(Oct!E9*5)+(Nov!E9*4)+(Dec!E9*3)+(Jan!E9*2)+(Feb!E9*1)</f>
        <v>776</v>
      </c>
      <c r="G9" s="8"/>
      <c r="H9" s="31">
        <f>Jan!H9+G9</f>
        <v>211443</v>
      </c>
      <c r="I9" s="31">
        <f t="shared" si="0"/>
        <v>0</v>
      </c>
      <c r="J9" s="31">
        <f t="shared" si="1"/>
        <v>407404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0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155168</v>
      </c>
      <c r="E11" s="8"/>
      <c r="F11" s="31">
        <f>(Jul!E11*8)+(Aug!E11*7)+(Sep!E11*6)+(Oct!E11*5)+(Nov!E11*4)+(Dec!E11*3)+(Jan!E11*2)+(Feb!E11*1)</f>
        <v>48182</v>
      </c>
      <c r="G11" s="8"/>
      <c r="H11" s="31">
        <f>Jan!H11+G11</f>
        <v>200454</v>
      </c>
      <c r="I11" s="31">
        <f t="shared" si="0"/>
        <v>0</v>
      </c>
      <c r="J11" s="31">
        <f t="shared" si="1"/>
        <v>403804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7169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42727</v>
      </c>
      <c r="I13" s="31">
        <f t="shared" si="0"/>
        <v>0</v>
      </c>
      <c r="J13" s="31">
        <f t="shared" si="1"/>
        <v>49896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0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0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3234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9002</v>
      </c>
      <c r="I18" s="31">
        <f t="shared" si="0"/>
        <v>0</v>
      </c>
      <c r="J18" s="31">
        <f t="shared" si="1"/>
        <v>12236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0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17262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12567</v>
      </c>
      <c r="I21" s="31">
        <f t="shared" si="0"/>
        <v>0</v>
      </c>
      <c r="J21" s="31">
        <f t="shared" si="1"/>
        <v>29829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2207</v>
      </c>
      <c r="E22" s="8"/>
      <c r="F22" s="31">
        <f>(Jul!E22*8)+(Aug!E22*7)+(Sep!E22*6)+(Oct!E22*5)+(Nov!E22*4)+(Dec!E22*3)+(Jan!E22*2)+(Feb!E22*1)</f>
        <v>0</v>
      </c>
      <c r="G22" s="8"/>
      <c r="H22" s="31">
        <f>Jan!H22+G22</f>
        <v>1950</v>
      </c>
      <c r="I22" s="31">
        <f t="shared" si="0"/>
        <v>0</v>
      </c>
      <c r="J22" s="31">
        <f t="shared" si="1"/>
        <v>4157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34462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24767</v>
      </c>
      <c r="I27" s="31">
        <f t="shared" si="0"/>
        <v>0</v>
      </c>
      <c r="J27" s="31">
        <f t="shared" si="1"/>
        <v>59229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0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0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2330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1398</v>
      </c>
      <c r="I33" s="31">
        <f t="shared" si="0"/>
        <v>0</v>
      </c>
      <c r="J33" s="31">
        <f t="shared" si="1"/>
        <v>3728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0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14968</v>
      </c>
      <c r="E38" s="8"/>
      <c r="F38" s="31">
        <f>(Jul!E38*8)+(Aug!E38*7)+(Sep!E38*6)+(Oct!E38*5)+(Nov!E38*4)+(Dec!E38*3)+(Jan!E38*2)+(Feb!E38*1)</f>
        <v>0</v>
      </c>
      <c r="G38" s="8"/>
      <c r="H38" s="31">
        <f>Jan!H38+G38</f>
        <v>22741</v>
      </c>
      <c r="I38" s="31">
        <f t="shared" si="0"/>
        <v>0</v>
      </c>
      <c r="J38" s="31">
        <f t="shared" si="1"/>
        <v>37709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55637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48449</v>
      </c>
      <c r="I39" s="31">
        <f t="shared" si="0"/>
        <v>0</v>
      </c>
      <c r="J39" s="31">
        <f t="shared" si="1"/>
        <v>104086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0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816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464</v>
      </c>
      <c r="I43" s="31">
        <f t="shared" si="0"/>
        <v>0</v>
      </c>
      <c r="J43" s="31">
        <f t="shared" si="1"/>
        <v>1280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16937</v>
      </c>
      <c r="E44" s="8"/>
      <c r="F44" s="31">
        <f>(Jul!E44*8)+(Aug!E44*7)+(Sep!E44*6)+(Oct!E44*5)+(Nov!E44*4)+(Dec!E44*3)+(Jan!E44*2)+(Feb!E44*1)</f>
        <v>1008</v>
      </c>
      <c r="G44" s="8"/>
      <c r="H44" s="31">
        <f>Jan!H44+G44</f>
        <v>9671</v>
      </c>
      <c r="I44" s="31">
        <f t="shared" si="0"/>
        <v>0</v>
      </c>
      <c r="J44" s="31">
        <f t="shared" si="1"/>
        <v>27616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0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0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20828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22707</v>
      </c>
      <c r="I53" s="31">
        <f t="shared" si="0"/>
        <v>0</v>
      </c>
      <c r="J53" s="31">
        <f t="shared" si="1"/>
        <v>43535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6986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4374</v>
      </c>
      <c r="I54" s="31">
        <f t="shared" si="0"/>
        <v>0</v>
      </c>
      <c r="J54" s="31">
        <f t="shared" si="1"/>
        <v>11360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10263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24975</v>
      </c>
      <c r="I55" s="31">
        <f t="shared" si="0"/>
        <v>0</v>
      </c>
      <c r="J55" s="31">
        <f t="shared" si="1"/>
        <v>35238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23464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23464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(Jul!C60*8)+(Aug!C60*7)+(Sep!C60*6)+(Oct!C60*5)+(Nov!C60*4)+(Dec!C60*3)+(Jan!C60*2)+(Feb!C60*1)</f>
        <v>203747</v>
      </c>
      <c r="E60" s="8"/>
      <c r="F60" s="31">
        <f>(Jul!E60*8)+(Aug!E60*7)+(Sep!E60*6)+(Oct!E60*5)+(Nov!E60*4)+(Dec!E60*3)+(Jan!E60*2)+(Feb!E60*1)</f>
        <v>0</v>
      </c>
      <c r="G60" s="8"/>
      <c r="H60" s="31">
        <f>Jan!H60+G60</f>
        <v>137478</v>
      </c>
      <c r="I60" s="31">
        <f t="shared" si="0"/>
        <v>0</v>
      </c>
      <c r="J60" s="31">
        <f t="shared" si="1"/>
        <v>341225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0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816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9643</v>
      </c>
      <c r="I63" s="31">
        <f t="shared" si="0"/>
        <v>0</v>
      </c>
      <c r="J63" s="31">
        <f t="shared" si="1"/>
        <v>10459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10698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10702</v>
      </c>
      <c r="I71" s="31">
        <f t="shared" si="2"/>
        <v>0</v>
      </c>
      <c r="J71" s="31">
        <f t="shared" si="3"/>
        <v>21400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434428</v>
      </c>
      <c r="E72" s="32">
        <f t="shared" si="4"/>
        <v>0</v>
      </c>
      <c r="F72" s="32">
        <f t="shared" si="4"/>
        <v>48958</v>
      </c>
      <c r="G72" s="32">
        <f t="shared" si="4"/>
        <v>0</v>
      </c>
      <c r="H72" s="32">
        <f t="shared" si="4"/>
        <v>546497</v>
      </c>
      <c r="I72" s="32">
        <f t="shared" si="4"/>
        <v>0</v>
      </c>
      <c r="J72" s="32">
        <f t="shared" si="4"/>
        <v>1029883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367490</v>
      </c>
      <c r="E73" s="32">
        <f t="shared" si="5"/>
        <v>0</v>
      </c>
      <c r="F73" s="32">
        <f t="shared" si="5"/>
        <v>1008</v>
      </c>
      <c r="G73" s="32">
        <f t="shared" si="5"/>
        <v>0</v>
      </c>
      <c r="H73" s="32">
        <f t="shared" si="5"/>
        <v>292602</v>
      </c>
      <c r="I73" s="32">
        <f t="shared" si="5"/>
        <v>0</v>
      </c>
      <c r="J73" s="32">
        <f t="shared" si="5"/>
        <v>661100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1">
        <f>SUM(D72:D73)</f>
        <v>801918</v>
      </c>
      <c r="E74" s="32">
        <f t="shared" ref="E74:J74" si="6">SUM(E72:E73)</f>
        <v>0</v>
      </c>
      <c r="F74" s="32">
        <f t="shared" si="6"/>
        <v>49966</v>
      </c>
      <c r="G74" s="32">
        <f t="shared" si="6"/>
        <v>0</v>
      </c>
      <c r="H74" s="32">
        <f t="shared" si="6"/>
        <v>839099</v>
      </c>
      <c r="I74" s="32">
        <f t="shared" si="6"/>
        <v>0</v>
      </c>
      <c r="J74" s="32">
        <f t="shared" si="6"/>
        <v>1690983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44" activePane="bottomLeft" state="frozen"/>
      <selection pane="bottomLeft" activeCell="G5" sqref="G5:G7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24687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43587</v>
      </c>
      <c r="I8" s="31">
        <f t="shared" si="0"/>
        <v>0</v>
      </c>
      <c r="J8" s="31">
        <f t="shared" si="1"/>
        <v>68274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231375</v>
      </c>
      <c r="E9" s="8"/>
      <c r="F9" s="31">
        <f>(Jul!E9*9)+(Aug!E9*8)+(Sep!E9*7)+(Oct!E9*6)+(Nov!E9*5)+(Dec!E9*4)+(Jan!E9*3)+(Feb!E9*2)+(Mar!E9*1)</f>
        <v>873</v>
      </c>
      <c r="G9" s="8"/>
      <c r="H9" s="31">
        <f>Feb!H9+G9</f>
        <v>211443</v>
      </c>
      <c r="I9" s="31">
        <f t="shared" si="0"/>
        <v>0</v>
      </c>
      <c r="J9" s="31">
        <f t="shared" si="1"/>
        <v>443691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0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(Jul!C11*9)+(Aug!C11*8)+(Sep!C11*7)+(Oct!C11*6)+(Nov!C11*5)+(Dec!C11*4)+(Jan!C11*3)+(Feb!C11*2)+(Mar!C11*1)</f>
        <v>185263</v>
      </c>
      <c r="E11" s="8"/>
      <c r="F11" s="31">
        <f>(Jul!E11*9)+(Aug!E11*8)+(Sep!E11*7)+(Oct!E11*6)+(Nov!E11*5)+(Dec!E11*4)+(Jan!E11*3)+(Feb!E11*2)+(Mar!E11*1)</f>
        <v>55219</v>
      </c>
      <c r="G11" s="8"/>
      <c r="H11" s="31">
        <f>Feb!H11+G11</f>
        <v>200454</v>
      </c>
      <c r="I11" s="31">
        <f t="shared" si="0"/>
        <v>0</v>
      </c>
      <c r="J11" s="31">
        <f t="shared" si="1"/>
        <v>440936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8251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42727</v>
      </c>
      <c r="I13" s="31">
        <f t="shared" si="0"/>
        <v>0</v>
      </c>
      <c r="J13" s="31">
        <f t="shared" si="1"/>
        <v>50978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0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4158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9002</v>
      </c>
      <c r="I18" s="31">
        <f t="shared" si="0"/>
        <v>0</v>
      </c>
      <c r="J18" s="31">
        <f t="shared" si="1"/>
        <v>13160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20814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12567</v>
      </c>
      <c r="I21" s="31">
        <f t="shared" si="0"/>
        <v>0</v>
      </c>
      <c r="J21" s="31">
        <f t="shared" si="1"/>
        <v>33381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2600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1950</v>
      </c>
      <c r="I22" s="31">
        <f t="shared" si="0"/>
        <v>0</v>
      </c>
      <c r="J22" s="31">
        <f t="shared" si="1"/>
        <v>4550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40869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24767</v>
      </c>
      <c r="I27" s="31">
        <f t="shared" si="0"/>
        <v>0</v>
      </c>
      <c r="J27" s="31">
        <f t="shared" si="1"/>
        <v>65636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0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0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2796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1398</v>
      </c>
      <c r="I33" s="31">
        <f t="shared" si="0"/>
        <v>0</v>
      </c>
      <c r="J33" s="31">
        <f t="shared" si="1"/>
        <v>4194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0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0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16839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22741</v>
      </c>
      <c r="I38" s="31">
        <f t="shared" si="0"/>
        <v>0</v>
      </c>
      <c r="J38" s="31">
        <f t="shared" si="1"/>
        <v>39580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65280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48449</v>
      </c>
      <c r="I39" s="31">
        <f t="shared" si="0"/>
        <v>0</v>
      </c>
      <c r="J39" s="31">
        <f t="shared" si="1"/>
        <v>113729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0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952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464</v>
      </c>
      <c r="I43" s="31">
        <f t="shared" si="0"/>
        <v>0</v>
      </c>
      <c r="J43" s="31">
        <f t="shared" si="1"/>
        <v>1416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(Jul!C44*9)+(Aug!C44*8)+(Sep!C44*7)+(Oct!C44*6)+(Nov!C44*5)+(Dec!C44*4)+(Jan!C44*3)+(Feb!C44*2)+(Mar!C44*1)</f>
        <v>20679</v>
      </c>
      <c r="E44" s="8"/>
      <c r="F44" s="31">
        <f>(Jul!E44*9)+(Aug!E44*8)+(Sep!E44*7)+(Oct!E44*6)+(Nov!E44*5)+(Dec!E44*4)+(Jan!E44*3)+(Feb!E44*2)+(Mar!E44*1)</f>
        <v>1176</v>
      </c>
      <c r="G44" s="8"/>
      <c r="H44" s="31">
        <f>Feb!H44+G44</f>
        <v>9671</v>
      </c>
      <c r="I44" s="31">
        <f t="shared" si="0"/>
        <v>0</v>
      </c>
      <c r="J44" s="31">
        <f t="shared" si="1"/>
        <v>31526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0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0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0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0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25350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22707</v>
      </c>
      <c r="I53" s="31">
        <f t="shared" si="0"/>
        <v>0</v>
      </c>
      <c r="J53" s="31">
        <f t="shared" si="1"/>
        <v>48057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7984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4374</v>
      </c>
      <c r="I54" s="31">
        <f t="shared" si="0"/>
        <v>0</v>
      </c>
      <c r="J54" s="31">
        <f t="shared" si="1"/>
        <v>12358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11863</v>
      </c>
      <c r="E55" s="8"/>
      <c r="F55" s="31">
        <f>(Jul!E55*9)+(Aug!E55*8)+(Sep!E55*7)+(Oct!E55*6)+(Nov!E55*5)+(Dec!E55*4)+(Jan!E55*3)+(Feb!E55*2)+(Mar!E55*1)</f>
        <v>0</v>
      </c>
      <c r="G55" s="8"/>
      <c r="H55" s="31">
        <f>Feb!H55+G55</f>
        <v>24975</v>
      </c>
      <c r="I55" s="31">
        <f t="shared" si="0"/>
        <v>0</v>
      </c>
      <c r="J55" s="31">
        <f t="shared" si="1"/>
        <v>36838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26397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26397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(Jul!C60*9)+(Aug!C60*8)+(Sep!C60*7)+(Oct!C60*6)+(Nov!C60*5)+(Dec!C60*4)+(Jan!C60*3)+(Feb!C60*2)+(Mar!C60*1)</f>
        <v>234722</v>
      </c>
      <c r="E60" s="8"/>
      <c r="F60" s="31">
        <f>(Jul!E60*9)+(Aug!E60*8)+(Sep!E60*7)+(Oct!E60*6)+(Nov!E60*5)+(Dec!E60*4)+(Jan!E60*3)+(Feb!E60*2)+(Mar!E60*1)</f>
        <v>0</v>
      </c>
      <c r="G60" s="8"/>
      <c r="H60" s="31">
        <f>Feb!H60+G60</f>
        <v>137478</v>
      </c>
      <c r="I60" s="31">
        <f t="shared" si="0"/>
        <v>0</v>
      </c>
      <c r="J60" s="31">
        <f t="shared" si="1"/>
        <v>372200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952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9643</v>
      </c>
      <c r="I63" s="31">
        <f t="shared" si="0"/>
        <v>0</v>
      </c>
      <c r="J63" s="31">
        <f t="shared" si="1"/>
        <v>10595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12481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10702</v>
      </c>
      <c r="I71" s="31">
        <f t="shared" si="2"/>
        <v>0</v>
      </c>
      <c r="J71" s="31">
        <f t="shared" si="3"/>
        <v>23183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518017</v>
      </c>
      <c r="E72" s="32">
        <f t="shared" si="4"/>
        <v>0</v>
      </c>
      <c r="F72" s="32">
        <f t="shared" si="4"/>
        <v>56092</v>
      </c>
      <c r="G72" s="32">
        <f t="shared" si="4"/>
        <v>0</v>
      </c>
      <c r="H72" s="32">
        <f t="shared" si="4"/>
        <v>546497</v>
      </c>
      <c r="I72" s="32">
        <f t="shared" si="4"/>
        <v>0</v>
      </c>
      <c r="J72" s="32">
        <f t="shared" si="4"/>
        <v>1120606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426295</v>
      </c>
      <c r="E73" s="32">
        <f t="shared" si="5"/>
        <v>0</v>
      </c>
      <c r="F73" s="32">
        <f t="shared" si="5"/>
        <v>1176</v>
      </c>
      <c r="G73" s="32">
        <f t="shared" si="5"/>
        <v>0</v>
      </c>
      <c r="H73" s="32">
        <f t="shared" si="5"/>
        <v>292602</v>
      </c>
      <c r="I73" s="32">
        <f t="shared" si="5"/>
        <v>0</v>
      </c>
      <c r="J73" s="32">
        <f t="shared" si="5"/>
        <v>720073</v>
      </c>
    </row>
    <row r="74" spans="1:13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944312</v>
      </c>
      <c r="E74" s="32">
        <f t="shared" si="6"/>
        <v>0</v>
      </c>
      <c r="F74" s="32">
        <f t="shared" si="6"/>
        <v>57268</v>
      </c>
      <c r="G74" s="32">
        <f t="shared" si="6"/>
        <v>0</v>
      </c>
      <c r="H74" s="32">
        <f t="shared" si="6"/>
        <v>839099</v>
      </c>
      <c r="I74" s="32">
        <f t="shared" si="6"/>
        <v>0</v>
      </c>
      <c r="J74" s="32">
        <f t="shared" si="6"/>
        <v>1840679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EE6801-073E-4ACD-BEBC-43FA2B7DE643}"/>
</file>

<file path=customXml/itemProps2.xml><?xml version="1.0" encoding="utf-8"?>
<ds:datastoreItem xmlns:ds="http://schemas.openxmlformats.org/officeDocument/2006/customXml" ds:itemID="{D571F1A1-5376-4651-947D-D11BDCBB3D4F}"/>
</file>

<file path=customXml/itemProps3.xml><?xml version="1.0" encoding="utf-8"?>
<ds:datastoreItem xmlns:ds="http://schemas.openxmlformats.org/officeDocument/2006/customXml" ds:itemID="{A393316D-F24A-4868-9FC8-4E81044B5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2019-01-18T21:58:39Z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48700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