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30" yWindow="60" windowWidth="14925" windowHeight="1138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4" i="2" l="1"/>
  <c r="C72" i="2"/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<sst xmlns="http://schemas.openxmlformats.org/spreadsheetml/2006/main" count="1789" uniqueCount="142">
  <si>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</si>
  <si>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</si>
  <si>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</si>
  <si>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</si>
  <si>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</si>
  <si>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</si>
  <si>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</si>
  <si>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</si>
  <si>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</si>
  <si>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</si>
  <si>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</si>
  <si>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</si>
  <si>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</si>
  <si>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</si>
  <si>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</si>
  <si>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</si>
  <si>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</si>
  <si>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</si>
  <si>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</si>
  <si>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</si>
  <si>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</si>
  <si>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</si>
  <si>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</si>
  <si>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</si>
  <si>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</si>
  <si>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</si>
  <si>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</si>
  <si>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</si>
  <si>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</si>
  <si>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</si>
  <si>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</si>
  <si>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</si>
  <si>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</si>
  <si>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</si>
  <si>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</si>
  <si>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</si>
  <si>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</si>
  <si>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</si>
  <si>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</si>
  <si>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</si>
  <si>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</si>
  <si>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</si>
  <si>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</si>
  <si>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</si>
  <si>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</si>
  <si>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</si>
  <si>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</si>
  <si>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</si>
  <si>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</si>
  <si>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</si>
  <si>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</si>
  <si>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</si>
  <si>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</si>
  <si>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</si>
  <si>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</si>
  <si>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</si>
  <si>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</si>
  <si>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</si>
  <si>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</si>
  <si>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</si>
  <si>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</si>
  <si>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</si>
  <si>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</si>
  <si>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</si>
  <si>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</si>
  <si>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</si>
  <si>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</si>
  <si>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</si>
  <si>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</si>
  <si>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</si>
  <si>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</si>
  <si>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</si>
  <si>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</si>
  <si>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</si>
  <si>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</si>
  <si>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</si>
  <si>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</si>
  <si>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</si>
  <si>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</si>
  <si>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</si>
  <si>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</si>
  <si>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</si>
  <si>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</si>
  <si>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</si>
  <si>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</si>
  <si>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</si>
  <si>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</si>
  <si>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</si>
  <si>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</si>
  <si>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</si>
  <si>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</si>
  <si>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</si>
  <si>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</si>
  <si>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</si>
  <si>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</si>
  <si>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</si>
  <si>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</si>
  <si>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</si>
  <si>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</si>
  <si>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</si>
  <si>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</si>
  <si>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</si>
  <si>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</si>
  <si>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</si>
  <si>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</si>
  <si>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</si>
  <si>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</si>
  <si>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</si>
  <si>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</si>
  <si>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</si>
  <si>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</si>
  <si>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</si>
  <si>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</si>
  <si>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</si>
  <si>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</si>
  <si>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</si>
  <si>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</si>
  <si>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</si>
  <si>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</si>
  <si>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</si>
  <si>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</si>
  <si>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</si>
  <si>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</si>
  <si>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</si>
  <si>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</si>
  <si>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</si>
  <si>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</si>
  <si>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</si>
  <si>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</si>
  <si>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</si>
  <si>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</si>
  <si>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</si>
  <si>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</si>
  <si>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</si>
  <si>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</si>
  <si>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</si>
  <si>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</si>
  <si>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</si>
  <si>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</si>
  <si>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</si>
  <si>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American Legion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</si>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</sst>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C72" sqref="C7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15377</v>
      </c>
      <c r="D5" s="30">
        <f t="shared" ref="D5:D63" si="0">C5*1</f>
        <v>15377</v>
      </c>
      <c r="E5" s="59">
        <v>33368</v>
      </c>
      <c r="F5" s="30">
        <f t="shared" ref="F5:F63" si="1">E5*1</f>
        <v>33368</v>
      </c>
      <c r="G5" s="60">
        <v>198213</v>
      </c>
      <c r="H5" s="30">
        <f t="shared" ref="H5:H63" si="2">G5</f>
        <v>198213</v>
      </c>
      <c r="I5" s="30">
        <f t="shared" ref="I5:I63" si="3">C5+E5+G5</f>
        <v>246958</v>
      </c>
      <c r="J5" s="30">
        <f t="shared" ref="J5:J63" si="4">H5+F5+D5</f>
        <v>246958</v>
      </c>
    </row>
    <row r="6" spans="1:10" s="11" customFormat="1" ht="15.75" customHeight="1" x14ac:dyDescent="0.2">
      <c r="A6" s="9" t="s">
        <v>23</v>
      </c>
      <c r="B6" s="16" t="s">
        <v>22</v>
      </c>
      <c r="C6" s="58">
        <v>0</v>
      </c>
      <c r="D6" s="30">
        <f t="shared" si="0"/>
        <v>0</v>
      </c>
      <c r="E6" s="59">
        <v>4345</v>
      </c>
      <c r="F6" s="30">
        <f t="shared" si="1"/>
        <v>4345</v>
      </c>
      <c r="G6" s="60">
        <v>24322</v>
      </c>
      <c r="H6" s="30">
        <f t="shared" si="2"/>
        <v>24322</v>
      </c>
      <c r="I6" s="30">
        <f t="shared" si="3"/>
        <v>28667</v>
      </c>
      <c r="J6" s="30">
        <f t="shared" si="4"/>
        <v>28667</v>
      </c>
    </row>
    <row r="7" spans="1:10" ht="15.75" customHeight="1" x14ac:dyDescent="0.2">
      <c r="A7" s="5" t="s">
        <v>24</v>
      </c>
      <c r="B7" s="18" t="s">
        <v>22</v>
      </c>
      <c r="C7" s="58">
        <v>14345</v>
      </c>
      <c r="D7" s="30">
        <f t="shared" si="0"/>
        <v>14345</v>
      </c>
      <c r="E7" s="59">
        <v>6515</v>
      </c>
      <c r="F7" s="30">
        <f t="shared" si="1"/>
        <v>6515</v>
      </c>
      <c r="G7" s="60">
        <v>86818</v>
      </c>
      <c r="H7" s="30">
        <f t="shared" si="2"/>
        <v>86818</v>
      </c>
      <c r="I7" s="30">
        <f t="shared" si="3"/>
        <v>107678</v>
      </c>
      <c r="J7" s="30">
        <f t="shared" si="4"/>
        <v>107678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0</v>
      </c>
      <c r="D8" s="30">
        <f t="shared" si="0"/>
        <v>0</v>
      </c>
      <c r="E8" s="59">
        <v>0</v>
      </c>
      <c r="F8" s="30">
        <f t="shared" si="1"/>
        <v>0</v>
      </c>
      <c r="G8" s="60">
        <v>0</v>
      </c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0</v>
      </c>
      <c r="D9" s="30">
        <f t="shared" si="0"/>
        <v>0</v>
      </c>
      <c r="E9" s="59">
        <v>1217</v>
      </c>
      <c r="F9" s="30">
        <f t="shared" si="1"/>
        <v>1217</v>
      </c>
      <c r="G9" s="60">
        <v>1217</v>
      </c>
      <c r="H9" s="30">
        <f t="shared" si="2"/>
        <v>1217</v>
      </c>
      <c r="I9" s="30">
        <f t="shared" si="3"/>
        <v>2434</v>
      </c>
      <c r="J9" s="30">
        <f t="shared" si="4"/>
        <v>2434</v>
      </c>
    </row>
    <row r="10" spans="1:10" ht="15.75" customHeight="1" x14ac:dyDescent="0.2">
      <c r="A10" s="5" t="s">
        <v>30</v>
      </c>
      <c r="B10" s="18" t="s">
        <v>22</v>
      </c>
      <c r="C10" s="58">
        <v>1538.75</v>
      </c>
      <c r="D10" s="30">
        <f t="shared" si="0"/>
        <v>1538.75</v>
      </c>
      <c r="E10" s="59">
        <v>0</v>
      </c>
      <c r="F10" s="30">
        <f t="shared" si="1"/>
        <v>0</v>
      </c>
      <c r="G10" s="60">
        <v>0</v>
      </c>
      <c r="H10" s="30">
        <f t="shared" si="2"/>
        <v>0</v>
      </c>
      <c r="I10" s="30">
        <f t="shared" si="3"/>
        <v>1538.75</v>
      </c>
      <c r="J10" s="30">
        <f t="shared" si="4"/>
        <v>1538.75</v>
      </c>
    </row>
    <row r="11" spans="1:10" ht="15.75" customHeight="1" x14ac:dyDescent="0.2">
      <c r="A11" s="5" t="s">
        <v>31</v>
      </c>
      <c r="B11" s="18" t="s">
        <v>22</v>
      </c>
      <c r="C11" s="58">
        <v>3134</v>
      </c>
      <c r="D11" s="30">
        <f t="shared" si="0"/>
        <v>3134</v>
      </c>
      <c r="E11" s="59">
        <v>0</v>
      </c>
      <c r="F11" s="30">
        <f t="shared" si="1"/>
        <v>0</v>
      </c>
      <c r="G11" s="60">
        <v>0</v>
      </c>
      <c r="H11" s="30">
        <f t="shared" si="2"/>
        <v>0</v>
      </c>
      <c r="I11" s="30">
        <f t="shared" si="3"/>
        <v>3134</v>
      </c>
      <c r="J11" s="30">
        <f t="shared" si="4"/>
        <v>3134</v>
      </c>
    </row>
    <row r="12" spans="1:10" s="11" customFormat="1" ht="15.75" customHeight="1" x14ac:dyDescent="0.2">
      <c r="A12" s="9" t="s">
        <v>36</v>
      </c>
      <c r="B12" s="16" t="s">
        <v>22</v>
      </c>
      <c r="C12" s="58">
        <v>0</v>
      </c>
      <c r="D12" s="30">
        <f t="shared" si="0"/>
        <v>0</v>
      </c>
      <c r="E12" s="59">
        <v>3766</v>
      </c>
      <c r="F12" s="30">
        <f t="shared" si="1"/>
        <v>3766</v>
      </c>
      <c r="G12" s="60">
        <v>36236</v>
      </c>
      <c r="H12" s="30">
        <f t="shared" si="2"/>
        <v>36236</v>
      </c>
      <c r="I12" s="30">
        <f t="shared" si="3"/>
        <v>40002</v>
      </c>
      <c r="J12" s="30">
        <f t="shared" si="4"/>
        <v>40002</v>
      </c>
    </row>
    <row r="13" spans="1:10" ht="15.75" customHeight="1" x14ac:dyDescent="0.2">
      <c r="A13" s="5" t="s">
        <v>37</v>
      </c>
      <c r="B13" s="18" t="s">
        <v>22</v>
      </c>
      <c r="C13" s="58">
        <v>9122</v>
      </c>
      <c r="D13" s="30">
        <f t="shared" si="0"/>
        <v>9122</v>
      </c>
      <c r="E13" s="59">
        <v>1758</v>
      </c>
      <c r="F13" s="30">
        <f t="shared" si="1"/>
        <v>1758</v>
      </c>
      <c r="G13" s="60">
        <v>79723</v>
      </c>
      <c r="H13" s="30">
        <f t="shared" si="2"/>
        <v>79723</v>
      </c>
      <c r="I13" s="30">
        <f t="shared" si="3"/>
        <v>90603</v>
      </c>
      <c r="J13" s="30">
        <f t="shared" si="4"/>
        <v>90603</v>
      </c>
    </row>
    <row r="14" spans="1:10" ht="15.75" customHeight="1" x14ac:dyDescent="0.2">
      <c r="A14" s="5" t="s">
        <v>40</v>
      </c>
      <c r="B14" s="18" t="s">
        <v>22</v>
      </c>
      <c r="C14" s="58">
        <v>6625</v>
      </c>
      <c r="D14" s="30">
        <f t="shared" si="0"/>
        <v>6625</v>
      </c>
      <c r="E14" s="59">
        <v>0</v>
      </c>
      <c r="F14" s="30">
        <f t="shared" si="1"/>
        <v>0</v>
      </c>
      <c r="G14" s="60">
        <v>16599</v>
      </c>
      <c r="H14" s="30">
        <f t="shared" si="2"/>
        <v>16599</v>
      </c>
      <c r="I14" s="30">
        <f t="shared" si="3"/>
        <v>23224</v>
      </c>
      <c r="J14" s="30">
        <f t="shared" si="4"/>
        <v>23224</v>
      </c>
    </row>
    <row r="15" spans="1:10" ht="15.75" customHeight="1" x14ac:dyDescent="0.2">
      <c r="A15" s="5" t="s">
        <v>44</v>
      </c>
      <c r="B15" s="18" t="s">
        <v>22</v>
      </c>
      <c r="C15" s="58">
        <v>0</v>
      </c>
      <c r="D15" s="30">
        <f t="shared" si="0"/>
        <v>0</v>
      </c>
      <c r="E15" s="59">
        <v>0</v>
      </c>
      <c r="F15" s="30">
        <f t="shared" si="1"/>
        <v>0</v>
      </c>
      <c r="G15" s="60">
        <v>0</v>
      </c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17838</v>
      </c>
      <c r="D16" s="30">
        <f t="shared" si="0"/>
        <v>17838</v>
      </c>
      <c r="E16" s="59">
        <v>2527</v>
      </c>
      <c r="F16" s="30">
        <f t="shared" si="1"/>
        <v>2527</v>
      </c>
      <c r="G16" s="60">
        <v>83955</v>
      </c>
      <c r="H16" s="30">
        <f t="shared" si="2"/>
        <v>83955</v>
      </c>
      <c r="I16" s="30">
        <f t="shared" si="3"/>
        <v>104320</v>
      </c>
      <c r="J16" s="30">
        <f t="shared" si="4"/>
        <v>104320</v>
      </c>
    </row>
    <row r="17" spans="1:10" ht="15.75" customHeight="1" x14ac:dyDescent="0.2">
      <c r="A17" s="5" t="s">
        <v>46</v>
      </c>
      <c r="B17" s="18" t="s">
        <v>22</v>
      </c>
      <c r="C17" s="58">
        <v>1238</v>
      </c>
      <c r="D17" s="30">
        <f t="shared" si="0"/>
        <v>1238</v>
      </c>
      <c r="E17" s="59">
        <v>1758</v>
      </c>
      <c r="F17" s="30">
        <f t="shared" si="1"/>
        <v>1758</v>
      </c>
      <c r="G17" s="60">
        <v>3246</v>
      </c>
      <c r="H17" s="30">
        <f t="shared" si="2"/>
        <v>3246</v>
      </c>
      <c r="I17" s="30">
        <f t="shared" si="3"/>
        <v>6242</v>
      </c>
      <c r="J17" s="30">
        <f t="shared" si="4"/>
        <v>6242</v>
      </c>
    </row>
    <row r="18" spans="1:10" s="11" customFormat="1" ht="15.75" customHeight="1" x14ac:dyDescent="0.2">
      <c r="A18" s="9" t="s">
        <v>47</v>
      </c>
      <c r="B18" s="16" t="s">
        <v>22</v>
      </c>
      <c r="C18" s="58">
        <v>0</v>
      </c>
      <c r="D18" s="30">
        <f t="shared" si="0"/>
        <v>0</v>
      </c>
      <c r="E18" s="59">
        <v>0</v>
      </c>
      <c r="F18" s="30">
        <f t="shared" si="1"/>
        <v>0</v>
      </c>
      <c r="G18" s="60">
        <v>0</v>
      </c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>
        <v>0</v>
      </c>
      <c r="D19" s="30">
        <f t="shared" si="0"/>
        <v>0</v>
      </c>
      <c r="E19" s="59">
        <v>0</v>
      </c>
      <c r="F19" s="30">
        <f t="shared" si="1"/>
        <v>0</v>
      </c>
      <c r="G19" s="60">
        <v>0</v>
      </c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>
        <v>0</v>
      </c>
      <c r="D20" s="30">
        <f t="shared" si="0"/>
        <v>0</v>
      </c>
      <c r="E20" s="59">
        <v>1758</v>
      </c>
      <c r="F20" s="30">
        <f t="shared" si="1"/>
        <v>1758</v>
      </c>
      <c r="G20" s="60">
        <v>2360</v>
      </c>
      <c r="H20" s="30">
        <f t="shared" si="2"/>
        <v>2360</v>
      </c>
      <c r="I20" s="30">
        <f t="shared" si="3"/>
        <v>4118</v>
      </c>
      <c r="J20" s="30">
        <f t="shared" si="4"/>
        <v>4118</v>
      </c>
    </row>
    <row r="21" spans="1:10" ht="15.75" customHeight="1" x14ac:dyDescent="0.2">
      <c r="A21" s="5" t="s">
        <v>141</v>
      </c>
      <c r="B21" s="18" t="s">
        <v>22</v>
      </c>
      <c r="C21" s="58">
        <v>0</v>
      </c>
      <c r="D21" s="30">
        <f t="shared" si="0"/>
        <v>0</v>
      </c>
      <c r="E21" s="59">
        <v>0</v>
      </c>
      <c r="F21" s="30">
        <f t="shared" si="1"/>
        <v>0</v>
      </c>
      <c r="G21" s="60">
        <v>0</v>
      </c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>
        <v>2960</v>
      </c>
      <c r="D22" s="30">
        <f t="shared" si="0"/>
        <v>2960</v>
      </c>
      <c r="E22" s="59">
        <v>0</v>
      </c>
      <c r="F22" s="30">
        <f t="shared" si="1"/>
        <v>0</v>
      </c>
      <c r="G22" s="60">
        <v>16973</v>
      </c>
      <c r="H22" s="30">
        <f t="shared" si="2"/>
        <v>16973</v>
      </c>
      <c r="I22" s="30">
        <f t="shared" si="3"/>
        <v>19933</v>
      </c>
      <c r="J22" s="30">
        <f t="shared" si="4"/>
        <v>19933</v>
      </c>
    </row>
    <row r="23" spans="1:10" ht="15.75" customHeight="1" x14ac:dyDescent="0.2">
      <c r="A23" s="5" t="s">
        <v>52</v>
      </c>
      <c r="B23" s="18" t="s">
        <v>22</v>
      </c>
      <c r="C23" s="58">
        <v>641</v>
      </c>
      <c r="D23" s="30">
        <f t="shared" si="0"/>
        <v>641</v>
      </c>
      <c r="E23" s="59">
        <v>4651</v>
      </c>
      <c r="F23" s="30">
        <f t="shared" si="1"/>
        <v>4651</v>
      </c>
      <c r="G23" s="60">
        <v>42608</v>
      </c>
      <c r="H23" s="30">
        <f t="shared" si="2"/>
        <v>42608</v>
      </c>
      <c r="I23" s="30">
        <f t="shared" si="3"/>
        <v>47900</v>
      </c>
      <c r="J23" s="30">
        <f t="shared" si="4"/>
        <v>47900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1999</v>
      </c>
      <c r="D24" s="30">
        <f t="shared" si="0"/>
        <v>1999</v>
      </c>
      <c r="E24" s="59">
        <v>0</v>
      </c>
      <c r="F24" s="30">
        <f t="shared" si="1"/>
        <v>0</v>
      </c>
      <c r="G24" s="60">
        <v>9514</v>
      </c>
      <c r="H24" s="30">
        <f t="shared" si="2"/>
        <v>9514</v>
      </c>
      <c r="I24" s="30">
        <f t="shared" si="3"/>
        <v>11513</v>
      </c>
      <c r="J24" s="30">
        <f t="shared" si="4"/>
        <v>11513</v>
      </c>
    </row>
    <row r="25" spans="1:10" ht="15.75" customHeight="1" x14ac:dyDescent="0.2">
      <c r="A25" s="5" t="s">
        <v>62</v>
      </c>
      <c r="B25" s="18" t="s">
        <v>22</v>
      </c>
      <c r="C25" s="58">
        <v>0</v>
      </c>
      <c r="D25" s="30">
        <f t="shared" si="0"/>
        <v>0</v>
      </c>
      <c r="E25" s="59">
        <v>0</v>
      </c>
      <c r="F25" s="30">
        <f t="shared" si="1"/>
        <v>0</v>
      </c>
      <c r="G25" s="60">
        <v>0</v>
      </c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>
        <v>860</v>
      </c>
      <c r="D26" s="30">
        <f t="shared" si="0"/>
        <v>860</v>
      </c>
      <c r="E26" s="59">
        <v>1758</v>
      </c>
      <c r="F26" s="30">
        <f t="shared" si="1"/>
        <v>1758</v>
      </c>
      <c r="G26" s="60">
        <v>24936</v>
      </c>
      <c r="H26" s="30">
        <f t="shared" si="2"/>
        <v>24936</v>
      </c>
      <c r="I26" s="30">
        <f t="shared" si="3"/>
        <v>27554</v>
      </c>
      <c r="J26" s="30">
        <f t="shared" si="4"/>
        <v>27554</v>
      </c>
    </row>
    <row r="27" spans="1:10" ht="15.75" customHeight="1" x14ac:dyDescent="0.2">
      <c r="A27" s="5" t="s">
        <v>75</v>
      </c>
      <c r="B27" s="18" t="s">
        <v>22</v>
      </c>
      <c r="C27" s="58">
        <v>2960</v>
      </c>
      <c r="D27" s="30">
        <f t="shared" si="0"/>
        <v>2960</v>
      </c>
      <c r="E27" s="59">
        <v>1130</v>
      </c>
      <c r="F27" s="30">
        <f t="shared" si="1"/>
        <v>1130</v>
      </c>
      <c r="G27" s="60">
        <v>67671</v>
      </c>
      <c r="H27" s="30">
        <f t="shared" si="2"/>
        <v>67671</v>
      </c>
      <c r="I27" s="30">
        <f t="shared" si="3"/>
        <v>71761</v>
      </c>
      <c r="J27" s="30">
        <f t="shared" si="4"/>
        <v>71761</v>
      </c>
    </row>
    <row r="28" spans="1:10" ht="15.75" customHeight="1" x14ac:dyDescent="0.2">
      <c r="A28" s="5" t="s">
        <v>80</v>
      </c>
      <c r="B28" s="18" t="s">
        <v>22</v>
      </c>
      <c r="C28" s="58">
        <v>0</v>
      </c>
      <c r="D28" s="30">
        <f t="shared" si="0"/>
        <v>0</v>
      </c>
      <c r="E28" s="59">
        <v>0</v>
      </c>
      <c r="F28" s="30">
        <f t="shared" si="1"/>
        <v>0</v>
      </c>
      <c r="G28" s="60">
        <v>0</v>
      </c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>
        <v>875</v>
      </c>
      <c r="D29" s="30">
        <f t="shared" si="0"/>
        <v>875</v>
      </c>
      <c r="E29" s="59">
        <v>0</v>
      </c>
      <c r="F29" s="30">
        <f t="shared" si="1"/>
        <v>0</v>
      </c>
      <c r="G29" s="60">
        <v>5300</v>
      </c>
      <c r="H29" s="30">
        <f t="shared" si="2"/>
        <v>5300</v>
      </c>
      <c r="I29" s="30">
        <f t="shared" si="3"/>
        <v>6175</v>
      </c>
      <c r="J29" s="30">
        <f t="shared" si="4"/>
        <v>6175</v>
      </c>
    </row>
    <row r="30" spans="1:10" ht="15.75" customHeight="1" x14ac:dyDescent="0.2">
      <c r="A30" s="5" t="s">
        <v>82</v>
      </c>
      <c r="B30" s="18" t="s">
        <v>22</v>
      </c>
      <c r="C30" s="58">
        <v>0</v>
      </c>
      <c r="D30" s="30">
        <f t="shared" si="0"/>
        <v>0</v>
      </c>
      <c r="E30" s="59">
        <v>5601</v>
      </c>
      <c r="F30" s="30">
        <f t="shared" si="1"/>
        <v>5601</v>
      </c>
      <c r="G30" s="60">
        <v>19091</v>
      </c>
      <c r="H30" s="30">
        <f t="shared" si="2"/>
        <v>19091</v>
      </c>
      <c r="I30" s="30">
        <f t="shared" si="3"/>
        <v>24692</v>
      </c>
      <c r="J30" s="30">
        <f t="shared" si="4"/>
        <v>24692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13570</v>
      </c>
      <c r="D31" s="30">
        <f t="shared" si="0"/>
        <v>13570</v>
      </c>
      <c r="E31" s="59">
        <v>15297</v>
      </c>
      <c r="F31" s="30">
        <f t="shared" si="1"/>
        <v>15297</v>
      </c>
      <c r="G31" s="60">
        <v>88774</v>
      </c>
      <c r="H31" s="30">
        <f t="shared" si="2"/>
        <v>88774</v>
      </c>
      <c r="I31" s="30">
        <f t="shared" si="3"/>
        <v>117641</v>
      </c>
      <c r="J31" s="30">
        <f t="shared" si="4"/>
        <v>117641</v>
      </c>
    </row>
    <row r="32" spans="1:10" ht="15.75" customHeight="1" x14ac:dyDescent="0.2">
      <c r="A32" s="5" t="s">
        <v>19</v>
      </c>
      <c r="B32" s="18" t="s">
        <v>20</v>
      </c>
      <c r="C32" s="58">
        <v>0</v>
      </c>
      <c r="D32" s="30">
        <f t="shared" si="0"/>
        <v>0</v>
      </c>
      <c r="E32" s="59">
        <v>0</v>
      </c>
      <c r="F32" s="30">
        <f t="shared" si="1"/>
        <v>0</v>
      </c>
      <c r="G32" s="60">
        <v>0</v>
      </c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>
        <v>0</v>
      </c>
      <c r="D33" s="30">
        <f t="shared" si="0"/>
        <v>0</v>
      </c>
      <c r="E33" s="59">
        <v>0</v>
      </c>
      <c r="F33" s="30">
        <f t="shared" si="1"/>
        <v>0</v>
      </c>
      <c r="G33" s="60">
        <v>0</v>
      </c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>
        <v>0</v>
      </c>
      <c r="D34" s="30">
        <f t="shared" si="0"/>
        <v>0</v>
      </c>
      <c r="E34" s="59">
        <v>0</v>
      </c>
      <c r="F34" s="30">
        <f t="shared" si="1"/>
        <v>0</v>
      </c>
      <c r="G34" s="60">
        <v>0</v>
      </c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>
        <v>3581</v>
      </c>
      <c r="D35" s="30">
        <f t="shared" si="0"/>
        <v>3581</v>
      </c>
      <c r="E35" s="59">
        <v>5058</v>
      </c>
      <c r="F35" s="30">
        <f t="shared" si="1"/>
        <v>5058</v>
      </c>
      <c r="G35" s="60">
        <v>47045</v>
      </c>
      <c r="H35" s="30">
        <f t="shared" si="2"/>
        <v>47045</v>
      </c>
      <c r="I35" s="30">
        <f t="shared" si="3"/>
        <v>55684</v>
      </c>
      <c r="J35" s="30">
        <f t="shared" si="4"/>
        <v>55684</v>
      </c>
    </row>
    <row r="36" spans="1:10" s="11" customFormat="1" ht="15.75" customHeight="1" x14ac:dyDescent="0.2">
      <c r="A36" s="9" t="s">
        <v>32</v>
      </c>
      <c r="B36" s="16" t="s">
        <v>20</v>
      </c>
      <c r="C36" s="58">
        <v>0</v>
      </c>
      <c r="D36" s="30">
        <f t="shared" si="0"/>
        <v>0</v>
      </c>
      <c r="E36" s="59">
        <v>0</v>
      </c>
      <c r="F36" s="30">
        <f t="shared" si="1"/>
        <v>0</v>
      </c>
      <c r="G36" s="60">
        <v>0</v>
      </c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>
        <v>0</v>
      </c>
      <c r="D37" s="30">
        <f t="shared" si="0"/>
        <v>0</v>
      </c>
      <c r="E37" s="59">
        <v>0</v>
      </c>
      <c r="F37" s="30">
        <f t="shared" si="1"/>
        <v>0</v>
      </c>
      <c r="G37" s="60">
        <v>0</v>
      </c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>
        <v>578</v>
      </c>
      <c r="D38" s="30">
        <f t="shared" si="0"/>
        <v>578</v>
      </c>
      <c r="E38" s="59">
        <v>0</v>
      </c>
      <c r="F38" s="30">
        <f t="shared" si="1"/>
        <v>0</v>
      </c>
      <c r="G38" s="60">
        <v>2859</v>
      </c>
      <c r="H38" s="30">
        <f t="shared" si="2"/>
        <v>2859</v>
      </c>
      <c r="I38" s="30">
        <f t="shared" si="3"/>
        <v>3437</v>
      </c>
      <c r="J38" s="30">
        <f t="shared" si="4"/>
        <v>3437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0</v>
      </c>
      <c r="D39" s="30">
        <f t="shared" si="0"/>
        <v>0</v>
      </c>
      <c r="E39" s="59">
        <v>2085</v>
      </c>
      <c r="F39" s="30">
        <f t="shared" si="1"/>
        <v>2085</v>
      </c>
      <c r="G39" s="60">
        <v>31027</v>
      </c>
      <c r="H39" s="30">
        <f t="shared" si="2"/>
        <v>31027</v>
      </c>
      <c r="I39" s="30">
        <f t="shared" si="3"/>
        <v>33112</v>
      </c>
      <c r="J39" s="30">
        <f t="shared" si="4"/>
        <v>33112</v>
      </c>
    </row>
    <row r="40" spans="1:10" ht="15.75" customHeight="1" x14ac:dyDescent="0.2">
      <c r="A40" s="5" t="s">
        <v>38</v>
      </c>
      <c r="B40" s="18" t="s">
        <v>20</v>
      </c>
      <c r="C40" s="58">
        <v>259</v>
      </c>
      <c r="D40" s="30">
        <f t="shared" si="0"/>
        <v>259</v>
      </c>
      <c r="E40" s="59">
        <v>0</v>
      </c>
      <c r="F40" s="30">
        <f t="shared" si="1"/>
        <v>0</v>
      </c>
      <c r="G40" s="60">
        <v>518</v>
      </c>
      <c r="H40" s="30">
        <f t="shared" si="2"/>
        <v>518</v>
      </c>
      <c r="I40" s="30">
        <f t="shared" si="3"/>
        <v>777</v>
      </c>
      <c r="J40" s="30">
        <f t="shared" si="4"/>
        <v>777</v>
      </c>
    </row>
    <row r="41" spans="1:10" s="11" customFormat="1" ht="15.75" customHeight="1" x14ac:dyDescent="0.2">
      <c r="A41" s="9" t="s">
        <v>39</v>
      </c>
      <c r="B41" s="16" t="s">
        <v>20</v>
      </c>
      <c r="C41" s="58">
        <v>0</v>
      </c>
      <c r="D41" s="30">
        <f t="shared" si="0"/>
        <v>0</v>
      </c>
      <c r="E41" s="59">
        <v>0</v>
      </c>
      <c r="F41" s="30">
        <f t="shared" si="1"/>
        <v>0</v>
      </c>
      <c r="G41" s="60">
        <v>0</v>
      </c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>
        <v>0</v>
      </c>
      <c r="D42" s="30">
        <f t="shared" si="0"/>
        <v>0</v>
      </c>
      <c r="E42" s="59">
        <v>5208</v>
      </c>
      <c r="F42" s="30">
        <f t="shared" si="1"/>
        <v>5208</v>
      </c>
      <c r="G42" s="60">
        <v>9660</v>
      </c>
      <c r="H42" s="30">
        <f t="shared" si="2"/>
        <v>9660</v>
      </c>
      <c r="I42" s="30">
        <f t="shared" si="3"/>
        <v>14868</v>
      </c>
      <c r="J42" s="30">
        <f t="shared" si="4"/>
        <v>14868</v>
      </c>
    </row>
    <row r="43" spans="1:10" ht="15.75" customHeight="1" x14ac:dyDescent="0.2">
      <c r="A43" s="5" t="s">
        <v>42</v>
      </c>
      <c r="B43" s="18" t="s">
        <v>20</v>
      </c>
      <c r="C43" s="58">
        <v>361</v>
      </c>
      <c r="D43" s="30">
        <f t="shared" si="0"/>
        <v>361</v>
      </c>
      <c r="E43" s="59">
        <v>2085</v>
      </c>
      <c r="F43" s="30">
        <f t="shared" si="1"/>
        <v>2085</v>
      </c>
      <c r="G43" s="60">
        <v>11324</v>
      </c>
      <c r="H43" s="30">
        <f t="shared" si="2"/>
        <v>11324</v>
      </c>
      <c r="I43" s="30">
        <f t="shared" si="3"/>
        <v>13770</v>
      </c>
      <c r="J43" s="30">
        <f t="shared" si="4"/>
        <v>13770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10196</v>
      </c>
      <c r="D44" s="30">
        <f t="shared" si="0"/>
        <v>10196</v>
      </c>
      <c r="E44" s="59">
        <v>748</v>
      </c>
      <c r="F44" s="30">
        <f t="shared" si="1"/>
        <v>748</v>
      </c>
      <c r="G44" s="60">
        <v>119954</v>
      </c>
      <c r="H44" s="30">
        <f t="shared" si="2"/>
        <v>119954</v>
      </c>
      <c r="I44" s="30">
        <f t="shared" si="3"/>
        <v>130898</v>
      </c>
      <c r="J44" s="30">
        <f t="shared" si="4"/>
        <v>130898</v>
      </c>
    </row>
    <row r="45" spans="1:10" ht="15.75" customHeight="1" x14ac:dyDescent="0.2">
      <c r="A45" s="5" t="s">
        <v>48</v>
      </c>
      <c r="B45" s="18" t="s">
        <v>20</v>
      </c>
      <c r="C45" s="58">
        <v>1857</v>
      </c>
      <c r="D45" s="30">
        <f t="shared" si="0"/>
        <v>1857</v>
      </c>
      <c r="E45" s="59">
        <v>0</v>
      </c>
      <c r="F45" s="30">
        <f t="shared" si="1"/>
        <v>0</v>
      </c>
      <c r="G45" s="60">
        <v>42987</v>
      </c>
      <c r="H45" s="30">
        <f t="shared" si="2"/>
        <v>42987</v>
      </c>
      <c r="I45" s="30">
        <f t="shared" si="3"/>
        <v>44844</v>
      </c>
      <c r="J45" s="30">
        <f t="shared" si="4"/>
        <v>44844</v>
      </c>
    </row>
    <row r="46" spans="1:10" s="11" customFormat="1" ht="15.75" customHeight="1" x14ac:dyDescent="0.2">
      <c r="A46" s="9" t="s">
        <v>53</v>
      </c>
      <c r="B46" s="16" t="s">
        <v>20</v>
      </c>
      <c r="C46" s="58">
        <v>0</v>
      </c>
      <c r="D46" s="30">
        <f t="shared" si="0"/>
        <v>0</v>
      </c>
      <c r="E46" s="59">
        <v>0</v>
      </c>
      <c r="F46" s="30">
        <f t="shared" si="1"/>
        <v>0</v>
      </c>
      <c r="G46" s="60">
        <v>0</v>
      </c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9967</v>
      </c>
      <c r="D47" s="30">
        <f t="shared" si="0"/>
        <v>9967</v>
      </c>
      <c r="E47" s="59">
        <v>0</v>
      </c>
      <c r="F47" s="30">
        <f t="shared" si="1"/>
        <v>0</v>
      </c>
      <c r="G47" s="60">
        <v>89581</v>
      </c>
      <c r="H47" s="30">
        <f t="shared" si="2"/>
        <v>89581</v>
      </c>
      <c r="I47" s="30">
        <f t="shared" si="3"/>
        <v>99548</v>
      </c>
      <c r="J47" s="30">
        <f t="shared" si="4"/>
        <v>99548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3222</v>
      </c>
      <c r="D48" s="30">
        <f t="shared" si="0"/>
        <v>3222</v>
      </c>
      <c r="E48" s="59">
        <v>1758</v>
      </c>
      <c r="F48" s="30">
        <f t="shared" si="1"/>
        <v>1758</v>
      </c>
      <c r="G48" s="60">
        <v>37488</v>
      </c>
      <c r="H48" s="30">
        <f t="shared" si="2"/>
        <v>37488</v>
      </c>
      <c r="I48" s="30">
        <f t="shared" si="3"/>
        <v>42468</v>
      </c>
      <c r="J48" s="30">
        <f t="shared" si="4"/>
        <v>42468</v>
      </c>
    </row>
    <row r="49" spans="1:10" ht="15.75" customHeight="1" x14ac:dyDescent="0.2">
      <c r="A49" s="5" t="s">
        <v>57</v>
      </c>
      <c r="B49" s="18" t="s">
        <v>20</v>
      </c>
      <c r="C49" s="58">
        <v>5951</v>
      </c>
      <c r="D49" s="30">
        <f t="shared" si="0"/>
        <v>5951</v>
      </c>
      <c r="E49" s="59">
        <v>0</v>
      </c>
      <c r="F49" s="30">
        <f t="shared" si="1"/>
        <v>0</v>
      </c>
      <c r="G49" s="60">
        <v>24936</v>
      </c>
      <c r="H49" s="30">
        <f t="shared" si="2"/>
        <v>24936</v>
      </c>
      <c r="I49" s="30">
        <f t="shared" si="3"/>
        <v>30887</v>
      </c>
      <c r="J49" s="30">
        <f t="shared" si="4"/>
        <v>30887</v>
      </c>
    </row>
    <row r="50" spans="1:10" ht="15.75" customHeight="1" x14ac:dyDescent="0.2">
      <c r="A50" s="5" t="s">
        <v>58</v>
      </c>
      <c r="B50" s="18" t="s">
        <v>20</v>
      </c>
      <c r="C50" s="58">
        <v>0</v>
      </c>
      <c r="D50" s="30">
        <f t="shared" si="0"/>
        <v>0</v>
      </c>
      <c r="E50" s="59">
        <v>0</v>
      </c>
      <c r="F50" s="30">
        <f t="shared" si="1"/>
        <v>0</v>
      </c>
      <c r="G50" s="60">
        <v>0</v>
      </c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>
        <v>0</v>
      </c>
      <c r="D51" s="30">
        <f t="shared" si="0"/>
        <v>0</v>
      </c>
      <c r="E51" s="59">
        <v>834</v>
      </c>
      <c r="F51" s="30">
        <f t="shared" si="1"/>
        <v>834</v>
      </c>
      <c r="G51" s="60">
        <v>3936</v>
      </c>
      <c r="H51" s="30">
        <f t="shared" si="2"/>
        <v>3936</v>
      </c>
      <c r="I51" s="30">
        <f t="shared" si="3"/>
        <v>4770</v>
      </c>
      <c r="J51" s="30">
        <f t="shared" si="4"/>
        <v>4770</v>
      </c>
    </row>
    <row r="52" spans="1:10" ht="15.75" customHeight="1" x14ac:dyDescent="0.2">
      <c r="A52" s="5" t="s">
        <v>60</v>
      </c>
      <c r="B52" s="18" t="s">
        <v>20</v>
      </c>
      <c r="C52" s="58">
        <v>974</v>
      </c>
      <c r="D52" s="30">
        <f t="shared" si="0"/>
        <v>974</v>
      </c>
      <c r="E52" s="59">
        <v>1758</v>
      </c>
      <c r="F52" s="30">
        <f t="shared" si="1"/>
        <v>1758</v>
      </c>
      <c r="G52" s="60">
        <v>64403</v>
      </c>
      <c r="H52" s="30">
        <f t="shared" si="2"/>
        <v>64403</v>
      </c>
      <c r="I52" s="30">
        <f t="shared" si="3"/>
        <v>67135</v>
      </c>
      <c r="J52" s="30">
        <f t="shared" si="4"/>
        <v>67135</v>
      </c>
    </row>
    <row r="53" spans="1:10" ht="15.75" customHeight="1" x14ac:dyDescent="0.2">
      <c r="A53" s="5" t="s">
        <v>64</v>
      </c>
      <c r="B53" s="18" t="s">
        <v>20</v>
      </c>
      <c r="C53" s="58">
        <v>0</v>
      </c>
      <c r="D53" s="30">
        <f t="shared" si="0"/>
        <v>0</v>
      </c>
      <c r="E53" s="59">
        <v>0</v>
      </c>
      <c r="F53" s="30">
        <f t="shared" si="1"/>
        <v>0</v>
      </c>
      <c r="G53" s="60">
        <v>0</v>
      </c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>
        <v>3255</v>
      </c>
      <c r="D54" s="30">
        <f t="shared" si="0"/>
        <v>3255</v>
      </c>
      <c r="E54" s="59">
        <v>424</v>
      </c>
      <c r="F54" s="30">
        <f t="shared" si="1"/>
        <v>424</v>
      </c>
      <c r="G54" s="60">
        <v>21719</v>
      </c>
      <c r="H54" s="30">
        <f t="shared" si="2"/>
        <v>21719</v>
      </c>
      <c r="I54" s="30">
        <f t="shared" si="3"/>
        <v>25398</v>
      </c>
      <c r="J54" s="30">
        <f t="shared" si="4"/>
        <v>25398</v>
      </c>
    </row>
    <row r="55" spans="1:10" ht="15.75" customHeight="1" x14ac:dyDescent="0.2">
      <c r="A55" s="5" t="s">
        <v>66</v>
      </c>
      <c r="B55" s="18" t="s">
        <v>20</v>
      </c>
      <c r="C55" s="58">
        <v>2952</v>
      </c>
      <c r="D55" s="30">
        <f t="shared" si="0"/>
        <v>2952</v>
      </c>
      <c r="E55" s="59">
        <v>0</v>
      </c>
      <c r="F55" s="30">
        <f t="shared" si="1"/>
        <v>0</v>
      </c>
      <c r="G55" s="60">
        <v>5954</v>
      </c>
      <c r="H55" s="30">
        <f t="shared" si="2"/>
        <v>5954</v>
      </c>
      <c r="I55" s="30">
        <f t="shared" si="3"/>
        <v>8906</v>
      </c>
      <c r="J55" s="30">
        <f t="shared" si="4"/>
        <v>8906</v>
      </c>
    </row>
    <row r="56" spans="1:10" s="11" customFormat="1" ht="15.75" customHeight="1" x14ac:dyDescent="0.2">
      <c r="A56" s="9" t="s">
        <v>67</v>
      </c>
      <c r="B56" s="16" t="s">
        <v>20</v>
      </c>
      <c r="C56" s="58">
        <v>0</v>
      </c>
      <c r="D56" s="30">
        <f t="shared" si="0"/>
        <v>0</v>
      </c>
      <c r="E56" s="59">
        <v>0</v>
      </c>
      <c r="F56" s="30">
        <f t="shared" si="1"/>
        <v>0</v>
      </c>
      <c r="G56" s="60">
        <v>0</v>
      </c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>
        <v>9794</v>
      </c>
      <c r="D57" s="30">
        <f t="shared" si="0"/>
        <v>9794</v>
      </c>
      <c r="E57" s="59">
        <v>0</v>
      </c>
      <c r="F57" s="30">
        <f t="shared" si="1"/>
        <v>0</v>
      </c>
      <c r="G57" s="60">
        <v>150519</v>
      </c>
      <c r="H57" s="30">
        <f t="shared" si="2"/>
        <v>150519</v>
      </c>
      <c r="I57" s="30">
        <f t="shared" si="3"/>
        <v>160313</v>
      </c>
      <c r="J57" s="30">
        <f t="shared" si="4"/>
        <v>160313</v>
      </c>
    </row>
    <row r="58" spans="1:10" s="11" customFormat="1" ht="15.75" customHeight="1" x14ac:dyDescent="0.2">
      <c r="A58" s="9" t="s">
        <v>69</v>
      </c>
      <c r="B58" s="16" t="s">
        <v>20</v>
      </c>
      <c r="C58" s="58">
        <v>0</v>
      </c>
      <c r="D58" s="30">
        <f t="shared" si="0"/>
        <v>0</v>
      </c>
      <c r="E58" s="59">
        <v>1616</v>
      </c>
      <c r="F58" s="30">
        <f t="shared" si="1"/>
        <v>1616</v>
      </c>
      <c r="G58" s="60">
        <v>3059</v>
      </c>
      <c r="H58" s="30">
        <f t="shared" si="2"/>
        <v>3059</v>
      </c>
      <c r="I58" s="30">
        <f t="shared" si="3"/>
        <v>4675</v>
      </c>
      <c r="J58" s="30">
        <f t="shared" si="4"/>
        <v>4675</v>
      </c>
    </row>
    <row r="59" spans="1:10" ht="15.75" customHeight="1" x14ac:dyDescent="0.2">
      <c r="A59" s="5" t="s">
        <v>70</v>
      </c>
      <c r="B59" s="18" t="s">
        <v>20</v>
      </c>
      <c r="C59" s="58">
        <v>0</v>
      </c>
      <c r="D59" s="30">
        <f t="shared" si="0"/>
        <v>0</v>
      </c>
      <c r="E59" s="59">
        <v>0</v>
      </c>
      <c r="F59" s="30">
        <f t="shared" si="1"/>
        <v>0</v>
      </c>
      <c r="G59" s="60">
        <v>0</v>
      </c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27989</v>
      </c>
      <c r="D60" s="30">
        <f t="shared" si="0"/>
        <v>27989</v>
      </c>
      <c r="E60" s="59">
        <v>1716</v>
      </c>
      <c r="F60" s="30">
        <f t="shared" si="1"/>
        <v>1716</v>
      </c>
      <c r="G60" s="60">
        <v>236360</v>
      </c>
      <c r="H60" s="30">
        <f t="shared" si="2"/>
        <v>236360</v>
      </c>
      <c r="I60" s="30">
        <f t="shared" si="3"/>
        <v>266065</v>
      </c>
      <c r="J60" s="30">
        <f t="shared" si="4"/>
        <v>266065</v>
      </c>
    </row>
    <row r="61" spans="1:10" ht="15.75" customHeight="1" x14ac:dyDescent="0.2">
      <c r="A61" s="5" t="s">
        <v>72</v>
      </c>
      <c r="B61" s="18" t="s">
        <v>20</v>
      </c>
      <c r="C61" s="58">
        <v>1423</v>
      </c>
      <c r="D61" s="30">
        <f t="shared" si="0"/>
        <v>1423</v>
      </c>
      <c r="E61" s="59">
        <v>0</v>
      </c>
      <c r="F61" s="30">
        <f t="shared" si="1"/>
        <v>0</v>
      </c>
      <c r="G61" s="60">
        <v>10447</v>
      </c>
      <c r="H61" s="30">
        <f t="shared" si="2"/>
        <v>10447</v>
      </c>
      <c r="I61" s="30">
        <f t="shared" si="3"/>
        <v>11870</v>
      </c>
      <c r="J61" s="30">
        <f t="shared" si="4"/>
        <v>11870</v>
      </c>
    </row>
    <row r="62" spans="1:10" s="11" customFormat="1" ht="15.75" customHeight="1" x14ac:dyDescent="0.2">
      <c r="A62" s="9" t="s">
        <v>73</v>
      </c>
      <c r="B62" s="16" t="s">
        <v>20</v>
      </c>
      <c r="C62" s="58">
        <v>0</v>
      </c>
      <c r="D62" s="30">
        <f t="shared" si="0"/>
        <v>0</v>
      </c>
      <c r="E62" s="59">
        <v>0</v>
      </c>
      <c r="F62" s="30">
        <f t="shared" si="1"/>
        <v>0</v>
      </c>
      <c r="G62" s="60">
        <v>0</v>
      </c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>
        <v>2823</v>
      </c>
      <c r="D63" s="30">
        <f t="shared" si="0"/>
        <v>2823</v>
      </c>
      <c r="E63" s="59">
        <v>0</v>
      </c>
      <c r="F63" s="30">
        <f t="shared" si="1"/>
        <v>0</v>
      </c>
      <c r="G63" s="60">
        <v>25428</v>
      </c>
      <c r="H63" s="30">
        <f t="shared" si="2"/>
        <v>25428</v>
      </c>
      <c r="I63" s="30">
        <f t="shared" si="3"/>
        <v>28251</v>
      </c>
      <c r="J63" s="30">
        <f t="shared" si="4"/>
        <v>28251</v>
      </c>
    </row>
    <row r="64" spans="1:10" ht="15.75" customHeight="1" x14ac:dyDescent="0.2">
      <c r="A64" s="5" t="s">
        <v>74</v>
      </c>
      <c r="B64" s="18" t="s">
        <v>20</v>
      </c>
      <c r="C64" s="58">
        <v>0</v>
      </c>
      <c r="D64" s="30">
        <f t="shared" ref="D64:D71" si="5">C64*1</f>
        <v>0</v>
      </c>
      <c r="E64" s="59">
        <v>0</v>
      </c>
      <c r="F64" s="30">
        <f t="shared" ref="F64:F71" si="6">E64*1</f>
        <v>0</v>
      </c>
      <c r="G64" s="60">
        <v>0</v>
      </c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>
        <v>0</v>
      </c>
      <c r="D65" s="30">
        <f t="shared" si="5"/>
        <v>0</v>
      </c>
      <c r="E65" s="59">
        <v>0</v>
      </c>
      <c r="F65" s="30">
        <f t="shared" si="6"/>
        <v>0</v>
      </c>
      <c r="G65" s="60"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>
        <v>578</v>
      </c>
      <c r="D66" s="30">
        <f t="shared" si="5"/>
        <v>578</v>
      </c>
      <c r="E66" s="59">
        <v>0</v>
      </c>
      <c r="F66" s="30">
        <f t="shared" si="6"/>
        <v>0</v>
      </c>
      <c r="G66" s="60">
        <v>8003</v>
      </c>
      <c r="H66" s="30">
        <f t="shared" si="7"/>
        <v>8003</v>
      </c>
      <c r="I66" s="30">
        <f t="shared" si="8"/>
        <v>8581</v>
      </c>
      <c r="J66" s="30">
        <f t="shared" si="9"/>
        <v>8581</v>
      </c>
    </row>
    <row r="67" spans="1:10" s="11" customFormat="1" ht="15.75" customHeight="1" x14ac:dyDescent="0.2">
      <c r="A67" s="9" t="s">
        <v>78</v>
      </c>
      <c r="B67" s="16" t="s">
        <v>20</v>
      </c>
      <c r="C67" s="58">
        <v>0</v>
      </c>
      <c r="D67" s="30">
        <f t="shared" si="5"/>
        <v>0</v>
      </c>
      <c r="E67" s="59">
        <v>0</v>
      </c>
      <c r="F67" s="30">
        <f t="shared" si="6"/>
        <v>0</v>
      </c>
      <c r="G67" s="60"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>
        <v>0</v>
      </c>
      <c r="D68" s="30">
        <f t="shared" si="5"/>
        <v>0</v>
      </c>
      <c r="E68" s="59">
        <v>1113</v>
      </c>
      <c r="F68" s="30">
        <f t="shared" si="6"/>
        <v>1113</v>
      </c>
      <c r="G68" s="60">
        <v>22241</v>
      </c>
      <c r="H68" s="30">
        <f t="shared" si="7"/>
        <v>22241</v>
      </c>
      <c r="I68" s="30">
        <f t="shared" si="8"/>
        <v>23354</v>
      </c>
      <c r="J68" s="30">
        <f t="shared" si="9"/>
        <v>23354</v>
      </c>
    </row>
    <row r="69" spans="1:10" s="11" customFormat="1" ht="15.75" customHeight="1" x14ac:dyDescent="0.2">
      <c r="A69" s="9" t="s">
        <v>83</v>
      </c>
      <c r="B69" s="16" t="s">
        <v>20</v>
      </c>
      <c r="C69" s="58">
        <v>3018</v>
      </c>
      <c r="D69" s="30">
        <f t="shared" si="5"/>
        <v>3018</v>
      </c>
      <c r="E69" s="59">
        <v>0</v>
      </c>
      <c r="F69" s="30">
        <f t="shared" si="6"/>
        <v>0</v>
      </c>
      <c r="G69" s="60">
        <v>55504</v>
      </c>
      <c r="H69" s="30">
        <f t="shared" si="7"/>
        <v>55504</v>
      </c>
      <c r="I69" s="30">
        <f t="shared" si="8"/>
        <v>58522</v>
      </c>
      <c r="J69" s="30">
        <f t="shared" si="9"/>
        <v>58522</v>
      </c>
    </row>
    <row r="70" spans="1:10" s="11" customFormat="1" ht="15.75" customHeight="1" x14ac:dyDescent="0.2">
      <c r="A70" s="9" t="s">
        <v>85</v>
      </c>
      <c r="B70" s="16" t="s">
        <v>20</v>
      </c>
      <c r="C70" s="58">
        <v>0</v>
      </c>
      <c r="D70" s="30">
        <f t="shared" si="5"/>
        <v>0</v>
      </c>
      <c r="E70" s="59">
        <v>0</v>
      </c>
      <c r="F70" s="30">
        <f t="shared" si="6"/>
        <v>0</v>
      </c>
      <c r="G70" s="60">
        <v>0</v>
      </c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>
        <v>833</v>
      </c>
      <c r="D71" s="30">
        <f t="shared" si="5"/>
        <v>833</v>
      </c>
      <c r="E71" s="59">
        <v>149</v>
      </c>
      <c r="F71" s="30">
        <f t="shared" si="6"/>
        <v>149</v>
      </c>
      <c r="G71" s="60">
        <v>7810</v>
      </c>
      <c r="H71" s="30">
        <f t="shared" si="7"/>
        <v>7810</v>
      </c>
      <c r="I71" s="30">
        <f t="shared" si="8"/>
        <v>8792</v>
      </c>
      <c r="J71" s="30">
        <f t="shared" si="9"/>
        <v>8792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93082.75</v>
      </c>
      <c r="D72" s="32">
        <f t="shared" si="10"/>
        <v>93082.75</v>
      </c>
      <c r="E72" s="32">
        <f t="shared" si="10"/>
        <v>85449</v>
      </c>
      <c r="F72" s="32">
        <f t="shared" si="10"/>
        <v>85449</v>
      </c>
      <c r="G72" s="32">
        <f t="shared" si="10"/>
        <v>807556</v>
      </c>
      <c r="H72" s="32">
        <f t="shared" si="10"/>
        <v>807556</v>
      </c>
      <c r="I72" s="32">
        <f t="shared" si="10"/>
        <v>986087.75</v>
      </c>
      <c r="J72" s="32">
        <f t="shared" si="10"/>
        <v>986087.75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89611</v>
      </c>
      <c r="D73" s="32">
        <f t="shared" si="11"/>
        <v>89611</v>
      </c>
      <c r="E73" s="32">
        <f t="shared" si="11"/>
        <v>24552</v>
      </c>
      <c r="F73" s="32">
        <f t="shared" si="11"/>
        <v>24552</v>
      </c>
      <c r="G73" s="32">
        <f t="shared" si="11"/>
        <v>1032762</v>
      </c>
      <c r="H73" s="32">
        <f t="shared" si="11"/>
        <v>1032762</v>
      </c>
      <c r="I73" s="32">
        <f t="shared" si="11"/>
        <v>1146925</v>
      </c>
      <c r="J73" s="32">
        <f t="shared" si="11"/>
        <v>1146925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182693.75</v>
      </c>
      <c r="D74" s="32">
        <f t="shared" ref="D74:J74" si="12">SUM(D72:D73)</f>
        <v>182693.75</v>
      </c>
      <c r="E74" s="36">
        <f t="shared" si="12"/>
        <v>110001</v>
      </c>
      <c r="F74" s="32">
        <f t="shared" si="12"/>
        <v>110001</v>
      </c>
      <c r="G74" s="36">
        <f t="shared" si="12"/>
        <v>1840318</v>
      </c>
      <c r="H74" s="32">
        <f t="shared" si="12"/>
        <v>1840318</v>
      </c>
      <c r="I74" s="32">
        <f t="shared" si="12"/>
        <v>2133012.75</v>
      </c>
      <c r="J74" s="32">
        <f t="shared" si="12"/>
        <v>2133012.75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0" activePane="bottomLeft" state="frozen"/>
      <selection pane="bottomLeft" activeCell="G32" sqref="G3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15734</v>
      </c>
      <c r="D5" s="31">
        <f>(Jul!C5*10)+(Aug!C5*9)+(Sep!C5*8)+(Oct!C5*7)+(Nov!C5*6)+(Dec!C5*5)+(Jan!C5*4)+(Feb!C5*3)+(Mar!C5*2)+(Apr!C5*1)</f>
        <v>1256557.98</v>
      </c>
      <c r="E5" s="8">
        <v>8100</v>
      </c>
      <c r="F5" s="31">
        <f>(Jul!E5*10)+(Aug!E5*9)+(Sep!E5*8)+(Oct!E5*7)+(Nov!E5*6)+(Dec!E5*5)+(Jan!E5*4)+(Feb!E5*3)+(Mar!E5*2)+(Apr!E5*1)</f>
        <v>1165198.51</v>
      </c>
      <c r="G5" s="8">
        <v>152374</v>
      </c>
      <c r="H5" s="31">
        <f>Mar!H5+G5</f>
        <v>1818150.69</v>
      </c>
      <c r="I5" s="31">
        <f t="shared" ref="I5:I63" si="0">C5+E5+G5</f>
        <v>176208</v>
      </c>
      <c r="J5" s="31">
        <f t="shared" ref="J5:J63" si="1">D5+F5+H5</f>
        <v>4239907.18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3906</v>
      </c>
      <c r="E6" s="8"/>
      <c r="F6" s="31">
        <f>(Jul!E6*10)+(Aug!E6*9)+(Sep!E6*8)+(Oct!E6*7)+(Nov!E6*6)+(Dec!E6*5)+(Jan!E6*4)+(Feb!E6*3)+(Mar!E6*2)+(Apr!E6*1)</f>
        <v>57086</v>
      </c>
      <c r="G6" s="8"/>
      <c r="H6" s="31">
        <f>Mar!H6+G6</f>
        <v>60100</v>
      </c>
      <c r="I6" s="31">
        <f t="shared" si="0"/>
        <v>0</v>
      </c>
      <c r="J6" s="31">
        <f t="shared" si="1"/>
        <v>121092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2261</v>
      </c>
      <c r="D7" s="31">
        <f>(Jul!C7*10)+(Aug!C7*9)+(Sep!C7*8)+(Oct!C7*7)+(Nov!C7*6)+(Dec!C7*5)+(Jan!C7*4)+(Feb!C7*3)+(Mar!C7*2)+(Apr!C7*1)</f>
        <v>345188.06</v>
      </c>
      <c r="E7" s="8">
        <v>3908</v>
      </c>
      <c r="F7" s="31">
        <f>(Jul!E7*10)+(Aug!E7*9)+(Sep!E7*8)+(Oct!E7*7)+(Nov!E7*6)+(Dec!E7*5)+(Jan!E7*4)+(Feb!E7*3)+(Mar!E7*2)+(Apr!E7*1)</f>
        <v>189802</v>
      </c>
      <c r="G7" s="8">
        <v>3538</v>
      </c>
      <c r="H7" s="31">
        <f>Mar!H7+G7</f>
        <v>304489.14</v>
      </c>
      <c r="I7" s="31">
        <f t="shared" si="0"/>
        <v>9707</v>
      </c>
      <c r="J7" s="31">
        <f t="shared" si="1"/>
        <v>839479.20000000007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41825.51</v>
      </c>
      <c r="E8" s="8"/>
      <c r="F8" s="31">
        <f>(Jul!E8*10)+(Aug!E8*9)+(Sep!E8*8)+(Oct!E8*7)+(Nov!E8*6)+(Dec!E8*5)+(Jan!E8*4)+(Feb!E8*3)+(Mar!E8*2)+(Apr!E8*1)</f>
        <v>4313</v>
      </c>
      <c r="G8" s="8"/>
      <c r="H8" s="31">
        <f>Mar!H8+G8</f>
        <v>24712.85</v>
      </c>
      <c r="I8" s="31">
        <f t="shared" si="0"/>
        <v>0</v>
      </c>
      <c r="J8" s="31">
        <f t="shared" si="1"/>
        <v>70851.360000000001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92056</v>
      </c>
      <c r="E9" s="8">
        <v>1788</v>
      </c>
      <c r="F9" s="31">
        <f>(Jul!E9*10)+(Aug!E9*9)+(Sep!E9*8)+(Oct!E9*7)+(Nov!E9*6)+(Dec!E9*5)+(Jan!E9*4)+(Feb!E9*3)+(Mar!E9*2)+(Apr!E9*1)</f>
        <v>38675</v>
      </c>
      <c r="G9" s="8"/>
      <c r="H9" s="31">
        <f>Mar!H9+G9</f>
        <v>15333</v>
      </c>
      <c r="I9" s="31">
        <f t="shared" si="0"/>
        <v>1788</v>
      </c>
      <c r="J9" s="31">
        <f t="shared" si="1"/>
        <v>146064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63116.5</v>
      </c>
      <c r="E10" s="8"/>
      <c r="F10" s="31">
        <f>(Jul!E10*10)+(Aug!E10*9)+(Sep!E10*8)+(Oct!E10*7)+(Nov!E10*6)+(Dec!E10*5)+(Jan!E10*4)+(Feb!E10*3)+(Mar!E10*2)+(Apr!E10*1)</f>
        <v>38742</v>
      </c>
      <c r="G10" s="8"/>
      <c r="H10" s="31">
        <f>Mar!H10+G10</f>
        <v>6027</v>
      </c>
      <c r="I10" s="31">
        <f t="shared" si="0"/>
        <v>0</v>
      </c>
      <c r="J10" s="31">
        <f t="shared" si="1"/>
        <v>107885.5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107696.39</v>
      </c>
      <c r="E11" s="8"/>
      <c r="F11" s="31">
        <f>(Jul!E11*10)+(Aug!E11*9)+(Sep!E11*8)+(Oct!E11*7)+(Nov!E11*6)+(Dec!E11*5)+(Jan!E11*4)+(Feb!E11*3)+(Mar!E11*2)+(Apr!E11*1)</f>
        <v>61222</v>
      </c>
      <c r="G11" s="8">
        <v>391</v>
      </c>
      <c r="H11" s="31">
        <f>Mar!H11+G11</f>
        <v>121480</v>
      </c>
      <c r="I11" s="31">
        <f t="shared" si="0"/>
        <v>391</v>
      </c>
      <c r="J11" s="31">
        <f t="shared" si="1"/>
        <v>290398.39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34508</v>
      </c>
      <c r="E12" s="8"/>
      <c r="F12" s="31">
        <f>(Jul!E12*10)+(Aug!E12*9)+(Sep!E12*8)+(Oct!E12*7)+(Nov!E12*6)+(Dec!E12*5)+(Jan!E12*4)+(Feb!E12*3)+(Mar!E12*2)+(Apr!E12*1)</f>
        <v>59998</v>
      </c>
      <c r="G12" s="8"/>
      <c r="H12" s="31">
        <f>Mar!H12+G12</f>
        <v>126658</v>
      </c>
      <c r="I12" s="31">
        <f t="shared" si="0"/>
        <v>0</v>
      </c>
      <c r="J12" s="31">
        <f t="shared" si="1"/>
        <v>221164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3074</v>
      </c>
      <c r="D13" s="31">
        <f>(Jul!C13*10)+(Aug!C13*9)+(Sep!C13*8)+(Oct!C13*7)+(Nov!C13*6)+(Dec!C13*5)+(Jan!C13*4)+(Feb!C13*3)+(Mar!C13*2)+(Apr!C13*1)</f>
        <v>410087.21</v>
      </c>
      <c r="E13" s="8"/>
      <c r="F13" s="31">
        <f>(Jul!E13*10)+(Aug!E13*9)+(Sep!E13*8)+(Oct!E13*7)+(Nov!E13*6)+(Dec!E13*5)+(Jan!E13*4)+(Feb!E13*3)+(Mar!E13*2)+(Apr!E13*1)</f>
        <v>112644.5</v>
      </c>
      <c r="G13" s="8">
        <v>1844</v>
      </c>
      <c r="H13" s="31">
        <f>Mar!H13+G13</f>
        <v>602220.63</v>
      </c>
      <c r="I13" s="31">
        <f t="shared" si="0"/>
        <v>4918</v>
      </c>
      <c r="J13" s="31">
        <f t="shared" si="1"/>
        <v>1124952.3400000001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118276.44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100306.35</v>
      </c>
      <c r="I14" s="31">
        <f t="shared" si="0"/>
        <v>0</v>
      </c>
      <c r="J14" s="31">
        <f t="shared" si="1"/>
        <v>218582.79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12290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5530</v>
      </c>
      <c r="I15" s="31">
        <f t="shared" si="0"/>
        <v>0</v>
      </c>
      <c r="J15" s="31">
        <f t="shared" si="1"/>
        <v>17820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20591</v>
      </c>
      <c r="D16" s="31">
        <f>(Jul!C16*10)+(Aug!C16*9)+(Sep!C16*8)+(Oct!C16*7)+(Nov!C16*6)+(Dec!C16*5)+(Jan!C16*4)+(Feb!C16*3)+(Mar!C16*2)+(Apr!C16*1)</f>
        <v>1270508.8400000001</v>
      </c>
      <c r="E16" s="8">
        <v>885</v>
      </c>
      <c r="F16" s="31">
        <f>(Jul!E16*10)+(Aug!E16*9)+(Sep!E16*8)+(Oct!E16*7)+(Nov!E16*6)+(Dec!E16*5)+(Jan!E16*4)+(Feb!E16*3)+(Mar!E16*2)+(Apr!E16*1)</f>
        <v>203443</v>
      </c>
      <c r="G16" s="8">
        <v>28285</v>
      </c>
      <c r="H16" s="31">
        <f>Mar!H16+G16</f>
        <v>1317917</v>
      </c>
      <c r="I16" s="31">
        <f t="shared" si="0"/>
        <v>49761</v>
      </c>
      <c r="J16" s="31">
        <f t="shared" si="1"/>
        <v>2791868.84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3416</v>
      </c>
      <c r="D17" s="31">
        <f>(Jul!C17*10)+(Aug!C17*9)+(Sep!C17*8)+(Oct!C17*7)+(Nov!C17*6)+(Dec!C17*5)+(Jan!C17*4)+(Feb!C17*3)+(Mar!C17*2)+(Apr!C17*1)</f>
        <v>157809</v>
      </c>
      <c r="E17" s="8">
        <v>1788</v>
      </c>
      <c r="F17" s="31">
        <f>(Jul!E17*10)+(Aug!E17*9)+(Sep!E17*8)+(Oct!E17*7)+(Nov!E17*6)+(Dec!E17*5)+(Jan!E17*4)+(Feb!E17*3)+(Mar!E17*2)+(Apr!E17*1)</f>
        <v>60762</v>
      </c>
      <c r="G17" s="8">
        <v>10919</v>
      </c>
      <c r="H17" s="31">
        <f>Mar!H17+G17</f>
        <v>121469.62</v>
      </c>
      <c r="I17" s="31">
        <f t="shared" si="0"/>
        <v>16123</v>
      </c>
      <c r="J17" s="31">
        <f t="shared" si="1"/>
        <v>340040.62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9961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3131</v>
      </c>
      <c r="I19" s="31">
        <f t="shared" si="0"/>
        <v>0</v>
      </c>
      <c r="J19" s="31">
        <f t="shared" si="1"/>
        <v>13092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1995</v>
      </c>
      <c r="D20" s="31">
        <f>(Jul!C20*10)+(Aug!C20*9)+(Sep!C20*8)+(Oct!C20*7)+(Nov!C20*6)+(Dec!C20*5)+(Jan!C20*4)+(Feb!C20*3)+(Mar!C20*2)+(Apr!C20*1)</f>
        <v>122815.25</v>
      </c>
      <c r="E20" s="8"/>
      <c r="F20" s="31">
        <f>(Jul!E20*10)+(Aug!E20*9)+(Sep!E20*8)+(Oct!E20*7)+(Nov!E20*6)+(Dec!E20*5)+(Jan!E20*4)+(Feb!E20*3)+(Mar!E20*2)+(Apr!E20*1)</f>
        <v>36704.5</v>
      </c>
      <c r="G20" s="8">
        <v>533</v>
      </c>
      <c r="H20" s="31">
        <f>Mar!H20+G20</f>
        <v>131937.91</v>
      </c>
      <c r="I20" s="31">
        <f t="shared" si="0"/>
        <v>2528</v>
      </c>
      <c r="J20" s="31">
        <f t="shared" si="1"/>
        <v>291457.66000000003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0</v>
      </c>
      <c r="E21" s="8"/>
      <c r="F21" s="31">
        <f>(Jul!E21*10)+(Aug!E21*9)+(Sep!E21*8)+(Oct!E21*7)+(Nov!E21*6)+(Dec!E21*5)+(Jan!E21*4)+(Feb!E21*3)+(Mar!E21*2)+(Apr!E21*1)</f>
        <v>24640</v>
      </c>
      <c r="G21" s="8"/>
      <c r="H21" s="31">
        <f>Mar!H21+G21</f>
        <v>14621</v>
      </c>
      <c r="I21" s="31">
        <f t="shared" si="0"/>
        <v>0</v>
      </c>
      <c r="J21" s="31">
        <f t="shared" si="1"/>
        <v>39261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1587</v>
      </c>
      <c r="D22" s="31">
        <f>(Jul!C22*10)+(Aug!C22*9)+(Sep!C22*8)+(Oct!C22*7)+(Nov!C22*6)+(Dec!C22*5)+(Jan!C22*4)+(Feb!C22*3)+(Mar!C22*2)+(Apr!C22*1)</f>
        <v>152342</v>
      </c>
      <c r="E22" s="8"/>
      <c r="F22" s="31">
        <f>(Jul!E22*10)+(Aug!E22*9)+(Sep!E22*8)+(Oct!E22*7)+(Nov!E22*6)+(Dec!E22*5)+(Jan!E22*4)+(Feb!E22*3)+(Mar!E22*2)+(Apr!E22*1)</f>
        <v>26898</v>
      </c>
      <c r="G22" s="8"/>
      <c r="H22" s="31">
        <f>Mar!H22+G22</f>
        <v>97569</v>
      </c>
      <c r="I22" s="31">
        <f t="shared" si="0"/>
        <v>1587</v>
      </c>
      <c r="J22" s="31">
        <f t="shared" si="1"/>
        <v>276809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366</v>
      </c>
      <c r="D23" s="31">
        <f>(Jul!C23*10)+(Aug!C23*9)+(Sep!C23*8)+(Oct!C23*7)+(Nov!C23*6)+(Dec!C23*5)+(Jan!C23*4)+(Feb!C23*3)+(Mar!C23*2)+(Apr!C23*1)</f>
        <v>228509</v>
      </c>
      <c r="E23" s="8">
        <v>980</v>
      </c>
      <c r="F23" s="31">
        <f>(Jul!E23*10)+(Aug!E23*9)+(Sep!E23*8)+(Oct!E23*7)+(Nov!E23*6)+(Dec!E23*5)+(Jan!E23*4)+(Feb!E23*3)+(Mar!E23*2)+(Apr!E23*1)</f>
        <v>196475.69</v>
      </c>
      <c r="G23" s="8"/>
      <c r="H23" s="31">
        <f>Mar!H23+G23</f>
        <v>413229.75</v>
      </c>
      <c r="I23" s="31">
        <f t="shared" si="0"/>
        <v>1346</v>
      </c>
      <c r="J23" s="31">
        <f t="shared" si="1"/>
        <v>838214.44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6600</v>
      </c>
      <c r="D24" s="31">
        <f>(Jul!C24*10)+(Aug!C24*9)+(Sep!C24*8)+(Oct!C24*7)+(Nov!C24*6)+(Dec!C24*5)+(Jan!C24*4)+(Feb!C24*3)+(Mar!C24*2)+(Apr!C24*1)</f>
        <v>66765</v>
      </c>
      <c r="E24" s="8">
        <v>12212</v>
      </c>
      <c r="F24" s="31">
        <f>(Jul!E24*10)+(Aug!E24*9)+(Sep!E24*8)+(Oct!E24*7)+(Nov!E24*6)+(Dec!E24*5)+(Jan!E24*4)+(Feb!E24*3)+(Mar!E24*2)+(Apr!E24*1)</f>
        <v>29453</v>
      </c>
      <c r="G24" s="8">
        <v>39</v>
      </c>
      <c r="H24" s="31">
        <f>Mar!H24+G24</f>
        <v>306311</v>
      </c>
      <c r="I24" s="31">
        <f t="shared" si="0"/>
        <v>18851</v>
      </c>
      <c r="J24" s="31">
        <f t="shared" si="1"/>
        <v>402529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3590</v>
      </c>
      <c r="D25" s="31">
        <f>(Jul!C25*10)+(Aug!C25*9)+(Sep!C25*8)+(Oct!C25*7)+(Nov!C25*6)+(Dec!C25*5)+(Jan!C25*4)+(Feb!C25*3)+(Mar!C25*2)+(Apr!C25*1)</f>
        <v>87673</v>
      </c>
      <c r="E25" s="8"/>
      <c r="F25" s="31">
        <f>(Jul!E25*10)+(Aug!E25*9)+(Sep!E25*8)+(Oct!E25*7)+(Nov!E25*6)+(Dec!E25*5)+(Jan!E25*4)+(Feb!E25*3)+(Mar!E25*2)+(Apr!E25*1)</f>
        <v>0</v>
      </c>
      <c r="G25" s="8">
        <v>12212</v>
      </c>
      <c r="H25" s="31">
        <f>Mar!H25+G25</f>
        <v>69653</v>
      </c>
      <c r="I25" s="31">
        <f t="shared" si="0"/>
        <v>15802</v>
      </c>
      <c r="J25" s="31">
        <f t="shared" si="1"/>
        <v>157326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587</v>
      </c>
      <c r="D26" s="31">
        <f>(Jul!C26*10)+(Aug!C26*9)+(Sep!C26*8)+(Oct!C26*7)+(Nov!C26*6)+(Dec!C26*5)+(Jan!C26*4)+(Feb!C26*3)+(Mar!C26*2)+(Apr!C26*1)</f>
        <v>63443.35</v>
      </c>
      <c r="E26" s="8"/>
      <c r="F26" s="31">
        <f>(Jul!E26*10)+(Aug!E26*9)+(Sep!E26*8)+(Oct!E26*7)+(Nov!E26*6)+(Dec!E26*5)+(Jan!E26*4)+(Feb!E26*3)+(Mar!E26*2)+(Apr!E26*1)</f>
        <v>61980</v>
      </c>
      <c r="G26" s="8">
        <v>6282.76</v>
      </c>
      <c r="H26" s="31">
        <f>Mar!H26+G26</f>
        <v>109859.21999999999</v>
      </c>
      <c r="I26" s="31">
        <f t="shared" si="0"/>
        <v>6869.76</v>
      </c>
      <c r="J26" s="31">
        <f t="shared" si="1"/>
        <v>235282.57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3010</v>
      </c>
      <c r="D27" s="31">
        <f>(Jul!C27*10)+(Aug!C27*9)+(Sep!C27*8)+(Oct!C27*7)+(Nov!C27*6)+(Dec!C27*5)+(Jan!C27*4)+(Feb!C27*3)+(Mar!C27*2)+(Apr!C27*1)</f>
        <v>64177</v>
      </c>
      <c r="E27" s="8"/>
      <c r="F27" s="31">
        <f>(Jul!E27*10)+(Aug!E27*9)+(Sep!E27*8)+(Oct!E27*7)+(Nov!E27*6)+(Dec!E27*5)+(Jan!E27*4)+(Feb!E27*3)+(Mar!E27*2)+(Apr!E27*1)</f>
        <v>20178</v>
      </c>
      <c r="G27" s="8"/>
      <c r="H27" s="31">
        <f>Mar!H27+G27</f>
        <v>81785</v>
      </c>
      <c r="I27" s="31">
        <f t="shared" si="0"/>
        <v>3010</v>
      </c>
      <c r="J27" s="31">
        <f t="shared" si="1"/>
        <v>166140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35830</v>
      </c>
      <c r="E28" s="8"/>
      <c r="F28" s="31">
        <f>(Jul!E28*10)+(Aug!E28*9)+(Sep!E28*8)+(Oct!E28*7)+(Nov!E28*6)+(Dec!E28*5)+(Jan!E28*4)+(Feb!E28*3)+(Mar!E28*2)+(Apr!E28*1)</f>
        <v>450</v>
      </c>
      <c r="G28" s="8"/>
      <c r="H28" s="31">
        <f>Mar!H28+G28</f>
        <v>26210</v>
      </c>
      <c r="I28" s="31">
        <f t="shared" si="0"/>
        <v>0</v>
      </c>
      <c r="J28" s="31">
        <f t="shared" si="1"/>
        <v>62490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66218</v>
      </c>
      <c r="E29" s="8"/>
      <c r="F29" s="31">
        <f>(Jul!E29*10)+(Aug!E29*9)+(Sep!E29*8)+(Oct!E29*7)+(Nov!E29*6)+(Dec!E29*5)+(Jan!E29*4)+(Feb!E29*3)+(Mar!E29*2)+(Apr!E29*1)</f>
        <v>789</v>
      </c>
      <c r="G29" s="8"/>
      <c r="H29" s="31">
        <f>Mar!H29+G29</f>
        <v>27145</v>
      </c>
      <c r="I29" s="31">
        <f t="shared" si="0"/>
        <v>0</v>
      </c>
      <c r="J29" s="31">
        <f t="shared" si="1"/>
        <v>94152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3823</v>
      </c>
      <c r="D30" s="31">
        <f>(Jul!C30*10)+(Aug!C30*9)+(Sep!C30*8)+(Oct!C30*7)+(Nov!C30*6)+(Dec!C30*5)+(Jan!C30*4)+(Feb!C30*3)+(Mar!C30*2)+(Apr!C30*1)</f>
        <v>159158</v>
      </c>
      <c r="E30" s="8">
        <v>2269</v>
      </c>
      <c r="F30" s="31">
        <f>(Jul!E30*10)+(Aug!E30*9)+(Sep!E30*8)+(Oct!E30*7)+(Nov!E30*6)+(Dec!E30*5)+(Jan!E30*4)+(Feb!E30*3)+(Mar!E30*2)+(Apr!E30*1)</f>
        <v>140732</v>
      </c>
      <c r="G30" s="8">
        <v>33728</v>
      </c>
      <c r="H30" s="31">
        <f>Mar!H30+G30</f>
        <v>334344.93</v>
      </c>
      <c r="I30" s="31">
        <f t="shared" si="0"/>
        <v>39820</v>
      </c>
      <c r="J30" s="31">
        <f t="shared" si="1"/>
        <v>634234.92999999993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12179</v>
      </c>
      <c r="D31" s="31">
        <f>(Jul!C31*10)+(Aug!C31*9)+(Sep!C31*8)+(Oct!C31*7)+(Nov!C31*6)+(Dec!C31*5)+(Jan!C31*4)+(Feb!C31*3)+(Mar!C31*2)+(Apr!C31*1)</f>
        <v>459307</v>
      </c>
      <c r="E31" s="8"/>
      <c r="F31" s="31">
        <f>(Jul!E31*10)+(Aug!E31*9)+(Sep!E31*8)+(Oct!E31*7)+(Nov!E31*6)+(Dec!E31*5)+(Jan!E31*4)+(Feb!E31*3)+(Mar!E31*2)+(Apr!E31*1)</f>
        <v>615461</v>
      </c>
      <c r="G31" s="8">
        <v>48579.68</v>
      </c>
      <c r="H31" s="31">
        <f>Mar!H31+G31</f>
        <v>1042641.68</v>
      </c>
      <c r="I31" s="31">
        <f t="shared" si="0"/>
        <v>60758.68</v>
      </c>
      <c r="J31" s="31">
        <f t="shared" si="1"/>
        <v>2117409.6800000002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15746</v>
      </c>
      <c r="E32" s="8"/>
      <c r="F32" s="31">
        <f>(Jul!E32*10)+(Aug!E32*9)+(Sep!E32*8)+(Oct!E32*7)+(Nov!E32*6)+(Dec!E32*5)+(Jan!E32*4)+(Feb!E32*3)+(Mar!E32*2)+(Apr!E32*1)</f>
        <v>10704</v>
      </c>
      <c r="G32" s="8"/>
      <c r="H32" s="31">
        <f>Mar!H32+G32</f>
        <v>1029</v>
      </c>
      <c r="I32" s="31">
        <f t="shared" si="0"/>
        <v>0</v>
      </c>
      <c r="J32" s="31">
        <f t="shared" si="1"/>
        <v>27479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6707</v>
      </c>
      <c r="D33" s="31">
        <f>(Jul!C33*10)+(Aug!C33*9)+(Sep!C33*8)+(Oct!C33*7)+(Nov!C33*6)+(Dec!C33*5)+(Jan!C33*4)+(Feb!C33*3)+(Mar!C33*2)+(Apr!C33*1)</f>
        <v>119672.61</v>
      </c>
      <c r="E33" s="8"/>
      <c r="F33" s="31">
        <f>(Jul!E33*10)+(Aug!E33*9)+(Sep!E33*8)+(Oct!E33*7)+(Nov!E33*6)+(Dec!E33*5)+(Jan!E33*4)+(Feb!E33*3)+(Mar!E33*2)+(Apr!E33*1)</f>
        <v>17975</v>
      </c>
      <c r="G33" s="8">
        <v>29981</v>
      </c>
      <c r="H33" s="31">
        <f>Mar!H33+G33</f>
        <v>146593</v>
      </c>
      <c r="I33" s="31">
        <f t="shared" si="0"/>
        <v>36688</v>
      </c>
      <c r="J33" s="31">
        <f t="shared" si="1"/>
        <v>284240.61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5180.7299999999996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15143</v>
      </c>
      <c r="I34" s="31">
        <f t="shared" si="0"/>
        <v>0</v>
      </c>
      <c r="J34" s="31">
        <f t="shared" si="1"/>
        <v>20323.73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10511</v>
      </c>
      <c r="D35" s="31">
        <f>(Jul!C35*10)+(Aug!C35*9)+(Sep!C35*8)+(Oct!C35*7)+(Nov!C35*6)+(Dec!C35*5)+(Jan!C35*4)+(Feb!C35*3)+(Mar!C35*2)+(Apr!C35*1)</f>
        <v>285948.65000000002</v>
      </c>
      <c r="E35" s="8"/>
      <c r="F35" s="31">
        <f>(Jul!E35*10)+(Aug!E35*9)+(Sep!E35*8)+(Oct!E35*7)+(Nov!E35*6)+(Dec!E35*5)+(Jan!E35*4)+(Feb!E35*3)+(Mar!E35*2)+(Apr!E35*1)</f>
        <v>127164</v>
      </c>
      <c r="G35" s="8">
        <v>20850</v>
      </c>
      <c r="H35" s="31">
        <f>Mar!H35+G35</f>
        <v>410090</v>
      </c>
      <c r="I35" s="31">
        <f t="shared" si="0"/>
        <v>31361</v>
      </c>
      <c r="J35" s="31">
        <f t="shared" si="1"/>
        <v>823202.65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9955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6104</v>
      </c>
      <c r="I36" s="31">
        <f t="shared" si="0"/>
        <v>0</v>
      </c>
      <c r="J36" s="31">
        <f t="shared" si="1"/>
        <v>16059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76027.13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38876</v>
      </c>
      <c r="I37" s="31">
        <f t="shared" si="0"/>
        <v>0</v>
      </c>
      <c r="J37" s="31">
        <f t="shared" si="1"/>
        <v>114903.13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11042</v>
      </c>
      <c r="E38" s="8"/>
      <c r="F38" s="31">
        <f>(Jul!E38*10)+(Aug!E38*9)+(Sep!E38*8)+(Oct!E38*7)+(Nov!E38*6)+(Dec!E38*5)+(Jan!E38*4)+(Feb!E38*3)+(Mar!E38*2)+(Apr!E38*1)</f>
        <v>270</v>
      </c>
      <c r="G38" s="8"/>
      <c r="H38" s="31">
        <f>Mar!H38+G38</f>
        <v>6430</v>
      </c>
      <c r="I38" s="31">
        <f t="shared" si="0"/>
        <v>0</v>
      </c>
      <c r="J38" s="31">
        <f t="shared" si="1"/>
        <v>17742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5415</v>
      </c>
      <c r="D39" s="31">
        <f>(Jul!C39*10)+(Aug!C39*9)+(Sep!C39*8)+(Oct!C39*7)+(Nov!C39*6)+(Dec!C39*5)+(Jan!C39*4)+(Feb!C39*3)+(Mar!C39*2)+(Apr!C39*1)</f>
        <v>181946.08</v>
      </c>
      <c r="E39" s="8"/>
      <c r="F39" s="31">
        <f>(Jul!E39*10)+(Aug!E39*9)+(Sep!E39*8)+(Oct!E39*7)+(Nov!E39*6)+(Dec!E39*5)+(Jan!E39*4)+(Feb!E39*3)+(Mar!E39*2)+(Apr!E39*1)</f>
        <v>67542</v>
      </c>
      <c r="G39" s="8">
        <v>82427</v>
      </c>
      <c r="H39" s="31">
        <f>Mar!H39+G39</f>
        <v>277178</v>
      </c>
      <c r="I39" s="31">
        <f t="shared" si="0"/>
        <v>87842</v>
      </c>
      <c r="J39" s="31">
        <f t="shared" si="1"/>
        <v>526666.07999999996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2590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518</v>
      </c>
      <c r="I40" s="31">
        <f t="shared" si="0"/>
        <v>0</v>
      </c>
      <c r="J40" s="31">
        <f t="shared" si="1"/>
        <v>3108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3882</v>
      </c>
      <c r="D41" s="31">
        <f>(Jul!C41*10)+(Aug!C41*9)+(Sep!C41*8)+(Oct!C41*7)+(Nov!C41*6)+(Dec!C41*5)+(Jan!C41*4)+(Feb!C41*3)+(Mar!C41*2)+(Apr!C41*1)</f>
        <v>4414</v>
      </c>
      <c r="E41" s="8"/>
      <c r="F41" s="31">
        <f>(Jul!E41*10)+(Aug!E41*9)+(Sep!E41*8)+(Oct!E41*7)+(Nov!E41*6)+(Dec!E41*5)+(Jan!E41*4)+(Feb!E41*3)+(Mar!E41*2)+(Apr!E41*1)</f>
        <v>1611</v>
      </c>
      <c r="G41" s="8">
        <v>18012</v>
      </c>
      <c r="H41" s="31">
        <f>Mar!H41+G41</f>
        <v>20928</v>
      </c>
      <c r="I41" s="31">
        <f t="shared" si="0"/>
        <v>21894</v>
      </c>
      <c r="J41" s="31">
        <f t="shared" si="1"/>
        <v>26953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2864.62</v>
      </c>
      <c r="D42" s="31">
        <f>(Jul!C42*10)+(Aug!C42*9)+(Sep!C42*8)+(Oct!C42*7)+(Nov!C42*6)+(Dec!C42*5)+(Jan!C42*4)+(Feb!C42*3)+(Mar!C42*2)+(Apr!C42*1)</f>
        <v>61101.33</v>
      </c>
      <c r="E42" s="8"/>
      <c r="F42" s="31">
        <f>(Jul!E42*10)+(Aug!E42*9)+(Sep!E42*8)+(Oct!E42*7)+(Nov!E42*6)+(Dec!E42*5)+(Jan!E42*4)+(Feb!E42*3)+(Mar!E42*2)+(Apr!E42*1)</f>
        <v>79183</v>
      </c>
      <c r="G42" s="8">
        <v>14018</v>
      </c>
      <c r="H42" s="31">
        <f>Mar!H42+G42</f>
        <v>131475</v>
      </c>
      <c r="I42" s="31">
        <f t="shared" si="0"/>
        <v>16882.62</v>
      </c>
      <c r="J42" s="31">
        <f t="shared" si="1"/>
        <v>271759.33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5583.01</v>
      </c>
      <c r="D43" s="31">
        <f>(Jul!C43*10)+(Aug!C43*9)+(Sep!C43*8)+(Oct!C43*7)+(Nov!C43*6)+(Dec!C43*5)+(Jan!C43*4)+(Feb!C43*3)+(Mar!C43*2)+(Apr!C43*1)</f>
        <v>209350.67</v>
      </c>
      <c r="E43" s="8"/>
      <c r="F43" s="31">
        <f>(Jul!E43*10)+(Aug!E43*9)+(Sep!E43*8)+(Oct!E43*7)+(Nov!E43*6)+(Dec!E43*5)+(Jan!E43*4)+(Feb!E43*3)+(Mar!E43*2)+(Apr!E43*1)</f>
        <v>20850</v>
      </c>
      <c r="G43" s="8">
        <v>6528</v>
      </c>
      <c r="H43" s="31">
        <f>Mar!H43+G43</f>
        <v>565129</v>
      </c>
      <c r="I43" s="31">
        <f t="shared" si="0"/>
        <v>12111.01</v>
      </c>
      <c r="J43" s="31">
        <f t="shared" si="1"/>
        <v>795329.67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37599</v>
      </c>
      <c r="D44" s="31">
        <f>(Jul!C44*10)+(Aug!C44*9)+(Sep!C44*8)+(Oct!C44*7)+(Nov!C44*6)+(Dec!C44*5)+(Jan!C44*4)+(Feb!C44*3)+(Mar!C44*2)+(Apr!C44*1)</f>
        <v>429624.34</v>
      </c>
      <c r="E44" s="8">
        <v>278</v>
      </c>
      <c r="F44" s="31">
        <f>(Jul!E44*10)+(Aug!E44*9)+(Sep!E44*8)+(Oct!E44*7)+(Nov!E44*6)+(Dec!E44*5)+(Jan!E44*4)+(Feb!E44*3)+(Mar!E44*2)+(Apr!E44*1)</f>
        <v>30936</v>
      </c>
      <c r="G44" s="8">
        <v>174259</v>
      </c>
      <c r="H44" s="31">
        <f>Mar!H44+G44</f>
        <v>651277</v>
      </c>
      <c r="I44" s="31">
        <f t="shared" si="0"/>
        <v>212136</v>
      </c>
      <c r="J44" s="31">
        <f t="shared" si="1"/>
        <v>1111837.3400000001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35590</v>
      </c>
      <c r="E45" s="8">
        <v>90</v>
      </c>
      <c r="F45" s="31">
        <f>(Jul!E45*10)+(Aug!E45*9)+(Sep!E45*8)+(Oct!E45*7)+(Nov!E45*6)+(Dec!E45*5)+(Jan!E45*4)+(Feb!E45*3)+(Mar!E45*2)+(Apr!E45*1)</f>
        <v>25480</v>
      </c>
      <c r="G45" s="8">
        <v>540</v>
      </c>
      <c r="H45" s="31">
        <f>Mar!H45+G45</f>
        <v>83308</v>
      </c>
      <c r="I45" s="31">
        <f t="shared" si="0"/>
        <v>630</v>
      </c>
      <c r="J45" s="31">
        <f t="shared" si="1"/>
        <v>144378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11184.25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11204</v>
      </c>
      <c r="I46" s="31">
        <f t="shared" si="0"/>
        <v>0</v>
      </c>
      <c r="J46" s="31">
        <f t="shared" si="1"/>
        <v>22388.25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4620</v>
      </c>
      <c r="D47" s="31">
        <f>(Jul!C47*10)+(Aug!C47*9)+(Sep!C47*8)+(Oct!C47*7)+(Nov!C47*6)+(Dec!C47*5)+(Jan!C47*4)+(Feb!C47*3)+(Mar!C47*2)+(Apr!C47*1)</f>
        <v>302847.09000000003</v>
      </c>
      <c r="E47" s="8"/>
      <c r="F47" s="31">
        <f>(Jul!E47*10)+(Aug!E47*9)+(Sep!E47*8)+(Oct!E47*7)+(Nov!E47*6)+(Dec!E47*5)+(Jan!E47*4)+(Feb!E47*3)+(Mar!E47*2)+(Apr!E47*1)</f>
        <v>11300</v>
      </c>
      <c r="G47" s="8">
        <v>5137</v>
      </c>
      <c r="H47" s="31">
        <f>Mar!H47+G47</f>
        <v>268958</v>
      </c>
      <c r="I47" s="31">
        <f t="shared" si="0"/>
        <v>9757</v>
      </c>
      <c r="J47" s="31">
        <f t="shared" si="1"/>
        <v>583105.09000000008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2693</v>
      </c>
      <c r="D48" s="31">
        <f>(Jul!C48*10)+(Aug!C48*9)+(Sep!C48*8)+(Oct!C48*7)+(Nov!C48*6)+(Dec!C48*5)+(Jan!C48*4)+(Feb!C48*3)+(Mar!C48*2)+(Apr!C48*1)</f>
        <v>128434.69</v>
      </c>
      <c r="E48" s="8"/>
      <c r="F48" s="31">
        <f>(Jul!E48*10)+(Aug!E48*9)+(Sep!E48*8)+(Oct!E48*7)+(Nov!E48*6)+(Dec!E48*5)+(Jan!E48*4)+(Feb!E48*3)+(Mar!E48*2)+(Apr!E48*1)</f>
        <v>42478</v>
      </c>
      <c r="G48" s="8">
        <v>20620</v>
      </c>
      <c r="H48" s="31">
        <f>Mar!H48+G48</f>
        <v>133932</v>
      </c>
      <c r="I48" s="31">
        <f t="shared" si="0"/>
        <v>23313</v>
      </c>
      <c r="J48" s="31">
        <f t="shared" si="1"/>
        <v>304844.69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1680</v>
      </c>
      <c r="D49" s="31">
        <f>(Jul!C49*10)+(Aug!C49*9)+(Sep!C49*8)+(Oct!C49*7)+(Nov!C49*6)+(Dec!C49*5)+(Jan!C49*4)+(Feb!C49*3)+(Mar!C49*2)+(Apr!C49*1)</f>
        <v>112111.41</v>
      </c>
      <c r="E49" s="8"/>
      <c r="F49" s="31">
        <f>(Jul!E49*10)+(Aug!E49*9)+(Sep!E49*8)+(Oct!E49*7)+(Nov!E49*6)+(Dec!E49*5)+(Jan!E49*4)+(Feb!E49*3)+(Mar!E49*2)+(Apr!E49*1)</f>
        <v>0</v>
      </c>
      <c r="G49" s="8">
        <v>6141</v>
      </c>
      <c r="H49" s="31">
        <f>Mar!H49+G49</f>
        <v>279249</v>
      </c>
      <c r="I49" s="31">
        <f t="shared" si="0"/>
        <v>7821</v>
      </c>
      <c r="J49" s="31">
        <f t="shared" si="1"/>
        <v>391360.41000000003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46492.27</v>
      </c>
      <c r="E50" s="8"/>
      <c r="F50" s="31">
        <f>(Jul!E50*10)+(Aug!E50*9)+(Sep!E50*8)+(Oct!E50*7)+(Nov!E50*6)+(Dec!E50*5)+(Jan!E50*4)+(Feb!E50*3)+(Mar!E50*2)+(Apr!E50*1)</f>
        <v>41566</v>
      </c>
      <c r="G50" s="8"/>
      <c r="H50" s="31">
        <f>Mar!H50+G50</f>
        <v>34045</v>
      </c>
      <c r="I50" s="31">
        <f t="shared" si="0"/>
        <v>0</v>
      </c>
      <c r="J50" s="31">
        <f t="shared" si="1"/>
        <v>122103.26999999999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7016</v>
      </c>
      <c r="D51" s="31">
        <f>(Jul!C51*10)+(Aug!C51*9)+(Sep!C51*8)+(Oct!C51*7)+(Nov!C51*6)+(Dec!C51*5)+(Jan!C51*4)+(Feb!C51*3)+(Mar!C51*2)+(Apr!C51*1)</f>
        <v>174790</v>
      </c>
      <c r="E51" s="8"/>
      <c r="F51" s="31">
        <f>(Jul!E51*10)+(Aug!E51*9)+(Sep!E51*8)+(Oct!E51*7)+(Nov!E51*6)+(Dec!E51*5)+(Jan!E51*4)+(Feb!E51*3)+(Mar!E51*2)+(Apr!E51*1)</f>
        <v>66424</v>
      </c>
      <c r="G51" s="8">
        <v>61302</v>
      </c>
      <c r="H51" s="31">
        <f>Mar!H51+G51</f>
        <v>551559</v>
      </c>
      <c r="I51" s="31">
        <f t="shared" si="0"/>
        <v>68318</v>
      </c>
      <c r="J51" s="31">
        <f t="shared" si="1"/>
        <v>792773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923</v>
      </c>
      <c r="D52" s="31">
        <f>(Jul!C52*10)+(Aug!C52*9)+(Sep!C52*8)+(Oct!C52*7)+(Nov!C52*6)+(Dec!C52*5)+(Jan!C52*4)+(Feb!C52*3)+(Mar!C52*2)+(Apr!C52*1)</f>
        <v>50122</v>
      </c>
      <c r="E52" s="8"/>
      <c r="F52" s="31">
        <f>(Jul!E52*10)+(Aug!E52*9)+(Sep!E52*8)+(Oct!E52*7)+(Nov!E52*6)+(Dec!E52*5)+(Jan!E52*4)+(Feb!E52*3)+(Mar!E52*2)+(Apr!E52*1)</f>
        <v>35918</v>
      </c>
      <c r="G52" s="8">
        <v>532</v>
      </c>
      <c r="H52" s="31">
        <f>Mar!H52+G52</f>
        <v>163579</v>
      </c>
      <c r="I52" s="31">
        <f t="shared" si="0"/>
        <v>1455</v>
      </c>
      <c r="J52" s="31">
        <f t="shared" si="1"/>
        <v>249619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2312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8652</v>
      </c>
      <c r="I53" s="31">
        <f t="shared" si="0"/>
        <v>0</v>
      </c>
      <c r="J53" s="31">
        <f t="shared" si="1"/>
        <v>10964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7874</v>
      </c>
      <c r="D54" s="31">
        <f>(Jul!C54*10)+(Aug!C54*9)+(Sep!C54*8)+(Oct!C54*7)+(Nov!C54*6)+(Dec!C54*5)+(Jan!C54*4)+(Feb!C54*3)+(Mar!C54*2)+(Apr!C54*1)</f>
        <v>101301</v>
      </c>
      <c r="E54" s="8"/>
      <c r="F54" s="31">
        <f>(Jul!E54*10)+(Aug!E54*9)+(Sep!E54*8)+(Oct!E54*7)+(Nov!E54*6)+(Dec!E54*5)+(Jan!E54*4)+(Feb!E54*3)+(Mar!E54*2)+(Apr!E54*1)</f>
        <v>20062</v>
      </c>
      <c r="G54" s="8">
        <v>10216</v>
      </c>
      <c r="H54" s="31">
        <f>Mar!H54+G54</f>
        <v>132048</v>
      </c>
      <c r="I54" s="31">
        <f t="shared" si="0"/>
        <v>18090</v>
      </c>
      <c r="J54" s="31">
        <f t="shared" si="1"/>
        <v>253411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6847</v>
      </c>
      <c r="D55" s="31">
        <f>(Jul!C55*10)+(Aug!C55*9)+(Sep!C55*8)+(Oct!C55*7)+(Nov!C55*6)+(Dec!C55*5)+(Jan!C55*4)+(Feb!C55*3)+(Mar!C55*2)+(Apr!C55*1)</f>
        <v>309903.13</v>
      </c>
      <c r="E55" s="8"/>
      <c r="F55" s="31">
        <f>(Jul!E55*10)+(Aug!E55*9)+(Sep!E55*8)+(Oct!E55*7)+(Nov!E55*6)+(Dec!E55*5)+(Jan!E55*4)+(Feb!E55*3)+(Mar!E55*2)+(Apr!E55*1)</f>
        <v>3555</v>
      </c>
      <c r="G55" s="8">
        <v>41802</v>
      </c>
      <c r="H55" s="31">
        <f>Mar!H55+G55</f>
        <v>502999.35</v>
      </c>
      <c r="I55" s="31">
        <f t="shared" si="0"/>
        <v>48649</v>
      </c>
      <c r="J55" s="31">
        <f t="shared" si="1"/>
        <v>816457.48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1992</v>
      </c>
      <c r="D57" s="31">
        <f>(Jul!C57*10)+(Aug!C57*9)+(Sep!C57*8)+(Oct!C57*7)+(Nov!C57*6)+(Dec!C57*5)+(Jan!C57*4)+(Feb!C57*3)+(Mar!C57*2)+(Apr!C57*1)</f>
        <v>133050.44</v>
      </c>
      <c r="E57" s="8"/>
      <c r="F57" s="31">
        <f>(Jul!E57*10)+(Aug!E57*9)+(Sep!E57*8)+(Oct!E57*7)+(Nov!E57*6)+(Dec!E57*5)+(Jan!E57*4)+(Feb!E57*3)+(Mar!E57*2)+(Apr!E57*1)</f>
        <v>80636</v>
      </c>
      <c r="G57" s="8">
        <v>16459</v>
      </c>
      <c r="H57" s="31">
        <f>Mar!H57+G57</f>
        <v>322865</v>
      </c>
      <c r="I57" s="31">
        <f t="shared" si="0"/>
        <v>18451</v>
      </c>
      <c r="J57" s="31">
        <f t="shared" si="1"/>
        <v>536551.43999999994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14727.22</v>
      </c>
      <c r="E58" s="8"/>
      <c r="F58" s="31">
        <f>(Jul!E58*10)+(Aug!E58*9)+(Sep!E58*8)+(Oct!E58*7)+(Nov!E58*6)+(Dec!E58*5)+(Jan!E58*4)+(Feb!E58*3)+(Mar!E58*2)+(Apr!E58*1)</f>
        <v>21116</v>
      </c>
      <c r="G58" s="8">
        <v>69015</v>
      </c>
      <c r="H58" s="31">
        <f>Mar!H58+G58</f>
        <v>143858</v>
      </c>
      <c r="I58" s="31">
        <f t="shared" si="0"/>
        <v>69015</v>
      </c>
      <c r="J58" s="31">
        <f t="shared" si="1"/>
        <v>179701.22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3069</v>
      </c>
      <c r="D59" s="31">
        <f>(Jul!C59*10)+(Aug!C59*9)+(Sep!C59*8)+(Oct!C59*7)+(Nov!C59*6)+(Dec!C59*5)+(Jan!C59*4)+(Feb!C59*3)+(Mar!C59*2)+(Apr!C59*1)</f>
        <v>3069</v>
      </c>
      <c r="E59" s="8"/>
      <c r="F59" s="31">
        <f>(Jul!E59*10)+(Aug!E59*9)+(Sep!E59*8)+(Oct!E59*7)+(Nov!E59*6)+(Dec!E59*5)+(Jan!E59*4)+(Feb!E59*3)+(Mar!E59*2)+(Apr!E59*1)</f>
        <v>0</v>
      </c>
      <c r="G59" s="8">
        <v>95859</v>
      </c>
      <c r="H59" s="31">
        <f>Mar!H59+G59</f>
        <v>95859</v>
      </c>
      <c r="I59" s="31">
        <f t="shared" si="0"/>
        <v>98928</v>
      </c>
      <c r="J59" s="31">
        <f t="shared" si="1"/>
        <v>98928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64966</v>
      </c>
      <c r="D60" s="31">
        <f>(Jul!C60*10)+(Aug!C60*9)+(Sep!C60*8)+(Oct!C60*7)+(Nov!C60*6)+(Dec!C60*5)+(Jan!C60*4)+(Feb!C60*3)+(Mar!C60*2)+(Apr!C60*1)</f>
        <v>1745469</v>
      </c>
      <c r="E60" s="8"/>
      <c r="F60" s="31">
        <f>(Jul!E60*10)+(Aug!E60*9)+(Sep!E60*8)+(Oct!E60*7)+(Nov!E60*6)+(Dec!E60*5)+(Jan!E60*4)+(Feb!E60*3)+(Mar!E60*2)+(Apr!E60*1)</f>
        <v>133144</v>
      </c>
      <c r="G60" s="8">
        <v>499913</v>
      </c>
      <c r="H60" s="31">
        <f>Mar!H60+G60</f>
        <v>3887282</v>
      </c>
      <c r="I60" s="31">
        <f t="shared" si="0"/>
        <v>564879</v>
      </c>
      <c r="J60" s="31">
        <f t="shared" si="1"/>
        <v>5765895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45097</v>
      </c>
      <c r="E61" s="8"/>
      <c r="F61" s="31">
        <f>(Jul!E61*10)+(Aug!E61*9)+(Sep!E61*8)+(Oct!E61*7)+(Nov!E61*6)+(Dec!E61*5)+(Jan!E61*4)+(Feb!E61*3)+(Mar!E61*2)+(Apr!E61*1)</f>
        <v>5336</v>
      </c>
      <c r="G61" s="8"/>
      <c r="H61" s="31">
        <f>Mar!H61+G61</f>
        <v>89604</v>
      </c>
      <c r="I61" s="31">
        <f t="shared" si="0"/>
        <v>0</v>
      </c>
      <c r="J61" s="31">
        <f t="shared" si="1"/>
        <v>140037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7426</v>
      </c>
      <c r="E62" s="8"/>
      <c r="F62" s="31">
        <f>(Jul!E62*10)+(Aug!E62*9)+(Sep!E62*8)+(Oct!E62*7)+(Nov!E62*6)+(Dec!E62*5)+(Jan!E62*4)+(Feb!E62*3)+(Mar!E62*2)+(Apr!E62*1)</f>
        <v>412</v>
      </c>
      <c r="G62" s="8"/>
      <c r="H62" s="31">
        <f>Mar!H62+G62</f>
        <v>2033</v>
      </c>
      <c r="I62" s="31">
        <f t="shared" si="0"/>
        <v>0</v>
      </c>
      <c r="J62" s="31">
        <f t="shared" si="1"/>
        <v>9871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3710</v>
      </c>
      <c r="D63" s="31">
        <f>(Jul!C63*10)+(Aug!C63*9)+(Sep!C63*8)+(Oct!C63*7)+(Nov!C63*6)+(Dec!C63*5)+(Jan!C63*4)+(Feb!C63*3)+(Mar!C63*2)+(Apr!C63*1)</f>
        <v>102377</v>
      </c>
      <c r="E63" s="8"/>
      <c r="F63" s="31">
        <f>(Jul!E63*10)+(Aug!E63*9)+(Sep!E63*8)+(Oct!E63*7)+(Nov!E63*6)+(Dec!E63*5)+(Jan!E63*4)+(Feb!E63*3)+(Mar!E63*2)+(Apr!E63*1)</f>
        <v>0</v>
      </c>
      <c r="G63" s="8">
        <v>5281</v>
      </c>
      <c r="H63" s="31">
        <f>Mar!H63+G63</f>
        <v>139181</v>
      </c>
      <c r="I63" s="31">
        <f t="shared" si="0"/>
        <v>8991</v>
      </c>
      <c r="J63" s="31">
        <f t="shared" si="1"/>
        <v>241558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17916</v>
      </c>
      <c r="E66" s="8"/>
      <c r="F66" s="31">
        <f>(Jul!E66*10)+(Aug!E66*9)+(Sep!E66*8)+(Oct!E66*7)+(Nov!E66*6)+(Dec!E66*5)+(Jan!E66*4)+(Feb!E66*3)+(Mar!E66*2)+(Apr!E66*1)</f>
        <v>1724</v>
      </c>
      <c r="G66" s="8"/>
      <c r="H66" s="31">
        <f>Mar!H66+G66</f>
        <v>154918</v>
      </c>
      <c r="I66" s="31">
        <f t="shared" si="2"/>
        <v>0</v>
      </c>
      <c r="J66" s="31">
        <f t="shared" si="3"/>
        <v>174558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16486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12471</v>
      </c>
      <c r="I67" s="31">
        <f t="shared" si="2"/>
        <v>0</v>
      </c>
      <c r="J67" s="31">
        <f t="shared" si="3"/>
        <v>28957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11130</v>
      </c>
      <c r="G68" s="8"/>
      <c r="H68" s="31">
        <f>Mar!H68+G68</f>
        <v>22241</v>
      </c>
      <c r="I68" s="31">
        <f t="shared" si="2"/>
        <v>0</v>
      </c>
      <c r="J68" s="31">
        <f t="shared" si="3"/>
        <v>33371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2367</v>
      </c>
      <c r="D69" s="31">
        <f>(Jul!C69*10)+(Aug!C69*9)+(Sep!C69*8)+(Oct!C69*7)+(Nov!C69*6)+(Dec!C69*5)+(Jan!C69*4)+(Feb!C69*3)+(Mar!C69*2)+(Apr!C69*1)</f>
        <v>38075</v>
      </c>
      <c r="E69" s="8"/>
      <c r="F69" s="31">
        <f>(Jul!E69*10)+(Aug!E69*9)+(Sep!E69*8)+(Oct!E69*7)+(Nov!E69*6)+(Dec!E69*5)+(Jan!E69*4)+(Feb!E69*3)+(Mar!E69*2)+(Apr!E69*1)</f>
        <v>0</v>
      </c>
      <c r="G69" s="8">
        <v>21907</v>
      </c>
      <c r="H69" s="31">
        <f>Mar!H69+G69</f>
        <v>87889</v>
      </c>
      <c r="I69" s="31">
        <f t="shared" si="2"/>
        <v>24274</v>
      </c>
      <c r="J69" s="31">
        <f t="shared" si="3"/>
        <v>125964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2437</v>
      </c>
      <c r="D70" s="31">
        <f>(Jul!C70*10)+(Aug!C70*9)+(Sep!C70*8)+(Oct!C70*7)+(Nov!C70*6)+(Dec!C70*5)+(Jan!C70*4)+(Feb!C70*3)+(Mar!C70*2)+(Apr!C70*1)</f>
        <v>15142</v>
      </c>
      <c r="E70" s="8"/>
      <c r="F70" s="31">
        <f>(Jul!E70*10)+(Aug!E70*9)+(Sep!E70*8)+(Oct!E70*7)+(Nov!E70*6)+(Dec!E70*5)+(Jan!E70*4)+(Feb!E70*3)+(Mar!E70*2)+(Apr!E70*1)</f>
        <v>0</v>
      </c>
      <c r="G70" s="8">
        <v>36348</v>
      </c>
      <c r="H70" s="31">
        <f>Mar!H70+G70</f>
        <v>61217</v>
      </c>
      <c r="I70" s="31">
        <f t="shared" si="2"/>
        <v>38785</v>
      </c>
      <c r="J70" s="31">
        <f t="shared" si="3"/>
        <v>76359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6095</v>
      </c>
      <c r="D71" s="31">
        <f>(Jul!C71*10)+(Aug!C71*9)+(Sep!C71*8)+(Oct!C71*7)+(Nov!C71*6)+(Dec!C71*5)+(Jan!C71*4)+(Feb!C71*3)+(Mar!C71*2)+(Apr!C71*1)</f>
        <v>130142</v>
      </c>
      <c r="E71" s="8"/>
      <c r="F71" s="31">
        <f>(Jul!E71*10)+(Aug!E71*9)+(Sep!E71*8)+(Oct!E71*7)+(Nov!E71*6)+(Dec!E71*5)+(Jan!E71*4)+(Feb!E71*3)+(Mar!E71*2)+(Apr!E71*1)</f>
        <v>24255</v>
      </c>
      <c r="G71" s="8">
        <v>23942</v>
      </c>
      <c r="H71" s="31">
        <f>Mar!H71+G71</f>
        <v>178828</v>
      </c>
      <c r="I71" s="31">
        <f t="shared" si="2"/>
        <v>30037</v>
      </c>
      <c r="J71" s="31">
        <f t="shared" si="3"/>
        <v>333225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78813</v>
      </c>
      <c r="D72" s="32">
        <f t="shared" si="4"/>
        <v>5430024.5299999993</v>
      </c>
      <c r="E72" s="32">
        <f t="shared" si="4"/>
        <v>31930</v>
      </c>
      <c r="F72" s="32">
        <f t="shared" si="4"/>
        <v>3145647.2</v>
      </c>
      <c r="G72" s="32">
        <f t="shared" si="4"/>
        <v>298725.44</v>
      </c>
      <c r="H72" s="32">
        <f t="shared" si="4"/>
        <v>7282832.7699999996</v>
      </c>
      <c r="I72" s="32">
        <f t="shared" si="4"/>
        <v>409468.44</v>
      </c>
      <c r="J72" s="32">
        <f t="shared" si="4"/>
        <v>15858504.499999998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188850.63</v>
      </c>
      <c r="D73" s="32">
        <f t="shared" si="5"/>
        <v>4956663.04</v>
      </c>
      <c r="E73" s="32">
        <f t="shared" si="5"/>
        <v>368</v>
      </c>
      <c r="F73" s="32">
        <f t="shared" si="5"/>
        <v>880771</v>
      </c>
      <c r="G73" s="32">
        <f t="shared" si="5"/>
        <v>1261089</v>
      </c>
      <c r="H73" s="32">
        <f t="shared" si="5"/>
        <v>9638549.3499999996</v>
      </c>
      <c r="I73" s="32">
        <f t="shared" si="5"/>
        <v>1450307.63</v>
      </c>
      <c r="J73" s="32">
        <f t="shared" si="5"/>
        <v>15475983.390000001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267663.63</v>
      </c>
      <c r="D74" s="32">
        <f t="shared" ref="D74:J74" si="6">SUM(D72:D73)</f>
        <v>10386687.57</v>
      </c>
      <c r="E74" s="32">
        <f t="shared" si="6"/>
        <v>32298</v>
      </c>
      <c r="F74" s="32">
        <f t="shared" si="6"/>
        <v>4026418.2</v>
      </c>
      <c r="G74" s="32">
        <f t="shared" si="6"/>
        <v>1559814.44</v>
      </c>
      <c r="H74" s="32">
        <f t="shared" si="6"/>
        <v>16921382.119999997</v>
      </c>
      <c r="I74" s="32">
        <f t="shared" si="6"/>
        <v>1859776.0699999998</v>
      </c>
      <c r="J74" s="32">
        <f t="shared" si="6"/>
        <v>31334487.890000001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G32" sqref="G32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17140.05</v>
      </c>
      <c r="D5" s="31">
        <f>(Jul!C5*11)+(Aug!C5*10)+(Sep!C5*9)+(Oct!C5*8)+(Nov!C5*7)+(Dec!C5*6)+(Jan!C5*5)+(Feb!C5*4)+(Mar!C5*3)+(Apr!C5*2)+(May!C5*1)</f>
        <v>1488014.69</v>
      </c>
      <c r="E5" s="8">
        <v>12515</v>
      </c>
      <c r="F5" s="31">
        <f>(Jul!E5*11)+(Aug!E5*10)+(Sep!E5*9)+(Oct!E5*8)+(Nov!E5*7)+(Dec!E5*6)+(Jan!E5*5)+(Feb!E5*4)+(Mar!E5*3)+(Apr!E5*2)+(May!E5*1)</f>
        <v>1361930.68</v>
      </c>
      <c r="G5" s="8">
        <v>109529.5</v>
      </c>
      <c r="H5" s="31">
        <f>Apr!H5+G5</f>
        <v>1927680.19</v>
      </c>
      <c r="I5" s="31">
        <f t="shared" ref="I5:I63" si="0">C5+E5+G5</f>
        <v>139184.54999999999</v>
      </c>
      <c r="J5" s="49">
        <f t="shared" ref="J5:J63" si="1">D5+F5+H5</f>
        <v>4777625.5600000005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4557</v>
      </c>
      <c r="E6" s="8"/>
      <c r="F6" s="31">
        <f>(Jul!E6*11)+(Aug!E6*10)+(Sep!E6*9)+(Oct!E6*8)+(Nov!E6*7)+(Dec!E6*6)+(Jan!E6*5)+(Feb!E6*4)+(Mar!E6*3)+(Apr!E6*2)+(May!E6*1)</f>
        <v>63710</v>
      </c>
      <c r="G6" s="8"/>
      <c r="H6" s="31">
        <f>Apr!H6+G6</f>
        <v>60100</v>
      </c>
      <c r="I6" s="31">
        <f t="shared" si="0"/>
        <v>0</v>
      </c>
      <c r="J6" s="49">
        <f t="shared" si="1"/>
        <v>128367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392172.08</v>
      </c>
      <c r="E7" s="8">
        <v>3137</v>
      </c>
      <c r="F7" s="31">
        <f>(Jul!E7*11)+(Aug!E7*10)+(Sep!E7*9)+(Oct!E7*8)+(Nov!E7*7)+(Dec!E7*6)+(Jan!E7*5)+(Feb!E7*4)+(Mar!E7*3)+(Apr!E7*2)+(May!E7*1)</f>
        <v>221450</v>
      </c>
      <c r="G7" s="8">
        <v>1715</v>
      </c>
      <c r="H7" s="31">
        <f>Apr!H7+G7</f>
        <v>306204.14</v>
      </c>
      <c r="I7" s="31">
        <f t="shared" si="0"/>
        <v>4852</v>
      </c>
      <c r="J7" s="49">
        <f t="shared" si="1"/>
        <v>919826.22000000009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47907.68</v>
      </c>
      <c r="E8" s="8"/>
      <c r="F8" s="31">
        <f>(Jul!E8*11)+(Aug!E8*10)+(Sep!E8*9)+(Oct!E8*8)+(Nov!E8*7)+(Dec!E8*6)+(Jan!E8*5)+(Feb!E8*4)+(Mar!E8*3)+(Apr!E8*2)+(May!E8*1)</f>
        <v>5272</v>
      </c>
      <c r="G8" s="8"/>
      <c r="H8" s="31">
        <f>Apr!H8+G8</f>
        <v>24712.85</v>
      </c>
      <c r="I8" s="31">
        <f t="shared" si="0"/>
        <v>0</v>
      </c>
      <c r="J8" s="49">
        <f t="shared" si="1"/>
        <v>77892.53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3632</v>
      </c>
      <c r="D9" s="31">
        <f>(Jul!C9*11)+(Aug!C9*10)+(Sep!C9*9)+(Oct!C9*8)+(Nov!C9*7)+(Dec!C9*6)+(Jan!C9*5)+(Feb!C9*4)+(Mar!C9*3)+(Apr!C9*2)+(May!C9*1)</f>
        <v>108541</v>
      </c>
      <c r="E9" s="8">
        <v>1149</v>
      </c>
      <c r="F9" s="31">
        <f>(Jul!E9*11)+(Aug!E9*10)+(Sep!E9*9)+(Oct!E9*8)+(Nov!E9*7)+(Dec!E9*6)+(Jan!E9*5)+(Feb!E9*4)+(Mar!E9*3)+(Apr!E9*2)+(May!E9*1)</f>
        <v>45873</v>
      </c>
      <c r="G9" s="8">
        <v>32809</v>
      </c>
      <c r="H9" s="31">
        <f>Apr!H9+G9</f>
        <v>48142</v>
      </c>
      <c r="I9" s="31">
        <f t="shared" si="0"/>
        <v>37590</v>
      </c>
      <c r="J9" s="49">
        <f t="shared" si="1"/>
        <v>202556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71761.25</v>
      </c>
      <c r="E10" s="8">
        <v>90</v>
      </c>
      <c r="F10" s="31">
        <f>(Jul!E10*11)+(Aug!E10*10)+(Sep!E10*9)+(Oct!E10*8)+(Nov!E10*7)+(Dec!E10*6)+(Jan!E10*5)+(Feb!E10*4)+(Mar!E10*3)+(Apr!E10*2)+(May!E10*1)</f>
        <v>44768</v>
      </c>
      <c r="G10" s="8">
        <v>35614</v>
      </c>
      <c r="H10" s="31">
        <f>Apr!H10+G10</f>
        <v>41641</v>
      </c>
      <c r="I10" s="31">
        <f t="shared" si="0"/>
        <v>35704</v>
      </c>
      <c r="J10" s="49">
        <f t="shared" si="1"/>
        <v>158170.25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697</v>
      </c>
      <c r="D11" s="31">
        <f>(Jul!C11*11)+(Aug!C11*10)+(Sep!C11*9)+(Oct!C11*8)+(Nov!C11*7)+(Dec!C11*6)+(Jan!C11*5)+(Feb!C11*4)+(Mar!C11*3)+(Apr!C11*2)+(May!C11*1)</f>
        <v>129792.52</v>
      </c>
      <c r="E11" s="8">
        <v>1788</v>
      </c>
      <c r="F11" s="31">
        <f>(Jul!E11*11)+(Aug!E11*10)+(Sep!E11*9)+(Oct!E11*8)+(Nov!E11*7)+(Dec!E11*6)+(Jan!E11*5)+(Feb!E11*4)+(Mar!E11*3)+(Apr!E11*2)+(May!E11*1)</f>
        <v>71968</v>
      </c>
      <c r="G11" s="8">
        <v>1788</v>
      </c>
      <c r="H11" s="31">
        <f>Apr!H11+G11</f>
        <v>123268</v>
      </c>
      <c r="I11" s="31">
        <f t="shared" si="0"/>
        <v>4273</v>
      </c>
      <c r="J11" s="49">
        <f t="shared" si="1"/>
        <v>325028.52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40306</v>
      </c>
      <c r="E12" s="8"/>
      <c r="F12" s="31">
        <f>(Jul!E12*11)+(Aug!E12*10)+(Sep!E12*9)+(Oct!E12*8)+(Nov!E12*7)+(Dec!E12*6)+(Jan!E12*5)+(Feb!E12*4)+(Mar!E12*3)+(Apr!E12*2)+(May!E12*1)</f>
        <v>66977</v>
      </c>
      <c r="G12" s="8"/>
      <c r="H12" s="31">
        <f>Apr!H12+G12</f>
        <v>126658</v>
      </c>
      <c r="I12" s="31">
        <f t="shared" si="0"/>
        <v>0</v>
      </c>
      <c r="J12" s="49">
        <f t="shared" si="1"/>
        <v>233941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6681.64</v>
      </c>
      <c r="D13" s="31">
        <f>(Jul!C13*11)+(Aug!C13*10)+(Sep!C13*9)+(Oct!C13*8)+(Nov!C13*7)+(Dec!C13*6)+(Jan!C13*5)+(Feb!C13*4)+(Mar!C13*3)+(Apr!C13*2)+(May!C13*1)</f>
        <v>483409.92000000004</v>
      </c>
      <c r="E13" s="8">
        <v>1788</v>
      </c>
      <c r="F13" s="31">
        <f>(Jul!E13*11)+(Aug!E13*10)+(Sep!E13*9)+(Oct!E13*8)+(Nov!E13*7)+(Dec!E13*6)+(Jan!E13*5)+(Feb!E13*4)+(Mar!E13*3)+(Apr!E13*2)+(May!E13*1)</f>
        <v>135684</v>
      </c>
      <c r="G13" s="8">
        <v>38941.839999999997</v>
      </c>
      <c r="H13" s="31">
        <f>Apr!H13+G13</f>
        <v>641162.47</v>
      </c>
      <c r="I13" s="31">
        <f t="shared" si="0"/>
        <v>47411.479999999996</v>
      </c>
      <c r="J13" s="49">
        <f t="shared" si="1"/>
        <v>1260256.3900000001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>
        <v>3371.8</v>
      </c>
      <c r="D14" s="31">
        <f>(Jul!C14*11)+(Aug!C14*10)+(Sep!C14*9)+(Oct!C14*8)+(Nov!C14*7)+(Dec!C14*6)+(Jan!C14*5)+(Feb!C14*4)+(Mar!C14*3)+(Apr!C14*2)+(May!C14*1)</f>
        <v>139169.71999999997</v>
      </c>
      <c r="E14" s="8"/>
      <c r="F14" s="31">
        <f>(Jul!E14*11)+(Aug!E14*10)+(Sep!E14*9)+(Oct!E14*8)+(Nov!E14*7)+(Dec!E14*6)+(Jan!E14*5)+(Feb!E14*4)+(Mar!E14*3)+(Apr!E14*2)+(May!E14*1)</f>
        <v>0</v>
      </c>
      <c r="G14" s="8">
        <v>6528.21</v>
      </c>
      <c r="H14" s="31">
        <f>Apr!H14+G14</f>
        <v>106834.56000000001</v>
      </c>
      <c r="I14" s="31">
        <f t="shared" si="0"/>
        <v>9900.01</v>
      </c>
      <c r="J14" s="49">
        <f t="shared" si="1"/>
        <v>246004.27999999997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18435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5530</v>
      </c>
      <c r="I15" s="31">
        <f t="shared" si="0"/>
        <v>0</v>
      </c>
      <c r="J15" s="49">
        <f t="shared" si="1"/>
        <v>23965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19283.349999999999</v>
      </c>
      <c r="D16" s="31">
        <f>(Jul!C16*11)+(Aug!C16*10)+(Sep!C16*9)+(Oct!C16*8)+(Nov!C16*7)+(Dec!C16*6)+(Jan!C16*5)+(Feb!C16*4)+(Mar!C16*3)+(Apr!C16*2)+(May!C16*1)</f>
        <v>1512824.4700000002</v>
      </c>
      <c r="E16" s="8">
        <v>76.8</v>
      </c>
      <c r="F16" s="31">
        <f>(Jul!E16*11)+(Aug!E16*10)+(Sep!E16*9)+(Oct!E16*8)+(Nov!E16*7)+(Dec!E16*6)+(Jan!E16*5)+(Feb!E16*4)+(Mar!E16*3)+(Apr!E16*2)+(May!E16*1)</f>
        <v>236222.8</v>
      </c>
      <c r="G16" s="8">
        <v>176843.6</v>
      </c>
      <c r="H16" s="31">
        <f>Apr!H16+G16</f>
        <v>1494760.6</v>
      </c>
      <c r="I16" s="31">
        <f t="shared" si="0"/>
        <v>196203.75</v>
      </c>
      <c r="J16" s="49">
        <f t="shared" si="1"/>
        <v>3243807.87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>
        <v>407.75</v>
      </c>
      <c r="D17" s="31">
        <f>(Jul!C17*11)+(Aug!C17*10)+(Sep!C17*9)+(Oct!C17*8)+(Nov!C17*7)+(Dec!C17*6)+(Jan!C17*5)+(Feb!C17*4)+(Mar!C17*3)+(Apr!C17*2)+(May!C17*1)</f>
        <v>185560.75</v>
      </c>
      <c r="E17" s="8"/>
      <c r="F17" s="31">
        <f>(Jul!E17*11)+(Aug!E17*10)+(Sep!E17*9)+(Oct!E17*8)+(Nov!E17*7)+(Dec!E17*6)+(Jan!E17*5)+(Feb!E17*4)+(Mar!E17*3)+(Apr!E17*2)+(May!E17*1)</f>
        <v>70215</v>
      </c>
      <c r="G17" s="8"/>
      <c r="H17" s="31">
        <f>Apr!H17+G17</f>
        <v>121469.62</v>
      </c>
      <c r="I17" s="31">
        <f t="shared" si="0"/>
        <v>407.75</v>
      </c>
      <c r="J17" s="49">
        <f t="shared" si="1"/>
        <v>377245.37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11384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3131</v>
      </c>
      <c r="I19" s="31">
        <f t="shared" si="0"/>
        <v>0</v>
      </c>
      <c r="J19" s="49">
        <f t="shared" si="1"/>
        <v>14515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>
        <v>3068.9</v>
      </c>
      <c r="D20" s="31">
        <f>(Jul!C20*11)+(Aug!C20*10)+(Sep!C20*9)+(Oct!C20*8)+(Nov!C20*7)+(Dec!C20*6)+(Jan!C20*5)+(Feb!C20*4)+(Mar!C20*3)+(Apr!C20*2)+(May!C20*1)</f>
        <v>144442.9</v>
      </c>
      <c r="E20" s="8"/>
      <c r="F20" s="31">
        <f>(Jul!E20*11)+(Aug!E20*10)+(Sep!E20*9)+(Oct!E20*8)+(Nov!E20*7)+(Dec!E20*6)+(Jan!E20*5)+(Feb!E20*4)+(Mar!E20*3)+(Apr!E20*2)+(May!E20*1)</f>
        <v>43476.25</v>
      </c>
      <c r="G20" s="8">
        <v>1447.79</v>
      </c>
      <c r="H20" s="31">
        <f>Apr!H20+G20</f>
        <v>133385.70000000001</v>
      </c>
      <c r="I20" s="31">
        <f t="shared" si="0"/>
        <v>4516.6900000000005</v>
      </c>
      <c r="J20" s="49">
        <f t="shared" si="1"/>
        <v>321304.84999999998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0</v>
      </c>
      <c r="E21" s="8"/>
      <c r="F21" s="31">
        <f>(Jul!E21*11)+(Aug!E21*10)+(Sep!E21*9)+(Oct!E21*8)+(Nov!E21*7)+(Dec!E21*6)+(Jan!E21*5)+(Feb!E21*4)+(Mar!E21*3)+(Apr!E21*2)+(May!E21*1)</f>
        <v>28430</v>
      </c>
      <c r="G21" s="8"/>
      <c r="H21" s="31">
        <f>Apr!H21+G21</f>
        <v>14621</v>
      </c>
      <c r="I21" s="31">
        <f t="shared" si="0"/>
        <v>0</v>
      </c>
      <c r="J21" s="49">
        <f t="shared" si="1"/>
        <v>43051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182929</v>
      </c>
      <c r="E22" s="8"/>
      <c r="F22" s="31">
        <f>(Jul!E22*11)+(Aug!E22*10)+(Sep!E22*9)+(Oct!E22*8)+(Nov!E22*7)+(Dec!E22*6)+(Jan!E22*5)+(Feb!E22*4)+(Mar!E22*3)+(Apr!E22*2)+(May!E22*1)</f>
        <v>34333</v>
      </c>
      <c r="G22" s="8"/>
      <c r="H22" s="31">
        <f>Apr!H22+G22</f>
        <v>97569</v>
      </c>
      <c r="I22" s="31">
        <f t="shared" si="0"/>
        <v>0</v>
      </c>
      <c r="J22" s="49">
        <f t="shared" si="1"/>
        <v>314831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>
        <v>5810.21</v>
      </c>
      <c r="D23" s="31">
        <f>(Jul!C23*11)+(Aug!C23*10)+(Sep!C23*9)+(Oct!C23*8)+(Nov!C23*7)+(Dec!C23*6)+(Jan!C23*5)+(Feb!C23*4)+(Mar!C23*3)+(Apr!C23*2)+(May!C23*1)</f>
        <v>266641.21000000002</v>
      </c>
      <c r="E23" s="8">
        <v>9184.76</v>
      </c>
      <c r="F23" s="31">
        <f>(Jul!E23*11)+(Aug!E23*10)+(Sep!E23*9)+(Oct!E23*8)+(Nov!E23*7)+(Dec!E23*6)+(Jan!E23*5)+(Feb!E23*4)+(Mar!E23*3)+(Apr!E23*2)+(May!E23*1)</f>
        <v>238540.68000000002</v>
      </c>
      <c r="G23" s="8">
        <v>29647.19</v>
      </c>
      <c r="H23" s="31">
        <f>Apr!H23+G23</f>
        <v>442876.94</v>
      </c>
      <c r="I23" s="31">
        <f t="shared" si="0"/>
        <v>44642.16</v>
      </c>
      <c r="J23" s="49">
        <f t="shared" si="1"/>
        <v>948058.83000000007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83989</v>
      </c>
      <c r="E24" s="8">
        <v>1788</v>
      </c>
      <c r="F24" s="31">
        <f>(Jul!E24*11)+(Aug!E24*10)+(Sep!E24*9)+(Oct!E24*8)+(Nov!E24*7)+(Dec!E24*6)+(Jan!E24*5)+(Feb!E24*4)+(Mar!E24*3)+(Apr!E24*2)+(May!E24*1)</f>
        <v>47070</v>
      </c>
      <c r="G24" s="8"/>
      <c r="H24" s="31">
        <f>Apr!H24+G24</f>
        <v>306311</v>
      </c>
      <c r="I24" s="31">
        <f t="shared" si="0"/>
        <v>1788</v>
      </c>
      <c r="J24" s="49">
        <f t="shared" si="1"/>
        <v>437370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105348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69653</v>
      </c>
      <c r="I25" s="31">
        <f t="shared" si="0"/>
        <v>0</v>
      </c>
      <c r="J25" s="49">
        <f t="shared" si="1"/>
        <v>175001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>
        <v>455.75</v>
      </c>
      <c r="D26" s="31">
        <f>(Jul!C26*11)+(Aug!C26*10)+(Sep!C26*9)+(Oct!C26*8)+(Nov!C26*7)+(Dec!C26*6)+(Jan!C26*5)+(Feb!C26*4)+(Mar!C26*3)+(Apr!C26*2)+(May!C26*1)</f>
        <v>73711.55</v>
      </c>
      <c r="E26" s="8"/>
      <c r="F26" s="31">
        <f>(Jul!E26*11)+(Aug!E26*10)+(Sep!E26*9)+(Oct!E26*8)+(Nov!E26*7)+(Dec!E26*6)+(Jan!E26*5)+(Feb!E26*4)+(Mar!E26*3)+(Apr!E26*2)+(May!E26*1)</f>
        <v>69436</v>
      </c>
      <c r="G26" s="8">
        <v>322.58</v>
      </c>
      <c r="H26" s="31">
        <f>Apr!H26+G26</f>
        <v>110181.79999999999</v>
      </c>
      <c r="I26" s="31">
        <f t="shared" si="0"/>
        <v>778.32999999999993</v>
      </c>
      <c r="J26" s="49">
        <f t="shared" si="1"/>
        <v>253329.34999999998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77222</v>
      </c>
      <c r="E27" s="8"/>
      <c r="F27" s="31">
        <f>(Jul!E27*11)+(Aug!E27*10)+(Sep!E27*9)+(Oct!E27*8)+(Nov!E27*7)+(Dec!E27*6)+(Jan!E27*5)+(Feb!E27*4)+(Mar!E27*3)+(Apr!E27*2)+(May!E27*1)</f>
        <v>22784</v>
      </c>
      <c r="G27" s="8"/>
      <c r="H27" s="31">
        <f>Apr!H27+G27</f>
        <v>81785</v>
      </c>
      <c r="I27" s="31">
        <f t="shared" si="0"/>
        <v>0</v>
      </c>
      <c r="J27" s="49">
        <f t="shared" si="1"/>
        <v>181791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43620</v>
      </c>
      <c r="E28" s="8"/>
      <c r="F28" s="31">
        <f>(Jul!E28*11)+(Aug!E28*10)+(Sep!E28*9)+(Oct!E28*8)+(Nov!E28*7)+(Dec!E28*6)+(Jan!E28*5)+(Feb!E28*4)+(Mar!E28*3)+(Apr!E28*2)+(May!E28*1)</f>
        <v>540</v>
      </c>
      <c r="G28" s="8"/>
      <c r="H28" s="31">
        <f>Apr!H28+G28</f>
        <v>26210</v>
      </c>
      <c r="I28" s="31">
        <f t="shared" si="0"/>
        <v>0</v>
      </c>
      <c r="J28" s="49">
        <f t="shared" si="1"/>
        <v>70370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77039</v>
      </c>
      <c r="E29" s="8"/>
      <c r="F29" s="31">
        <f>(Jul!E29*11)+(Aug!E29*10)+(Sep!E29*9)+(Oct!E29*8)+(Nov!E29*7)+(Dec!E29*6)+(Jan!E29*5)+(Feb!E29*4)+(Mar!E29*3)+(Apr!E29*2)+(May!E29*1)</f>
        <v>1052</v>
      </c>
      <c r="G29" s="8"/>
      <c r="H29" s="31">
        <f>Apr!H29+G29</f>
        <v>27145</v>
      </c>
      <c r="I29" s="31">
        <f t="shared" si="0"/>
        <v>0</v>
      </c>
      <c r="J29" s="49">
        <f t="shared" si="1"/>
        <v>105236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>
        <v>1551.48</v>
      </c>
      <c r="D30" s="31">
        <f>(Jul!C30*11)+(Aug!C30*10)+(Sep!C30*9)+(Oct!C30*8)+(Nov!C30*7)+(Dec!C30*6)+(Jan!C30*5)+(Feb!C30*4)+(Mar!C30*3)+(Apr!C30*2)+(May!C30*1)</f>
        <v>189923.48</v>
      </c>
      <c r="E30" s="8">
        <v>1788</v>
      </c>
      <c r="F30" s="31">
        <f>(Jul!E30*11)+(Aug!E30*10)+(Sep!E30*9)+(Oct!E30*8)+(Nov!E30*7)+(Dec!E30*6)+(Jan!E30*5)+(Feb!E30*4)+(Mar!E30*3)+(Apr!E30*2)+(May!E30*1)</f>
        <v>162781</v>
      </c>
      <c r="G30" s="8">
        <v>6365</v>
      </c>
      <c r="H30" s="31">
        <f>Apr!H30+G30</f>
        <v>340709.93</v>
      </c>
      <c r="I30" s="31">
        <f t="shared" si="0"/>
        <v>9704.48</v>
      </c>
      <c r="J30" s="49">
        <f t="shared" si="1"/>
        <v>693414.40999999992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1654.7</v>
      </c>
      <c r="D31" s="31">
        <f>(Jul!C31*11)+(Aug!C31*10)+(Sep!C31*9)+(Oct!C31*8)+(Nov!C31*7)+(Dec!C31*6)+(Jan!C31*5)+(Feb!C31*4)+(Mar!C31*3)+(Apr!C31*2)+(May!C31*1)</f>
        <v>537241.69999999995</v>
      </c>
      <c r="E31" s="8">
        <v>1788</v>
      </c>
      <c r="F31" s="31">
        <f>(Jul!E31*11)+(Aug!E31*10)+(Sep!E31*9)+(Oct!E31*8)+(Nov!E31*7)+(Dec!E31*6)+(Jan!E31*5)+(Feb!E31*4)+(Mar!E31*3)+(Apr!E31*2)+(May!E31*1)</f>
        <v>710676</v>
      </c>
      <c r="G31" s="8">
        <v>4890.6400000000003</v>
      </c>
      <c r="H31" s="31">
        <f>Apr!H31+G31</f>
        <v>1047532.3200000001</v>
      </c>
      <c r="I31" s="31">
        <f t="shared" si="0"/>
        <v>8333.34</v>
      </c>
      <c r="J31" s="49">
        <f t="shared" si="1"/>
        <v>2295450.02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19455</v>
      </c>
      <c r="E32" s="8"/>
      <c r="F32" s="31">
        <f>(Jul!E32*11)+(Aug!E32*10)+(Sep!E32*9)+(Oct!E32*8)+(Nov!E32*7)+(Dec!E32*6)+(Jan!E32*5)+(Feb!E32*4)+(Mar!E32*3)+(Apr!E32*2)+(May!E32*1)</f>
        <v>12488</v>
      </c>
      <c r="G32" s="8"/>
      <c r="H32" s="31">
        <f>Apr!H32+G32</f>
        <v>1029</v>
      </c>
      <c r="I32" s="31">
        <f t="shared" si="0"/>
        <v>0</v>
      </c>
      <c r="J32" s="49">
        <f t="shared" si="1"/>
        <v>32972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>
        <v>731.36</v>
      </c>
      <c r="D33" s="31">
        <f>(Jul!C33*11)+(Aug!C33*10)+(Sep!C33*9)+(Oct!C33*8)+(Nov!C33*7)+(Dec!C33*6)+(Jan!C33*5)+(Feb!C33*4)+(Mar!C33*3)+(Apr!C33*2)+(May!C33*1)</f>
        <v>148615.83999999997</v>
      </c>
      <c r="E33" s="8"/>
      <c r="F33" s="31">
        <f>(Jul!E33*11)+(Aug!E33*10)+(Sep!E33*9)+(Oct!E33*8)+(Nov!E33*7)+(Dec!E33*6)+(Jan!E33*5)+(Feb!E33*4)+(Mar!E33*3)+(Apr!E33*2)+(May!E33*1)</f>
        <v>20600</v>
      </c>
      <c r="G33" s="8">
        <v>8700</v>
      </c>
      <c r="H33" s="31">
        <f>Apr!H33+G33</f>
        <v>155293</v>
      </c>
      <c r="I33" s="31">
        <f t="shared" si="0"/>
        <v>9431.36</v>
      </c>
      <c r="J33" s="49">
        <f t="shared" si="1"/>
        <v>324508.83999999997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6551.0300000000007</v>
      </c>
      <c r="E34" s="8">
        <v>1254.19</v>
      </c>
      <c r="F34" s="31">
        <f>(Jul!E34*11)+(Aug!E34*10)+(Sep!E34*9)+(Oct!E34*8)+(Nov!E34*7)+(Dec!E34*6)+(Jan!E34*5)+(Feb!E34*4)+(Mar!E34*3)+(Apr!E34*2)+(May!E34*1)</f>
        <v>1254.19</v>
      </c>
      <c r="G34" s="8">
        <v>5382</v>
      </c>
      <c r="H34" s="31">
        <f>Apr!H34+G34</f>
        <v>20525</v>
      </c>
      <c r="I34" s="31">
        <f t="shared" si="0"/>
        <v>6636.1900000000005</v>
      </c>
      <c r="J34" s="49">
        <f t="shared" si="1"/>
        <v>28330.22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7733.12</v>
      </c>
      <c r="D35" s="31">
        <f>(Jul!C35*11)+(Aug!C35*10)+(Sep!C35*9)+(Oct!C35*8)+(Nov!C35*7)+(Dec!C35*6)+(Jan!C35*5)+(Feb!C35*4)+(Mar!C35*3)+(Apr!C35*2)+(May!C35*1)</f>
        <v>355962.32</v>
      </c>
      <c r="E35" s="8"/>
      <c r="F35" s="31">
        <f>(Jul!E35*11)+(Aug!E35*10)+(Sep!E35*9)+(Oct!E35*8)+(Nov!E35*7)+(Dec!E35*6)+(Jan!E35*5)+(Feb!E35*4)+(Mar!E35*3)+(Apr!E35*2)+(May!E35*1)</f>
        <v>141867</v>
      </c>
      <c r="G35" s="8">
        <v>50730</v>
      </c>
      <c r="H35" s="31">
        <f>Apr!H35+G35</f>
        <v>460820</v>
      </c>
      <c r="I35" s="31">
        <f t="shared" si="0"/>
        <v>58463.12</v>
      </c>
      <c r="J35" s="49">
        <f t="shared" si="1"/>
        <v>958649.32000000007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11946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6104</v>
      </c>
      <c r="I36" s="31">
        <f t="shared" si="0"/>
        <v>0</v>
      </c>
      <c r="J36" s="49">
        <f t="shared" si="1"/>
        <v>18050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92479.84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38876</v>
      </c>
      <c r="I37" s="31">
        <f t="shared" si="0"/>
        <v>0</v>
      </c>
      <c r="J37" s="49">
        <f t="shared" si="1"/>
        <v>131355.84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>
        <v>1903.48</v>
      </c>
      <c r="D38" s="31">
        <f>(Jul!C38*11)+(Aug!C38*10)+(Sep!C38*9)+(Oct!C38*8)+(Nov!C38*7)+(Dec!C38*6)+(Jan!C38*5)+(Feb!C38*4)+(Mar!C38*3)+(Apr!C38*2)+(May!C38*1)</f>
        <v>14511.48</v>
      </c>
      <c r="E38" s="8"/>
      <c r="F38" s="31">
        <f>(Jul!E38*11)+(Aug!E38*10)+(Sep!E38*9)+(Oct!E38*8)+(Nov!E38*7)+(Dec!E38*6)+(Jan!E38*5)+(Feb!E38*4)+(Mar!E38*3)+(Apr!E38*2)+(May!E38*1)</f>
        <v>360</v>
      </c>
      <c r="G38" s="8">
        <v>6062.44</v>
      </c>
      <c r="H38" s="31">
        <f>Apr!H38+G38</f>
        <v>12492.439999999999</v>
      </c>
      <c r="I38" s="31">
        <f t="shared" si="0"/>
        <v>7965.92</v>
      </c>
      <c r="J38" s="49">
        <f t="shared" si="1"/>
        <v>27363.919999999998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3288.48</v>
      </c>
      <c r="D39" s="31">
        <f>(Jul!C39*11)+(Aug!C39*10)+(Sep!C39*9)+(Oct!C39*8)+(Nov!C39*7)+(Dec!C39*6)+(Jan!C39*5)+(Feb!C39*4)+(Mar!C39*3)+(Apr!C39*2)+(May!C39*1)</f>
        <v>219475.92</v>
      </c>
      <c r="E39" s="8"/>
      <c r="F39" s="31">
        <f>(Jul!E39*11)+(Aug!E39*10)+(Sep!E39*9)+(Oct!E39*8)+(Nov!E39*7)+(Dec!E39*6)+(Jan!E39*5)+(Feb!E39*4)+(Mar!E39*3)+(Apr!E39*2)+(May!E39*1)</f>
        <v>75995</v>
      </c>
      <c r="G39" s="8">
        <v>1635</v>
      </c>
      <c r="H39" s="31">
        <f>Apr!H39+G39</f>
        <v>278813</v>
      </c>
      <c r="I39" s="31">
        <f t="shared" si="0"/>
        <v>4923.4799999999996</v>
      </c>
      <c r="J39" s="49">
        <f t="shared" si="1"/>
        <v>574283.92000000004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2849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518</v>
      </c>
      <c r="I40" s="31">
        <f t="shared" si="0"/>
        <v>0</v>
      </c>
      <c r="J40" s="49">
        <f t="shared" si="1"/>
        <v>3367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>
        <v>1334.71</v>
      </c>
      <c r="D41" s="31">
        <f>(Jul!C41*11)+(Aug!C41*10)+(Sep!C41*9)+(Oct!C41*8)+(Nov!C41*7)+(Dec!C41*6)+(Jan!C41*5)+(Feb!C41*4)+(Mar!C41*3)+(Apr!C41*2)+(May!C41*1)</f>
        <v>9763.7099999999991</v>
      </c>
      <c r="E41" s="8"/>
      <c r="F41" s="31">
        <f>(Jul!E41*11)+(Aug!E41*10)+(Sep!E41*9)+(Oct!E41*8)+(Nov!E41*7)+(Dec!E41*6)+(Jan!E41*5)+(Feb!E41*4)+(Mar!E41*3)+(Apr!E41*2)+(May!E41*1)</f>
        <v>1790</v>
      </c>
      <c r="G41" s="8">
        <v>26298</v>
      </c>
      <c r="H41" s="31">
        <f>Apr!H41+G41</f>
        <v>47226</v>
      </c>
      <c r="I41" s="31">
        <f t="shared" si="0"/>
        <v>27632.71</v>
      </c>
      <c r="J41" s="49">
        <f t="shared" si="1"/>
        <v>58779.71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77881.52</v>
      </c>
      <c r="E42" s="8"/>
      <c r="F42" s="31">
        <f>(Jul!E42*11)+(Aug!E42*10)+(Sep!E42*9)+(Oct!E42*8)+(Nov!E42*7)+(Dec!E42*6)+(Jan!E42*5)+(Feb!E42*4)+(Mar!E42*3)+(Apr!E42*2)+(May!E42*1)</f>
        <v>89271</v>
      </c>
      <c r="G42" s="8"/>
      <c r="H42" s="31">
        <f>Apr!H42+G42</f>
        <v>131475</v>
      </c>
      <c r="I42" s="31">
        <f t="shared" si="0"/>
        <v>0</v>
      </c>
      <c r="J42" s="49">
        <f t="shared" si="1"/>
        <v>298627.52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>
        <v>10908.6</v>
      </c>
      <c r="D43" s="31">
        <f>(Jul!C43*11)+(Aug!C43*10)+(Sep!C43*9)+(Oct!C43*8)+(Nov!C43*7)+(Dec!C43*6)+(Jan!C43*5)+(Feb!C43*4)+(Mar!C43*3)+(Apr!C43*2)+(May!C43*1)</f>
        <v>271030.5</v>
      </c>
      <c r="E43" s="8">
        <v>223</v>
      </c>
      <c r="F43" s="31">
        <f>(Jul!E43*11)+(Aug!E43*10)+(Sep!E43*9)+(Oct!E43*8)+(Nov!E43*7)+(Dec!E43*6)+(Jan!E43*5)+(Feb!E43*4)+(Mar!E43*3)+(Apr!E43*2)+(May!E43*1)</f>
        <v>23158</v>
      </c>
      <c r="G43" s="8">
        <v>40360</v>
      </c>
      <c r="H43" s="31">
        <f>Apr!H43+G43</f>
        <v>605489</v>
      </c>
      <c r="I43" s="31">
        <f t="shared" si="0"/>
        <v>51491.6</v>
      </c>
      <c r="J43" s="49">
        <f t="shared" si="1"/>
        <v>899677.5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836.5</v>
      </c>
      <c r="D44" s="31">
        <f>(Jul!C44*11)+(Aug!C44*10)+(Sep!C44*9)+(Oct!C44*8)+(Nov!C44*7)+(Dec!C44*6)+(Jan!C44*5)+(Feb!C44*4)+(Mar!C44*3)+(Apr!C44*2)+(May!C44*1)</f>
        <v>539306.62</v>
      </c>
      <c r="E44" s="8">
        <v>1788</v>
      </c>
      <c r="F44" s="31">
        <f>(Jul!E44*11)+(Aug!E44*10)+(Sep!E44*9)+(Oct!E44*8)+(Nov!E44*7)+(Dec!E44*6)+(Jan!E44*5)+(Feb!E44*4)+(Mar!E44*3)+(Apr!E44*2)+(May!E44*1)</f>
        <v>36682</v>
      </c>
      <c r="G44" s="8">
        <v>43028</v>
      </c>
      <c r="H44" s="31">
        <f>Apr!H44+G44</f>
        <v>694305</v>
      </c>
      <c r="I44" s="31">
        <f t="shared" si="0"/>
        <v>45652.5</v>
      </c>
      <c r="J44" s="49">
        <f t="shared" si="1"/>
        <v>1270293.6200000001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>
        <v>1888.48</v>
      </c>
      <c r="D45" s="31">
        <f>(Jul!C45*11)+(Aug!C45*10)+(Sep!C45*9)+(Oct!C45*8)+(Nov!C45*7)+(Dec!C45*6)+(Jan!C45*5)+(Feb!C45*4)+(Mar!C45*3)+(Apr!C45*2)+(May!C45*1)</f>
        <v>42454.48</v>
      </c>
      <c r="E45" s="8"/>
      <c r="F45" s="31">
        <f>(Jul!E45*11)+(Aug!E45*10)+(Sep!E45*9)+(Oct!E45*8)+(Nov!E45*7)+(Dec!E45*6)+(Jan!E45*5)+(Feb!E45*4)+(Mar!E45*3)+(Apr!E45*2)+(May!E45*1)</f>
        <v>29469</v>
      </c>
      <c r="G45" s="8">
        <v>6645</v>
      </c>
      <c r="H45" s="31">
        <f>Apr!H45+G45</f>
        <v>89953</v>
      </c>
      <c r="I45" s="31">
        <f t="shared" si="0"/>
        <v>8533.48</v>
      </c>
      <c r="J45" s="49">
        <f t="shared" si="1"/>
        <v>161876.48000000001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13015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11204</v>
      </c>
      <c r="I46" s="31">
        <f t="shared" si="0"/>
        <v>0</v>
      </c>
      <c r="J46" s="49">
        <f t="shared" si="1"/>
        <v>24219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354275.12</v>
      </c>
      <c r="E47" s="8"/>
      <c r="F47" s="31">
        <f>(Jul!E47*11)+(Aug!E47*10)+(Sep!E47*9)+(Oct!E47*8)+(Nov!E47*7)+(Dec!E47*6)+(Jan!E47*5)+(Feb!E47*4)+(Mar!E47*3)+(Apr!E47*2)+(May!E47*1)</f>
        <v>13560</v>
      </c>
      <c r="G47" s="8"/>
      <c r="H47" s="31">
        <f>Apr!H47+G47</f>
        <v>268958</v>
      </c>
      <c r="I47" s="31">
        <f t="shared" si="0"/>
        <v>0</v>
      </c>
      <c r="J47" s="49">
        <f t="shared" si="1"/>
        <v>636793.12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2067.48</v>
      </c>
      <c r="D48" s="31">
        <f>(Jul!C48*11)+(Aug!C48*10)+(Sep!C48*9)+(Oct!C48*8)+(Nov!C48*7)+(Dec!C48*6)+(Jan!C48*5)+(Feb!C48*4)+(Mar!C48*3)+(Apr!C48*2)+(May!C48*1)</f>
        <v>153627.4</v>
      </c>
      <c r="E48" s="8"/>
      <c r="F48" s="31">
        <f>(Jul!E48*11)+(Aug!E48*10)+(Sep!E48*9)+(Oct!E48*8)+(Nov!E48*7)+(Dec!E48*6)+(Jan!E48*5)+(Feb!E48*4)+(Mar!E48*3)+(Apr!E48*2)+(May!E48*1)</f>
        <v>47423</v>
      </c>
      <c r="G48" s="8">
        <v>4027</v>
      </c>
      <c r="H48" s="31">
        <f>Apr!H48+G48</f>
        <v>137959</v>
      </c>
      <c r="I48" s="31">
        <f t="shared" si="0"/>
        <v>6094.48</v>
      </c>
      <c r="J48" s="49">
        <f t="shared" si="1"/>
        <v>339009.4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132622.88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279249</v>
      </c>
      <c r="I49" s="31">
        <f t="shared" si="0"/>
        <v>0</v>
      </c>
      <c r="J49" s="49">
        <f t="shared" si="1"/>
        <v>411871.88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>
        <v>3172.13</v>
      </c>
      <c r="D50" s="31">
        <f>(Jul!C50*11)+(Aug!C50*10)+(Sep!C50*9)+(Oct!C50*8)+(Nov!C50*7)+(Dec!C50*6)+(Jan!C50*5)+(Feb!C50*4)+(Mar!C50*3)+(Apr!C50*2)+(May!C50*1)</f>
        <v>56905.49</v>
      </c>
      <c r="E50" s="8"/>
      <c r="F50" s="31">
        <f>(Jul!E50*11)+(Aug!E50*10)+(Sep!E50*9)+(Oct!E50*8)+(Nov!E50*7)+(Dec!E50*6)+(Jan!E50*5)+(Feb!E50*4)+(Mar!E50*3)+(Apr!E50*2)+(May!E50*1)</f>
        <v>47328</v>
      </c>
      <c r="G50" s="8">
        <v>1388</v>
      </c>
      <c r="H50" s="31">
        <f>Apr!H50+G50</f>
        <v>35433</v>
      </c>
      <c r="I50" s="31">
        <f t="shared" si="0"/>
        <v>4560.13</v>
      </c>
      <c r="J50" s="49">
        <f t="shared" si="1"/>
        <v>139666.49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6179</v>
      </c>
      <c r="D51" s="31">
        <f>(Jul!C51*11)+(Aug!C51*10)+(Sep!C51*9)+(Oct!C51*8)+(Nov!C51*7)+(Dec!C51*6)+(Jan!C51*5)+(Feb!C51*4)+(Mar!C51*3)+(Apr!C51*2)+(May!C51*1)</f>
        <v>221885</v>
      </c>
      <c r="E51" s="8"/>
      <c r="F51" s="31">
        <f>(Jul!E51*11)+(Aug!E51*10)+(Sep!E51*9)+(Oct!E51*8)+(Nov!E51*7)+(Dec!E51*6)+(Jan!E51*5)+(Feb!E51*4)+(Mar!E51*3)+(Apr!E51*2)+(May!E51*1)</f>
        <v>75685</v>
      </c>
      <c r="G51" s="8">
        <v>4264</v>
      </c>
      <c r="H51" s="31">
        <f>Apr!H51+G51</f>
        <v>555823</v>
      </c>
      <c r="I51" s="31">
        <f t="shared" si="0"/>
        <v>10443</v>
      </c>
      <c r="J51" s="49">
        <f t="shared" si="1"/>
        <v>853393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59660</v>
      </c>
      <c r="E52" s="8"/>
      <c r="F52" s="31">
        <f>(Jul!E52*11)+(Aug!E52*10)+(Sep!E52*9)+(Oct!E52*8)+(Nov!E52*7)+(Dec!E52*6)+(Jan!E52*5)+(Feb!E52*4)+(Mar!E52*3)+(Apr!E52*2)+(May!E52*1)</f>
        <v>40392</v>
      </c>
      <c r="G52" s="8"/>
      <c r="H52" s="31">
        <f>Apr!H52+G52</f>
        <v>163579</v>
      </c>
      <c r="I52" s="31">
        <f t="shared" si="0"/>
        <v>0</v>
      </c>
      <c r="J52" s="49">
        <f t="shared" si="1"/>
        <v>263631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>
        <v>3415.74</v>
      </c>
      <c r="D53" s="31">
        <f>(Jul!C53*11)+(Aug!C53*10)+(Sep!C53*9)+(Oct!C53*8)+(Nov!C53*7)+(Dec!C53*6)+(Jan!C53*5)+(Feb!C53*4)+(Mar!C53*3)+(Apr!C53*2)+(May!C53*1)</f>
        <v>6305.74</v>
      </c>
      <c r="E53" s="8"/>
      <c r="F53" s="31">
        <f>(Jul!E53*11)+(Aug!E53*10)+(Sep!E53*9)+(Oct!E53*8)+(Nov!E53*7)+(Dec!E53*6)+(Jan!E53*5)+(Feb!E53*4)+(Mar!E53*3)+(Apr!E53*2)+(May!E53*1)</f>
        <v>0</v>
      </c>
      <c r="G53" s="8">
        <v>7507</v>
      </c>
      <c r="H53" s="31">
        <f>Apr!H53+G53</f>
        <v>16159</v>
      </c>
      <c r="I53" s="31">
        <f t="shared" si="0"/>
        <v>10922.74</v>
      </c>
      <c r="J53" s="49">
        <f t="shared" si="1"/>
        <v>22464.739999999998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>
        <v>133.16999999999999</v>
      </c>
      <c r="D54" s="31">
        <f>(Jul!C54*11)+(Aug!C54*10)+(Sep!C54*9)+(Oct!C54*8)+(Nov!C54*7)+(Dec!C54*6)+(Jan!C54*5)+(Feb!C54*4)+(Mar!C54*3)+(Apr!C54*2)+(May!C54*1)</f>
        <v>125438.17</v>
      </c>
      <c r="E54" s="8"/>
      <c r="F54" s="31">
        <f>(Jul!E54*11)+(Aug!E54*10)+(Sep!E54*9)+(Oct!E54*8)+(Nov!E54*7)+(Dec!E54*6)+(Jan!E54*5)+(Feb!E54*4)+(Mar!E54*3)+(Apr!E54*2)+(May!E54*1)</f>
        <v>22244</v>
      </c>
      <c r="G54" s="8">
        <v>797</v>
      </c>
      <c r="H54" s="31">
        <f>Apr!H54+G54</f>
        <v>132845</v>
      </c>
      <c r="I54" s="31">
        <f t="shared" si="0"/>
        <v>930.17</v>
      </c>
      <c r="J54" s="49">
        <f t="shared" si="1"/>
        <v>280527.17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4892.7</v>
      </c>
      <c r="D55" s="31">
        <f>(Jul!C55*11)+(Aug!C55*10)+(Sep!C55*9)+(Oct!C55*8)+(Nov!C55*7)+(Dec!C55*6)+(Jan!C55*5)+(Feb!C55*4)+(Mar!C55*3)+(Apr!C55*2)+(May!C55*1)</f>
        <v>372253.54000000004</v>
      </c>
      <c r="E55" s="8"/>
      <c r="F55" s="31">
        <f>(Jul!E55*11)+(Aug!E55*10)+(Sep!E55*9)+(Oct!E55*8)+(Nov!E55*7)+(Dec!E55*6)+(Jan!E55*5)+(Feb!E55*4)+(Mar!E55*3)+(Apr!E55*2)+(May!E55*1)</f>
        <v>4266</v>
      </c>
      <c r="G55" s="8">
        <v>15061</v>
      </c>
      <c r="H55" s="31">
        <f>Apr!H55+G55</f>
        <v>518060.35</v>
      </c>
      <c r="I55" s="31">
        <f t="shared" si="0"/>
        <v>19953.7</v>
      </c>
      <c r="J55" s="49">
        <f t="shared" si="1"/>
        <v>894579.89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>
        <v>1412.53</v>
      </c>
      <c r="D57" s="31">
        <f>(Jul!C57*11)+(Aug!C57*10)+(Sep!C57*9)+(Oct!C57*8)+(Nov!C57*7)+(Dec!C57*6)+(Jan!C57*5)+(Feb!C57*4)+(Mar!C57*3)+(Apr!C57*2)+(May!C57*1)</f>
        <v>152372.45000000001</v>
      </c>
      <c r="E57" s="8"/>
      <c r="F57" s="31">
        <f>(Jul!E57*11)+(Aug!E57*10)+(Sep!E57*9)+(Oct!E57*8)+(Nov!E57*7)+(Dec!E57*6)+(Jan!E57*5)+(Feb!E57*4)+(Mar!E57*3)+(Apr!E57*2)+(May!E57*1)</f>
        <v>92637</v>
      </c>
      <c r="G57" s="8">
        <v>3109</v>
      </c>
      <c r="H57" s="31">
        <f>Apr!H57+G57</f>
        <v>325974</v>
      </c>
      <c r="I57" s="31">
        <f t="shared" si="0"/>
        <v>4521.53</v>
      </c>
      <c r="J57" s="49">
        <f t="shared" si="1"/>
        <v>570983.44999999995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19566.96</v>
      </c>
      <c r="E58" s="8"/>
      <c r="F58" s="31">
        <f>(Jul!E58*11)+(Aug!E58*10)+(Sep!E58*9)+(Oct!E58*8)+(Nov!E58*7)+(Dec!E58*6)+(Jan!E58*5)+(Feb!E58*4)+(Mar!E58*3)+(Apr!E58*2)+(May!E58*1)</f>
        <v>23971</v>
      </c>
      <c r="G58" s="8"/>
      <c r="H58" s="31">
        <f>Apr!H58+G58</f>
        <v>143858</v>
      </c>
      <c r="I58" s="31">
        <f t="shared" si="0"/>
        <v>0</v>
      </c>
      <c r="J58" s="49">
        <f t="shared" si="1"/>
        <v>187395.96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>
        <v>1710.36</v>
      </c>
      <c r="D59" s="31">
        <f>(Jul!C59*11)+(Aug!C59*10)+(Sep!C59*9)+(Oct!C59*8)+(Nov!C59*7)+(Dec!C59*6)+(Jan!C59*5)+(Feb!C59*4)+(Mar!C59*3)+(Apr!C59*2)+(May!C59*1)</f>
        <v>7848.36</v>
      </c>
      <c r="E59" s="8"/>
      <c r="F59" s="31">
        <f>(Jul!E59*11)+(Aug!E59*10)+(Sep!E59*9)+(Oct!E59*8)+(Nov!E59*7)+(Dec!E59*6)+(Jan!E59*5)+(Feb!E59*4)+(Mar!E59*3)+(Apr!E59*2)+(May!E59*1)</f>
        <v>0</v>
      </c>
      <c r="G59" s="8">
        <v>17388</v>
      </c>
      <c r="H59" s="31">
        <f>Apr!H59+G59</f>
        <v>113247</v>
      </c>
      <c r="I59" s="31">
        <f t="shared" si="0"/>
        <v>19098.36</v>
      </c>
      <c r="J59" s="49">
        <f t="shared" si="1"/>
        <v>121095.36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34286.25</v>
      </c>
      <c r="D60" s="31">
        <f>(Jul!C60*11)+(Aug!C60*10)+(Sep!C60*9)+(Oct!C60*8)+(Nov!C60*7)+(Dec!C60*6)+(Jan!C60*5)+(Feb!C60*4)+(Mar!C60*3)+(Apr!C60*2)+(May!C60*1)</f>
        <v>2140955.25</v>
      </c>
      <c r="E60" s="8">
        <v>152</v>
      </c>
      <c r="F60" s="31">
        <f>(Jul!E60*11)+(Aug!E60*10)+(Sep!E60*9)+(Oct!E60*8)+(Nov!E60*7)+(Dec!E60*6)+(Jan!E60*5)+(Feb!E60*4)+(Mar!E60*3)+(Apr!E60*2)+(May!E60*1)</f>
        <v>154069</v>
      </c>
      <c r="G60" s="8">
        <v>242037.4</v>
      </c>
      <c r="H60" s="31">
        <f>Apr!H60+G60</f>
        <v>4129319.4</v>
      </c>
      <c r="I60" s="31">
        <f t="shared" si="0"/>
        <v>276475.65000000002</v>
      </c>
      <c r="J60" s="49">
        <f t="shared" si="1"/>
        <v>6424343.6500000004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52254</v>
      </c>
      <c r="E61" s="8"/>
      <c r="F61" s="31">
        <f>(Jul!E61*11)+(Aug!E61*10)+(Sep!E61*9)+(Oct!E61*8)+(Nov!E61*7)+(Dec!E61*6)+(Jan!E61*5)+(Feb!E61*4)+(Mar!E61*3)+(Apr!E61*2)+(May!E61*1)</f>
        <v>6003</v>
      </c>
      <c r="G61" s="8"/>
      <c r="H61" s="31">
        <f>Apr!H61+G61</f>
        <v>89604</v>
      </c>
      <c r="I61" s="31">
        <f t="shared" si="0"/>
        <v>0</v>
      </c>
      <c r="J61" s="49">
        <f t="shared" si="1"/>
        <v>147861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10877</v>
      </c>
      <c r="E62" s="8"/>
      <c r="F62" s="31">
        <f>(Jul!E62*11)+(Aug!E62*10)+(Sep!E62*9)+(Oct!E62*8)+(Nov!E62*7)+(Dec!E62*6)+(Jan!E62*5)+(Feb!E62*4)+(Mar!E62*3)+(Apr!E62*2)+(May!E62*1)</f>
        <v>618</v>
      </c>
      <c r="G62" s="8"/>
      <c r="H62" s="31">
        <f>Apr!H62+G62</f>
        <v>2033</v>
      </c>
      <c r="I62" s="31">
        <f t="shared" si="0"/>
        <v>0</v>
      </c>
      <c r="J62" s="49">
        <f t="shared" si="1"/>
        <v>13528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>
        <v>1550.94</v>
      </c>
      <c r="D63" s="31">
        <f>(Jul!C63*11)+(Aug!C63*10)+(Sep!C63*9)+(Oct!C63*8)+(Nov!C63*7)+(Dec!C63*6)+(Jan!C63*5)+(Feb!C63*4)+(Mar!C63*3)+(Apr!C63*2)+(May!C63*1)</f>
        <v>122205.94</v>
      </c>
      <c r="E63" s="8"/>
      <c r="F63" s="31">
        <f>(Jul!E63*11)+(Aug!E63*10)+(Sep!E63*9)+(Oct!E63*8)+(Nov!E63*7)+(Dec!E63*6)+(Jan!E63*5)+(Feb!E63*4)+(Mar!E63*3)+(Apr!E63*2)+(May!E63*1)</f>
        <v>0</v>
      </c>
      <c r="G63" s="8">
        <v>103</v>
      </c>
      <c r="H63" s="31">
        <f>Apr!H63+G63</f>
        <v>139284</v>
      </c>
      <c r="I63" s="31">
        <f t="shared" si="0"/>
        <v>1653.94</v>
      </c>
      <c r="J63" s="49">
        <f t="shared" si="1"/>
        <v>261489.94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>
        <v>1019.84</v>
      </c>
      <c r="D65" s="31">
        <f>(Jul!C65*11)+(Aug!C65*10)+(Sep!C65*9)+(Oct!C65*8)+(Nov!C65*7)+(Dec!C65*6)+(Jan!C65*5)+(Feb!C65*4)+(Mar!C65*3)+(Apr!C65*2)+(May!C65*1)</f>
        <v>1019.84</v>
      </c>
      <c r="E65" s="8"/>
      <c r="F65" s="31">
        <f>(Jul!E65*11)+(Aug!E65*10)+(Sep!E65*9)+(Oct!E65*8)+(Nov!E65*7)+(Dec!E65*6)+(Jan!E65*5)+(Feb!E65*4)+(Mar!E65*3)+(Apr!E65*2)+(May!E65*1)</f>
        <v>0</v>
      </c>
      <c r="G65" s="8">
        <v>7918</v>
      </c>
      <c r="H65" s="31">
        <f>Apr!H65+G65</f>
        <v>7918</v>
      </c>
      <c r="I65" s="31">
        <f t="shared" si="2"/>
        <v>8937.84</v>
      </c>
      <c r="J65" s="49">
        <f t="shared" si="3"/>
        <v>8937.84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22312</v>
      </c>
      <c r="E66" s="8"/>
      <c r="F66" s="31">
        <f>(Jul!E66*11)+(Aug!E66*10)+(Sep!E66*9)+(Oct!E66*8)+(Nov!E66*7)+(Dec!E66*6)+(Jan!E66*5)+(Feb!E66*4)+(Mar!E66*3)+(Apr!E66*2)+(May!E66*1)</f>
        <v>2586</v>
      </c>
      <c r="G66" s="8"/>
      <c r="H66" s="31">
        <f>Apr!H66+G66</f>
        <v>154918</v>
      </c>
      <c r="I66" s="31">
        <f t="shared" si="2"/>
        <v>0</v>
      </c>
      <c r="J66" s="49">
        <f t="shared" si="3"/>
        <v>179816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19491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12471</v>
      </c>
      <c r="I67" s="31">
        <f t="shared" si="2"/>
        <v>0</v>
      </c>
      <c r="J67" s="49">
        <f t="shared" si="3"/>
        <v>31962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12243</v>
      </c>
      <c r="G68" s="8"/>
      <c r="H68" s="31">
        <f>Apr!H68+G68</f>
        <v>22241</v>
      </c>
      <c r="I68" s="31">
        <f t="shared" si="2"/>
        <v>0</v>
      </c>
      <c r="J68" s="49">
        <f t="shared" si="3"/>
        <v>34484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>
        <v>3290.83</v>
      </c>
      <c r="D69" s="31">
        <f>(Jul!C69*11)+(Aug!C69*10)+(Sep!C69*9)+(Oct!C69*8)+(Nov!C69*7)+(Dec!C69*6)+(Jan!C69*5)+(Feb!C69*4)+(Mar!C69*3)+(Apr!C69*2)+(May!C69*1)</f>
        <v>48794.83</v>
      </c>
      <c r="E69" s="8"/>
      <c r="F69" s="31">
        <f>(Jul!E69*11)+(Aug!E69*10)+(Sep!E69*9)+(Oct!E69*8)+(Nov!E69*7)+(Dec!E69*6)+(Jan!E69*5)+(Feb!E69*4)+(Mar!E69*3)+(Apr!E69*2)+(May!E69*1)</f>
        <v>0</v>
      </c>
      <c r="G69" s="8">
        <v>50789</v>
      </c>
      <c r="H69" s="31">
        <f>Apr!H69+G69</f>
        <v>138678</v>
      </c>
      <c r="I69" s="31">
        <f t="shared" si="2"/>
        <v>54079.83</v>
      </c>
      <c r="J69" s="49">
        <f t="shared" si="3"/>
        <v>187472.83000000002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19394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61217</v>
      </c>
      <c r="I70" s="31">
        <f t="shared" si="2"/>
        <v>0</v>
      </c>
      <c r="J70" s="49">
        <f t="shared" si="3"/>
        <v>80611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455.75</v>
      </c>
      <c r="D71" s="31">
        <f>(Jul!C71*11)+(Aug!C71*10)+(Sep!C71*9)+(Oct!C71*8)+(Nov!C71*7)+(Dec!C71*6)+(Jan!C71*5)+(Feb!C71*4)+(Mar!C71*3)+(Apr!C71*2)+(May!C71*1)</f>
        <v>156609.75</v>
      </c>
      <c r="E71" s="8"/>
      <c r="F71" s="31">
        <f>(Jul!E71*11)+(Aug!E71*10)+(Sep!E71*9)+(Oct!E71*8)+(Nov!E71*7)+(Dec!E71*6)+(Jan!E71*5)+(Feb!E71*4)+(Mar!E71*3)+(Apr!E71*2)+(May!E71*1)</f>
        <v>28495</v>
      </c>
      <c r="G71" s="8">
        <v>804</v>
      </c>
      <c r="H71" s="31">
        <f>Apr!H71+G71</f>
        <v>179632</v>
      </c>
      <c r="I71" s="31">
        <f t="shared" si="2"/>
        <v>1259.75</v>
      </c>
      <c r="J71" s="49">
        <f t="shared" si="3"/>
        <v>364736.75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63754.63</v>
      </c>
      <c r="D72" s="32">
        <f t="shared" si="4"/>
        <v>6415943.9200000009</v>
      </c>
      <c r="E72" s="32">
        <f t="shared" si="4"/>
        <v>35092.559999999998</v>
      </c>
      <c r="F72" s="32">
        <f t="shared" si="4"/>
        <v>3683189.41</v>
      </c>
      <c r="G72" s="32">
        <f t="shared" si="4"/>
        <v>446442.35000000003</v>
      </c>
      <c r="H72" s="32">
        <f t="shared" si="4"/>
        <v>7729275.120000001</v>
      </c>
      <c r="I72" s="32">
        <f t="shared" si="4"/>
        <v>545289.53999999992</v>
      </c>
      <c r="J72" s="32">
        <f t="shared" si="4"/>
        <v>17828408.449999999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92211.45</v>
      </c>
      <c r="D73" s="32">
        <f t="shared" si="5"/>
        <v>6081972.9800000004</v>
      </c>
      <c r="E73" s="32">
        <f t="shared" si="5"/>
        <v>3417.19</v>
      </c>
      <c r="F73" s="32">
        <f t="shared" si="5"/>
        <v>1004454.19</v>
      </c>
      <c r="G73" s="32">
        <f t="shared" si="5"/>
        <v>544032.84</v>
      </c>
      <c r="H73" s="32">
        <f t="shared" si="5"/>
        <v>10182582.189999999</v>
      </c>
      <c r="I73" s="32">
        <f t="shared" si="5"/>
        <v>639661.48</v>
      </c>
      <c r="J73" s="32">
        <f t="shared" si="5"/>
        <v>17269009.359999999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155966.07999999999</v>
      </c>
      <c r="D74" s="32">
        <f t="shared" ref="D74:J74" si="6">SUM(D72:D73)</f>
        <v>12497916.900000002</v>
      </c>
      <c r="E74" s="32">
        <f t="shared" si="6"/>
        <v>38509.75</v>
      </c>
      <c r="F74" s="32">
        <f t="shared" si="6"/>
        <v>4687643.5999999996</v>
      </c>
      <c r="G74" s="32">
        <f t="shared" si="6"/>
        <v>990475.19</v>
      </c>
      <c r="H74" s="32">
        <f t="shared" si="6"/>
        <v>17911857.310000002</v>
      </c>
      <c r="I74" s="32">
        <f t="shared" si="6"/>
        <v>1184951.02</v>
      </c>
      <c r="J74" s="32">
        <f t="shared" si="6"/>
        <v>35097417.810000002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7" activePane="bottomLeft" state="frozen"/>
      <selection pane="bottomLeft" activeCell="G72" sqref="G72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13342</v>
      </c>
      <c r="D5" s="49">
        <f>(Jul!C5*12)+(Aug!C5*11)+(Sep!C5*10)+(Oct!C5*9)+(Nov!C5*8)+(Dec!C5*7)+(Jan!C5*6)+(Feb!C5*5)+(Mar!C5*4)+(Apr!C5*3)+(May!C5*2)+(Jun!C5*1)</f>
        <v>1732813.4000000001</v>
      </c>
      <c r="E5" s="8">
        <v>3074</v>
      </c>
      <c r="F5" s="49">
        <f>(Jul!E5*12)+(Aug!E5*11)+(Sep!E5*10)+(Oct!E5*9)+(Nov!E5*8)+(Dec!E5*7)+(Jan!E5*6)+(Feb!E5*5)+(Mar!E5*4)+(Apr!E5*3)+(May!E5*2)+(Jun!E5*1)</f>
        <v>1561736.85</v>
      </c>
      <c r="G5" s="8">
        <v>68223</v>
      </c>
      <c r="H5" s="31">
        <f>May!H5+G5</f>
        <v>1995903.19</v>
      </c>
      <c r="I5" s="31">
        <f t="shared" ref="I5:I63" si="0">C5+E5+G5</f>
        <v>84639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5290453.4399999995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>
        <v>1680</v>
      </c>
      <c r="D6" s="49">
        <f>(Jul!C6*12)+(Aug!C6*11)+(Sep!C6*10)+(Oct!C6*9)+(Nov!C6*8)+(Dec!C6*7)+(Jan!C6*6)+(Feb!C6*5)+(Mar!C6*4)+(Apr!C6*3)+(May!C6*2)+(Jun!C6*1)</f>
        <v>6888</v>
      </c>
      <c r="E6" s="8"/>
      <c r="F6" s="49">
        <f>(Jul!E6*12)+(Aug!E6*11)+(Sep!E6*10)+(Oct!E6*9)+(Nov!E6*8)+(Dec!E6*7)+(Jan!E6*6)+(Feb!E6*5)+(Mar!E6*4)+(Apr!E6*3)+(May!E6*2)+(Jun!E6*1)</f>
        <v>70334</v>
      </c>
      <c r="G6" s="60">
        <v>11234</v>
      </c>
      <c r="H6" s="31">
        <f>May!H6+G6</f>
        <v>71334</v>
      </c>
      <c r="I6" s="31">
        <f t="shared" si="0"/>
        <v>12914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148556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1059</v>
      </c>
      <c r="D7" s="49">
        <f>(Jul!C7*12)+(Aug!C7*11)+(Sep!C7*10)+(Oct!C7*9)+(Nov!C7*8)+(Dec!C7*7)+(Jan!C7*6)+(Feb!C7*5)+(Mar!C7*4)+(Apr!C7*3)+(May!C7*2)+(Jun!C7*1)</f>
        <v>440215.1</v>
      </c>
      <c r="E7" s="8">
        <v>1072</v>
      </c>
      <c r="F7" s="49">
        <f>(Jul!E7*12)+(Aug!E7*11)+(Sep!E7*10)+(Oct!E7*9)+(Nov!E7*8)+(Dec!E7*7)+(Jan!E7*6)+(Feb!E7*5)+(Mar!E7*4)+(Apr!E7*3)+(May!E7*2)+(Jun!E7*1)</f>
        <v>254170</v>
      </c>
      <c r="G7" s="8">
        <v>9941.94</v>
      </c>
      <c r="H7" s="31">
        <f>May!H7+G7</f>
        <v>316146.08</v>
      </c>
      <c r="I7" s="31">
        <f t="shared" si="0"/>
        <v>12072.94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1010531.1799999999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445.75</v>
      </c>
      <c r="D8" s="49">
        <f>(Jul!C8*12)+(Aug!C8*11)+(Sep!C8*10)+(Oct!C8*9)+(Nov!C8*8)+(Dec!C8*7)+(Jan!C8*6)+(Feb!C8*5)+(Mar!C8*4)+(Apr!C8*3)+(May!C8*2)+(Jun!C8*1)</f>
        <v>54435.6</v>
      </c>
      <c r="E8" s="8"/>
      <c r="F8" s="49">
        <f>(Jul!E8*12)+(Aug!E8*11)+(Sep!E8*10)+(Oct!E8*9)+(Nov!E8*8)+(Dec!E8*7)+(Jan!E8*6)+(Feb!E8*5)+(Mar!E8*4)+(Apr!E8*3)+(May!E8*2)+(Jun!E8*1)</f>
        <v>6231</v>
      </c>
      <c r="G8" s="8">
        <v>923</v>
      </c>
      <c r="H8" s="31">
        <f>May!H8+G8</f>
        <v>25635.85</v>
      </c>
      <c r="I8" s="31">
        <f t="shared" si="0"/>
        <v>1368.75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86302.45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125026</v>
      </c>
      <c r="E9" s="8"/>
      <c r="F9" s="49">
        <f>(Jul!E9*12)+(Aug!E9*11)+(Sep!E9*10)+(Oct!E9*9)+(Nov!E9*8)+(Dec!E9*7)+(Jan!E9*6)+(Feb!E9*5)+(Mar!E9*4)+(Apr!E9*3)+(May!E9*2)+(Jun!E9*1)</f>
        <v>53071</v>
      </c>
      <c r="G9" s="8"/>
      <c r="H9" s="31">
        <f>May!H9+G9</f>
        <v>48142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226239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80406</v>
      </c>
      <c r="E10" s="8"/>
      <c r="F10" s="49">
        <f>(Jul!E10*12)+(Aug!E10*11)+(Sep!E10*10)+(Oct!E10*9)+(Nov!E10*8)+(Dec!E10*7)+(Jan!E10*6)+(Feb!E10*5)+(Mar!E10*4)+(Apr!E10*3)+(May!E10*2)+(Jun!E10*1)</f>
        <v>50794</v>
      </c>
      <c r="G10" s="8"/>
      <c r="H10" s="31">
        <f>May!H10+G10</f>
        <v>41641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172841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151888.65</v>
      </c>
      <c r="E11" s="8"/>
      <c r="F11" s="49">
        <f>(Jul!E11*12)+(Aug!E11*11)+(Sep!E11*10)+(Oct!E11*9)+(Nov!E11*8)+(Dec!E11*7)+(Jan!E11*6)+(Feb!E11*5)+(Mar!E11*4)+(Apr!E11*3)+(May!E11*2)+(Jun!E11*1)</f>
        <v>82714</v>
      </c>
      <c r="G11" s="8"/>
      <c r="H11" s="31">
        <f>May!H11+G11</f>
        <v>123268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357870.65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46104</v>
      </c>
      <c r="E12" s="8"/>
      <c r="F12" s="49">
        <f>(Jul!E12*12)+(Aug!E12*11)+(Sep!E12*10)+(Oct!E12*9)+(Nov!E12*8)+(Dec!E12*7)+(Jan!E12*6)+(Feb!E12*5)+(Mar!E12*4)+(Apr!E12*3)+(May!E12*2)+(Jun!E12*1)</f>
        <v>73956</v>
      </c>
      <c r="G12" s="8"/>
      <c r="H12" s="31">
        <f>May!H12+G12</f>
        <v>126658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246718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836</v>
      </c>
      <c r="D13" s="49">
        <f>(Jul!C13*12)+(Aug!C13*11)+(Sep!C13*10)+(Oct!C13*9)+(Nov!C13*8)+(Dec!C13*7)+(Jan!C13*6)+(Feb!C13*5)+(Mar!C13*4)+(Apr!C13*3)+(May!C13*2)+(Jun!C13*1)</f>
        <v>557568.63</v>
      </c>
      <c r="E13" s="8">
        <v>1072</v>
      </c>
      <c r="F13" s="49">
        <f>(Jul!E13*12)+(Aug!E13*11)+(Sep!E13*10)+(Oct!E13*9)+(Nov!E13*8)+(Dec!E13*7)+(Jan!E13*6)+(Feb!E13*5)+(Mar!E13*4)+(Apr!E13*3)+(May!E13*2)+(Jun!E13*1)</f>
        <v>159795.5</v>
      </c>
      <c r="G13" s="8">
        <v>1328</v>
      </c>
      <c r="H13" s="31">
        <f>May!H13+G13</f>
        <v>642490.47</v>
      </c>
      <c r="I13" s="31">
        <f t="shared" si="0"/>
        <v>3236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1359854.6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>
        <v>2384.02</v>
      </c>
      <c r="D14" s="49">
        <f>(Jul!C14*12)+(Aug!C14*11)+(Sep!C14*10)+(Oct!C14*9)+(Nov!C14*8)+(Dec!C14*7)+(Jan!C14*6)+(Feb!C14*5)+(Mar!C14*4)+(Apr!C14*3)+(May!C14*2)+(Jun!C14*1)</f>
        <v>162447.01999999999</v>
      </c>
      <c r="E14" s="8"/>
      <c r="F14" s="49">
        <f>(Jul!E14*12)+(Aug!E14*11)+(Sep!E14*10)+(Oct!E14*9)+(Nov!E14*8)+(Dec!E14*7)+(Jan!E14*6)+(Feb!E14*5)+(Mar!E14*4)+(Apr!E14*3)+(May!E14*2)+(Jun!E14*1)</f>
        <v>0</v>
      </c>
      <c r="G14" s="8">
        <v>27852</v>
      </c>
      <c r="H14" s="31">
        <f>May!H14+G14</f>
        <v>134686.56</v>
      </c>
      <c r="I14" s="31">
        <f t="shared" si="0"/>
        <v>30236.02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297133.58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24580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5530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30110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12810</v>
      </c>
      <c r="D16" s="49">
        <f>(Jul!C16*12)+(Aug!C16*11)+(Sep!C16*10)+(Oct!C16*9)+(Nov!C16*8)+(Dec!C16*7)+(Jan!C16*6)+(Feb!C16*5)+(Mar!C16*4)+(Apr!C16*3)+(May!C16*2)+(Jun!C16*1)</f>
        <v>1767950.0999999999</v>
      </c>
      <c r="E16" s="8">
        <v>1564.9</v>
      </c>
      <c r="F16" s="49">
        <f>(Jul!E16*12)+(Aug!E16*11)+(Sep!E16*10)+(Oct!E16*9)+(Nov!E16*8)+(Dec!E16*7)+(Jan!E16*6)+(Feb!E16*5)+(Mar!E16*4)+(Apr!E16*3)+(May!E16*2)+(Jun!E16*1)</f>
        <v>270567.5</v>
      </c>
      <c r="G16" s="8">
        <v>48441.2</v>
      </c>
      <c r="H16" s="31">
        <f>May!H16+G16</f>
        <v>1543201.8</v>
      </c>
      <c r="I16" s="31">
        <f t="shared" si="0"/>
        <v>62816.1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3581719.4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>
        <v>754.59</v>
      </c>
      <c r="D17" s="49">
        <f>(Jul!C17*12)+(Aug!C17*11)+(Sep!C17*10)+(Oct!C17*9)+(Nov!C17*8)+(Dec!C17*7)+(Jan!C17*6)+(Feb!C17*5)+(Mar!C17*4)+(Apr!C17*3)+(May!C17*2)+(Jun!C17*1)</f>
        <v>214067.09</v>
      </c>
      <c r="E17" s="8"/>
      <c r="F17" s="49">
        <f>(Jul!E17*12)+(Aug!E17*11)+(Sep!E17*10)+(Oct!E17*9)+(Nov!E17*8)+(Dec!E17*7)+(Jan!E17*6)+(Feb!E17*5)+(Mar!E17*4)+(Apr!E17*3)+(May!E17*2)+(Jun!E17*1)</f>
        <v>79668</v>
      </c>
      <c r="G17" s="8">
        <v>1509.18</v>
      </c>
      <c r="H17" s="31">
        <f>May!H17+G17</f>
        <v>122978.79999999999</v>
      </c>
      <c r="I17" s="31">
        <f t="shared" si="0"/>
        <v>2263.77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416713.89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12807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3131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15938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166070.54999999999</v>
      </c>
      <c r="E20" s="8"/>
      <c r="F20" s="49">
        <f>(Jul!E20*12)+(Aug!E20*11)+(Sep!E20*10)+(Oct!E20*9)+(Nov!E20*8)+(Dec!E20*7)+(Jan!E20*6)+(Feb!E20*5)+(Mar!E20*4)+(Apr!E20*3)+(May!E20*2)+(Jun!E20*1)</f>
        <v>50248</v>
      </c>
      <c r="G20" s="8"/>
      <c r="H20" s="31">
        <f>May!H20+G20</f>
        <v>133385.70000000001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349704.25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0</v>
      </c>
      <c r="E21" s="8"/>
      <c r="F21" s="49">
        <f>(Jul!E21*12)+(Aug!E21*11)+(Sep!E21*10)+(Oct!E21*9)+(Nov!E21*8)+(Dec!E21*7)+(Jan!E21*6)+(Feb!E21*5)+(Mar!E21*4)+(Apr!E21*3)+(May!E21*2)+(Jun!E21*1)</f>
        <v>32220</v>
      </c>
      <c r="G21" s="8"/>
      <c r="H21" s="31">
        <f>May!H21+G21</f>
        <v>14621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46841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>
        <v>2128.41</v>
      </c>
      <c r="D22" s="49">
        <f>(Jul!C22*12)+(Aug!C22*11)+(Sep!C22*10)+(Oct!C22*9)+(Nov!C22*8)+(Dec!C22*7)+(Jan!C22*6)+(Feb!C22*5)+(Mar!C22*4)+(Apr!C22*3)+(May!C22*2)+(Jun!C22*1)</f>
        <v>215644.41</v>
      </c>
      <c r="E22" s="8"/>
      <c r="F22" s="49">
        <f>(Jul!E22*12)+(Aug!E22*11)+(Sep!E22*10)+(Oct!E22*9)+(Nov!E22*8)+(Dec!E22*7)+(Jan!E22*6)+(Feb!E22*5)+(Mar!E22*4)+(Apr!E22*3)+(May!E22*2)+(Jun!E22*1)</f>
        <v>41768</v>
      </c>
      <c r="G22" s="8">
        <v>10258.6</v>
      </c>
      <c r="H22" s="31">
        <f>May!H22+G22</f>
        <v>107827.6</v>
      </c>
      <c r="I22" s="31">
        <f t="shared" si="0"/>
        <v>12387.01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365240.01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2603.8000000000002</v>
      </c>
      <c r="D23" s="49">
        <f>(Jul!C23*12)+(Aug!C23*11)+(Sep!C23*10)+(Oct!C23*9)+(Nov!C23*8)+(Dec!C23*7)+(Jan!C23*6)+(Feb!C23*5)+(Mar!C23*4)+(Apr!C23*3)+(May!C23*2)+(Jun!C23*1)</f>
        <v>307377.21999999997</v>
      </c>
      <c r="E23" s="8"/>
      <c r="F23" s="49">
        <f>(Jul!E23*12)+(Aug!E23*11)+(Sep!E23*10)+(Oct!E23*9)+(Nov!E23*8)+(Dec!E23*7)+(Jan!E23*6)+(Feb!E23*5)+(Mar!E23*4)+(Apr!E23*3)+(May!E23*2)+(Jun!E23*1)</f>
        <v>280605.67000000004</v>
      </c>
      <c r="G23" s="8">
        <v>10258.6</v>
      </c>
      <c r="H23" s="31">
        <f>May!H23+G23</f>
        <v>453135.54</v>
      </c>
      <c r="I23" s="31">
        <f t="shared" si="0"/>
        <v>12862.400000000001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1041118.43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101213</v>
      </c>
      <c r="E24" s="8"/>
      <c r="F24" s="49">
        <f>(Jul!E24*12)+(Aug!E24*11)+(Sep!E24*10)+(Oct!E24*9)+(Nov!E24*8)+(Dec!E24*7)+(Jan!E24*6)+(Feb!E24*5)+(Mar!E24*4)+(Apr!E24*3)+(May!E24*2)+(Jun!E24*1)</f>
        <v>64687</v>
      </c>
      <c r="G24" s="8"/>
      <c r="H24" s="31">
        <f>May!H24+G24</f>
        <v>306311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472211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123023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69653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192676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83979.75</v>
      </c>
      <c r="E26" s="8">
        <v>1788</v>
      </c>
      <c r="F26" s="49">
        <f>(Jul!E26*12)+(Aug!E26*11)+(Sep!E26*10)+(Oct!E26*9)+(Nov!E26*8)+(Dec!E26*7)+(Jan!E26*6)+(Feb!E26*5)+(Mar!E26*4)+(Apr!E26*3)+(May!E26*2)+(Jun!E26*1)</f>
        <v>78680</v>
      </c>
      <c r="G26" s="8"/>
      <c r="H26" s="31">
        <f>May!H26+G26</f>
        <v>110181.79999999999</v>
      </c>
      <c r="I26" s="31">
        <f t="shared" si="0"/>
        <v>1788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272841.55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90267</v>
      </c>
      <c r="E27" s="8"/>
      <c r="F27" s="49">
        <f>(Jul!E27*12)+(Aug!E27*11)+(Sep!E27*10)+(Oct!E27*9)+(Nov!E27*8)+(Dec!E27*7)+(Jan!E27*6)+(Feb!E27*5)+(Mar!E27*4)+(Apr!E27*3)+(May!E27*2)+(Jun!E27*1)</f>
        <v>25390</v>
      </c>
      <c r="G27" s="8"/>
      <c r="H27" s="31">
        <f>May!H27+G27</f>
        <v>81785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197442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51410</v>
      </c>
      <c r="E28" s="8"/>
      <c r="F28" s="49">
        <f>(Jul!E28*12)+(Aug!E28*11)+(Sep!E28*10)+(Oct!E28*9)+(Nov!E28*8)+(Dec!E28*7)+(Jan!E28*6)+(Feb!E28*5)+(Mar!E28*4)+(Apr!E28*3)+(May!E28*2)+(Jun!E28*1)</f>
        <v>630</v>
      </c>
      <c r="G28" s="8"/>
      <c r="H28" s="31">
        <f>May!H28+G28</f>
        <v>26210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78250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>
        <v>1059.0899999999999</v>
      </c>
      <c r="D29" s="49">
        <f>(Jul!C29*12)+(Aug!C29*11)+(Sep!C29*10)+(Oct!C29*9)+(Nov!C29*8)+(Dec!C29*7)+(Jan!C29*6)+(Feb!C29*5)+(Mar!C29*4)+(Apr!C29*3)+(May!C29*2)+(Jun!C29*1)</f>
        <v>88919.09</v>
      </c>
      <c r="E29" s="8"/>
      <c r="F29" s="49">
        <f>(Jul!E29*12)+(Aug!E29*11)+(Sep!E29*10)+(Oct!E29*9)+(Nov!E29*8)+(Dec!E29*7)+(Jan!E29*6)+(Feb!E29*5)+(Mar!E29*4)+(Apr!E29*3)+(May!E29*2)+(Jun!E29*1)</f>
        <v>1315</v>
      </c>
      <c r="G29" s="8">
        <v>5544.6</v>
      </c>
      <c r="H29" s="31">
        <f>May!H29+G29</f>
        <v>32689.599999999999</v>
      </c>
      <c r="I29" s="31">
        <f t="shared" si="0"/>
        <v>6603.6900000000005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122923.69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>
        <v>1156.0899999999999</v>
      </c>
      <c r="D30" s="49">
        <f>(Jul!C30*12)+(Aug!C30*11)+(Sep!C30*10)+(Oct!C30*9)+(Nov!C30*8)+(Dec!C30*7)+(Jan!C30*6)+(Feb!C30*5)+(Mar!C30*4)+(Apr!C30*3)+(May!C30*2)+(Jun!C30*1)</f>
        <v>221845.05</v>
      </c>
      <c r="E30" s="8"/>
      <c r="F30" s="49">
        <f>(Jul!E30*12)+(Aug!E30*11)+(Sep!E30*10)+(Oct!E30*9)+(Nov!E30*8)+(Dec!E30*7)+(Jan!E30*6)+(Feb!E30*5)+(Mar!E30*4)+(Apr!E30*3)+(May!E30*2)+(Jun!E30*1)</f>
        <v>184830</v>
      </c>
      <c r="G30" s="8">
        <v>6817.46</v>
      </c>
      <c r="H30" s="31">
        <f>May!H30+G30</f>
        <v>347527.39</v>
      </c>
      <c r="I30" s="31">
        <f t="shared" si="0"/>
        <v>7973.55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754202.44000000006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1259.02</v>
      </c>
      <c r="D31" s="49">
        <f>(Jul!C31*12)+(Aug!C31*11)+(Sep!C31*10)+(Oct!C31*9)+(Nov!C31*8)+(Dec!C31*7)+(Jan!C31*6)+(Feb!C31*5)+(Mar!C31*4)+(Apr!C31*3)+(May!C31*2)+(Jun!C31*1)</f>
        <v>616435.42000000004</v>
      </c>
      <c r="E31" s="8">
        <v>581</v>
      </c>
      <c r="F31" s="49">
        <f>(Jul!E31*12)+(Aug!E31*11)+(Sep!E31*10)+(Oct!E31*9)+(Nov!E31*8)+(Dec!E31*7)+(Jan!E31*6)+(Feb!E31*5)+(Mar!E31*4)+(Apr!E31*3)+(May!E31*2)+(Jun!E31*1)</f>
        <v>806472</v>
      </c>
      <c r="G31" s="8">
        <v>13837.9</v>
      </c>
      <c r="H31" s="31">
        <f>May!H31+G31</f>
        <v>1061370.22</v>
      </c>
      <c r="I31" s="31">
        <f t="shared" si="0"/>
        <v>15677.92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2484277.64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23164</v>
      </c>
      <c r="E32" s="8"/>
      <c r="F32" s="49">
        <f>(Jul!E32*12)+(Aug!E32*11)+(Sep!E32*10)+(Oct!E32*9)+(Nov!E32*8)+(Dec!E32*7)+(Jan!E32*6)+(Feb!E32*5)+(Mar!E32*4)+(Apr!E32*3)+(May!E32*2)+(Jun!E32*1)</f>
        <v>14272</v>
      </c>
      <c r="G32" s="8"/>
      <c r="H32" s="31">
        <f>May!H32+G32</f>
        <v>1029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38465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>
        <v>3450</v>
      </c>
      <c r="D33" s="49">
        <f>(Jul!C33*12)+(Aug!C33*11)+(Sep!C33*10)+(Oct!C33*9)+(Nov!C33*8)+(Dec!C33*7)+(Jan!C33*6)+(Feb!C33*5)+(Mar!C33*4)+(Apr!C33*3)+(May!C33*2)+(Jun!C33*1)</f>
        <v>181009.07</v>
      </c>
      <c r="E33" s="8"/>
      <c r="F33" s="49">
        <f>(Jul!E33*12)+(Aug!E33*11)+(Sep!E33*10)+(Oct!E33*9)+(Nov!E33*8)+(Dec!E33*7)+(Jan!E33*6)+(Feb!E33*5)+(Mar!E33*4)+(Apr!E33*3)+(May!E33*2)+(Jun!E33*1)</f>
        <v>23225</v>
      </c>
      <c r="G33" s="8">
        <v>650</v>
      </c>
      <c r="H33" s="31">
        <f>May!H33+G33</f>
        <v>155943</v>
      </c>
      <c r="I33" s="31">
        <f t="shared" si="0"/>
        <v>4100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360177.06999999995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7921.33</v>
      </c>
      <c r="E34" s="8"/>
      <c r="F34" s="49">
        <f>(Jul!E34*12)+(Aug!E34*11)+(Sep!E34*10)+(Oct!E34*9)+(Nov!E34*8)+(Dec!E34*7)+(Jan!E34*6)+(Feb!E34*5)+(Mar!E34*4)+(Apr!E34*3)+(May!E34*2)+(Jun!E34*1)</f>
        <v>2508.38</v>
      </c>
      <c r="G34" s="8"/>
      <c r="H34" s="31">
        <f>May!H34+G34</f>
        <v>20525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30954.710000000003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>
        <v>12064</v>
      </c>
      <c r="D35" s="49">
        <f>(Jul!C35*12)+(Aug!C35*11)+(Sep!C35*10)+(Oct!C35*9)+(Nov!C35*8)+(Dec!C35*7)+(Jan!C35*6)+(Feb!C35*5)+(Mar!C35*4)+(Apr!C35*3)+(May!C35*2)+(Jun!C35*1)</f>
        <v>438039.99</v>
      </c>
      <c r="E35" s="8"/>
      <c r="F35" s="49">
        <f>(Jul!E35*12)+(Aug!E35*11)+(Sep!E35*10)+(Oct!E35*9)+(Nov!E35*8)+(Dec!E35*7)+(Jan!E35*6)+(Feb!E35*5)+(Mar!E35*4)+(Apr!E35*3)+(May!E35*2)+(Jun!E35*1)</f>
        <v>156570</v>
      </c>
      <c r="G35" s="8">
        <v>39999</v>
      </c>
      <c r="H35" s="31">
        <f>May!H35+G35</f>
        <v>500819</v>
      </c>
      <c r="I35" s="31">
        <f t="shared" si="0"/>
        <v>52063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1095428.99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13937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6104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20041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>
        <v>3349</v>
      </c>
      <c r="D37" s="49">
        <f>(Jul!C37*12)+(Aug!C37*11)+(Sep!C37*10)+(Oct!C37*9)+(Nov!C37*8)+(Dec!C37*7)+(Jan!C37*6)+(Feb!C37*5)+(Mar!C37*4)+(Apr!C37*3)+(May!C37*2)+(Jun!C37*1)</f>
        <v>112281.55</v>
      </c>
      <c r="E37" s="8"/>
      <c r="F37" s="49">
        <f>(Jul!E37*12)+(Aug!E37*11)+(Sep!E37*10)+(Oct!E37*9)+(Nov!E37*8)+(Dec!E37*7)+(Jan!E37*6)+(Feb!E37*5)+(Mar!E37*4)+(Apr!E37*3)+(May!E37*2)+(Jun!E37*1)</f>
        <v>0</v>
      </c>
      <c r="G37" s="8">
        <v>8266</v>
      </c>
      <c r="H37" s="31">
        <f>May!H37+G37</f>
        <v>47142</v>
      </c>
      <c r="I37" s="31">
        <f t="shared" si="0"/>
        <v>11615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159423.54999999999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17980.96</v>
      </c>
      <c r="E38" s="8"/>
      <c r="F38" s="49">
        <f>(Jul!E38*12)+(Aug!E38*11)+(Sep!E38*10)+(Oct!E38*9)+(Nov!E38*8)+(Dec!E38*7)+(Jan!E38*6)+(Feb!E38*5)+(Mar!E38*4)+(Apr!E38*3)+(May!E38*2)+(Jun!E38*1)</f>
        <v>450</v>
      </c>
      <c r="G38" s="8"/>
      <c r="H38" s="31">
        <f>May!H38+G38</f>
        <v>12492.439999999999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30923.4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7854</v>
      </c>
      <c r="D39" s="49">
        <f>(Jul!C39*12)+(Aug!C39*11)+(Sep!C39*10)+(Oct!C39*9)+(Nov!C39*8)+(Dec!C39*7)+(Jan!C39*6)+(Feb!C39*5)+(Mar!C39*4)+(Apr!C39*3)+(May!C39*2)+(Jun!C39*1)</f>
        <v>264859.76</v>
      </c>
      <c r="E39" s="8">
        <v>133</v>
      </c>
      <c r="F39" s="49">
        <f>(Jul!E39*12)+(Aug!E39*11)+(Sep!E39*10)+(Oct!E39*9)+(Nov!E39*8)+(Dec!E39*7)+(Jan!E39*6)+(Feb!E39*5)+(Mar!E39*4)+(Apr!E39*3)+(May!E39*2)+(Jun!E39*1)</f>
        <v>84581</v>
      </c>
      <c r="G39" s="8">
        <v>28924.6</v>
      </c>
      <c r="H39" s="31">
        <f>May!H39+G39</f>
        <v>307737.59999999998</v>
      </c>
      <c r="I39" s="31">
        <f t="shared" si="0"/>
        <v>36911.599999999999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657178.36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3108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518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3626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>
        <v>2446</v>
      </c>
      <c r="D41" s="49">
        <f>(Jul!C41*12)+(Aug!C41*11)+(Sep!C41*10)+(Oct!C41*9)+(Nov!C41*8)+(Dec!C41*7)+(Jan!C41*6)+(Feb!C41*5)+(Mar!C41*4)+(Apr!C41*3)+(May!C41*2)+(Jun!C41*1)</f>
        <v>17559.419999999998</v>
      </c>
      <c r="E41" s="8"/>
      <c r="F41" s="49">
        <f>(Jul!E41*12)+(Aug!E41*11)+(Sep!E41*10)+(Oct!E41*9)+(Nov!E41*8)+(Dec!E41*7)+(Jan!E41*6)+(Feb!E41*5)+(Mar!E41*4)+(Apr!E41*3)+(May!E41*2)+(Jun!E41*1)</f>
        <v>1969</v>
      </c>
      <c r="G41" s="8">
        <v>47527</v>
      </c>
      <c r="H41" s="31">
        <f>May!H41+G41</f>
        <v>94753</v>
      </c>
      <c r="I41" s="31">
        <f t="shared" si="0"/>
        <v>49973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114281.42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458219</v>
      </c>
      <c r="D42" s="49">
        <f>(Jul!C42*12)+(Aug!C42*11)+(Sep!C42*10)+(Oct!C42*9)+(Nov!C42*8)+(Dec!C42*7)+(Jan!C42*6)+(Feb!C42*5)+(Mar!C42*4)+(Apr!C42*3)+(May!C42*2)+(Jun!C42*1)</f>
        <v>552880.71</v>
      </c>
      <c r="E42" s="8"/>
      <c r="F42" s="49">
        <f>(Jul!E42*12)+(Aug!E42*11)+(Sep!E42*10)+(Oct!E42*9)+(Nov!E42*8)+(Dec!E42*7)+(Jan!E42*6)+(Feb!E42*5)+(Mar!E42*4)+(Apr!E42*3)+(May!E42*2)+(Jun!E42*1)</f>
        <v>99359</v>
      </c>
      <c r="G42" s="8">
        <v>139405</v>
      </c>
      <c r="H42" s="31">
        <f>May!H42+G42</f>
        <v>270880</v>
      </c>
      <c r="I42" s="31">
        <f t="shared" si="0"/>
        <v>597624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923119.71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6294.32</v>
      </c>
      <c r="D43" s="49">
        <f>(Jul!C43*12)+(Aug!C43*11)+(Sep!C43*10)+(Oct!C43*9)+(Nov!C43*8)+(Dec!C43*7)+(Jan!C43*6)+(Feb!C43*5)+(Mar!C43*4)+(Apr!C43*3)+(May!C43*2)+(Jun!C43*1)</f>
        <v>339004.65</v>
      </c>
      <c r="E43" s="8"/>
      <c r="F43" s="49">
        <f>(Jul!E43*12)+(Aug!E43*11)+(Sep!E43*10)+(Oct!E43*9)+(Nov!E43*8)+(Dec!E43*7)+(Jan!E43*6)+(Feb!E43*5)+(Mar!E43*4)+(Apr!E43*3)+(May!E43*2)+(Jun!E43*1)</f>
        <v>25466</v>
      </c>
      <c r="G43" s="8">
        <v>164999</v>
      </c>
      <c r="H43" s="31">
        <f>May!H43+G43</f>
        <v>770488</v>
      </c>
      <c r="I43" s="31">
        <f t="shared" si="0"/>
        <v>171293.32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1134958.6499999999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16634</v>
      </c>
      <c r="D44" s="49">
        <f>(Jul!C44*12)+(Aug!C44*11)+(Sep!C44*10)+(Oct!C44*9)+(Nov!C44*8)+(Dec!C44*7)+(Jan!C44*6)+(Feb!C44*5)+(Mar!C44*4)+(Apr!C44*3)+(May!C44*2)+(Jun!C44*1)</f>
        <v>665622.9</v>
      </c>
      <c r="E44" s="8"/>
      <c r="F44" s="49">
        <f>(Jul!E44*12)+(Aug!E44*11)+(Sep!E44*10)+(Oct!E44*9)+(Nov!E44*8)+(Dec!E44*7)+(Jan!E44*6)+(Feb!E44*5)+(Mar!E44*4)+(Apr!E44*3)+(May!E44*2)+(Jun!E44*1)</f>
        <v>42428</v>
      </c>
      <c r="G44" s="8">
        <v>75315</v>
      </c>
      <c r="H44" s="31">
        <f>May!H44+G44</f>
        <v>769620</v>
      </c>
      <c r="I44" s="31">
        <f t="shared" si="0"/>
        <v>91949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1477670.9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>
        <v>133</v>
      </c>
      <c r="D45" s="49">
        <f>(Jul!C45*12)+(Aug!C45*11)+(Sep!C45*10)+(Oct!C45*9)+(Nov!C45*8)+(Dec!C45*7)+(Jan!C45*6)+(Feb!C45*5)+(Mar!C45*4)+(Apr!C45*3)+(May!C45*2)+(Jun!C45*1)</f>
        <v>49451.96</v>
      </c>
      <c r="E45" s="8">
        <v>90</v>
      </c>
      <c r="F45" s="49">
        <f>(Jul!E45*12)+(Aug!E45*11)+(Sep!E45*10)+(Oct!E45*9)+(Nov!E45*8)+(Dec!E45*7)+(Jan!E45*6)+(Feb!E45*5)+(Mar!E45*4)+(Apr!E45*3)+(May!E45*2)+(Jun!E45*1)</f>
        <v>33548</v>
      </c>
      <c r="G45" s="8">
        <v>360</v>
      </c>
      <c r="H45" s="31">
        <f>May!H45+G45</f>
        <v>90313</v>
      </c>
      <c r="I45" s="31">
        <f t="shared" si="0"/>
        <v>583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173312.96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14845.75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11204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26049.75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>
        <v>19083</v>
      </c>
      <c r="D47" s="49">
        <f>(Jul!C47*12)+(Aug!C47*11)+(Sep!C47*10)+(Oct!C47*9)+(Nov!C47*8)+(Dec!C47*7)+(Jan!C47*6)+(Feb!C47*5)+(Mar!C47*4)+(Apr!C47*3)+(May!C47*2)+(Jun!C47*1)</f>
        <v>424786.15</v>
      </c>
      <c r="E47" s="8"/>
      <c r="F47" s="49">
        <f>(Jul!E47*12)+(Aug!E47*11)+(Sep!E47*10)+(Oct!E47*9)+(Nov!E47*8)+(Dec!E47*7)+(Jan!E47*6)+(Feb!E47*5)+(Mar!E47*4)+(Apr!E47*3)+(May!E47*2)+(Jun!E47*1)</f>
        <v>15820</v>
      </c>
      <c r="G47" s="8">
        <v>52364</v>
      </c>
      <c r="H47" s="31">
        <f>May!H47+G47</f>
        <v>321322</v>
      </c>
      <c r="I47" s="31">
        <f t="shared" si="0"/>
        <v>71447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761928.15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>
        <v>1122</v>
      </c>
      <c r="D48" s="49">
        <f>(Jul!C48*12)+(Aug!C48*11)+(Sep!C48*10)+(Oct!C48*9)+(Nov!C48*8)+(Dec!C48*7)+(Jan!C48*6)+(Feb!C48*5)+(Mar!C48*4)+(Apr!C48*3)+(May!C48*2)+(Jun!C48*1)</f>
        <v>179942.11</v>
      </c>
      <c r="E48" s="8"/>
      <c r="F48" s="49">
        <f>(Jul!E48*12)+(Aug!E48*11)+(Sep!E48*10)+(Oct!E48*9)+(Nov!E48*8)+(Dec!E48*7)+(Jan!E48*6)+(Feb!E48*5)+(Mar!E48*4)+(Apr!E48*3)+(May!E48*2)+(Jun!E48*1)</f>
        <v>52368</v>
      </c>
      <c r="G48" s="8">
        <v>8281</v>
      </c>
      <c r="H48" s="31">
        <f>May!H48+G48</f>
        <v>146240</v>
      </c>
      <c r="I48" s="31">
        <f t="shared" si="0"/>
        <v>9403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378550.11000000004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>
        <v>1118</v>
      </c>
      <c r="D49" s="49">
        <f>(Jul!C49*12)+(Aug!C49*11)+(Sep!C49*10)+(Oct!C49*9)+(Nov!C49*8)+(Dec!C49*7)+(Jan!C49*6)+(Feb!C49*5)+(Mar!C49*4)+(Apr!C49*3)+(May!C49*2)+(Jun!C49*1)</f>
        <v>154252.35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279249</v>
      </c>
      <c r="I49" s="31">
        <f t="shared" si="0"/>
        <v>1118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433501.35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>
        <v>3409</v>
      </c>
      <c r="D50" s="49">
        <f>(Jul!C50*12)+(Aug!C50*11)+(Sep!C50*10)+(Oct!C50*9)+(Nov!C50*8)+(Dec!C50*7)+(Jan!C50*6)+(Feb!C50*5)+(Mar!C50*4)+(Apr!C50*3)+(May!C50*2)+(Jun!C50*1)</f>
        <v>70727.709999999992</v>
      </c>
      <c r="E50" s="8"/>
      <c r="F50" s="49">
        <f>(Jul!E50*12)+(Aug!E50*11)+(Sep!E50*10)+(Oct!E50*9)+(Nov!E50*8)+(Dec!E50*7)+(Jan!E50*6)+(Feb!E50*5)+(Mar!E50*4)+(Apr!E50*3)+(May!E50*2)+(Jun!E50*1)</f>
        <v>53090</v>
      </c>
      <c r="G50" s="8">
        <v>1176</v>
      </c>
      <c r="H50" s="31">
        <f>May!H50+G50</f>
        <v>36609</v>
      </c>
      <c r="I50" s="31">
        <f t="shared" si="0"/>
        <v>4585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160426.71000000002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>
        <v>21858</v>
      </c>
      <c r="D51" s="49">
        <f>(Jul!C51*12)+(Aug!C51*11)+(Sep!C51*10)+(Oct!C51*9)+(Nov!C51*8)+(Dec!C51*7)+(Jan!C51*6)+(Feb!C51*5)+(Mar!C51*4)+(Apr!C51*3)+(May!C51*2)+(Jun!C51*1)</f>
        <v>290838</v>
      </c>
      <c r="E51" s="8"/>
      <c r="F51" s="49">
        <f>(Jul!E51*12)+(Aug!E51*11)+(Sep!E51*10)+(Oct!E51*9)+(Nov!E51*8)+(Dec!E51*7)+(Jan!E51*6)+(Feb!E51*5)+(Mar!E51*4)+(Apr!E51*3)+(May!E51*2)+(Jun!E51*1)</f>
        <v>84946</v>
      </c>
      <c r="G51" s="8">
        <v>627588</v>
      </c>
      <c r="H51" s="31">
        <f>May!H51+G51</f>
        <v>1183411</v>
      </c>
      <c r="I51" s="31">
        <f t="shared" si="0"/>
        <v>649446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1559195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>
        <v>2101</v>
      </c>
      <c r="D52" s="49">
        <f>(Jul!C52*12)+(Aug!C52*11)+(Sep!C52*10)+(Oct!C52*9)+(Nov!C52*8)+(Dec!C52*7)+(Jan!C52*6)+(Feb!C52*5)+(Mar!C52*4)+(Apr!C52*3)+(May!C52*2)+(Jun!C52*1)</f>
        <v>71299</v>
      </c>
      <c r="E52" s="8"/>
      <c r="F52" s="49">
        <f>(Jul!E52*12)+(Aug!E52*11)+(Sep!E52*10)+(Oct!E52*9)+(Nov!E52*8)+(Dec!E52*7)+(Jan!E52*6)+(Feb!E52*5)+(Mar!E52*4)+(Apr!E52*3)+(May!E52*2)+(Jun!E52*1)</f>
        <v>44866</v>
      </c>
      <c r="G52" s="8">
        <v>7963</v>
      </c>
      <c r="H52" s="31">
        <f>May!H52+G52</f>
        <v>171542</v>
      </c>
      <c r="I52" s="31">
        <f t="shared" si="0"/>
        <v>10064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287707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10299.48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16159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26458.48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>
        <v>3364.9</v>
      </c>
      <c r="D54" s="49">
        <f>(Jul!C54*12)+(Aug!C54*11)+(Sep!C54*10)+(Oct!C54*9)+(Nov!C54*8)+(Dec!C54*7)+(Jan!C54*6)+(Feb!C54*5)+(Mar!C54*4)+(Apr!C54*3)+(May!C54*2)+(Jun!C54*1)</f>
        <v>152940.24</v>
      </c>
      <c r="E54" s="8"/>
      <c r="F54" s="49">
        <f>(Jul!E54*12)+(Aug!E54*11)+(Sep!E54*10)+(Oct!E54*9)+(Nov!E54*8)+(Dec!E54*7)+(Jan!E54*6)+(Feb!E54*5)+(Mar!E54*4)+(Apr!E54*3)+(May!E54*2)+(Jun!E54*1)</f>
        <v>24426</v>
      </c>
      <c r="G54" s="8">
        <v>1127</v>
      </c>
      <c r="H54" s="31">
        <f>May!H54+G54</f>
        <v>133972</v>
      </c>
      <c r="I54" s="31">
        <f t="shared" si="0"/>
        <v>4491.8999999999996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311338.24000000005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11834</v>
      </c>
      <c r="D55" s="49">
        <f>(Jul!C55*12)+(Aug!C55*11)+(Sep!C55*10)+(Oct!C55*9)+(Nov!C55*8)+(Dec!C55*7)+(Jan!C55*6)+(Feb!C55*5)+(Mar!C55*4)+(Apr!C55*3)+(May!C55*2)+(Jun!C55*1)</f>
        <v>446437.95</v>
      </c>
      <c r="E55" s="8"/>
      <c r="F55" s="49">
        <f>(Jul!E55*12)+(Aug!E55*11)+(Sep!E55*10)+(Oct!E55*9)+(Nov!E55*8)+(Dec!E55*7)+(Jan!E55*6)+(Feb!E55*5)+(Mar!E55*4)+(Apr!E55*3)+(May!E55*2)+(Jun!E55*1)</f>
        <v>4977</v>
      </c>
      <c r="G55" s="8">
        <v>33675</v>
      </c>
      <c r="H55" s="31">
        <f>May!H55+G55</f>
        <v>551735.35</v>
      </c>
      <c r="I55" s="31">
        <f t="shared" si="0"/>
        <v>45509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1003150.3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>
        <v>10</v>
      </c>
      <c r="D56" s="49">
        <f>(Jul!C56*12)+(Aug!C56*11)+(Sep!C56*10)+(Oct!C56*9)+(Nov!C56*8)+(Dec!C56*7)+(Jan!C56*6)+(Feb!C56*5)+(Mar!C56*4)+(Apr!C56*3)+(May!C56*2)+(Jun!C56*1)</f>
        <v>10</v>
      </c>
      <c r="E56" s="8"/>
      <c r="F56" s="49">
        <f>(Jul!E56*12)+(Aug!E56*11)+(Sep!E56*10)+(Oct!E56*9)+(Nov!E56*8)+(Dec!E56*7)+(Jan!E56*6)+(Feb!E56*5)+(Mar!E56*4)+(Apr!E56*3)+(May!E56*2)+(Jun!E56*1)</f>
        <v>0</v>
      </c>
      <c r="G56" s="8">
        <v>2774</v>
      </c>
      <c r="H56" s="31">
        <f>May!H56+G56</f>
        <v>2774</v>
      </c>
      <c r="I56" s="31">
        <f t="shared" si="0"/>
        <v>2784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2784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>
        <v>428.32</v>
      </c>
      <c r="D57" s="49">
        <f>(Jul!C57*12)+(Aug!C57*11)+(Sep!C57*10)+(Oct!C57*9)+(Nov!C57*8)+(Dec!C57*7)+(Jan!C57*6)+(Feb!C57*5)+(Mar!C57*4)+(Apr!C57*3)+(May!C57*2)+(Jun!C57*1)</f>
        <v>172122.78</v>
      </c>
      <c r="E57" s="8"/>
      <c r="F57" s="49">
        <f>(Jul!E57*12)+(Aug!E57*11)+(Sep!E57*10)+(Oct!E57*9)+(Nov!E57*8)+(Dec!E57*7)+(Jan!E57*6)+(Feb!E57*5)+(Mar!E57*4)+(Apr!E57*3)+(May!E57*2)+(Jun!E57*1)</f>
        <v>104638</v>
      </c>
      <c r="G57" s="8"/>
      <c r="H57" s="31">
        <f>May!H57+G57</f>
        <v>325974</v>
      </c>
      <c r="I57" s="31">
        <f t="shared" si="0"/>
        <v>428.32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602734.78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24406.699999999997</v>
      </c>
      <c r="E58" s="8"/>
      <c r="F58" s="49">
        <f>(Jul!E58*12)+(Aug!E58*11)+(Sep!E58*10)+(Oct!E58*9)+(Nov!E58*8)+(Dec!E58*7)+(Jan!E58*6)+(Feb!E58*5)+(Mar!E58*4)+(Apr!E58*3)+(May!E58*2)+(Jun!E58*1)</f>
        <v>26826</v>
      </c>
      <c r="G58" s="8"/>
      <c r="H58" s="31">
        <f>May!H58+G58</f>
        <v>143858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195090.7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12627.72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113247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125874.72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100778</v>
      </c>
      <c r="D60" s="49">
        <f>(Jul!C60*12)+(Aug!C60*11)+(Sep!C60*10)+(Oct!C60*9)+(Nov!C60*8)+(Dec!C60*7)+(Jan!C60*6)+(Feb!C60*5)+(Mar!C60*4)+(Apr!C60*3)+(May!C60*2)+(Jun!C60*1)</f>
        <v>2637219.5</v>
      </c>
      <c r="E60" s="8"/>
      <c r="F60" s="49">
        <f>(Jul!E60*12)+(Aug!E60*11)+(Sep!E60*10)+(Oct!E60*9)+(Nov!E60*8)+(Dec!E60*7)+(Jan!E60*6)+(Feb!E60*5)+(Mar!E60*4)+(Apr!E60*3)+(May!E60*2)+(Jun!E60*1)</f>
        <v>174994</v>
      </c>
      <c r="G60" s="8">
        <v>430471</v>
      </c>
      <c r="H60" s="31">
        <f>May!H60+G60</f>
        <v>4559790.4000000004</v>
      </c>
      <c r="I60" s="31">
        <f t="shared" si="0"/>
        <v>531249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7372003.9000000004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>
        <v>4950</v>
      </c>
      <c r="D61" s="49">
        <f>(Jul!C61*12)+(Aug!C61*11)+(Sep!C61*10)+(Oct!C61*9)+(Nov!C61*8)+(Dec!C61*7)+(Jan!C61*6)+(Feb!C61*5)+(Mar!C61*4)+(Apr!C61*3)+(May!C61*2)+(Jun!C61*1)</f>
        <v>64361</v>
      </c>
      <c r="E61" s="8"/>
      <c r="F61" s="49">
        <f>(Jul!E61*12)+(Aug!E61*11)+(Sep!E61*10)+(Oct!E61*9)+(Nov!E61*8)+(Dec!E61*7)+(Jan!E61*6)+(Feb!E61*5)+(Mar!E61*4)+(Apr!E61*3)+(May!E61*2)+(Jun!E61*1)</f>
        <v>6670</v>
      </c>
      <c r="G61" s="8">
        <v>6736</v>
      </c>
      <c r="H61" s="31">
        <f>May!H61+G61</f>
        <v>96340</v>
      </c>
      <c r="I61" s="31">
        <f t="shared" si="0"/>
        <v>11686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167371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14328</v>
      </c>
      <c r="E62" s="8"/>
      <c r="F62" s="49">
        <f>(Jul!E62*12)+(Aug!E62*11)+(Sep!E62*10)+(Oct!E62*9)+(Nov!E62*8)+(Dec!E62*7)+(Jan!E62*6)+(Feb!E62*5)+(Mar!E62*4)+(Apr!E62*3)+(May!E62*2)+(Jun!E62*1)</f>
        <v>824</v>
      </c>
      <c r="G62" s="8"/>
      <c r="H62" s="31">
        <f>May!H62+G62</f>
        <v>2033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17185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142034.88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139284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281318.88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2039.68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7918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9957.68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>
        <v>263</v>
      </c>
      <c r="D66" s="49">
        <f>(Jul!C66*12)+(Aug!C66*11)+(Sep!C66*10)+(Oct!C66*9)+(Nov!C66*8)+(Dec!C66*7)+(Jan!C66*6)+(Feb!C66*5)+(Mar!C66*4)+(Apr!C66*3)+(May!C66*2)+(Jun!C66*1)</f>
        <v>26971</v>
      </c>
      <c r="E66" s="8"/>
      <c r="F66" s="49">
        <f>(Jul!E66*12)+(Aug!E66*11)+(Sep!E66*10)+(Oct!E66*9)+(Nov!E66*8)+(Dec!E66*7)+(Jan!E66*6)+(Feb!E66*5)+(Mar!E66*4)+(Apr!E66*3)+(May!E66*2)+(Jun!E66*1)</f>
        <v>3448</v>
      </c>
      <c r="G66" s="8"/>
      <c r="H66" s="31">
        <f>May!H66+G66</f>
        <v>154918</v>
      </c>
      <c r="I66" s="31">
        <f t="shared" si="1"/>
        <v>263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185337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22496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12471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34967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13356</v>
      </c>
      <c r="G68" s="8"/>
      <c r="H68" s="31">
        <f>May!H68+G68</f>
        <v>22241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35597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>
        <v>3290</v>
      </c>
      <c r="D69" s="49">
        <f>(Jul!C69*12)+(Aug!C69*11)+(Sep!C69*10)+(Oct!C69*9)+(Nov!C69*8)+(Dec!C69*7)+(Jan!C69*6)+(Feb!C69*5)+(Mar!C69*4)+(Apr!C69*3)+(May!C69*2)+(Jun!C69*1)</f>
        <v>62804.66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138678</v>
      </c>
      <c r="I69" s="31">
        <f t="shared" si="1"/>
        <v>3290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201482.66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23646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61217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84863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13755.1</v>
      </c>
      <c r="D71" s="49">
        <f>(Jul!C71*12)+(Aug!C71*11)+(Sep!C71*10)+(Oct!C71*9)+(Nov!C71*8)+(Dec!C71*7)+(Jan!C71*6)+(Feb!C71*5)+(Mar!C71*4)+(Apr!C71*3)+(May!C71*2)+(Jun!C71*1)</f>
        <v>196832.6</v>
      </c>
      <c r="E71" s="8"/>
      <c r="F71" s="49">
        <f>(Jul!E71*12)+(Aug!E71*11)+(Sep!E71*10)+(Oct!E71*9)+(Nov!E71*8)+(Dec!E71*7)+(Jan!E71*6)+(Feb!E71*5)+(Mar!E71*4)+(Apr!E71*3)+(May!E71*2)+(Jun!E71*1)</f>
        <v>32735</v>
      </c>
      <c r="G71" s="8">
        <v>4077</v>
      </c>
      <c r="H71" s="31">
        <f>May!H71+G71</f>
        <v>183709</v>
      </c>
      <c r="I71" s="31">
        <f t="shared" si="1"/>
        <v>17832.099999999999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413276.6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41517.769999999997</v>
      </c>
      <c r="D72" s="32">
        <f t="shared" si="2"/>
        <v>7443381.0799999991</v>
      </c>
      <c r="E72" s="32">
        <f t="shared" si="2"/>
        <v>9151.9</v>
      </c>
      <c r="F72" s="31">
        <f t="shared" si="2"/>
        <v>4229883.5199999996</v>
      </c>
      <c r="G72" s="32">
        <f t="shared" si="2"/>
        <v>216169.48</v>
      </c>
      <c r="H72" s="32">
        <f t="shared" si="2"/>
        <v>7945444.5999999987</v>
      </c>
      <c r="I72" s="32">
        <f t="shared" si="2"/>
        <v>266839.14999999997</v>
      </c>
      <c r="J72" s="32">
        <f t="shared" si="2"/>
        <v>19618709.200000003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697807.64</v>
      </c>
      <c r="D73" s="32">
        <f t="shared" si="3"/>
        <v>7905090.5599999996</v>
      </c>
      <c r="E73" s="32">
        <f t="shared" si="3"/>
        <v>223</v>
      </c>
      <c r="F73" s="32">
        <f t="shared" si="3"/>
        <v>1128360.3799999999</v>
      </c>
      <c r="G73" s="32">
        <f t="shared" si="3"/>
        <v>1681677.6</v>
      </c>
      <c r="H73" s="32">
        <f t="shared" si="3"/>
        <v>11864259.789999999</v>
      </c>
      <c r="I73" s="32">
        <f t="shared" si="3"/>
        <v>2379708.2399999998</v>
      </c>
      <c r="J73" s="32">
        <f t="shared" si="3"/>
        <v>20897710.73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739325.41</v>
      </c>
      <c r="D74" s="32">
        <f t="shared" si="4"/>
        <v>15348471.639999999</v>
      </c>
      <c r="E74" s="32">
        <f t="shared" si="4"/>
        <v>9374.9</v>
      </c>
      <c r="F74" s="32">
        <f t="shared" si="4"/>
        <v>5358243.8999999994</v>
      </c>
      <c r="G74" s="32">
        <f t="shared" si="4"/>
        <v>1897847.08</v>
      </c>
      <c r="H74" s="32">
        <f t="shared" si="4"/>
        <v>19809704.389999997</v>
      </c>
      <c r="I74" s="32">
        <f>SUM(I72:I73)</f>
        <v>2646547.3899999997</v>
      </c>
      <c r="J74" s="32">
        <f>SUM(J72:J73)</f>
        <v>40516419.930000007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44" activePane="bottomLeft" state="frozen"/>
      <selection pane="bottomLeft" activeCell="C75" sqref="C75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18306</v>
      </c>
      <c r="D5" s="31">
        <f>(Jul!C5*2)+(Aug!C5*1)</f>
        <v>49060</v>
      </c>
      <c r="E5" s="62">
        <v>25813</v>
      </c>
      <c r="F5" s="31">
        <f>(Jul!E5*2)+(Aug!E5*1)</f>
        <v>92549</v>
      </c>
      <c r="G5" s="63">
        <v>216501</v>
      </c>
      <c r="H5" s="31">
        <f>Jul!H5+Aug!G5</f>
        <v>414714</v>
      </c>
      <c r="I5" s="31">
        <f t="shared" ref="I5:I63" si="0">C5+E5+G5</f>
        <v>260620</v>
      </c>
      <c r="J5" s="31">
        <f t="shared" ref="J5:J63" si="1">D5+F5+H5</f>
        <v>556323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0</v>
      </c>
      <c r="D6" s="31">
        <f>(Jul!C6*2)+(Aug!C6*1)</f>
        <v>0</v>
      </c>
      <c r="E6" s="62">
        <v>0</v>
      </c>
      <c r="F6" s="31">
        <f>(Jul!E6*2)+(Aug!E6*1)</f>
        <v>8690</v>
      </c>
      <c r="G6" s="63">
        <v>0</v>
      </c>
      <c r="H6" s="31">
        <f>Jul!H6+Aug!G6</f>
        <v>24322</v>
      </c>
      <c r="I6" s="31">
        <f t="shared" si="0"/>
        <v>0</v>
      </c>
      <c r="J6" s="31">
        <f t="shared" si="1"/>
        <v>33012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2733</v>
      </c>
      <c r="D7" s="31">
        <f>(Jul!C7*2)+(Aug!C7*1)</f>
        <v>31423</v>
      </c>
      <c r="E7" s="62">
        <v>4323</v>
      </c>
      <c r="F7" s="31">
        <f>(Jul!E7*2)+(Aug!E7*1)</f>
        <v>17353</v>
      </c>
      <c r="G7" s="63">
        <v>32672</v>
      </c>
      <c r="H7" s="31">
        <f>Jul!H7+Aug!G7</f>
        <v>119490</v>
      </c>
      <c r="I7" s="31">
        <f t="shared" si="0"/>
        <v>39728</v>
      </c>
      <c r="J7" s="31">
        <f t="shared" si="1"/>
        <v>168266</v>
      </c>
    </row>
    <row r="8" spans="1:10" s="11" customFormat="1" ht="15.75" customHeight="1" x14ac:dyDescent="0.2">
      <c r="A8" s="9" t="s">
        <v>25</v>
      </c>
      <c r="B8" s="10" t="s">
        <v>22</v>
      </c>
      <c r="C8" s="61">
        <v>0</v>
      </c>
      <c r="D8" s="31">
        <f>(Jul!C8*2)+(Aug!C8*1)</f>
        <v>0</v>
      </c>
      <c r="E8" s="62">
        <v>0</v>
      </c>
      <c r="F8" s="31">
        <f>(Jul!E8*2)+(Aug!E8*1)</f>
        <v>0</v>
      </c>
      <c r="G8" s="63">
        <v>0</v>
      </c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0</v>
      </c>
      <c r="D9" s="31">
        <f>(Jul!C9*2)+(Aug!C9*1)</f>
        <v>0</v>
      </c>
      <c r="E9" s="62">
        <v>1495</v>
      </c>
      <c r="F9" s="31">
        <f>(Jul!E9*2)+(Aug!E9*1)</f>
        <v>3929</v>
      </c>
      <c r="G9" s="63">
        <v>3516</v>
      </c>
      <c r="H9" s="31">
        <f>Jul!H9+Aug!G9</f>
        <v>4733</v>
      </c>
      <c r="I9" s="31">
        <f t="shared" si="0"/>
        <v>5011</v>
      </c>
      <c r="J9" s="31">
        <f t="shared" si="1"/>
        <v>8662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0</v>
      </c>
      <c r="D10" s="31">
        <f>(Jul!C10*2)+(Aug!C10*1)</f>
        <v>3077.5</v>
      </c>
      <c r="E10" s="62">
        <v>0</v>
      </c>
      <c r="F10" s="31">
        <f>(Jul!E10*2)+(Aug!E10*1)</f>
        <v>0</v>
      </c>
      <c r="G10" s="63">
        <v>0</v>
      </c>
      <c r="H10" s="31">
        <f>Jul!H10+Aug!G10</f>
        <v>0</v>
      </c>
      <c r="I10" s="31">
        <f t="shared" si="0"/>
        <v>0</v>
      </c>
      <c r="J10" s="31">
        <f t="shared" si="1"/>
        <v>3077.5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0</v>
      </c>
      <c r="D11" s="31">
        <f>(Jul!C11*2)+(Aug!C11*1)</f>
        <v>6268</v>
      </c>
      <c r="E11" s="62">
        <v>3616</v>
      </c>
      <c r="F11" s="31">
        <f>(Jul!E11*2)+(Aug!E11*1)</f>
        <v>3616</v>
      </c>
      <c r="G11" s="63">
        <v>10883</v>
      </c>
      <c r="H11" s="31">
        <f>Jul!H11+Aug!G11</f>
        <v>10883</v>
      </c>
      <c r="I11" s="31">
        <f t="shared" si="0"/>
        <v>14499</v>
      </c>
      <c r="J11" s="31">
        <f t="shared" si="1"/>
        <v>20767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1038</v>
      </c>
      <c r="D12" s="31">
        <f>(Jul!C12*2)+(Aug!C12*1)</f>
        <v>1038</v>
      </c>
      <c r="E12" s="62">
        <v>0</v>
      </c>
      <c r="F12" s="31">
        <f>(Jul!E12*2)+(Aug!E12*1)</f>
        <v>7532</v>
      </c>
      <c r="G12" s="63">
        <v>1359</v>
      </c>
      <c r="H12" s="31">
        <f>Jul!H12+Aug!G12</f>
        <v>37595</v>
      </c>
      <c r="I12" s="31">
        <f t="shared" si="0"/>
        <v>2397</v>
      </c>
      <c r="J12" s="31">
        <f t="shared" si="1"/>
        <v>46165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8846</v>
      </c>
      <c r="D13" s="31">
        <f>(Jul!C13*2)+(Aug!C13*1)</f>
        <v>27090</v>
      </c>
      <c r="E13" s="62">
        <v>527</v>
      </c>
      <c r="F13" s="31">
        <f>(Jul!E13*2)+(Aug!E13*1)</f>
        <v>4043</v>
      </c>
      <c r="G13" s="63">
        <v>144402</v>
      </c>
      <c r="H13" s="31">
        <f>Jul!H13+Aug!G13</f>
        <v>224125</v>
      </c>
      <c r="I13" s="31">
        <f t="shared" si="0"/>
        <v>153775</v>
      </c>
      <c r="J13" s="31">
        <f t="shared" si="1"/>
        <v>255258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688</v>
      </c>
      <c r="D14" s="31">
        <f>(Jul!C14*2)+(Aug!C14*1)</f>
        <v>13938</v>
      </c>
      <c r="E14" s="62">
        <v>0</v>
      </c>
      <c r="F14" s="31">
        <f>(Jul!E14*2)+(Aug!E14*1)</f>
        <v>0</v>
      </c>
      <c r="G14" s="63">
        <v>1288</v>
      </c>
      <c r="H14" s="31">
        <f>Jul!H14+Aug!G14</f>
        <v>17887</v>
      </c>
      <c r="I14" s="31">
        <f t="shared" si="0"/>
        <v>1976</v>
      </c>
      <c r="J14" s="31">
        <f t="shared" si="1"/>
        <v>31825</v>
      </c>
    </row>
    <row r="15" spans="1:10" s="1" customFormat="1" ht="15.75" customHeight="1" x14ac:dyDescent="0.2">
      <c r="A15" s="5" t="s">
        <v>44</v>
      </c>
      <c r="B15" s="6" t="s">
        <v>22</v>
      </c>
      <c r="C15" s="61">
        <v>0</v>
      </c>
      <c r="D15" s="31">
        <f>(Jul!C15*2)+(Aug!C15*1)</f>
        <v>0</v>
      </c>
      <c r="E15" s="62">
        <v>0</v>
      </c>
      <c r="F15" s="31">
        <f>(Jul!E15*2)+(Aug!E15*1)</f>
        <v>0</v>
      </c>
      <c r="G15" s="63">
        <v>0</v>
      </c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26036</v>
      </c>
      <c r="D16" s="31">
        <f>(Jul!C16*2)+(Aug!C16*1)</f>
        <v>61712</v>
      </c>
      <c r="E16" s="62">
        <v>2085</v>
      </c>
      <c r="F16" s="31">
        <f>(Jul!E16*2)+(Aug!E16*1)</f>
        <v>7139</v>
      </c>
      <c r="G16" s="63">
        <v>150123</v>
      </c>
      <c r="H16" s="31">
        <f>Jul!H16+Aug!G16</f>
        <v>234078</v>
      </c>
      <c r="I16" s="31">
        <f t="shared" si="0"/>
        <v>178244</v>
      </c>
      <c r="J16" s="31">
        <f t="shared" si="1"/>
        <v>302929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3460</v>
      </c>
      <c r="D17" s="31">
        <f>(Jul!C17*2)+(Aug!C17*1)</f>
        <v>5936</v>
      </c>
      <c r="E17" s="62">
        <v>1158</v>
      </c>
      <c r="F17" s="31">
        <f>(Jul!E17*2)+(Aug!E17*1)</f>
        <v>4674</v>
      </c>
      <c r="G17" s="63">
        <v>3807</v>
      </c>
      <c r="H17" s="31">
        <f>Jul!H17+Aug!G17</f>
        <v>7053</v>
      </c>
      <c r="I17" s="31">
        <f t="shared" si="0"/>
        <v>8425</v>
      </c>
      <c r="J17" s="31">
        <f t="shared" si="1"/>
        <v>17663</v>
      </c>
    </row>
    <row r="18" spans="1:10" s="11" customFormat="1" ht="15.75" customHeight="1" x14ac:dyDescent="0.2">
      <c r="A18" s="9" t="s">
        <v>47</v>
      </c>
      <c r="B18" s="10" t="s">
        <v>22</v>
      </c>
      <c r="C18" s="61">
        <v>0</v>
      </c>
      <c r="D18" s="31">
        <f>(Jul!C18*2)+(Aug!C18*1)</f>
        <v>0</v>
      </c>
      <c r="E18" s="62">
        <v>0</v>
      </c>
      <c r="F18" s="31">
        <f>(Jul!E18*2)+(Aug!E18*1)</f>
        <v>0</v>
      </c>
      <c r="G18" s="63">
        <v>0</v>
      </c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>
        <v>0</v>
      </c>
      <c r="D19" s="31">
        <f>(Jul!C19*2)+(Aug!C19*1)</f>
        <v>0</v>
      </c>
      <c r="E19" s="62">
        <v>0</v>
      </c>
      <c r="F19" s="31">
        <f>(Jul!E19*2)+(Aug!E19*1)</f>
        <v>0</v>
      </c>
      <c r="G19" s="63">
        <v>0</v>
      </c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>
        <v>3861</v>
      </c>
      <c r="D20" s="31">
        <f>(Jul!C20*2)+(Aug!C20*1)</f>
        <v>3861</v>
      </c>
      <c r="E20" s="62">
        <v>0</v>
      </c>
      <c r="F20" s="31">
        <f>(Jul!E20*2)+(Aug!E20*1)</f>
        <v>3516</v>
      </c>
      <c r="G20" s="63">
        <v>39493</v>
      </c>
      <c r="H20" s="31">
        <f>Jul!H20+Aug!G20</f>
        <v>41853</v>
      </c>
      <c r="I20" s="31">
        <f t="shared" si="0"/>
        <v>43354</v>
      </c>
      <c r="J20" s="31">
        <f t="shared" si="1"/>
        <v>49230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0</v>
      </c>
      <c r="D21" s="31">
        <f>(Jul!C21*2)+(Aug!C21*1)</f>
        <v>0</v>
      </c>
      <c r="E21" s="62">
        <v>1220</v>
      </c>
      <c r="F21" s="31">
        <f>(Jul!E21*2)+(Aug!E21*1)</f>
        <v>1220</v>
      </c>
      <c r="G21" s="63">
        <v>7496</v>
      </c>
      <c r="H21" s="31">
        <f>Jul!H21+Aug!G21</f>
        <v>7496</v>
      </c>
      <c r="I21" s="31">
        <f t="shared" si="0"/>
        <v>8716</v>
      </c>
      <c r="J21" s="31">
        <f t="shared" si="1"/>
        <v>8716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1463</v>
      </c>
      <c r="D22" s="31">
        <f>(Jul!C22*2)+(Aug!C22*1)</f>
        <v>7383</v>
      </c>
      <c r="E22" s="62">
        <v>405</v>
      </c>
      <c r="F22" s="31">
        <f>(Jul!E22*2)+(Aug!E22*1)</f>
        <v>405</v>
      </c>
      <c r="G22" s="63">
        <v>16971</v>
      </c>
      <c r="H22" s="31">
        <f>Jul!H22+Aug!G22</f>
        <v>33944</v>
      </c>
      <c r="I22" s="31">
        <f t="shared" si="0"/>
        <v>18839</v>
      </c>
      <c r="J22" s="31">
        <f t="shared" si="1"/>
        <v>41732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6934</v>
      </c>
      <c r="D23" s="31">
        <f>(Jul!C23*2)+(Aug!C23*1)</f>
        <v>8216</v>
      </c>
      <c r="E23" s="62">
        <v>3081</v>
      </c>
      <c r="F23" s="31">
        <f>(Jul!E23*2)+(Aug!E23*1)</f>
        <v>12383</v>
      </c>
      <c r="G23" s="63">
        <v>149700</v>
      </c>
      <c r="H23" s="31">
        <f>Jul!H23+Aug!G23</f>
        <v>192308</v>
      </c>
      <c r="I23" s="31">
        <f t="shared" si="0"/>
        <v>159715</v>
      </c>
      <c r="J23" s="31">
        <f t="shared" si="1"/>
        <v>212907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0</v>
      </c>
      <c r="D24" s="31">
        <f>(Jul!C24*2)+(Aug!C24*1)</f>
        <v>3998</v>
      </c>
      <c r="E24" s="62">
        <v>1130</v>
      </c>
      <c r="F24" s="31">
        <f>(Jul!E24*2)+(Aug!E24*1)</f>
        <v>1130</v>
      </c>
      <c r="G24" s="63">
        <v>7910</v>
      </c>
      <c r="H24" s="31">
        <f>Jul!H24+Aug!G24</f>
        <v>17424</v>
      </c>
      <c r="I24" s="31">
        <f t="shared" si="0"/>
        <v>9040</v>
      </c>
      <c r="J24" s="31">
        <f t="shared" si="1"/>
        <v>22552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259</v>
      </c>
      <c r="D25" s="31">
        <f>(Jul!C25*2)+(Aug!C25*1)</f>
        <v>259</v>
      </c>
      <c r="E25" s="62">
        <v>0</v>
      </c>
      <c r="F25" s="31">
        <f>(Jul!E25*2)+(Aug!E25*1)</f>
        <v>0</v>
      </c>
      <c r="G25" s="63">
        <v>4362</v>
      </c>
      <c r="H25" s="31">
        <f>Jul!H25+Aug!G25</f>
        <v>4362</v>
      </c>
      <c r="I25" s="31">
        <f t="shared" si="0"/>
        <v>4621</v>
      </c>
      <c r="J25" s="31">
        <f t="shared" si="1"/>
        <v>4621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0</v>
      </c>
      <c r="D26" s="31">
        <f>(Jul!C26*2)+(Aug!C26*1)</f>
        <v>1720</v>
      </c>
      <c r="E26" s="62">
        <v>3161</v>
      </c>
      <c r="F26" s="31">
        <f>(Jul!E26*2)+(Aug!E26*1)</f>
        <v>6677</v>
      </c>
      <c r="G26" s="63">
        <v>49314</v>
      </c>
      <c r="H26" s="31">
        <f>Jul!H26+Aug!G26</f>
        <v>74250</v>
      </c>
      <c r="I26" s="31">
        <f t="shared" si="0"/>
        <v>52475</v>
      </c>
      <c r="J26" s="31">
        <f t="shared" si="1"/>
        <v>82647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259</v>
      </c>
      <c r="D27" s="31">
        <f>(Jul!C27*2)+(Aug!C27*1)</f>
        <v>6179</v>
      </c>
      <c r="E27" s="62">
        <v>170</v>
      </c>
      <c r="F27" s="31">
        <f>(Jul!E27*2)+(Aug!E27*1)</f>
        <v>2430</v>
      </c>
      <c r="G27" s="63">
        <v>707</v>
      </c>
      <c r="H27" s="31">
        <f>Jul!H27+Aug!G27</f>
        <v>68378</v>
      </c>
      <c r="I27" s="31">
        <f t="shared" si="0"/>
        <v>1136</v>
      </c>
      <c r="J27" s="31">
        <f t="shared" si="1"/>
        <v>76987</v>
      </c>
    </row>
    <row r="28" spans="1:10" s="1" customFormat="1" ht="15.75" customHeight="1" x14ac:dyDescent="0.2">
      <c r="A28" s="5" t="s">
        <v>80</v>
      </c>
      <c r="B28" s="6" t="s">
        <v>22</v>
      </c>
      <c r="C28" s="61">
        <v>578</v>
      </c>
      <c r="D28" s="31">
        <f>(Jul!C28*2)+(Aug!C28*1)</f>
        <v>578</v>
      </c>
      <c r="E28" s="62">
        <v>0</v>
      </c>
      <c r="F28" s="31">
        <f>(Jul!E28*2)+(Aug!E28*1)</f>
        <v>0</v>
      </c>
      <c r="G28" s="63">
        <v>4362</v>
      </c>
      <c r="H28" s="31">
        <f>Jul!H28+Aug!G28</f>
        <v>4362</v>
      </c>
      <c r="I28" s="31">
        <f t="shared" si="0"/>
        <v>4940</v>
      </c>
      <c r="J28" s="31">
        <f t="shared" si="1"/>
        <v>4940</v>
      </c>
    </row>
    <row r="29" spans="1:10" s="1" customFormat="1" ht="15.75" customHeight="1" x14ac:dyDescent="0.2">
      <c r="A29" s="5" t="s">
        <v>81</v>
      </c>
      <c r="B29" s="6" t="s">
        <v>22</v>
      </c>
      <c r="C29" s="61">
        <v>131</v>
      </c>
      <c r="D29" s="31">
        <f>(Jul!C29*2)+(Aug!C29*1)</f>
        <v>1881</v>
      </c>
      <c r="E29" s="62">
        <v>0</v>
      </c>
      <c r="F29" s="31">
        <f>(Jul!E29*2)+(Aug!E29*1)</f>
        <v>0</v>
      </c>
      <c r="G29" s="63">
        <v>1693</v>
      </c>
      <c r="H29" s="31">
        <f>Jul!H29+Aug!G29</f>
        <v>6993</v>
      </c>
      <c r="I29" s="31">
        <f t="shared" si="0"/>
        <v>1824</v>
      </c>
      <c r="J29" s="31">
        <f t="shared" si="1"/>
        <v>8874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6609</v>
      </c>
      <c r="D30" s="31">
        <f>(Jul!C30*2)+(Aug!C30*1)</f>
        <v>6609</v>
      </c>
      <c r="E30" s="62">
        <v>1526</v>
      </c>
      <c r="F30" s="31">
        <f>(Jul!E30*2)+(Aug!E30*1)</f>
        <v>12728</v>
      </c>
      <c r="G30" s="63">
        <v>39804</v>
      </c>
      <c r="H30" s="31">
        <f>Jul!H30+Aug!G30</f>
        <v>58895</v>
      </c>
      <c r="I30" s="31">
        <f t="shared" si="0"/>
        <v>47939</v>
      </c>
      <c r="J30" s="31">
        <f t="shared" si="1"/>
        <v>78232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11709</v>
      </c>
      <c r="D31" s="31">
        <f>(Jul!C31*2)+(Aug!C31*1)</f>
        <v>38849</v>
      </c>
      <c r="E31" s="62">
        <v>9368</v>
      </c>
      <c r="F31" s="31">
        <f>(Jul!E31*2)+(Aug!E31*1)</f>
        <v>39962</v>
      </c>
      <c r="G31" s="63">
        <v>123147</v>
      </c>
      <c r="H31" s="31">
        <f>Jul!H31+Aug!G31</f>
        <v>211921</v>
      </c>
      <c r="I31" s="31">
        <f t="shared" si="0"/>
        <v>144224</v>
      </c>
      <c r="J31" s="31">
        <f t="shared" si="1"/>
        <v>290732</v>
      </c>
    </row>
    <row r="32" spans="1:10" s="1" customFormat="1" ht="15.75" customHeight="1" x14ac:dyDescent="0.2">
      <c r="A32" s="5" t="s">
        <v>19</v>
      </c>
      <c r="B32" s="6" t="s">
        <v>20</v>
      </c>
      <c r="C32" s="61">
        <v>0</v>
      </c>
      <c r="D32" s="31">
        <f>(Jul!C32*2)+(Aug!C32*1)</f>
        <v>0</v>
      </c>
      <c r="E32" s="62">
        <v>0</v>
      </c>
      <c r="F32" s="31">
        <f>(Jul!E32*2)+(Aug!E32*1)</f>
        <v>0</v>
      </c>
      <c r="G32" s="63">
        <v>0</v>
      </c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0</v>
      </c>
      <c r="D33" s="31">
        <f>(Jul!C33*2)+(Aug!C33*1)</f>
        <v>0</v>
      </c>
      <c r="E33" s="62">
        <v>1495</v>
      </c>
      <c r="F33" s="31">
        <f>(Jul!E33*2)+(Aug!E33*1)</f>
        <v>1495</v>
      </c>
      <c r="G33" s="63">
        <v>1495</v>
      </c>
      <c r="H33" s="31">
        <f>Jul!H33+Aug!G33</f>
        <v>1495</v>
      </c>
      <c r="I33" s="31">
        <f t="shared" si="0"/>
        <v>2990</v>
      </c>
      <c r="J33" s="31">
        <f t="shared" si="1"/>
        <v>2990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0</v>
      </c>
      <c r="D34" s="31">
        <f>(Jul!C34*2)+(Aug!C34*1)</f>
        <v>0</v>
      </c>
      <c r="E34" s="62">
        <v>0</v>
      </c>
      <c r="F34" s="31">
        <f>(Jul!E34*2)+(Aug!E34*1)</f>
        <v>0</v>
      </c>
      <c r="G34" s="63">
        <v>0</v>
      </c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8018</v>
      </c>
      <c r="D35" s="31">
        <f>(Jul!C35*2)+(Aug!C35*1)</f>
        <v>15180</v>
      </c>
      <c r="E35" s="62">
        <v>4997</v>
      </c>
      <c r="F35" s="31">
        <f>(Jul!E35*2)+(Aug!E35*1)</f>
        <v>15113</v>
      </c>
      <c r="G35" s="63">
        <v>33611</v>
      </c>
      <c r="H35" s="31">
        <f>Jul!H35+Aug!G35</f>
        <v>80656</v>
      </c>
      <c r="I35" s="31">
        <f t="shared" si="0"/>
        <v>46626</v>
      </c>
      <c r="J35" s="31">
        <f t="shared" si="1"/>
        <v>110949</v>
      </c>
    </row>
    <row r="36" spans="1:10" s="11" customFormat="1" ht="15.75" customHeight="1" x14ac:dyDescent="0.2">
      <c r="A36" s="9" t="s">
        <v>32</v>
      </c>
      <c r="B36" s="10" t="s">
        <v>20</v>
      </c>
      <c r="C36" s="61">
        <v>0</v>
      </c>
      <c r="D36" s="31">
        <f>(Jul!C36*2)+(Aug!C36*1)</f>
        <v>0</v>
      </c>
      <c r="E36" s="62">
        <v>0</v>
      </c>
      <c r="F36" s="31">
        <f>(Jul!E36*2)+(Aug!E36*1)</f>
        <v>0</v>
      </c>
      <c r="G36" s="63">
        <v>0</v>
      </c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>
        <v>0</v>
      </c>
      <c r="D37" s="31">
        <f>(Jul!C37*2)+(Aug!C37*1)</f>
        <v>0</v>
      </c>
      <c r="E37" s="62">
        <v>0</v>
      </c>
      <c r="F37" s="31">
        <f>(Jul!E37*2)+(Aug!E37*1)</f>
        <v>0</v>
      </c>
      <c r="G37" s="63">
        <v>0</v>
      </c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262</v>
      </c>
      <c r="D38" s="31">
        <f>(Jul!C38*2)+(Aug!C38*1)</f>
        <v>1418</v>
      </c>
      <c r="E38" s="62">
        <v>0</v>
      </c>
      <c r="F38" s="31">
        <f>(Jul!E38*2)+(Aug!E38*1)</f>
        <v>0</v>
      </c>
      <c r="G38" s="63">
        <v>2021</v>
      </c>
      <c r="H38" s="31">
        <f>Jul!H38+Aug!G38</f>
        <v>4880</v>
      </c>
      <c r="I38" s="31">
        <f t="shared" si="0"/>
        <v>2283</v>
      </c>
      <c r="J38" s="31">
        <f t="shared" si="1"/>
        <v>6298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0</v>
      </c>
      <c r="D39" s="31">
        <f>(Jul!C39*2)+(Aug!C39*1)</f>
        <v>0</v>
      </c>
      <c r="E39" s="62">
        <v>2888</v>
      </c>
      <c r="F39" s="31">
        <f>(Jul!E39*2)+(Aug!E39*1)</f>
        <v>7058</v>
      </c>
      <c r="G39" s="63">
        <v>2888</v>
      </c>
      <c r="H39" s="31">
        <f>Jul!H39+Aug!G39</f>
        <v>33915</v>
      </c>
      <c r="I39" s="31">
        <f t="shared" si="0"/>
        <v>5776</v>
      </c>
      <c r="J39" s="31">
        <f t="shared" si="1"/>
        <v>40973</v>
      </c>
    </row>
    <row r="40" spans="1:10" s="1" customFormat="1" ht="15.75" customHeight="1" x14ac:dyDescent="0.2">
      <c r="A40" s="5" t="s">
        <v>38</v>
      </c>
      <c r="B40" s="6" t="s">
        <v>20</v>
      </c>
      <c r="C40" s="61">
        <v>0</v>
      </c>
      <c r="D40" s="31">
        <f>(Jul!C40*2)+(Aug!C40*1)</f>
        <v>518</v>
      </c>
      <c r="E40" s="62">
        <v>0</v>
      </c>
      <c r="F40" s="31">
        <f>(Jul!E40*2)+(Aug!E40*1)</f>
        <v>0</v>
      </c>
      <c r="G40" s="63">
        <v>0</v>
      </c>
      <c r="H40" s="31">
        <f>Jul!H40+Aug!G40</f>
        <v>518</v>
      </c>
      <c r="I40" s="31">
        <f t="shared" si="0"/>
        <v>0</v>
      </c>
      <c r="J40" s="31">
        <f t="shared" si="1"/>
        <v>1036</v>
      </c>
    </row>
    <row r="41" spans="1:10" s="11" customFormat="1" ht="15.75" customHeight="1" x14ac:dyDescent="0.2">
      <c r="A41" s="9" t="s">
        <v>39</v>
      </c>
      <c r="B41" s="10" t="s">
        <v>20</v>
      </c>
      <c r="C41" s="61">
        <v>0</v>
      </c>
      <c r="D41" s="31">
        <f>(Jul!C41*2)+(Aug!C41*1)</f>
        <v>0</v>
      </c>
      <c r="E41" s="62">
        <v>179</v>
      </c>
      <c r="F41" s="31">
        <f>(Jul!E41*2)+(Aug!E41*1)</f>
        <v>179</v>
      </c>
      <c r="G41" s="63">
        <v>179</v>
      </c>
      <c r="H41" s="31">
        <f>Jul!H41+Aug!G41</f>
        <v>179</v>
      </c>
      <c r="I41" s="31">
        <f t="shared" si="0"/>
        <v>358</v>
      </c>
      <c r="J41" s="31">
        <f t="shared" si="1"/>
        <v>358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2485</v>
      </c>
      <c r="D42" s="31">
        <f>(Jul!C42*2)+(Aug!C42*1)</f>
        <v>2485</v>
      </c>
      <c r="E42" s="62">
        <v>0</v>
      </c>
      <c r="F42" s="31">
        <f>(Jul!E42*2)+(Aug!E42*1)</f>
        <v>10416</v>
      </c>
      <c r="G42" s="63">
        <v>48326</v>
      </c>
      <c r="H42" s="31">
        <f>Jul!H42+Aug!G42</f>
        <v>57986</v>
      </c>
      <c r="I42" s="31">
        <f t="shared" si="0"/>
        <v>50811</v>
      </c>
      <c r="J42" s="31">
        <f t="shared" si="1"/>
        <v>70887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455</v>
      </c>
      <c r="D43" s="31">
        <f>(Jul!C43*2)+(Aug!C43*1)</f>
        <v>1177</v>
      </c>
      <c r="E43" s="62">
        <v>0</v>
      </c>
      <c r="F43" s="31">
        <f>(Jul!E43*2)+(Aug!E43*1)</f>
        <v>4170</v>
      </c>
      <c r="G43" s="63">
        <v>8131</v>
      </c>
      <c r="H43" s="31">
        <f>Jul!H43+Aug!G43</f>
        <v>19455</v>
      </c>
      <c r="I43" s="31">
        <f t="shared" si="0"/>
        <v>8586</v>
      </c>
      <c r="J43" s="31">
        <f t="shared" si="1"/>
        <v>24802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4689</v>
      </c>
      <c r="D44" s="31">
        <f>(Jul!C44*2)+(Aug!C44*1)</f>
        <v>25081</v>
      </c>
      <c r="E44" s="62">
        <v>1414</v>
      </c>
      <c r="F44" s="31">
        <f>(Jul!E44*2)+(Aug!E44*1)</f>
        <v>2910</v>
      </c>
      <c r="G44" s="63">
        <v>35063</v>
      </c>
      <c r="H44" s="31">
        <f>Jul!H44+Aug!G44</f>
        <v>155017</v>
      </c>
      <c r="I44" s="31">
        <f t="shared" si="0"/>
        <v>41166</v>
      </c>
      <c r="J44" s="31">
        <f t="shared" si="1"/>
        <v>183008</v>
      </c>
    </row>
    <row r="45" spans="1:10" s="1" customFormat="1" ht="15.75" customHeight="1" x14ac:dyDescent="0.2">
      <c r="A45" s="5" t="s">
        <v>48</v>
      </c>
      <c r="B45" s="6" t="s">
        <v>20</v>
      </c>
      <c r="C45" s="61">
        <v>0</v>
      </c>
      <c r="D45" s="31">
        <f>(Jul!C45*2)+(Aug!C45*1)</f>
        <v>3714</v>
      </c>
      <c r="E45" s="62">
        <v>0</v>
      </c>
      <c r="F45" s="31">
        <f>(Jul!E45*2)+(Aug!E45*1)</f>
        <v>0</v>
      </c>
      <c r="G45" s="63">
        <v>0</v>
      </c>
      <c r="H45" s="31">
        <f>Jul!H45+Aug!G45</f>
        <v>42987</v>
      </c>
      <c r="I45" s="31">
        <f t="shared" si="0"/>
        <v>0</v>
      </c>
      <c r="J45" s="31">
        <f t="shared" si="1"/>
        <v>46701</v>
      </c>
    </row>
    <row r="46" spans="1:10" s="11" customFormat="1" ht="15.75" customHeight="1" x14ac:dyDescent="0.2">
      <c r="A46" s="9" t="s">
        <v>53</v>
      </c>
      <c r="B46" s="10" t="s">
        <v>20</v>
      </c>
      <c r="C46" s="61">
        <v>0</v>
      </c>
      <c r="D46" s="31">
        <f>(Jul!C46*2)+(Aug!C46*1)</f>
        <v>0</v>
      </c>
      <c r="E46" s="62">
        <v>0</v>
      </c>
      <c r="F46" s="31">
        <f>(Jul!E46*2)+(Aug!E46*1)</f>
        <v>0</v>
      </c>
      <c r="G46" s="63">
        <v>0</v>
      </c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0</v>
      </c>
      <c r="D47" s="31">
        <f>(Jul!C47*2)+(Aug!C47*1)</f>
        <v>19934</v>
      </c>
      <c r="E47" s="62">
        <v>0</v>
      </c>
      <c r="F47" s="31">
        <f>(Jul!E47*2)+(Aug!E47*1)</f>
        <v>0</v>
      </c>
      <c r="G47" s="63">
        <v>0</v>
      </c>
      <c r="H47" s="31">
        <f>Jul!H47+Aug!G47</f>
        <v>89581</v>
      </c>
      <c r="I47" s="31">
        <f t="shared" si="0"/>
        <v>0</v>
      </c>
      <c r="J47" s="31">
        <f t="shared" si="1"/>
        <v>109515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4001</v>
      </c>
      <c r="D48" s="31">
        <f>(Jul!C48*2)+(Aug!C48*1)</f>
        <v>10445</v>
      </c>
      <c r="E48" s="62">
        <v>0</v>
      </c>
      <c r="F48" s="31">
        <f>(Jul!E48*2)+(Aug!E48*1)</f>
        <v>3516</v>
      </c>
      <c r="G48" s="63">
        <v>27701</v>
      </c>
      <c r="H48" s="31">
        <f>Jul!H48+Aug!G48</f>
        <v>65189</v>
      </c>
      <c r="I48" s="31">
        <f t="shared" si="0"/>
        <v>31702</v>
      </c>
      <c r="J48" s="31">
        <f t="shared" si="1"/>
        <v>79150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0</v>
      </c>
      <c r="D49" s="31">
        <f>(Jul!C49*2)+(Aug!C49*1)</f>
        <v>11902</v>
      </c>
      <c r="E49" s="62">
        <v>0</v>
      </c>
      <c r="F49" s="31">
        <f>(Jul!E49*2)+(Aug!E49*1)</f>
        <v>0</v>
      </c>
      <c r="G49" s="63">
        <v>0</v>
      </c>
      <c r="H49" s="31">
        <f>Jul!H49+Aug!G49</f>
        <v>24936</v>
      </c>
      <c r="I49" s="31">
        <f t="shared" si="0"/>
        <v>0</v>
      </c>
      <c r="J49" s="31">
        <f t="shared" si="1"/>
        <v>36838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3301</v>
      </c>
      <c r="D50" s="31">
        <f>(Jul!C50*2)+(Aug!C50*1)</f>
        <v>3301</v>
      </c>
      <c r="E50" s="62">
        <v>2030</v>
      </c>
      <c r="F50" s="31">
        <f>(Jul!E50*2)+(Aug!E50*1)</f>
        <v>2030</v>
      </c>
      <c r="G50" s="63">
        <v>6137</v>
      </c>
      <c r="H50" s="31">
        <f>Jul!H50+Aug!G50</f>
        <v>6137</v>
      </c>
      <c r="I50" s="31">
        <f t="shared" si="0"/>
        <v>11468</v>
      </c>
      <c r="J50" s="31">
        <f t="shared" si="1"/>
        <v>11468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0</v>
      </c>
      <c r="D51" s="31">
        <f>(Jul!C51*2)+(Aug!C51*1)</f>
        <v>0</v>
      </c>
      <c r="E51" s="62">
        <v>727</v>
      </c>
      <c r="F51" s="31">
        <f>(Jul!E51*2)+(Aug!E51*1)</f>
        <v>2395</v>
      </c>
      <c r="G51" s="63">
        <v>2252</v>
      </c>
      <c r="H51" s="31">
        <f>Jul!H51+Aug!G51</f>
        <v>6188</v>
      </c>
      <c r="I51" s="31">
        <f t="shared" si="0"/>
        <v>2979</v>
      </c>
      <c r="J51" s="31">
        <f t="shared" si="1"/>
        <v>8583</v>
      </c>
    </row>
    <row r="52" spans="1:10" s="1" customFormat="1" ht="15.75" customHeight="1" x14ac:dyDescent="0.2">
      <c r="A52" s="5" t="s">
        <v>60</v>
      </c>
      <c r="B52" s="6" t="s">
        <v>20</v>
      </c>
      <c r="C52" s="61">
        <v>0</v>
      </c>
      <c r="D52" s="31">
        <f>(Jul!C52*2)+(Aug!C52*1)</f>
        <v>1948</v>
      </c>
      <c r="E52" s="62">
        <v>0</v>
      </c>
      <c r="F52" s="31">
        <f>(Jul!E52*2)+(Aug!E52*1)</f>
        <v>3516</v>
      </c>
      <c r="G52" s="63">
        <v>0</v>
      </c>
      <c r="H52" s="31">
        <f>Jul!H52+Aug!G52</f>
        <v>64403</v>
      </c>
      <c r="I52" s="31">
        <f t="shared" si="0"/>
        <v>0</v>
      </c>
      <c r="J52" s="31">
        <f t="shared" si="1"/>
        <v>69867</v>
      </c>
    </row>
    <row r="53" spans="1:10" s="1" customFormat="1" ht="15.75" customHeight="1" x14ac:dyDescent="0.2">
      <c r="A53" s="5" t="s">
        <v>64</v>
      </c>
      <c r="B53" s="6" t="s">
        <v>20</v>
      </c>
      <c r="C53" s="61">
        <v>0</v>
      </c>
      <c r="D53" s="31">
        <f>(Jul!C53*2)+(Aug!C53*1)</f>
        <v>0</v>
      </c>
      <c r="E53" s="62">
        <v>0</v>
      </c>
      <c r="F53" s="31">
        <f>(Jul!E53*2)+(Aug!E53*1)</f>
        <v>0</v>
      </c>
      <c r="G53" s="63">
        <v>0</v>
      </c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0</v>
      </c>
      <c r="D54" s="31">
        <f>(Jul!C54*2)+(Aug!C54*1)</f>
        <v>6510</v>
      </c>
      <c r="E54" s="62">
        <v>1758</v>
      </c>
      <c r="F54" s="31">
        <f>(Jul!E54*2)+(Aug!E54*1)</f>
        <v>2606</v>
      </c>
      <c r="G54" s="63">
        <v>1758</v>
      </c>
      <c r="H54" s="31">
        <f>Jul!H54+Aug!G54</f>
        <v>23477</v>
      </c>
      <c r="I54" s="31">
        <f t="shared" si="0"/>
        <v>3516</v>
      </c>
      <c r="J54" s="31">
        <f t="shared" si="1"/>
        <v>32593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7523</v>
      </c>
      <c r="D55" s="31">
        <f>(Jul!C55*2)+(Aug!C55*1)</f>
        <v>13427</v>
      </c>
      <c r="E55" s="62">
        <v>0</v>
      </c>
      <c r="F55" s="31">
        <f>(Jul!E55*2)+(Aug!E55*1)</f>
        <v>0</v>
      </c>
      <c r="G55" s="63">
        <v>44138</v>
      </c>
      <c r="H55" s="31">
        <f>Jul!H55+Aug!G55</f>
        <v>50092</v>
      </c>
      <c r="I55" s="31">
        <f t="shared" si="0"/>
        <v>51661</v>
      </c>
      <c r="J55" s="31">
        <f t="shared" si="1"/>
        <v>63519</v>
      </c>
    </row>
    <row r="56" spans="1:10" s="11" customFormat="1" ht="15.75" customHeight="1" x14ac:dyDescent="0.2">
      <c r="A56" s="9" t="s">
        <v>67</v>
      </c>
      <c r="B56" s="10" t="s">
        <v>20</v>
      </c>
      <c r="C56" s="61">
        <v>0</v>
      </c>
      <c r="D56" s="31">
        <f>(Jul!C56*2)+(Aug!C56*1)</f>
        <v>0</v>
      </c>
      <c r="E56" s="62">
        <v>0</v>
      </c>
      <c r="F56" s="31">
        <f>(Jul!E56*2)+(Aug!E56*1)</f>
        <v>0</v>
      </c>
      <c r="G56" s="63">
        <v>0</v>
      </c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0</v>
      </c>
      <c r="D57" s="31">
        <f>(Jul!C57*2)+(Aug!C57*1)</f>
        <v>19588</v>
      </c>
      <c r="E57" s="62">
        <v>3195</v>
      </c>
      <c r="F57" s="31">
        <f>(Jul!E57*2)+(Aug!E57*1)</f>
        <v>3195</v>
      </c>
      <c r="G57" s="63">
        <v>17591</v>
      </c>
      <c r="H57" s="31">
        <f>Jul!H57+Aug!G57</f>
        <v>168110</v>
      </c>
      <c r="I57" s="31">
        <f t="shared" si="0"/>
        <v>20786</v>
      </c>
      <c r="J57" s="31">
        <f t="shared" si="1"/>
        <v>190893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0</v>
      </c>
      <c r="D58" s="31">
        <f>(Jul!C58*2)+(Aug!C58*1)</f>
        <v>0</v>
      </c>
      <c r="E58" s="62">
        <v>0</v>
      </c>
      <c r="F58" s="31">
        <f>(Jul!E58*2)+(Aug!E58*1)</f>
        <v>3232</v>
      </c>
      <c r="G58" s="63">
        <v>0</v>
      </c>
      <c r="H58" s="31">
        <f>Jul!H58+Aug!G58</f>
        <v>3059</v>
      </c>
      <c r="I58" s="31">
        <f t="shared" si="0"/>
        <v>0</v>
      </c>
      <c r="J58" s="31">
        <f t="shared" si="1"/>
        <v>6291</v>
      </c>
    </row>
    <row r="59" spans="1:10" s="1" customFormat="1" ht="15.75" customHeight="1" x14ac:dyDescent="0.2">
      <c r="A59" s="5" t="s">
        <v>70</v>
      </c>
      <c r="B59" s="6" t="s">
        <v>20</v>
      </c>
      <c r="C59" s="61">
        <v>0</v>
      </c>
      <c r="D59" s="31">
        <f>(Jul!C59*2)+(Aug!C59*1)</f>
        <v>0</v>
      </c>
      <c r="E59" s="62">
        <v>0</v>
      </c>
      <c r="F59" s="31">
        <f>(Jul!E59*2)+(Aug!E59*1)</f>
        <v>0</v>
      </c>
      <c r="G59" s="63">
        <v>0</v>
      </c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23842</v>
      </c>
      <c r="D60" s="31">
        <f>(Jul!C60*2)+(Aug!C60*1)</f>
        <v>79820</v>
      </c>
      <c r="E60" s="62">
        <v>3474</v>
      </c>
      <c r="F60" s="31">
        <f>(Jul!E60*2)+(Aug!E60*1)</f>
        <v>6906</v>
      </c>
      <c r="G60" s="63">
        <v>296710</v>
      </c>
      <c r="H60" s="31">
        <f>Jul!H60+Aug!G60</f>
        <v>533070</v>
      </c>
      <c r="I60" s="31">
        <f t="shared" si="0"/>
        <v>324026</v>
      </c>
      <c r="J60" s="31">
        <f t="shared" si="1"/>
        <v>619796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1172</v>
      </c>
      <c r="D61" s="31">
        <f>(Jul!C61*2)+(Aug!C61*1)</f>
        <v>4018</v>
      </c>
      <c r="E61" s="62">
        <v>0</v>
      </c>
      <c r="F61" s="31">
        <f>(Jul!E61*2)+(Aug!E61*1)</f>
        <v>0</v>
      </c>
      <c r="G61" s="63">
        <v>17311</v>
      </c>
      <c r="H61" s="31">
        <f>Jul!H61+Aug!G61</f>
        <v>27758</v>
      </c>
      <c r="I61" s="31">
        <f t="shared" si="0"/>
        <v>18483</v>
      </c>
      <c r="J61" s="31">
        <f t="shared" si="1"/>
        <v>31776</v>
      </c>
    </row>
    <row r="62" spans="1:10" s="11" customFormat="1" ht="15.75" customHeight="1" x14ac:dyDescent="0.2">
      <c r="A62" s="9" t="s">
        <v>73</v>
      </c>
      <c r="B62" s="10" t="s">
        <v>20</v>
      </c>
      <c r="C62" s="61">
        <v>0</v>
      </c>
      <c r="D62" s="31">
        <f>(Jul!C62*2)+(Aug!C62*1)</f>
        <v>0</v>
      </c>
      <c r="E62" s="62">
        <v>0</v>
      </c>
      <c r="F62" s="31">
        <f>(Jul!E62*2)+(Aug!E62*1)</f>
        <v>0</v>
      </c>
      <c r="G62" s="63">
        <v>0</v>
      </c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0</v>
      </c>
      <c r="D63" s="31">
        <f>(Jul!C63*2)+(Aug!C63*1)</f>
        <v>5646</v>
      </c>
      <c r="E63" s="62">
        <v>0</v>
      </c>
      <c r="F63" s="31">
        <f>(Jul!E63*2)+(Aug!E63*1)</f>
        <v>0</v>
      </c>
      <c r="G63" s="63">
        <v>0</v>
      </c>
      <c r="H63" s="31">
        <f>Jul!H63+Aug!G63</f>
        <v>25428</v>
      </c>
      <c r="I63" s="31">
        <f t="shared" si="0"/>
        <v>0</v>
      </c>
      <c r="J63" s="31">
        <f t="shared" si="1"/>
        <v>31074</v>
      </c>
    </row>
    <row r="64" spans="1:10" s="1" customFormat="1" ht="15.75" customHeight="1" x14ac:dyDescent="0.2">
      <c r="A64" s="5" t="s">
        <v>74</v>
      </c>
      <c r="B64" s="6" t="s">
        <v>20</v>
      </c>
      <c r="C64" s="61">
        <v>0</v>
      </c>
      <c r="D64" s="31">
        <f>(Jul!C64*2)+(Aug!C64*1)</f>
        <v>0</v>
      </c>
      <c r="E64" s="62">
        <v>0</v>
      </c>
      <c r="F64" s="31">
        <f>(Jul!E64*2)+(Aug!E64*1)</f>
        <v>0</v>
      </c>
      <c r="G64" s="63">
        <v>0</v>
      </c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>
        <v>0</v>
      </c>
      <c r="D65" s="31">
        <f>(Jul!C65*2)+(Aug!C65*1)</f>
        <v>0</v>
      </c>
      <c r="E65" s="62">
        <v>0</v>
      </c>
      <c r="F65" s="31">
        <f>(Jul!E65*2)+(Aug!E65*1)</f>
        <v>0</v>
      </c>
      <c r="G65" s="63">
        <v>0</v>
      </c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>
        <v>0</v>
      </c>
      <c r="D66" s="31">
        <f>(Jul!C66*2)+(Aug!C66*1)</f>
        <v>1156</v>
      </c>
      <c r="E66" s="62">
        <v>0</v>
      </c>
      <c r="F66" s="31">
        <f>(Jul!E66*2)+(Aug!E66*1)</f>
        <v>0</v>
      </c>
      <c r="G66" s="63">
        <v>0</v>
      </c>
      <c r="H66" s="31">
        <f>Jul!H66+Aug!G66</f>
        <v>8003</v>
      </c>
      <c r="I66" s="31">
        <f t="shared" si="2"/>
        <v>0</v>
      </c>
      <c r="J66" s="31">
        <f t="shared" si="3"/>
        <v>9159</v>
      </c>
    </row>
    <row r="67" spans="1:10" s="11" customFormat="1" ht="15.75" customHeight="1" x14ac:dyDescent="0.2">
      <c r="A67" s="9" t="s">
        <v>78</v>
      </c>
      <c r="B67" s="10" t="s">
        <v>20</v>
      </c>
      <c r="C67" s="61">
        <v>0</v>
      </c>
      <c r="D67" s="31">
        <f>(Jul!C67*2)+(Aug!C67*1)</f>
        <v>0</v>
      </c>
      <c r="E67" s="62">
        <v>0</v>
      </c>
      <c r="F67" s="31">
        <f>(Jul!E67*2)+(Aug!E67*1)</f>
        <v>0</v>
      </c>
      <c r="G67" s="63">
        <v>0</v>
      </c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>
        <v>0</v>
      </c>
      <c r="D68" s="31">
        <f>(Jul!C68*2)+(Aug!C68*1)</f>
        <v>0</v>
      </c>
      <c r="E68" s="62">
        <v>0</v>
      </c>
      <c r="F68" s="31">
        <f>(Jul!E68*2)+(Aug!E68*1)</f>
        <v>2226</v>
      </c>
      <c r="G68" s="63">
        <v>0</v>
      </c>
      <c r="H68" s="31">
        <f>Jul!H68+Aug!G68</f>
        <v>22241</v>
      </c>
      <c r="I68" s="31">
        <f t="shared" si="2"/>
        <v>0</v>
      </c>
      <c r="J68" s="31">
        <f t="shared" si="3"/>
        <v>24467</v>
      </c>
    </row>
    <row r="69" spans="1:10" s="11" customFormat="1" ht="15.75" customHeight="1" x14ac:dyDescent="0.2">
      <c r="A69" s="9" t="s">
        <v>83</v>
      </c>
      <c r="B69" s="10" t="s">
        <v>20</v>
      </c>
      <c r="C69" s="61">
        <v>0</v>
      </c>
      <c r="D69" s="31">
        <f>(Jul!C69*2)+(Aug!C69*1)</f>
        <v>6036</v>
      </c>
      <c r="E69" s="62">
        <v>0</v>
      </c>
      <c r="F69" s="31">
        <f>(Jul!E69*2)+(Aug!E69*1)</f>
        <v>0</v>
      </c>
      <c r="G69" s="63">
        <v>0</v>
      </c>
      <c r="H69" s="31">
        <f>Jul!H69+Aug!G69</f>
        <v>55504</v>
      </c>
      <c r="I69" s="31">
        <f t="shared" si="2"/>
        <v>0</v>
      </c>
      <c r="J69" s="31">
        <f t="shared" si="3"/>
        <v>61540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0</v>
      </c>
      <c r="D70" s="31">
        <f>(Jul!C70*2)+(Aug!C70*1)</f>
        <v>0</v>
      </c>
      <c r="E70" s="62">
        <v>0</v>
      </c>
      <c r="F70" s="31">
        <f>(Jul!E70*2)+(Aug!E70*1)</f>
        <v>0</v>
      </c>
      <c r="G70" s="63">
        <v>0</v>
      </c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1653</v>
      </c>
      <c r="D71" s="31">
        <f>(Jul!C71*2)+(Aug!C71*1)</f>
        <v>3319</v>
      </c>
      <c r="E71" s="62">
        <v>1531</v>
      </c>
      <c r="F71" s="31">
        <f>(Jul!E71*2)+(Aug!E71*1)</f>
        <v>1829</v>
      </c>
      <c r="G71" s="63">
        <v>54424</v>
      </c>
      <c r="H71" s="31">
        <f>Jul!H71+Aug!G71</f>
        <v>62234</v>
      </c>
      <c r="I71" s="31">
        <f t="shared" si="2"/>
        <v>57608</v>
      </c>
      <c r="J71" s="31">
        <f t="shared" si="3"/>
        <v>67382</v>
      </c>
    </row>
    <row r="72" spans="1:10" s="3" customFormat="1" ht="21.75" x14ac:dyDescent="0.2">
      <c r="A72" s="19" t="s">
        <v>123</v>
      </c>
      <c r="B72" s="2"/>
      <c r="C72" s="36">
        <f>SUM(C5:C31)</f>
        <v>92910</v>
      </c>
      <c r="D72" s="36">
        <f t="shared" ref="D72:J72" si="4">SUM(D5:D31)</f>
        <v>279075.5</v>
      </c>
      <c r="E72" s="36">
        <f t="shared" si="4"/>
        <v>59078</v>
      </c>
      <c r="F72" s="36">
        <f t="shared" si="4"/>
        <v>229976</v>
      </c>
      <c r="G72" s="36">
        <f t="shared" si="4"/>
        <v>1009510</v>
      </c>
      <c r="H72" s="36">
        <f t="shared" si="4"/>
        <v>1817066</v>
      </c>
      <c r="I72" s="36">
        <f t="shared" si="4"/>
        <v>1161498</v>
      </c>
      <c r="J72" s="36">
        <f t="shared" si="4"/>
        <v>2326117.5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57401</v>
      </c>
      <c r="D73" s="36">
        <f t="shared" si="5"/>
        <v>236623</v>
      </c>
      <c r="E73" s="36">
        <f t="shared" si="5"/>
        <v>23688</v>
      </c>
      <c r="F73" s="36">
        <f t="shared" si="5"/>
        <v>72792</v>
      </c>
      <c r="G73" s="36">
        <f t="shared" si="5"/>
        <v>599736</v>
      </c>
      <c r="H73" s="36">
        <f t="shared" si="5"/>
        <v>1632498</v>
      </c>
      <c r="I73" s="36">
        <f t="shared" si="5"/>
        <v>680825</v>
      </c>
      <c r="J73" s="36">
        <f t="shared" si="5"/>
        <v>1941913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150311</v>
      </c>
      <c r="D74" s="32">
        <f t="shared" ref="D74:J74" si="6">SUM(D72:D73)</f>
        <v>515698.5</v>
      </c>
      <c r="E74" s="36">
        <f t="shared" si="6"/>
        <v>82766</v>
      </c>
      <c r="F74" s="32">
        <f t="shared" si="6"/>
        <v>302768</v>
      </c>
      <c r="G74" s="36">
        <f t="shared" si="6"/>
        <v>1609246</v>
      </c>
      <c r="H74" s="32">
        <f t="shared" si="6"/>
        <v>3449564</v>
      </c>
      <c r="I74" s="32">
        <f t="shared" si="6"/>
        <v>1842323</v>
      </c>
      <c r="J74" s="32">
        <f t="shared" si="6"/>
        <v>4268030.5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C72" sqref="C7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22323</v>
      </c>
      <c r="D5" s="31">
        <f>(Jul!C5*3)+(Aug!C5*2)+(Sep!C5*1)</f>
        <v>105066</v>
      </c>
      <c r="E5" s="8">
        <v>23598</v>
      </c>
      <c r="F5" s="31">
        <f>(Jul!E5*3)+(Aug!E5*2)+(Sep!E5*1)</f>
        <v>175328</v>
      </c>
      <c r="G5" s="8">
        <v>399335</v>
      </c>
      <c r="H5" s="31">
        <f>SUM(Aug!H5+G5)</f>
        <v>814049</v>
      </c>
      <c r="I5" s="31">
        <f t="shared" ref="I5:I63" si="0">C5+E5+G5</f>
        <v>445256</v>
      </c>
      <c r="J5" s="31">
        <f t="shared" ref="J5:J63" si="1">D5+F5+H5</f>
        <v>1094443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0</v>
      </c>
      <c r="D6" s="31">
        <f>(Jul!C6*3)+(Aug!C6*2)+(Sep!C6*1)</f>
        <v>0</v>
      </c>
      <c r="E6" s="8">
        <v>1130</v>
      </c>
      <c r="F6" s="31">
        <f>(Jul!E6*3)+(Aug!E6*2)+(Sep!E6*1)</f>
        <v>14165</v>
      </c>
      <c r="G6" s="8">
        <v>20187</v>
      </c>
      <c r="H6" s="31">
        <f>SUM(Aug!H6+G6)</f>
        <v>44509</v>
      </c>
      <c r="I6" s="31">
        <f t="shared" si="0"/>
        <v>21317</v>
      </c>
      <c r="J6" s="31">
        <f t="shared" si="1"/>
        <v>58674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10745</v>
      </c>
      <c r="D7" s="31">
        <f>(Jul!C7*3)+(Aug!C7*2)+(Sep!C7*1)</f>
        <v>59246</v>
      </c>
      <c r="E7" s="8">
        <v>2052</v>
      </c>
      <c r="F7" s="31">
        <f>(Jul!E7*3)+(Aug!E7*2)+(Sep!E7*1)</f>
        <v>30243</v>
      </c>
      <c r="G7" s="8">
        <v>51115</v>
      </c>
      <c r="H7" s="31">
        <f>SUM(Aug!H7+G7)</f>
        <v>170605</v>
      </c>
      <c r="I7" s="31">
        <f t="shared" si="0"/>
        <v>63912</v>
      </c>
      <c r="J7" s="31">
        <f t="shared" si="1"/>
        <v>260094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2058</v>
      </c>
      <c r="D8" s="31">
        <f>(Jul!C8*3)+(Aug!C8*2)+(Sep!C8*1)</f>
        <v>2058</v>
      </c>
      <c r="E8" s="8">
        <v>0</v>
      </c>
      <c r="F8" s="31">
        <f>(Jul!E8*3)+(Aug!E8*2)+(Sep!E8*1)</f>
        <v>0</v>
      </c>
      <c r="G8" s="8">
        <v>11284</v>
      </c>
      <c r="H8" s="31">
        <f>SUM(Aug!H8+G8)</f>
        <v>11284</v>
      </c>
      <c r="I8" s="31">
        <f t="shared" si="0"/>
        <v>13342</v>
      </c>
      <c r="J8" s="31">
        <f t="shared" si="1"/>
        <v>13342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2085</v>
      </c>
      <c r="D9" s="31">
        <f>(Jul!C9*3)+(Aug!C9*2)+(Sep!C9*1)</f>
        <v>2085</v>
      </c>
      <c r="E9" s="8">
        <v>419</v>
      </c>
      <c r="F9" s="31">
        <f>(Jul!E9*3)+(Aug!E9*2)+(Sep!E9*1)</f>
        <v>7060</v>
      </c>
      <c r="G9" s="8">
        <v>8037</v>
      </c>
      <c r="H9" s="31">
        <f>SUM(Aug!H9+G9)</f>
        <v>12770</v>
      </c>
      <c r="I9" s="31">
        <f t="shared" si="0"/>
        <v>10541</v>
      </c>
      <c r="J9" s="31">
        <f t="shared" si="1"/>
        <v>21915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3799</v>
      </c>
      <c r="D10" s="31">
        <f>(Jul!C10*3)+(Aug!C10*2)+(Sep!C10*1)</f>
        <v>8415.25</v>
      </c>
      <c r="E10" s="8">
        <v>1130</v>
      </c>
      <c r="F10" s="31">
        <f>(Jul!E10*3)+(Aug!E10*2)+(Sep!E10*1)</f>
        <v>1130</v>
      </c>
      <c r="G10" s="8">
        <v>2419</v>
      </c>
      <c r="H10" s="31">
        <f>SUM(Aug!H10+G10)</f>
        <v>2419</v>
      </c>
      <c r="I10" s="31">
        <f t="shared" si="0"/>
        <v>7348</v>
      </c>
      <c r="J10" s="31">
        <f t="shared" si="1"/>
        <v>11964.25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131</v>
      </c>
      <c r="D11" s="31">
        <f>(Jul!C11*3)+(Aug!C11*2)+(Sep!C11*1)</f>
        <v>9533</v>
      </c>
      <c r="E11" s="8">
        <v>2954</v>
      </c>
      <c r="F11" s="31">
        <f>(Jul!E11*3)+(Aug!E11*2)+(Sep!E11*1)</f>
        <v>10186</v>
      </c>
      <c r="G11" s="8">
        <v>9657</v>
      </c>
      <c r="H11" s="31">
        <f>SUM(Aug!H11+G11)</f>
        <v>20540</v>
      </c>
      <c r="I11" s="31">
        <f t="shared" si="0"/>
        <v>12742</v>
      </c>
      <c r="J11" s="31">
        <f t="shared" si="1"/>
        <v>40259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2076</v>
      </c>
      <c r="E12" s="8">
        <v>1530</v>
      </c>
      <c r="F12" s="31">
        <f>(Jul!E12*3)+(Aug!E12*2)+(Sep!E12*1)</f>
        <v>12828</v>
      </c>
      <c r="G12" s="8">
        <v>1533</v>
      </c>
      <c r="H12" s="31">
        <f>SUM(Aug!H12+G12)</f>
        <v>39128</v>
      </c>
      <c r="I12" s="31">
        <f t="shared" si="0"/>
        <v>3063</v>
      </c>
      <c r="J12" s="31">
        <f t="shared" si="1"/>
        <v>54032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11900</v>
      </c>
      <c r="D13" s="31">
        <f>(Jul!C13*3)+(Aug!C13*2)+(Sep!C13*1)</f>
        <v>56958</v>
      </c>
      <c r="E13" s="8">
        <v>1130</v>
      </c>
      <c r="F13" s="31">
        <f>(Jul!E13*3)+(Aug!E13*2)+(Sep!E13*1)</f>
        <v>7458</v>
      </c>
      <c r="G13" s="8">
        <v>114655</v>
      </c>
      <c r="H13" s="31">
        <f>SUM(Aug!H13+G13)</f>
        <v>338780</v>
      </c>
      <c r="I13" s="31">
        <f t="shared" si="0"/>
        <v>127685</v>
      </c>
      <c r="J13" s="31">
        <f t="shared" si="1"/>
        <v>403196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491</v>
      </c>
      <c r="D14" s="31">
        <f>(Jul!C14*3)+(Aug!C14*2)+(Sep!C14*1)</f>
        <v>21742</v>
      </c>
      <c r="E14" s="8"/>
      <c r="F14" s="31">
        <f>(Jul!E14*3)+(Aug!E14*2)+(Sep!E14*1)</f>
        <v>0</v>
      </c>
      <c r="G14" s="8">
        <v>9132</v>
      </c>
      <c r="H14" s="31">
        <f>SUM(Aug!H14+G14)</f>
        <v>27019</v>
      </c>
      <c r="I14" s="31">
        <f t="shared" si="0"/>
        <v>9623</v>
      </c>
      <c r="J14" s="31">
        <f t="shared" si="1"/>
        <v>48761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31729</v>
      </c>
      <c r="D16" s="31">
        <f>(Jul!C16*3)+(Aug!C16*2)+(Sep!C16*1)</f>
        <v>137315</v>
      </c>
      <c r="E16" s="8">
        <v>1898</v>
      </c>
      <c r="F16" s="31">
        <f>(Jul!E16*3)+(Aug!E16*2)+(Sep!E16*1)</f>
        <v>13649</v>
      </c>
      <c r="G16" s="8">
        <v>237418</v>
      </c>
      <c r="H16" s="31">
        <f>SUM(Aug!H16+G16)</f>
        <v>471496</v>
      </c>
      <c r="I16" s="31">
        <f t="shared" si="0"/>
        <v>271045</v>
      </c>
      <c r="J16" s="31">
        <f t="shared" si="1"/>
        <v>622460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6372</v>
      </c>
      <c r="D17" s="31">
        <f>(Jul!C17*3)+(Aug!C17*2)+(Sep!C17*1)</f>
        <v>17006</v>
      </c>
      <c r="E17" s="8">
        <v>1568</v>
      </c>
      <c r="F17" s="31">
        <f>(Jul!E17*3)+(Aug!E17*2)+(Sep!E17*1)</f>
        <v>9158</v>
      </c>
      <c r="G17" s="8">
        <v>25545</v>
      </c>
      <c r="H17" s="31">
        <f>SUM(Aug!H17+G17)</f>
        <v>32598</v>
      </c>
      <c r="I17" s="31">
        <f t="shared" si="0"/>
        <v>33485</v>
      </c>
      <c r="J17" s="31">
        <f t="shared" si="1"/>
        <v>58762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>
        <v>6723</v>
      </c>
      <c r="D20" s="31">
        <f>(Jul!C20*3)+(Aug!C20*2)+(Sep!C20*1)</f>
        <v>14445</v>
      </c>
      <c r="E20" s="8"/>
      <c r="F20" s="31">
        <f>(Jul!E20*3)+(Aug!E20*2)+(Sep!E20*1)</f>
        <v>5274</v>
      </c>
      <c r="G20" s="8">
        <v>21298</v>
      </c>
      <c r="H20" s="31">
        <f>SUM(Aug!H20+G20)</f>
        <v>63151</v>
      </c>
      <c r="I20" s="31">
        <f t="shared" si="0"/>
        <v>28021</v>
      </c>
      <c r="J20" s="31">
        <f t="shared" si="1"/>
        <v>82870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>
        <v>180</v>
      </c>
      <c r="F21" s="31">
        <f>(Jul!E21*3)+(Aug!E21*2)+(Sep!E21*1)</f>
        <v>2620</v>
      </c>
      <c r="G21" s="8">
        <v>1440</v>
      </c>
      <c r="H21" s="31">
        <f>SUM(Aug!H21+G21)</f>
        <v>8936</v>
      </c>
      <c r="I21" s="31">
        <f t="shared" si="0"/>
        <v>1620</v>
      </c>
      <c r="J21" s="31">
        <f t="shared" si="1"/>
        <v>11556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829</v>
      </c>
      <c r="D22" s="31">
        <f>(Jul!C22*3)+(Aug!C22*2)+(Sep!C22*1)</f>
        <v>12635</v>
      </c>
      <c r="E22" s="8">
        <v>1130</v>
      </c>
      <c r="F22" s="31">
        <f>(Jul!E22*3)+(Aug!E22*2)+(Sep!E22*1)</f>
        <v>1940</v>
      </c>
      <c r="G22" s="8">
        <v>3428</v>
      </c>
      <c r="H22" s="31">
        <f>SUM(Aug!H22+G22)</f>
        <v>37372</v>
      </c>
      <c r="I22" s="31">
        <f t="shared" si="0"/>
        <v>5387</v>
      </c>
      <c r="J22" s="31">
        <f t="shared" si="1"/>
        <v>51947</v>
      </c>
    </row>
    <row r="23" spans="1:10" s="1" customFormat="1" ht="15.75" customHeight="1" x14ac:dyDescent="0.2">
      <c r="A23" s="5" t="s">
        <v>52</v>
      </c>
      <c r="B23" s="6" t="s">
        <v>22</v>
      </c>
      <c r="C23" s="25">
        <v>6999</v>
      </c>
      <c r="D23" s="31">
        <f>(Jul!C23*3)+(Aug!C23*2)+(Sep!C23*1)</f>
        <v>22790</v>
      </c>
      <c r="E23" s="8">
        <v>3215</v>
      </c>
      <c r="F23" s="31">
        <f>(Jul!E23*3)+(Aug!E23*2)+(Sep!E23*1)</f>
        <v>23330</v>
      </c>
      <c r="G23" s="8">
        <v>12445</v>
      </c>
      <c r="H23" s="31">
        <f>SUM(Aug!H23+G23)</f>
        <v>204753</v>
      </c>
      <c r="I23" s="31">
        <f t="shared" si="0"/>
        <v>22659</v>
      </c>
      <c r="J23" s="31">
        <f t="shared" si="1"/>
        <v>250873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5997</v>
      </c>
      <c r="E24" s="8"/>
      <c r="F24" s="31">
        <f>(Jul!E24*3)+(Aug!E24*2)+(Sep!E24*1)</f>
        <v>2260</v>
      </c>
      <c r="G24" s="8"/>
      <c r="H24" s="31">
        <f>SUM(Aug!H24+G24)</f>
        <v>17424</v>
      </c>
      <c r="I24" s="31">
        <f t="shared" si="0"/>
        <v>0</v>
      </c>
      <c r="J24" s="31">
        <f t="shared" si="1"/>
        <v>25681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8406</v>
      </c>
      <c r="D25" s="31">
        <f>(Jul!C25*3)+(Aug!C25*2)+(Sep!C25*1)</f>
        <v>8924</v>
      </c>
      <c r="E25" s="8"/>
      <c r="F25" s="31">
        <f>(Jul!E25*3)+(Aug!E25*2)+(Sep!E25*1)</f>
        <v>0</v>
      </c>
      <c r="G25" s="8">
        <v>34122</v>
      </c>
      <c r="H25" s="31">
        <f>SUM(Aug!H25+G25)</f>
        <v>38484</v>
      </c>
      <c r="I25" s="31">
        <f t="shared" si="0"/>
        <v>42528</v>
      </c>
      <c r="J25" s="31">
        <f t="shared" si="1"/>
        <v>47408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3119</v>
      </c>
      <c r="D26" s="31">
        <f>(Jul!C26*3)+(Aug!C26*2)+(Sep!C26*1)</f>
        <v>5699</v>
      </c>
      <c r="E26" s="8"/>
      <c r="F26" s="31">
        <f>(Jul!E26*3)+(Aug!E26*2)+(Sep!E26*1)</f>
        <v>11596</v>
      </c>
      <c r="G26" s="8">
        <v>17320</v>
      </c>
      <c r="H26" s="31">
        <f>SUM(Aug!H26+G26)</f>
        <v>91570</v>
      </c>
      <c r="I26" s="31">
        <f t="shared" si="0"/>
        <v>20439</v>
      </c>
      <c r="J26" s="31">
        <f t="shared" si="1"/>
        <v>108865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9398</v>
      </c>
      <c r="E27" s="8">
        <v>546</v>
      </c>
      <c r="F27" s="31">
        <f>(Jul!E27*3)+(Aug!E27*2)+(Sep!E27*1)</f>
        <v>4276</v>
      </c>
      <c r="G27" s="8">
        <v>303</v>
      </c>
      <c r="H27" s="31">
        <f>SUM(Aug!H27+G27)</f>
        <v>68681</v>
      </c>
      <c r="I27" s="31">
        <f t="shared" si="0"/>
        <v>849</v>
      </c>
      <c r="J27" s="31">
        <f t="shared" si="1"/>
        <v>82355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1156</v>
      </c>
      <c r="E28" s="8"/>
      <c r="F28" s="31">
        <f>(Jul!E28*3)+(Aug!E28*2)+(Sep!E28*1)</f>
        <v>0</v>
      </c>
      <c r="G28" s="8"/>
      <c r="H28" s="31">
        <f>SUM(Aug!H28+G28)</f>
        <v>4362</v>
      </c>
      <c r="I28" s="31">
        <f t="shared" si="0"/>
        <v>0</v>
      </c>
      <c r="J28" s="31">
        <f t="shared" si="1"/>
        <v>5518</v>
      </c>
    </row>
    <row r="29" spans="1:10" s="1" customFormat="1" ht="15.75" customHeight="1" x14ac:dyDescent="0.2">
      <c r="A29" s="5" t="s">
        <v>81</v>
      </c>
      <c r="B29" s="6" t="s">
        <v>22</v>
      </c>
      <c r="C29" s="25">
        <v>1136</v>
      </c>
      <c r="D29" s="31">
        <f>(Jul!C29*3)+(Aug!C29*2)+(Sep!C29*1)</f>
        <v>4023</v>
      </c>
      <c r="E29" s="8"/>
      <c r="F29" s="31">
        <f>(Jul!E29*3)+(Aug!E29*2)+(Sep!E29*1)</f>
        <v>0</v>
      </c>
      <c r="G29" s="8">
        <v>470</v>
      </c>
      <c r="H29" s="31">
        <f>SUM(Aug!H29+G29)</f>
        <v>7463</v>
      </c>
      <c r="I29" s="31">
        <f t="shared" si="0"/>
        <v>1606</v>
      </c>
      <c r="J29" s="31">
        <f t="shared" si="1"/>
        <v>11486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1704</v>
      </c>
      <c r="D30" s="31">
        <f>(Jul!C30*3)+(Aug!C30*2)+(Sep!C30*1)</f>
        <v>14922</v>
      </c>
      <c r="E30" s="8">
        <v>4945</v>
      </c>
      <c r="F30" s="31">
        <f>(Jul!E30*3)+(Aug!E30*2)+(Sep!E30*1)</f>
        <v>24800</v>
      </c>
      <c r="G30" s="8">
        <v>32791</v>
      </c>
      <c r="H30" s="31">
        <f>SUM(Aug!H30+G30)</f>
        <v>91686</v>
      </c>
      <c r="I30" s="31">
        <f t="shared" si="0"/>
        <v>39440</v>
      </c>
      <c r="J30" s="31">
        <f t="shared" si="1"/>
        <v>131408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7172</v>
      </c>
      <c r="D31" s="31">
        <f>(Jul!C31*3)+(Aug!C31*2)+(Sep!C31*1)</f>
        <v>71300</v>
      </c>
      <c r="E31" s="8">
        <v>19701</v>
      </c>
      <c r="F31" s="31">
        <f>(Jul!E31*3)+(Aug!E31*2)+(Sep!E31*1)</f>
        <v>84328</v>
      </c>
      <c r="G31" s="8">
        <v>114100</v>
      </c>
      <c r="H31" s="31">
        <f>SUM(Aug!H31+G31)</f>
        <v>326021</v>
      </c>
      <c r="I31" s="31">
        <f t="shared" si="0"/>
        <v>140973</v>
      </c>
      <c r="J31" s="31">
        <f t="shared" si="1"/>
        <v>481649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2990</v>
      </c>
      <c r="G33" s="8"/>
      <c r="H33" s="31">
        <f>SUM(Aug!H33+G33)</f>
        <v>1495</v>
      </c>
      <c r="I33" s="31">
        <f t="shared" si="0"/>
        <v>0</v>
      </c>
      <c r="J33" s="31">
        <f t="shared" si="1"/>
        <v>4485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3352</v>
      </c>
      <c r="D35" s="31">
        <f>(Jul!C35*3)+(Aug!C35*2)+(Sep!C35*1)</f>
        <v>30131</v>
      </c>
      <c r="E35" s="8">
        <v>1130</v>
      </c>
      <c r="F35" s="31">
        <f>(Jul!E35*3)+(Aug!E35*2)+(Sep!E35*1)</f>
        <v>26298</v>
      </c>
      <c r="G35" s="8">
        <v>57052</v>
      </c>
      <c r="H35" s="31">
        <f>SUM(Aug!H35+G35)</f>
        <v>137708</v>
      </c>
      <c r="I35" s="31">
        <f t="shared" si="0"/>
        <v>61534</v>
      </c>
      <c r="J35" s="31">
        <f t="shared" si="1"/>
        <v>194137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2258</v>
      </c>
      <c r="E38" s="8"/>
      <c r="F38" s="31">
        <f>(Jul!E38*3)+(Aug!E38*2)+(Sep!E38*1)</f>
        <v>0</v>
      </c>
      <c r="G38" s="8"/>
      <c r="H38" s="31">
        <f>SUM(Aug!H38+G38)</f>
        <v>4880</v>
      </c>
      <c r="I38" s="31">
        <f t="shared" si="0"/>
        <v>0</v>
      </c>
      <c r="J38" s="31">
        <f t="shared" si="1"/>
        <v>7138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2715</v>
      </c>
      <c r="D39" s="31">
        <f>(Jul!C39*3)+(Aug!C39*2)+(Sep!C39*1)</f>
        <v>2715</v>
      </c>
      <c r="E39" s="8">
        <v>1130</v>
      </c>
      <c r="F39" s="31">
        <f>(Jul!E39*3)+(Aug!E39*2)+(Sep!E39*1)</f>
        <v>13161</v>
      </c>
      <c r="G39" s="8">
        <v>24567</v>
      </c>
      <c r="H39" s="31">
        <f>SUM(Aug!H39+G39)</f>
        <v>58482</v>
      </c>
      <c r="I39" s="31">
        <f t="shared" si="0"/>
        <v>28412</v>
      </c>
      <c r="J39" s="31">
        <f t="shared" si="1"/>
        <v>74358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777</v>
      </c>
      <c r="E40" s="8"/>
      <c r="F40" s="31">
        <f>(Jul!E40*3)+(Aug!E40*2)+(Sep!E40*1)</f>
        <v>0</v>
      </c>
      <c r="G40" s="8"/>
      <c r="H40" s="31">
        <f>SUM(Aug!H40+G40)</f>
        <v>518</v>
      </c>
      <c r="I40" s="31">
        <f t="shared" si="0"/>
        <v>0</v>
      </c>
      <c r="J40" s="31">
        <f t="shared" si="1"/>
        <v>1295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358</v>
      </c>
      <c r="G41" s="8"/>
      <c r="H41" s="31">
        <f>SUM(Aug!H41+G41)</f>
        <v>179</v>
      </c>
      <c r="I41" s="31">
        <f t="shared" si="0"/>
        <v>0</v>
      </c>
      <c r="J41" s="31">
        <f t="shared" si="1"/>
        <v>537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4970</v>
      </c>
      <c r="E42" s="8">
        <v>1009</v>
      </c>
      <c r="F42" s="31">
        <f>(Jul!E42*3)+(Aug!E42*2)+(Sep!E42*1)</f>
        <v>16633</v>
      </c>
      <c r="G42" s="8">
        <v>1009</v>
      </c>
      <c r="H42" s="31">
        <f>SUM(Aug!H42+G42)</f>
        <v>58995</v>
      </c>
      <c r="I42" s="31">
        <f t="shared" si="0"/>
        <v>2018</v>
      </c>
      <c r="J42" s="31">
        <f t="shared" si="1"/>
        <v>80598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3213</v>
      </c>
      <c r="D43" s="31">
        <f>(Jul!C43*3)+(Aug!C43*2)+(Sep!C43*1)</f>
        <v>5206</v>
      </c>
      <c r="E43" s="8"/>
      <c r="F43" s="31">
        <f>(Jul!E43*3)+(Aug!E43*2)+(Sep!E43*1)</f>
        <v>6255</v>
      </c>
      <c r="G43" s="8">
        <v>9441</v>
      </c>
      <c r="H43" s="31">
        <f>SUM(Aug!H43+G43)</f>
        <v>28896</v>
      </c>
      <c r="I43" s="31">
        <f t="shared" si="0"/>
        <v>12654</v>
      </c>
      <c r="J43" s="31">
        <f t="shared" si="1"/>
        <v>40357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2475</v>
      </c>
      <c r="D44" s="31">
        <f>(Jul!C44*3)+(Aug!C44*2)+(Sep!C44*1)</f>
        <v>42441</v>
      </c>
      <c r="E44" s="8">
        <v>107</v>
      </c>
      <c r="F44" s="31">
        <f>(Jul!E44*3)+(Aug!E44*2)+(Sep!E44*1)</f>
        <v>5179</v>
      </c>
      <c r="G44" s="8">
        <v>30104</v>
      </c>
      <c r="H44" s="31">
        <f>SUM(Aug!H44+G44)</f>
        <v>185121</v>
      </c>
      <c r="I44" s="31">
        <f t="shared" si="0"/>
        <v>32686</v>
      </c>
      <c r="J44" s="31">
        <f t="shared" si="1"/>
        <v>232741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1136</v>
      </c>
      <c r="D45" s="31">
        <f>(Jul!C45*3)+(Aug!C45*2)+(Sep!C45*1)</f>
        <v>6707</v>
      </c>
      <c r="E45" s="8">
        <v>1130</v>
      </c>
      <c r="F45" s="31">
        <f>(Jul!E45*3)+(Aug!E45*2)+(Sep!E45*1)</f>
        <v>1130</v>
      </c>
      <c r="G45" s="8">
        <v>11346</v>
      </c>
      <c r="H45" s="31">
        <f>SUM(Aug!H45+G45)</f>
        <v>54333</v>
      </c>
      <c r="I45" s="31">
        <f t="shared" si="0"/>
        <v>13612</v>
      </c>
      <c r="J45" s="31">
        <f t="shared" si="1"/>
        <v>62170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4245</v>
      </c>
      <c r="D47" s="31">
        <f>(Jul!C47*3)+(Aug!C47*2)+(Sep!C47*1)</f>
        <v>34146</v>
      </c>
      <c r="E47" s="8"/>
      <c r="F47" s="31">
        <f>(Jul!E47*3)+(Aug!E47*2)+(Sep!E47*1)</f>
        <v>0</v>
      </c>
      <c r="G47" s="8">
        <v>24928</v>
      </c>
      <c r="H47" s="31">
        <f>SUM(Aug!H47+G47)</f>
        <v>114509</v>
      </c>
      <c r="I47" s="31">
        <f t="shared" si="0"/>
        <v>29173</v>
      </c>
      <c r="J47" s="31">
        <f t="shared" si="1"/>
        <v>148655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17668</v>
      </c>
      <c r="E48" s="8">
        <v>2888</v>
      </c>
      <c r="F48" s="31">
        <f>(Jul!E48*3)+(Aug!E48*2)+(Sep!E48*1)</f>
        <v>8162</v>
      </c>
      <c r="G48" s="8">
        <v>14423</v>
      </c>
      <c r="H48" s="31">
        <f>SUM(Aug!H48+G48)</f>
        <v>79612</v>
      </c>
      <c r="I48" s="31">
        <f t="shared" si="0"/>
        <v>17311</v>
      </c>
      <c r="J48" s="31">
        <f t="shared" si="1"/>
        <v>105442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17853</v>
      </c>
      <c r="E49" s="8"/>
      <c r="F49" s="31">
        <f>(Jul!E49*3)+(Aug!E49*2)+(Sep!E49*1)</f>
        <v>0</v>
      </c>
      <c r="G49" s="8"/>
      <c r="H49" s="31">
        <f>SUM(Aug!H49+G49)</f>
        <v>24936</v>
      </c>
      <c r="I49" s="31">
        <f t="shared" si="0"/>
        <v>0</v>
      </c>
      <c r="J49" s="31">
        <f t="shared" si="1"/>
        <v>42789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6602</v>
      </c>
      <c r="E50" s="8"/>
      <c r="F50" s="31">
        <f>(Jul!E50*3)+(Aug!E50*2)+(Sep!E50*1)</f>
        <v>4060</v>
      </c>
      <c r="G50" s="8"/>
      <c r="H50" s="31">
        <f>SUM(Aug!H50+G50)</f>
        <v>6137</v>
      </c>
      <c r="I50" s="31">
        <f t="shared" si="0"/>
        <v>0</v>
      </c>
      <c r="J50" s="31">
        <f t="shared" si="1"/>
        <v>16799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1136</v>
      </c>
      <c r="D51" s="31">
        <f>(Jul!C51*3)+(Aug!C51*2)+(Sep!C51*1)</f>
        <v>1136</v>
      </c>
      <c r="E51" s="8">
        <v>4511</v>
      </c>
      <c r="F51" s="31">
        <f>(Jul!E51*3)+(Aug!E51*2)+(Sep!E51*1)</f>
        <v>8467</v>
      </c>
      <c r="G51" s="8">
        <v>39402</v>
      </c>
      <c r="H51" s="31">
        <f>SUM(Aug!H51+G51)</f>
        <v>45590</v>
      </c>
      <c r="I51" s="31">
        <f t="shared" si="0"/>
        <v>45049</v>
      </c>
      <c r="J51" s="31">
        <f t="shared" si="1"/>
        <v>55193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2922</v>
      </c>
      <c r="E52" s="8">
        <v>1586</v>
      </c>
      <c r="F52" s="31">
        <f>(Jul!E52*3)+(Aug!E52*2)+(Sep!E52*1)</f>
        <v>6860</v>
      </c>
      <c r="G52" s="8">
        <v>8723</v>
      </c>
      <c r="H52" s="31">
        <f>SUM(Aug!H52+G52)</f>
        <v>73126</v>
      </c>
      <c r="I52" s="31">
        <f t="shared" si="0"/>
        <v>10309</v>
      </c>
      <c r="J52" s="31">
        <f t="shared" si="1"/>
        <v>82908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1130</v>
      </c>
      <c r="D54" s="31">
        <f>(Jul!C54*3)+(Aug!C54*2)+(Sep!C54*1)</f>
        <v>10895</v>
      </c>
      <c r="E54" s="8">
        <v>0</v>
      </c>
      <c r="F54" s="31">
        <f>(Jul!E54*3)+(Aug!E54*2)+(Sep!E54*1)</f>
        <v>4788</v>
      </c>
      <c r="G54" s="8">
        <v>5633</v>
      </c>
      <c r="H54" s="31">
        <f>SUM(Aug!H54+G54)</f>
        <v>29110</v>
      </c>
      <c r="I54" s="31">
        <f t="shared" si="0"/>
        <v>6763</v>
      </c>
      <c r="J54" s="31">
        <f t="shared" si="1"/>
        <v>44793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4613</v>
      </c>
      <c r="D55" s="31">
        <f>(Jul!C55*3)+(Aug!C55*2)+(Sep!C55*1)</f>
        <v>28515</v>
      </c>
      <c r="E55" s="8"/>
      <c r="F55" s="31">
        <f>(Jul!E55*3)+(Aug!E55*2)+(Sep!E55*1)</f>
        <v>0</v>
      </c>
      <c r="G55" s="8">
        <v>38441</v>
      </c>
      <c r="H55" s="31">
        <f>SUM(Aug!H55+G55)</f>
        <v>88533</v>
      </c>
      <c r="I55" s="31">
        <f t="shared" si="0"/>
        <v>43054</v>
      </c>
      <c r="J55" s="31">
        <f t="shared" si="1"/>
        <v>117048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29382</v>
      </c>
      <c r="E57" s="8">
        <v>1130</v>
      </c>
      <c r="F57" s="31">
        <f>(Jul!E57*3)+(Aug!E57*2)+(Sep!E57*1)</f>
        <v>7520</v>
      </c>
      <c r="G57" s="8">
        <v>6763</v>
      </c>
      <c r="H57" s="31">
        <f>SUM(Aug!H57+G57)</f>
        <v>174873</v>
      </c>
      <c r="I57" s="31">
        <f t="shared" si="0"/>
        <v>7893</v>
      </c>
      <c r="J57" s="31">
        <f t="shared" si="1"/>
        <v>211775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4848</v>
      </c>
      <c r="G58" s="8"/>
      <c r="H58" s="31">
        <f>SUM(Aug!H58+G58)</f>
        <v>3059</v>
      </c>
      <c r="I58" s="31">
        <f t="shared" si="0"/>
        <v>0</v>
      </c>
      <c r="J58" s="31">
        <f t="shared" si="1"/>
        <v>7907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50302</v>
      </c>
      <c r="D60" s="31">
        <f>(Jul!C60*3)+(Aug!C60*2)+(Sep!C60*1)</f>
        <v>181953</v>
      </c>
      <c r="E60" s="8">
        <v>3367</v>
      </c>
      <c r="F60" s="31">
        <f>(Jul!E60*3)+(Aug!E60*2)+(Sep!E60*1)</f>
        <v>15463</v>
      </c>
      <c r="G60" s="8">
        <v>800263</v>
      </c>
      <c r="H60" s="31">
        <f>SUM(Aug!H60+G60)</f>
        <v>1333333</v>
      </c>
      <c r="I60" s="31">
        <f t="shared" si="0"/>
        <v>853932</v>
      </c>
      <c r="J60" s="31">
        <f t="shared" si="1"/>
        <v>1530749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6613</v>
      </c>
      <c r="E61" s="8">
        <v>667</v>
      </c>
      <c r="F61" s="31">
        <f>(Jul!E61*3)+(Aug!E61*2)+(Sep!E61*1)</f>
        <v>667</v>
      </c>
      <c r="G61" s="8">
        <v>1146</v>
      </c>
      <c r="H61" s="31">
        <f>SUM(Aug!H61+G61)</f>
        <v>28904</v>
      </c>
      <c r="I61" s="31">
        <f t="shared" si="0"/>
        <v>1813</v>
      </c>
      <c r="J61" s="31">
        <f t="shared" si="1"/>
        <v>36184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3765</v>
      </c>
      <c r="D63" s="31">
        <f>(Jul!C63*3)+(Aug!C63*2)+(Sep!C63*1)</f>
        <v>12234</v>
      </c>
      <c r="E63" s="8"/>
      <c r="F63" s="31">
        <f>(Jul!E63*3)+(Aug!E63*2)+(Sep!E63*1)</f>
        <v>0</v>
      </c>
      <c r="G63" s="8">
        <v>31819</v>
      </c>
      <c r="H63" s="31">
        <f>SUM(Aug!H63+G63)</f>
        <v>57247</v>
      </c>
      <c r="I63" s="31">
        <f t="shared" si="0"/>
        <v>35584</v>
      </c>
      <c r="J63" s="31">
        <f t="shared" si="1"/>
        <v>69481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>
        <v>750</v>
      </c>
      <c r="D66" s="31">
        <f>(Jul!C66*3)+(Aug!C66*2)+(Sep!C66*1)</f>
        <v>2484</v>
      </c>
      <c r="E66" s="8"/>
      <c r="F66" s="31">
        <f>(Jul!E66*3)+(Aug!E66*2)+(Sep!E66*1)</f>
        <v>0</v>
      </c>
      <c r="G66" s="8">
        <v>9353</v>
      </c>
      <c r="H66" s="31">
        <f>SUM(Aug!H66+G66)</f>
        <v>17356</v>
      </c>
      <c r="I66" s="31">
        <f t="shared" si="2"/>
        <v>10103</v>
      </c>
      <c r="J66" s="31">
        <f t="shared" si="3"/>
        <v>19840</v>
      </c>
    </row>
    <row r="67" spans="1:10" s="11" customFormat="1" ht="15.75" customHeight="1" x14ac:dyDescent="0.2">
      <c r="A67" s="9" t="s">
        <v>78</v>
      </c>
      <c r="B67" s="10" t="s">
        <v>20</v>
      </c>
      <c r="C67" s="25">
        <v>1746</v>
      </c>
      <c r="D67" s="31">
        <f>(Jul!C67*3)+(Aug!C67*2)+(Sep!C67*1)</f>
        <v>1746</v>
      </c>
      <c r="E67" s="8"/>
      <c r="F67" s="31">
        <f>(Jul!E67*3)+(Aug!E67*2)+(Sep!E67*1)</f>
        <v>0</v>
      </c>
      <c r="G67" s="8">
        <v>3066</v>
      </c>
      <c r="H67" s="31">
        <f>SUM(Aug!H67+G67)</f>
        <v>3066</v>
      </c>
      <c r="I67" s="31">
        <f t="shared" si="2"/>
        <v>4812</v>
      </c>
      <c r="J67" s="31">
        <f t="shared" si="3"/>
        <v>4812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3339</v>
      </c>
      <c r="G68" s="8"/>
      <c r="H68" s="31">
        <f>SUM(Aug!H68+G68)</f>
        <v>22241</v>
      </c>
      <c r="I68" s="31">
        <f t="shared" si="2"/>
        <v>0</v>
      </c>
      <c r="J68" s="31">
        <f t="shared" si="3"/>
        <v>25580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9054</v>
      </c>
      <c r="E69" s="8"/>
      <c r="F69" s="31">
        <f>(Jul!E69*3)+(Aug!E69*2)+(Sep!E69*1)</f>
        <v>0</v>
      </c>
      <c r="G69" s="8"/>
      <c r="H69" s="31">
        <f>SUM(Aug!H69+G69)</f>
        <v>55504</v>
      </c>
      <c r="I69" s="31">
        <f t="shared" si="2"/>
        <v>0</v>
      </c>
      <c r="J69" s="31">
        <f t="shared" si="3"/>
        <v>64558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5805</v>
      </c>
      <c r="E71" s="8"/>
      <c r="F71" s="31">
        <f>(Jul!E71*3)+(Aug!E71*2)+(Sep!E71*1)</f>
        <v>3509</v>
      </c>
      <c r="G71" s="8"/>
      <c r="H71" s="31">
        <f>SUM(Aug!H71+G71)</f>
        <v>62234</v>
      </c>
      <c r="I71" s="31">
        <f t="shared" si="2"/>
        <v>0</v>
      </c>
      <c r="J71" s="31">
        <f t="shared" si="3"/>
        <v>71548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127721</v>
      </c>
      <c r="D72" s="32">
        <f t="shared" si="4"/>
        <v>592789.25</v>
      </c>
      <c r="E72" s="32">
        <f t="shared" si="4"/>
        <v>67126</v>
      </c>
      <c r="F72" s="32">
        <f t="shared" si="4"/>
        <v>441629</v>
      </c>
      <c r="G72" s="32">
        <f t="shared" si="4"/>
        <v>1128034</v>
      </c>
      <c r="H72" s="32">
        <f t="shared" si="4"/>
        <v>2945100</v>
      </c>
      <c r="I72" s="32">
        <f t="shared" si="4"/>
        <v>1322881</v>
      </c>
      <c r="J72" s="32">
        <f t="shared" si="4"/>
        <v>3979518.25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80578</v>
      </c>
      <c r="D73" s="32">
        <f t="shared" si="5"/>
        <v>464213</v>
      </c>
      <c r="E73" s="32">
        <f t="shared" si="5"/>
        <v>18655</v>
      </c>
      <c r="F73" s="32">
        <f t="shared" si="5"/>
        <v>139687</v>
      </c>
      <c r="G73" s="32">
        <f t="shared" si="5"/>
        <v>1117479</v>
      </c>
      <c r="H73" s="32">
        <f t="shared" si="5"/>
        <v>2749977</v>
      </c>
      <c r="I73" s="32">
        <f t="shared" si="5"/>
        <v>1216712</v>
      </c>
      <c r="J73" s="32">
        <f t="shared" si="5"/>
        <v>3353877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208299</v>
      </c>
      <c r="D74" s="32">
        <f t="shared" ref="D74:J74" si="6">SUM(D72:D73)</f>
        <v>1057002.25</v>
      </c>
      <c r="E74" s="32">
        <f t="shared" si="6"/>
        <v>85781</v>
      </c>
      <c r="F74" s="32">
        <f t="shared" si="6"/>
        <v>581316</v>
      </c>
      <c r="G74" s="32">
        <f t="shared" si="6"/>
        <v>2245513</v>
      </c>
      <c r="H74" s="32">
        <f t="shared" si="6"/>
        <v>5695077</v>
      </c>
      <c r="I74" s="32">
        <f t="shared" si="6"/>
        <v>2539593</v>
      </c>
      <c r="J74" s="32">
        <f t="shared" si="6"/>
        <v>7333395.25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72" sqref="C7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57142</v>
      </c>
      <c r="D5" s="30">
        <f>(Jul!C5*4)+(Aug!C5*3)+(Sep!C5*2)+(Oct!C5*1)</f>
        <v>218214</v>
      </c>
      <c r="E5" s="26">
        <v>8961</v>
      </c>
      <c r="F5" s="30">
        <f>(Jul!E5*4)+(Aug!E5*3)+(Sep!E5*2)+(Oct!E5*1)</f>
        <v>267068</v>
      </c>
      <c r="G5" s="26">
        <v>129852</v>
      </c>
      <c r="H5" s="30">
        <f>Sep!H5+G5</f>
        <v>943901</v>
      </c>
      <c r="I5" s="30">
        <f t="shared" ref="I5:I63" si="0">C5+E5+G5</f>
        <v>195955</v>
      </c>
      <c r="J5" s="30">
        <f t="shared" ref="J5:J63" si="1">D5+F5+H5</f>
        <v>1429183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19640</v>
      </c>
      <c r="G6" s="26"/>
      <c r="H6" s="30">
        <f>Sep!H6+G6</f>
        <v>44509</v>
      </c>
      <c r="I6" s="30">
        <f t="shared" si="0"/>
        <v>0</v>
      </c>
      <c r="J6" s="30">
        <f t="shared" si="1"/>
        <v>64149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6934</v>
      </c>
      <c r="D7" s="30">
        <f>(Jul!C7*4)+(Aug!C7*3)+(Sep!C7*2)+(Oct!C7*1)</f>
        <v>94003</v>
      </c>
      <c r="E7" s="26">
        <v>4660</v>
      </c>
      <c r="F7" s="30">
        <f>(Jul!E7*4)+(Aug!E7*3)+(Sep!E7*2)+(Oct!E7*1)</f>
        <v>47793</v>
      </c>
      <c r="G7" s="26">
        <v>43021</v>
      </c>
      <c r="H7" s="30">
        <f>Sep!H7+G7</f>
        <v>213626</v>
      </c>
      <c r="I7" s="30">
        <f t="shared" si="0"/>
        <v>54615</v>
      </c>
      <c r="J7" s="30">
        <f t="shared" si="1"/>
        <v>355422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3436</v>
      </c>
      <c r="D8" s="30">
        <f>(Jul!C8*4)+(Aug!C8*3)+(Sep!C8*2)+(Oct!C8*1)</f>
        <v>7552</v>
      </c>
      <c r="E8" s="26">
        <v>159</v>
      </c>
      <c r="F8" s="30">
        <f>(Jul!E8*4)+(Aug!E8*3)+(Sep!E8*2)+(Oct!E8*1)</f>
        <v>159</v>
      </c>
      <c r="G8" s="26">
        <v>6624</v>
      </c>
      <c r="H8" s="30">
        <f>Sep!H8+G8</f>
        <v>17908</v>
      </c>
      <c r="I8" s="30">
        <f t="shared" si="0"/>
        <v>10219</v>
      </c>
      <c r="J8" s="30">
        <f t="shared" si="1"/>
        <v>25619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10768</v>
      </c>
      <c r="D9" s="30">
        <f>(Jul!C9*4)+(Aug!C9*3)+(Sep!C9*2)+(Oct!C9*1)</f>
        <v>14938</v>
      </c>
      <c r="E9" s="26">
        <v>1130</v>
      </c>
      <c r="F9" s="30">
        <f>(Jul!E9*4)+(Aug!E9*3)+(Sep!E9*2)+(Oct!E9*1)</f>
        <v>11321</v>
      </c>
      <c r="G9" s="26">
        <v>2563</v>
      </c>
      <c r="H9" s="30">
        <f>Sep!H9+G9</f>
        <v>15333</v>
      </c>
      <c r="I9" s="30">
        <f t="shared" si="0"/>
        <v>14461</v>
      </c>
      <c r="J9" s="30">
        <f t="shared" si="1"/>
        <v>41592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401</v>
      </c>
      <c r="D10" s="30">
        <f>(Jul!C10*4)+(Aug!C10*3)+(Sep!C10*2)+(Oct!C10*1)</f>
        <v>14154</v>
      </c>
      <c r="E10" s="26">
        <v>4018</v>
      </c>
      <c r="F10" s="30">
        <f>(Jul!E10*4)+(Aug!E10*3)+(Sep!E10*2)+(Oct!E10*1)</f>
        <v>6278</v>
      </c>
      <c r="G10" s="26">
        <v>3608</v>
      </c>
      <c r="H10" s="30">
        <f>Sep!H10+G10</f>
        <v>6027</v>
      </c>
      <c r="I10" s="30">
        <f t="shared" si="0"/>
        <v>8027</v>
      </c>
      <c r="J10" s="30">
        <f t="shared" si="1"/>
        <v>26459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4251</v>
      </c>
      <c r="D11" s="30">
        <f>(Jul!C11*4)+(Aug!C11*3)+(Sep!C11*2)+(Oct!C11*1)</f>
        <v>17049</v>
      </c>
      <c r="E11" s="26"/>
      <c r="F11" s="30">
        <f>(Jul!E11*4)+(Aug!E11*3)+(Sep!E11*2)+(Oct!E11*1)</f>
        <v>16756</v>
      </c>
      <c r="G11" s="26">
        <v>25374</v>
      </c>
      <c r="H11" s="30">
        <f>Sep!H11+G11</f>
        <v>45914</v>
      </c>
      <c r="I11" s="30">
        <f t="shared" si="0"/>
        <v>29625</v>
      </c>
      <c r="J11" s="30">
        <f t="shared" si="1"/>
        <v>79719</v>
      </c>
    </row>
    <row r="12" spans="1:10" s="15" customFormat="1" ht="15.75" customHeight="1" x14ac:dyDescent="0.2">
      <c r="A12" s="9" t="s">
        <v>36</v>
      </c>
      <c r="B12" s="10" t="s">
        <v>22</v>
      </c>
      <c r="C12" s="26">
        <v>1525</v>
      </c>
      <c r="D12" s="30">
        <f>(Jul!C12*4)+(Aug!C12*3)+(Sep!C12*2)+(Oct!C12*1)</f>
        <v>4639</v>
      </c>
      <c r="E12" s="26"/>
      <c r="F12" s="30">
        <f>(Jul!E12*4)+(Aug!E12*3)+(Sep!E12*2)+(Oct!E12*1)</f>
        <v>18124</v>
      </c>
      <c r="G12" s="26">
        <v>58203</v>
      </c>
      <c r="H12" s="30">
        <f>Sep!H12+G12</f>
        <v>97331</v>
      </c>
      <c r="I12" s="30">
        <f t="shared" si="0"/>
        <v>59728</v>
      </c>
      <c r="J12" s="30">
        <f t="shared" si="1"/>
        <v>120094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3921</v>
      </c>
      <c r="D13" s="30">
        <f>(Jul!C13*4)+(Aug!C13*3)+(Sep!C13*2)+(Oct!C13*1)</f>
        <v>90747</v>
      </c>
      <c r="E13" s="26">
        <v>6069</v>
      </c>
      <c r="F13" s="30">
        <f>(Jul!E13*4)+(Aug!E13*3)+(Sep!E13*2)+(Oct!E13*1)</f>
        <v>16942</v>
      </c>
      <c r="G13" s="26">
        <v>45683</v>
      </c>
      <c r="H13" s="30">
        <f>Sep!H13+G13</f>
        <v>384463</v>
      </c>
      <c r="I13" s="30">
        <f t="shared" si="0"/>
        <v>55673</v>
      </c>
      <c r="J13" s="30">
        <f t="shared" si="1"/>
        <v>492152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3017</v>
      </c>
      <c r="D14" s="30">
        <f>(Jul!C14*4)+(Aug!C14*3)+(Sep!C14*2)+(Oct!C14*1)</f>
        <v>32563</v>
      </c>
      <c r="E14" s="26"/>
      <c r="F14" s="30">
        <f>(Jul!E14*4)+(Aug!E14*3)+(Sep!E14*2)+(Oct!E14*1)</f>
        <v>0</v>
      </c>
      <c r="G14" s="26">
        <v>4776</v>
      </c>
      <c r="H14" s="30">
        <f>Sep!H14+G14</f>
        <v>31795</v>
      </c>
      <c r="I14" s="30">
        <f t="shared" si="0"/>
        <v>7793</v>
      </c>
      <c r="J14" s="30">
        <f t="shared" si="1"/>
        <v>64358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36726</v>
      </c>
      <c r="D16" s="30">
        <f>(Jul!C16*4)+(Aug!C16*3)+(Sep!C16*2)+(Oct!C16*1)</f>
        <v>249644</v>
      </c>
      <c r="E16" s="26">
        <v>14668</v>
      </c>
      <c r="F16" s="30">
        <f>(Jul!E16*4)+(Aug!E16*3)+(Sep!E16*2)+(Oct!E16*1)</f>
        <v>34827</v>
      </c>
      <c r="G16" s="26">
        <v>163183</v>
      </c>
      <c r="H16" s="30">
        <f>Sep!H16+G16</f>
        <v>634679</v>
      </c>
      <c r="I16" s="30">
        <f t="shared" si="0"/>
        <v>214577</v>
      </c>
      <c r="J16" s="30">
        <f t="shared" si="1"/>
        <v>919150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3907</v>
      </c>
      <c r="D17" s="30">
        <f>(Jul!C17*4)+(Aug!C17*3)+(Sep!C17*2)+(Oct!C17*1)</f>
        <v>31983</v>
      </c>
      <c r="E17" s="26">
        <v>1130</v>
      </c>
      <c r="F17" s="30">
        <f>(Jul!E17*4)+(Aug!E17*3)+(Sep!E17*2)+(Oct!E17*1)</f>
        <v>14772</v>
      </c>
      <c r="G17" s="26">
        <v>13921</v>
      </c>
      <c r="H17" s="30">
        <f>Sep!H17+G17</f>
        <v>46519</v>
      </c>
      <c r="I17" s="30">
        <f t="shared" si="0"/>
        <v>18958</v>
      </c>
      <c r="J17" s="30">
        <f t="shared" si="1"/>
        <v>93274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>
        <v>1423</v>
      </c>
      <c r="D19" s="30">
        <f>(Jul!C19*4)+(Aug!C19*3)+(Sep!C19*2)+(Oct!C19*1)</f>
        <v>1423</v>
      </c>
      <c r="E19" s="26"/>
      <c r="F19" s="30">
        <f>(Jul!E19*4)+(Aug!E19*3)+(Sep!E19*2)+(Oct!E19*1)</f>
        <v>0</v>
      </c>
      <c r="G19" s="26">
        <v>3131</v>
      </c>
      <c r="H19" s="30">
        <f>Sep!H19+G19</f>
        <v>3131</v>
      </c>
      <c r="I19" s="30">
        <f t="shared" si="0"/>
        <v>4554</v>
      </c>
      <c r="J19" s="30">
        <f t="shared" si="1"/>
        <v>4554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2858</v>
      </c>
      <c r="D20" s="30">
        <f>(Jul!C20*4)+(Aug!C20*3)+(Sep!C20*2)+(Oct!C20*1)</f>
        <v>27887</v>
      </c>
      <c r="E20" s="26"/>
      <c r="F20" s="30">
        <f>(Jul!E20*4)+(Aug!E20*3)+(Sep!E20*2)+(Oct!E20*1)</f>
        <v>7032</v>
      </c>
      <c r="G20" s="26">
        <v>7343</v>
      </c>
      <c r="H20" s="30">
        <f>Sep!H20+G20</f>
        <v>70494</v>
      </c>
      <c r="I20" s="30">
        <f t="shared" si="0"/>
        <v>10201</v>
      </c>
      <c r="J20" s="30">
        <f t="shared" si="1"/>
        <v>105413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0</v>
      </c>
      <c r="E21" s="26">
        <v>90</v>
      </c>
      <c r="F21" s="30">
        <f>(Jul!E21*4)+(Aug!E21*3)+(Sep!E21*2)+(Oct!E21*1)</f>
        <v>4110</v>
      </c>
      <c r="G21" s="26">
        <v>1350</v>
      </c>
      <c r="H21" s="30">
        <f>Sep!H21+G21</f>
        <v>10286</v>
      </c>
      <c r="I21" s="30">
        <f t="shared" si="0"/>
        <v>1440</v>
      </c>
      <c r="J21" s="30">
        <f t="shared" si="1"/>
        <v>14396</v>
      </c>
    </row>
    <row r="22" spans="1:10" s="17" customFormat="1" ht="15.75" customHeight="1" x14ac:dyDescent="0.2">
      <c r="A22" s="5" t="s">
        <v>51</v>
      </c>
      <c r="B22" s="6" t="s">
        <v>22</v>
      </c>
      <c r="C22" s="26">
        <v>1395</v>
      </c>
      <c r="D22" s="30">
        <f>(Jul!C22*4)+(Aug!C22*3)+(Sep!C22*2)+(Oct!C22*1)</f>
        <v>19282</v>
      </c>
      <c r="E22" s="26">
        <v>131</v>
      </c>
      <c r="F22" s="30">
        <f>(Jul!E22*4)+(Aug!E22*3)+(Sep!E22*2)+(Oct!E22*1)</f>
        <v>3606</v>
      </c>
      <c r="G22" s="26">
        <v>3118</v>
      </c>
      <c r="H22" s="30">
        <f>Sep!H22+G22</f>
        <v>40490</v>
      </c>
      <c r="I22" s="30">
        <f t="shared" si="0"/>
        <v>4644</v>
      </c>
      <c r="J22" s="30">
        <f t="shared" si="1"/>
        <v>63378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9753</v>
      </c>
      <c r="D23" s="30">
        <f>(Jul!C23*4)+(Aug!C23*3)+(Sep!C23*2)+(Oct!C23*1)</f>
        <v>47117</v>
      </c>
      <c r="E23" s="26">
        <v>1220</v>
      </c>
      <c r="F23" s="30">
        <f>(Jul!E23*4)+(Aug!E23*3)+(Sep!E23*2)+(Oct!E23*1)</f>
        <v>35497</v>
      </c>
      <c r="G23" s="26">
        <v>27968</v>
      </c>
      <c r="H23" s="30">
        <f>Sep!H23+G23</f>
        <v>232721</v>
      </c>
      <c r="I23" s="30">
        <f t="shared" si="0"/>
        <v>38941</v>
      </c>
      <c r="J23" s="30">
        <f t="shared" si="1"/>
        <v>315335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7996</v>
      </c>
      <c r="E24" s="26"/>
      <c r="F24" s="30">
        <f>(Jul!E24*4)+(Aug!E24*3)+(Sep!E24*2)+(Oct!E24*1)</f>
        <v>3390</v>
      </c>
      <c r="G24" s="26"/>
      <c r="H24" s="30">
        <f>Sep!H24+G24</f>
        <v>17424</v>
      </c>
      <c r="I24" s="30">
        <f t="shared" si="0"/>
        <v>0</v>
      </c>
      <c r="J24" s="30">
        <f t="shared" si="1"/>
        <v>28810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17589</v>
      </c>
      <c r="E25" s="26"/>
      <c r="F25" s="30">
        <f>(Jul!E25*4)+(Aug!E25*3)+(Sep!E25*2)+(Oct!E25*1)</f>
        <v>0</v>
      </c>
      <c r="G25" s="26"/>
      <c r="H25" s="30">
        <f>Sep!H25+G25</f>
        <v>38484</v>
      </c>
      <c r="I25" s="30">
        <f t="shared" si="0"/>
        <v>0</v>
      </c>
      <c r="J25" s="30">
        <f t="shared" si="1"/>
        <v>56073</v>
      </c>
    </row>
    <row r="26" spans="1:10" s="17" customFormat="1" ht="15.75" customHeight="1" x14ac:dyDescent="0.2">
      <c r="A26" s="5" t="s">
        <v>63</v>
      </c>
      <c r="B26" s="6" t="s">
        <v>22</v>
      </c>
      <c r="C26" s="26">
        <v>3293</v>
      </c>
      <c r="D26" s="30">
        <f>(Jul!C26*4)+(Aug!C26*3)+(Sep!C26*2)+(Oct!C26*1)</f>
        <v>12971</v>
      </c>
      <c r="E26" s="26">
        <v>2085</v>
      </c>
      <c r="F26" s="30">
        <f>(Jul!E26*4)+(Aug!E26*3)+(Sep!E26*2)+(Oct!E26*1)</f>
        <v>18600</v>
      </c>
      <c r="G26" s="26">
        <v>2543</v>
      </c>
      <c r="H26" s="30">
        <f>Sep!H26+G26</f>
        <v>94113</v>
      </c>
      <c r="I26" s="30">
        <f t="shared" si="0"/>
        <v>7921</v>
      </c>
      <c r="J26" s="30">
        <f t="shared" si="1"/>
        <v>125684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2964</v>
      </c>
      <c r="D27" s="30">
        <f>(Jul!C27*4)+(Aug!C27*3)+(Sep!C27*2)+(Oct!C27*1)</f>
        <v>15581</v>
      </c>
      <c r="E27" s="26">
        <v>190</v>
      </c>
      <c r="F27" s="30">
        <f>(Jul!E27*4)+(Aug!E27*3)+(Sep!E27*2)+(Oct!E27*1)</f>
        <v>6312</v>
      </c>
      <c r="G27" s="26">
        <v>6439</v>
      </c>
      <c r="H27" s="30">
        <f>Sep!H27+G27</f>
        <v>75120</v>
      </c>
      <c r="I27" s="30">
        <f t="shared" si="0"/>
        <v>9593</v>
      </c>
      <c r="J27" s="30">
        <f t="shared" si="1"/>
        <v>97013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822</v>
      </c>
      <c r="D28" s="30">
        <f>(Jul!C28*4)+(Aug!C28*3)+(Sep!C28*2)+(Oct!C28*1)</f>
        <v>2556</v>
      </c>
      <c r="E28" s="26"/>
      <c r="F28" s="30">
        <f>(Jul!E28*4)+(Aug!E28*3)+(Sep!E28*2)+(Oct!E28*1)</f>
        <v>0</v>
      </c>
      <c r="G28" s="26"/>
      <c r="H28" s="30">
        <f>Sep!H28+G28</f>
        <v>4362</v>
      </c>
      <c r="I28" s="30">
        <f t="shared" si="0"/>
        <v>822</v>
      </c>
      <c r="J28" s="30">
        <f t="shared" si="1"/>
        <v>6918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3119</v>
      </c>
      <c r="D29" s="30">
        <f>(Jul!C29*4)+(Aug!C29*3)+(Sep!C29*2)+(Oct!C29*1)</f>
        <v>9284</v>
      </c>
      <c r="E29" s="26"/>
      <c r="F29" s="30">
        <f>(Jul!E29*4)+(Aug!E29*3)+(Sep!E29*2)+(Oct!E29*1)</f>
        <v>0</v>
      </c>
      <c r="G29" s="26"/>
      <c r="H29" s="30">
        <f>Sep!H29+G29</f>
        <v>7463</v>
      </c>
      <c r="I29" s="30">
        <f t="shared" si="0"/>
        <v>3119</v>
      </c>
      <c r="J29" s="30">
        <f t="shared" si="1"/>
        <v>16747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4065</v>
      </c>
      <c r="D30" s="30">
        <f>(Jul!C30*4)+(Aug!C30*3)+(Sep!C30*2)+(Oct!C30*1)</f>
        <v>27300</v>
      </c>
      <c r="E30" s="26">
        <v>2147</v>
      </c>
      <c r="F30" s="30">
        <f>(Jul!E30*4)+(Aug!E30*3)+(Sep!E30*2)+(Oct!E30*1)</f>
        <v>39019</v>
      </c>
      <c r="G30" s="26">
        <v>37596</v>
      </c>
      <c r="H30" s="30">
        <f>Sep!H30+G30</f>
        <v>129282</v>
      </c>
      <c r="I30" s="30">
        <f t="shared" si="0"/>
        <v>43808</v>
      </c>
      <c r="J30" s="30">
        <f t="shared" si="1"/>
        <v>195601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11287</v>
      </c>
      <c r="D31" s="30">
        <f>(Jul!C31*4)+(Aug!C31*3)+(Sep!C31*2)+(Oct!C31*1)</f>
        <v>115038</v>
      </c>
      <c r="E31" s="26">
        <v>8016</v>
      </c>
      <c r="F31" s="30">
        <f>(Jul!E31*4)+(Aug!E31*3)+(Sep!E31*2)+(Oct!E31*1)</f>
        <v>136710</v>
      </c>
      <c r="G31" s="26">
        <v>99615</v>
      </c>
      <c r="H31" s="30">
        <f>Sep!H31+G31</f>
        <v>425636</v>
      </c>
      <c r="I31" s="30">
        <f t="shared" si="0"/>
        <v>118918</v>
      </c>
      <c r="J31" s="30">
        <f t="shared" si="1"/>
        <v>677384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6749</v>
      </c>
      <c r="D33" s="30">
        <f>(Jul!C33*4)+(Aug!C33*3)+(Sep!C33*2)+(Oct!C33*1)</f>
        <v>6749</v>
      </c>
      <c r="E33" s="26"/>
      <c r="F33" s="30">
        <f>(Jul!E33*4)+(Aug!E33*3)+(Sep!E33*2)+(Oct!E33*1)</f>
        <v>4485</v>
      </c>
      <c r="G33" s="26">
        <v>22459</v>
      </c>
      <c r="H33" s="30">
        <f>Sep!H33+G33</f>
        <v>23954</v>
      </c>
      <c r="I33" s="30">
        <f t="shared" si="0"/>
        <v>29208</v>
      </c>
      <c r="J33" s="30">
        <f t="shared" si="1"/>
        <v>35188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3018</v>
      </c>
      <c r="D35" s="30">
        <f>(Jul!C35*4)+(Aug!C35*3)+(Sep!C35*2)+(Oct!C35*1)</f>
        <v>48100</v>
      </c>
      <c r="E35" s="26">
        <v>1463</v>
      </c>
      <c r="F35" s="30">
        <f>(Jul!E35*4)+(Aug!E35*3)+(Sep!E35*2)+(Oct!E35*1)</f>
        <v>38946</v>
      </c>
      <c r="G35" s="26">
        <v>29016</v>
      </c>
      <c r="H35" s="30">
        <f>Sep!H35+G35</f>
        <v>166724</v>
      </c>
      <c r="I35" s="30">
        <f t="shared" si="0"/>
        <v>33497</v>
      </c>
      <c r="J35" s="30">
        <f t="shared" si="1"/>
        <v>253770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>
        <v>3766</v>
      </c>
      <c r="D37" s="30">
        <f>(Jul!C37*4)+(Aug!C37*3)+(Sep!C37*2)+(Oct!C37*1)</f>
        <v>3766</v>
      </c>
      <c r="E37" s="26"/>
      <c r="F37" s="30">
        <f>(Jul!E37*4)+(Aug!E37*3)+(Sep!E37*2)+(Oct!E37*1)</f>
        <v>0</v>
      </c>
      <c r="G37" s="26">
        <v>6251</v>
      </c>
      <c r="H37" s="30">
        <f>Sep!H37+G37</f>
        <v>6251</v>
      </c>
      <c r="I37" s="30">
        <f t="shared" si="0"/>
        <v>10017</v>
      </c>
      <c r="J37" s="30">
        <f t="shared" si="1"/>
        <v>10017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3098</v>
      </c>
      <c r="E38" s="26"/>
      <c r="F38" s="30">
        <f>(Jul!E38*4)+(Aug!E38*3)+(Sep!E38*2)+(Oct!E38*1)</f>
        <v>0</v>
      </c>
      <c r="G38" s="26"/>
      <c r="H38" s="30">
        <f>Sep!H38+G38</f>
        <v>4880</v>
      </c>
      <c r="I38" s="30">
        <f t="shared" si="0"/>
        <v>0</v>
      </c>
      <c r="J38" s="30">
        <f t="shared" si="1"/>
        <v>7978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9709</v>
      </c>
      <c r="D39" s="30">
        <f>(Jul!C39*4)+(Aug!C39*3)+(Sep!C39*2)+(Oct!C39*1)</f>
        <v>15139</v>
      </c>
      <c r="E39" s="26"/>
      <c r="F39" s="30">
        <f>(Jul!E39*4)+(Aug!E39*3)+(Sep!E39*2)+(Oct!E39*1)</f>
        <v>19264</v>
      </c>
      <c r="G39" s="26">
        <v>14927</v>
      </c>
      <c r="H39" s="30">
        <f>Sep!H39+G39</f>
        <v>73409</v>
      </c>
      <c r="I39" s="30">
        <f t="shared" si="0"/>
        <v>24636</v>
      </c>
      <c r="J39" s="30">
        <f t="shared" si="1"/>
        <v>107812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1036</v>
      </c>
      <c r="E40" s="26"/>
      <c r="F40" s="30">
        <f>(Jul!E40*4)+(Aug!E40*3)+(Sep!E40*2)+(Oct!E40*1)</f>
        <v>0</v>
      </c>
      <c r="G40" s="26"/>
      <c r="H40" s="30">
        <f>Sep!H40+G40</f>
        <v>518</v>
      </c>
      <c r="I40" s="30">
        <f t="shared" si="0"/>
        <v>0</v>
      </c>
      <c r="J40" s="30">
        <f t="shared" si="1"/>
        <v>1554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537</v>
      </c>
      <c r="G41" s="26"/>
      <c r="H41" s="30">
        <f>Sep!H41+G41</f>
        <v>179</v>
      </c>
      <c r="I41" s="30">
        <f t="shared" si="0"/>
        <v>0</v>
      </c>
      <c r="J41" s="30">
        <f t="shared" si="1"/>
        <v>716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7455</v>
      </c>
      <c r="E42" s="26">
        <v>1832</v>
      </c>
      <c r="F42" s="30">
        <f>(Jul!E42*4)+(Aug!E42*3)+(Sep!E42*2)+(Oct!E42*1)</f>
        <v>24682</v>
      </c>
      <c r="G42" s="26">
        <v>11010</v>
      </c>
      <c r="H42" s="30">
        <f>Sep!H42+G42</f>
        <v>70005</v>
      </c>
      <c r="I42" s="30">
        <f t="shared" si="0"/>
        <v>12842</v>
      </c>
      <c r="J42" s="30">
        <f t="shared" si="1"/>
        <v>102142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5174</v>
      </c>
      <c r="D43" s="30">
        <f>(Jul!C43*4)+(Aug!C43*3)+(Sep!C43*2)+(Oct!C43*1)</f>
        <v>14409</v>
      </c>
      <c r="E43" s="26"/>
      <c r="F43" s="30">
        <f>(Jul!E43*4)+(Aug!E43*3)+(Sep!E43*2)+(Oct!E43*1)</f>
        <v>8340</v>
      </c>
      <c r="G43" s="26">
        <v>20301</v>
      </c>
      <c r="H43" s="30">
        <f>Sep!H43+G43</f>
        <v>49197</v>
      </c>
      <c r="I43" s="30">
        <f t="shared" si="0"/>
        <v>25475</v>
      </c>
      <c r="J43" s="30">
        <f t="shared" si="1"/>
        <v>71946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3144</v>
      </c>
      <c r="D44" s="30">
        <f>(Jul!C44*4)+(Aug!C44*3)+(Sep!C44*2)+(Oct!C44*1)</f>
        <v>62945</v>
      </c>
      <c r="E44" s="26">
        <v>1130</v>
      </c>
      <c r="F44" s="30">
        <f>(Jul!E44*4)+(Aug!E44*3)+(Sep!E44*2)+(Oct!E44*1)</f>
        <v>8578</v>
      </c>
      <c r="G44" s="26">
        <v>32603</v>
      </c>
      <c r="H44" s="30">
        <f>Sep!H44+G44</f>
        <v>217724</v>
      </c>
      <c r="I44" s="30">
        <f t="shared" si="0"/>
        <v>36877</v>
      </c>
      <c r="J44" s="30">
        <f t="shared" si="1"/>
        <v>289247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9700</v>
      </c>
      <c r="E45" s="26">
        <v>1758</v>
      </c>
      <c r="F45" s="30">
        <f>(Jul!E45*4)+(Aug!E45*3)+(Sep!E45*2)+(Oct!E45*1)</f>
        <v>4018</v>
      </c>
      <c r="G45" s="26">
        <v>13085</v>
      </c>
      <c r="H45" s="30">
        <f>Sep!H45+G45</f>
        <v>67418</v>
      </c>
      <c r="I45" s="30">
        <f t="shared" si="0"/>
        <v>14843</v>
      </c>
      <c r="J45" s="30">
        <f t="shared" si="1"/>
        <v>81136</v>
      </c>
    </row>
    <row r="46" spans="1:10" s="15" customFormat="1" ht="15.75" customHeight="1" x14ac:dyDescent="0.2">
      <c r="A46" s="9" t="s">
        <v>53</v>
      </c>
      <c r="B46" s="10" t="s">
        <v>20</v>
      </c>
      <c r="C46" s="26">
        <v>1423</v>
      </c>
      <c r="D46" s="30">
        <f>(Jul!C46*4)+(Aug!C46*3)+(Sep!C46*2)+(Oct!C46*1)</f>
        <v>1423</v>
      </c>
      <c r="E46" s="26"/>
      <c r="F46" s="30">
        <f>(Jul!E46*4)+(Aug!E46*3)+(Sep!E46*2)+(Oct!E46*1)</f>
        <v>0</v>
      </c>
      <c r="G46" s="26">
        <v>3588</v>
      </c>
      <c r="H46" s="30">
        <f>Sep!H46+G46</f>
        <v>3588</v>
      </c>
      <c r="I46" s="30">
        <f t="shared" si="0"/>
        <v>5011</v>
      </c>
      <c r="J46" s="30">
        <f t="shared" si="1"/>
        <v>5011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12994</v>
      </c>
      <c r="D47" s="30">
        <f>(Jul!C47*4)+(Aug!C47*3)+(Sep!C47*2)+(Oct!C47*1)</f>
        <v>61352</v>
      </c>
      <c r="E47" s="26"/>
      <c r="F47" s="30">
        <f>(Jul!E47*4)+(Aug!E47*3)+(Sep!E47*2)+(Oct!E47*1)</f>
        <v>0</v>
      </c>
      <c r="G47" s="26">
        <v>60609</v>
      </c>
      <c r="H47" s="30">
        <f>Sep!H47+G47</f>
        <v>175118</v>
      </c>
      <c r="I47" s="30">
        <f t="shared" si="0"/>
        <v>73603</v>
      </c>
      <c r="J47" s="30">
        <f t="shared" si="1"/>
        <v>236470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3293</v>
      </c>
      <c r="D48" s="30">
        <f>(Jul!C48*4)+(Aug!C48*3)+(Sep!C48*2)+(Oct!C48*1)</f>
        <v>28184</v>
      </c>
      <c r="E48" s="26"/>
      <c r="F48" s="30">
        <f>(Jul!E48*4)+(Aug!E48*3)+(Sep!E48*2)+(Oct!E48*1)</f>
        <v>12808</v>
      </c>
      <c r="G48" s="26">
        <v>5633</v>
      </c>
      <c r="H48" s="30">
        <f>Sep!H48+G48</f>
        <v>85245</v>
      </c>
      <c r="I48" s="30">
        <f t="shared" si="0"/>
        <v>8926</v>
      </c>
      <c r="J48" s="30">
        <f t="shared" si="1"/>
        <v>126237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23804</v>
      </c>
      <c r="E49" s="26"/>
      <c r="F49" s="30">
        <f>(Jul!E49*4)+(Aug!E49*3)+(Sep!E49*2)+(Oct!E49*1)</f>
        <v>0</v>
      </c>
      <c r="G49" s="26"/>
      <c r="H49" s="30">
        <f>Sep!H49+G49</f>
        <v>24936</v>
      </c>
      <c r="I49" s="30">
        <f t="shared" si="0"/>
        <v>0</v>
      </c>
      <c r="J49" s="30">
        <f t="shared" si="1"/>
        <v>48740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9903</v>
      </c>
      <c r="E50" s="26">
        <v>1130</v>
      </c>
      <c r="F50" s="30">
        <f>(Jul!E50*4)+(Aug!E50*3)+(Sep!E50*2)+(Oct!E50*1)</f>
        <v>7220</v>
      </c>
      <c r="G50" s="26">
        <v>9040</v>
      </c>
      <c r="H50" s="30">
        <f>Sep!H50+G50</f>
        <v>15177</v>
      </c>
      <c r="I50" s="30">
        <f t="shared" si="0"/>
        <v>10170</v>
      </c>
      <c r="J50" s="30">
        <f t="shared" si="1"/>
        <v>32300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2997</v>
      </c>
      <c r="D51" s="30">
        <f>(Jul!C51*4)+(Aug!C51*3)+(Sep!C51*2)+(Oct!C51*1)</f>
        <v>5269</v>
      </c>
      <c r="E51" s="26">
        <v>1495</v>
      </c>
      <c r="F51" s="30">
        <f>(Jul!E51*4)+(Aug!E51*3)+(Sep!E51*2)+(Oct!E51*1)</f>
        <v>16034</v>
      </c>
      <c r="G51" s="26">
        <v>20619</v>
      </c>
      <c r="H51" s="30">
        <f>Sep!H51+G51</f>
        <v>66209</v>
      </c>
      <c r="I51" s="30">
        <f t="shared" si="0"/>
        <v>25111</v>
      </c>
      <c r="J51" s="30">
        <f t="shared" si="1"/>
        <v>87512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3896</v>
      </c>
      <c r="E52" s="26"/>
      <c r="F52" s="30">
        <f>(Jul!E52*4)+(Aug!E52*3)+(Sep!E52*2)+(Oct!E52*1)</f>
        <v>10204</v>
      </c>
      <c r="G52" s="26"/>
      <c r="H52" s="30">
        <f>Sep!H52+G52</f>
        <v>73126</v>
      </c>
      <c r="I52" s="30">
        <f t="shared" si="0"/>
        <v>0</v>
      </c>
      <c r="J52" s="30">
        <f t="shared" si="1"/>
        <v>87226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3817</v>
      </c>
      <c r="D54" s="30">
        <f>(Jul!C54*4)+(Aug!C54*3)+(Sep!C54*2)+(Oct!C54*1)</f>
        <v>19097</v>
      </c>
      <c r="E54" s="26"/>
      <c r="F54" s="30">
        <f>(Jul!E54*4)+(Aug!E54*3)+(Sep!E54*2)+(Oct!E54*1)</f>
        <v>6970</v>
      </c>
      <c r="G54" s="26">
        <v>8785</v>
      </c>
      <c r="H54" s="30">
        <f>Sep!H54+G54</f>
        <v>37895</v>
      </c>
      <c r="I54" s="30">
        <f t="shared" si="0"/>
        <v>12602</v>
      </c>
      <c r="J54" s="30">
        <f t="shared" si="1"/>
        <v>63962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5413</v>
      </c>
      <c r="D55" s="30">
        <f>(Jul!C55*4)+(Aug!C55*3)+(Sep!C55*2)+(Oct!C55*1)</f>
        <v>49016</v>
      </c>
      <c r="E55" s="26"/>
      <c r="F55" s="30">
        <f>(Jul!E55*4)+(Aug!E55*3)+(Sep!E55*2)+(Oct!E55*1)</f>
        <v>0</v>
      </c>
      <c r="G55" s="26">
        <v>16514</v>
      </c>
      <c r="H55" s="30">
        <f>Sep!H55+G55</f>
        <v>105047</v>
      </c>
      <c r="I55" s="30">
        <f t="shared" si="0"/>
        <v>21927</v>
      </c>
      <c r="J55" s="30">
        <f t="shared" si="1"/>
        <v>154063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>
        <v>2085</v>
      </c>
      <c r="D57" s="30">
        <f>(Jul!C57*4)+(Aug!C57*3)+(Sep!C57*2)+(Oct!C57*1)</f>
        <v>41261</v>
      </c>
      <c r="E57" s="26"/>
      <c r="F57" s="30">
        <f>(Jul!E57*4)+(Aug!E57*3)+(Sep!E57*2)+(Oct!E57*1)</f>
        <v>11845</v>
      </c>
      <c r="G57" s="26">
        <v>18703</v>
      </c>
      <c r="H57" s="30">
        <f>Sep!H57+G57</f>
        <v>193576</v>
      </c>
      <c r="I57" s="30">
        <f t="shared" si="0"/>
        <v>20788</v>
      </c>
      <c r="J57" s="30">
        <f t="shared" si="1"/>
        <v>246682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6464</v>
      </c>
      <c r="G58" s="26"/>
      <c r="H58" s="30">
        <f>Sep!H58+G58</f>
        <v>3059</v>
      </c>
      <c r="I58" s="30">
        <f t="shared" si="0"/>
        <v>0</v>
      </c>
      <c r="J58" s="30">
        <f t="shared" si="1"/>
        <v>9523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15599</v>
      </c>
      <c r="D60" s="30">
        <f>(Jul!C60*4)+(Aug!C60*3)+(Sep!C60*2)+(Oct!C60*1)</f>
        <v>299685</v>
      </c>
      <c r="E60" s="26">
        <v>516</v>
      </c>
      <c r="F60" s="30">
        <f>(Jul!E60*4)+(Aug!E60*3)+(Sep!E60*2)+(Oct!E60*1)</f>
        <v>24536</v>
      </c>
      <c r="G60" s="26">
        <v>302677</v>
      </c>
      <c r="H60" s="30">
        <f>Sep!H60+G60</f>
        <v>1636010</v>
      </c>
      <c r="I60" s="30">
        <f t="shared" si="0"/>
        <v>318792</v>
      </c>
      <c r="J60" s="30">
        <f t="shared" si="1"/>
        <v>1960231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9208</v>
      </c>
      <c r="E61" s="26"/>
      <c r="F61" s="30">
        <f>(Jul!E61*4)+(Aug!E61*3)+(Sep!E61*2)+(Oct!E61*1)</f>
        <v>1334</v>
      </c>
      <c r="G61" s="26"/>
      <c r="H61" s="30">
        <f>Sep!H61+G61</f>
        <v>28904</v>
      </c>
      <c r="I61" s="30">
        <f t="shared" si="0"/>
        <v>0</v>
      </c>
      <c r="J61" s="30">
        <f t="shared" si="1"/>
        <v>39446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1524</v>
      </c>
      <c r="D63" s="30">
        <f>(Jul!C63*4)+(Aug!C63*3)+(Sep!C63*2)+(Oct!C63*1)</f>
        <v>20346</v>
      </c>
      <c r="E63" s="26"/>
      <c r="F63" s="30">
        <f>(Jul!E63*4)+(Aug!E63*3)+(Sep!E63*2)+(Oct!E63*1)</f>
        <v>0</v>
      </c>
      <c r="G63" s="26">
        <v>23145</v>
      </c>
      <c r="H63" s="30">
        <f>Sep!H63+G63</f>
        <v>80392</v>
      </c>
      <c r="I63" s="30">
        <f t="shared" si="0"/>
        <v>24669</v>
      </c>
      <c r="J63" s="30">
        <f t="shared" si="1"/>
        <v>100738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3812</v>
      </c>
      <c r="E66" s="26"/>
      <c r="F66" s="30">
        <f>(Jul!E66*4)+(Aug!E66*3)+(Sep!E66*2)+(Oct!E66*1)</f>
        <v>0</v>
      </c>
      <c r="G66" s="26"/>
      <c r="H66" s="30">
        <f>Sep!H66+G66</f>
        <v>17356</v>
      </c>
      <c r="I66" s="30">
        <f t="shared" si="2"/>
        <v>0</v>
      </c>
      <c r="J66" s="30">
        <f t="shared" si="3"/>
        <v>21168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3492</v>
      </c>
      <c r="E67" s="26"/>
      <c r="F67" s="30">
        <f>(Jul!E67*4)+(Aug!E67*3)+(Sep!E67*2)+(Oct!E67*1)</f>
        <v>0</v>
      </c>
      <c r="G67" s="26"/>
      <c r="H67" s="30">
        <f>Sep!H67+G67</f>
        <v>3066</v>
      </c>
      <c r="I67" s="30">
        <f t="shared" si="2"/>
        <v>0</v>
      </c>
      <c r="J67" s="30">
        <f t="shared" si="3"/>
        <v>6558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4452</v>
      </c>
      <c r="G68" s="26"/>
      <c r="H68" s="30">
        <f>Sep!H68+G68</f>
        <v>22241</v>
      </c>
      <c r="I68" s="30">
        <f t="shared" si="2"/>
        <v>0</v>
      </c>
      <c r="J68" s="30">
        <f t="shared" si="3"/>
        <v>26693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12072</v>
      </c>
      <c r="E69" s="26"/>
      <c r="F69" s="30">
        <f>(Jul!E69*4)+(Aug!E69*3)+(Sep!E69*2)+(Oct!E69*1)</f>
        <v>0</v>
      </c>
      <c r="G69" s="26"/>
      <c r="H69" s="30">
        <f>Sep!H69+G69</f>
        <v>55504</v>
      </c>
      <c r="I69" s="30">
        <f t="shared" si="2"/>
        <v>0</v>
      </c>
      <c r="J69" s="30">
        <f t="shared" si="3"/>
        <v>67576</v>
      </c>
    </row>
    <row r="70" spans="1:10" s="15" customFormat="1" ht="15.75" customHeight="1" x14ac:dyDescent="0.2">
      <c r="A70" s="9" t="s">
        <v>85</v>
      </c>
      <c r="B70" s="10" t="s">
        <v>20</v>
      </c>
      <c r="C70" s="26">
        <v>1815</v>
      </c>
      <c r="D70" s="30">
        <f>(Jul!C70*4)+(Aug!C70*3)+(Sep!C70*2)+(Oct!C70*1)</f>
        <v>1815</v>
      </c>
      <c r="E70" s="26"/>
      <c r="F70" s="30">
        <f>(Jul!E70*4)+(Aug!E70*3)+(Sep!E70*2)+(Oct!E70*1)</f>
        <v>0</v>
      </c>
      <c r="G70" s="26">
        <v>24869</v>
      </c>
      <c r="H70" s="30">
        <f>Sep!H70+G70</f>
        <v>24869</v>
      </c>
      <c r="I70" s="30">
        <f t="shared" si="2"/>
        <v>26684</v>
      </c>
      <c r="J70" s="30">
        <f t="shared" si="3"/>
        <v>26684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9568</v>
      </c>
      <c r="D71" s="30">
        <f>(Jul!C71*4)+(Aug!C71*3)+(Sep!C71*2)+(Oct!C71*1)</f>
        <v>17859</v>
      </c>
      <c r="E71" s="26"/>
      <c r="F71" s="30">
        <f>(Jul!E71*4)+(Aug!E71*3)+(Sep!E71*2)+(Oct!E71*1)</f>
        <v>5189</v>
      </c>
      <c r="G71" s="26">
        <v>46783</v>
      </c>
      <c r="H71" s="30">
        <f>Sep!H71+G71</f>
        <v>109017</v>
      </c>
      <c r="I71" s="30">
        <f t="shared" si="2"/>
        <v>56351</v>
      </c>
      <c r="J71" s="30">
        <f t="shared" si="3"/>
        <v>132065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173007</v>
      </c>
      <c r="D72" s="32">
        <f t="shared" si="4"/>
        <v>1079510</v>
      </c>
      <c r="E72" s="32">
        <f t="shared" si="4"/>
        <v>54674</v>
      </c>
      <c r="F72" s="32">
        <f t="shared" si="4"/>
        <v>707956</v>
      </c>
      <c r="G72" s="32">
        <f t="shared" si="4"/>
        <v>685911</v>
      </c>
      <c r="H72" s="32">
        <f t="shared" si="4"/>
        <v>3631011</v>
      </c>
      <c r="I72" s="32">
        <f t="shared" si="4"/>
        <v>913592</v>
      </c>
      <c r="J72" s="32">
        <f t="shared" si="4"/>
        <v>5418477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92088</v>
      </c>
      <c r="D73" s="32">
        <f t="shared" si="5"/>
        <v>783891</v>
      </c>
      <c r="E73" s="32">
        <f t="shared" si="5"/>
        <v>9324</v>
      </c>
      <c r="F73" s="32">
        <f t="shared" si="5"/>
        <v>215906</v>
      </c>
      <c r="G73" s="32">
        <f t="shared" si="5"/>
        <v>690617</v>
      </c>
      <c r="H73" s="32">
        <f t="shared" si="5"/>
        <v>3440594</v>
      </c>
      <c r="I73" s="32">
        <f t="shared" si="5"/>
        <v>792029</v>
      </c>
      <c r="J73" s="32">
        <f t="shared" si="5"/>
        <v>4440391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265095</v>
      </c>
      <c r="D74" s="32">
        <f t="shared" ref="D74:J74" si="6">SUM(D72:D73)</f>
        <v>1863401</v>
      </c>
      <c r="E74" s="32">
        <f t="shared" si="6"/>
        <v>63998</v>
      </c>
      <c r="F74" s="32">
        <f t="shared" si="6"/>
        <v>923862</v>
      </c>
      <c r="G74" s="32">
        <f t="shared" si="6"/>
        <v>1376528</v>
      </c>
      <c r="H74" s="32">
        <f t="shared" si="6"/>
        <v>7071605</v>
      </c>
      <c r="I74" s="32">
        <f t="shared" si="6"/>
        <v>1705621</v>
      </c>
      <c r="J74" s="32">
        <f t="shared" si="6"/>
        <v>9858868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I77" sqref="I77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11364</v>
      </c>
      <c r="D5" s="31">
        <f>(Jul!C5*5)+(Aug!C5*4)+(Sep!C5*3)+(Oct!C5*2)+(Nov!C5*1)</f>
        <v>342726</v>
      </c>
      <c r="E5" s="8">
        <v>14815</v>
      </c>
      <c r="F5" s="31">
        <f>(Jul!E5*5)+(Aug!E5*4)+(Sep!E5*3)+(Oct!E5*2)+(Nov!E5*1)</f>
        <v>373623</v>
      </c>
      <c r="G5" s="8">
        <v>62752</v>
      </c>
      <c r="H5" s="31">
        <f>Oct!H5+G5</f>
        <v>1006653</v>
      </c>
      <c r="I5" s="31">
        <f t="shared" ref="I5:I63" si="0">C5+E5+G5</f>
        <v>88931</v>
      </c>
      <c r="J5" s="31">
        <f t="shared" ref="J5:J63" si="1">D5+F5+H5</f>
        <v>1723002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651</v>
      </c>
      <c r="D6" s="31">
        <f>(Jul!C6*5)+(Aug!C6*4)+(Sep!C6*3)+(Oct!C6*2)+(Nov!C6*1)</f>
        <v>651</v>
      </c>
      <c r="E6" s="8"/>
      <c r="F6" s="31">
        <f>(Jul!E6*5)+(Aug!E6*4)+(Sep!E6*3)+(Oct!E6*2)+(Nov!E6*1)</f>
        <v>25115</v>
      </c>
      <c r="G6" s="8">
        <v>2241</v>
      </c>
      <c r="H6" s="31">
        <f>Oct!H6+G6</f>
        <v>46750</v>
      </c>
      <c r="I6" s="31">
        <f t="shared" si="0"/>
        <v>2892</v>
      </c>
      <c r="J6" s="31">
        <f t="shared" si="1"/>
        <v>72516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1423</v>
      </c>
      <c r="D7" s="31">
        <f>(Jul!C7*5)+(Aug!C7*4)+(Sep!C7*3)+(Oct!C7*2)+(Nov!C7*1)</f>
        <v>130183</v>
      </c>
      <c r="E7" s="8">
        <v>563</v>
      </c>
      <c r="F7" s="31">
        <f>(Jul!E7*5)+(Aug!E7*4)+(Sep!E7*3)+(Oct!E7*2)+(Nov!E7*1)</f>
        <v>65906</v>
      </c>
      <c r="G7" s="8">
        <v>26372</v>
      </c>
      <c r="H7" s="31">
        <f>Oct!H7+G7</f>
        <v>239998</v>
      </c>
      <c r="I7" s="31">
        <f t="shared" si="0"/>
        <v>28358</v>
      </c>
      <c r="J7" s="31">
        <f t="shared" si="1"/>
        <v>436087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13046</v>
      </c>
      <c r="E8" s="8"/>
      <c r="F8" s="31">
        <f>(Jul!E8*5)+(Aug!E8*4)+(Sep!E8*3)+(Oct!E8*2)+(Nov!E8*1)</f>
        <v>318</v>
      </c>
      <c r="G8" s="8"/>
      <c r="H8" s="31">
        <f>Oct!H8+G8</f>
        <v>17908</v>
      </c>
      <c r="I8" s="31">
        <f t="shared" si="0"/>
        <v>0</v>
      </c>
      <c r="J8" s="31">
        <f t="shared" si="1"/>
        <v>31272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(Jul!C9*5)+(Aug!C9*4)+(Sep!C9*3)+(Oct!C9*2)+(Nov!C9*1)</f>
        <v>27791</v>
      </c>
      <c r="E9" s="8"/>
      <c r="F9" s="31">
        <f>(Jul!E9*5)+(Aug!E9*4)+(Sep!E9*3)+(Oct!E9*2)+(Nov!E9*1)</f>
        <v>15582</v>
      </c>
      <c r="G9" s="8"/>
      <c r="H9" s="31">
        <f>Oct!H9+G9</f>
        <v>15333</v>
      </c>
      <c r="I9" s="31">
        <f t="shared" si="0"/>
        <v>0</v>
      </c>
      <c r="J9" s="31">
        <f t="shared" si="1"/>
        <v>58706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19892.75</v>
      </c>
      <c r="E10" s="8"/>
      <c r="F10" s="31">
        <f>(Jul!E10*5)+(Aug!E10*4)+(Sep!E10*3)+(Oct!E10*2)+(Nov!E10*1)</f>
        <v>11426</v>
      </c>
      <c r="G10" s="8"/>
      <c r="H10" s="31">
        <f>Oct!H10+G10</f>
        <v>6027</v>
      </c>
      <c r="I10" s="31">
        <f t="shared" si="0"/>
        <v>0</v>
      </c>
      <c r="J10" s="31">
        <f t="shared" si="1"/>
        <v>37345.75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990</v>
      </c>
      <c r="D11" s="31">
        <f>(Jul!C11*5)+(Aug!C11*4)+(Sep!C11*3)+(Oct!C11*2)+(Nov!C11*1)</f>
        <v>25555</v>
      </c>
      <c r="E11" s="8"/>
      <c r="F11" s="31">
        <f>(Jul!E11*5)+(Aug!E11*4)+(Sep!E11*3)+(Oct!E11*2)+(Nov!E11*1)</f>
        <v>23326</v>
      </c>
      <c r="G11" s="8">
        <v>767</v>
      </c>
      <c r="H11" s="31">
        <f>Oct!H11+G11</f>
        <v>46681</v>
      </c>
      <c r="I11" s="31">
        <f t="shared" si="0"/>
        <v>1757</v>
      </c>
      <c r="J11" s="31">
        <f t="shared" si="1"/>
        <v>95562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7202</v>
      </c>
      <c r="E12" s="8">
        <v>1683</v>
      </c>
      <c r="F12" s="31">
        <f>(Jul!E12*5)+(Aug!E12*4)+(Sep!E12*3)+(Oct!E12*2)+(Nov!E12*1)</f>
        <v>25103</v>
      </c>
      <c r="G12" s="8"/>
      <c r="H12" s="31">
        <f>Oct!H12+G12</f>
        <v>97331</v>
      </c>
      <c r="I12" s="31">
        <f t="shared" si="0"/>
        <v>1683</v>
      </c>
      <c r="J12" s="31">
        <f t="shared" si="1"/>
        <v>129636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7329</v>
      </c>
      <c r="D13" s="31">
        <f>(Jul!C13*5)+(Aug!C13*4)+(Sep!C13*3)+(Oct!C13*2)+(Nov!C13*1)</f>
        <v>131865</v>
      </c>
      <c r="E13" s="8">
        <v>340</v>
      </c>
      <c r="F13" s="31">
        <f>(Jul!E13*5)+(Aug!E13*4)+(Sep!E13*3)+(Oct!E13*2)+(Nov!E13*1)</f>
        <v>26766</v>
      </c>
      <c r="G13" s="8">
        <v>25891</v>
      </c>
      <c r="H13" s="31">
        <f>Oct!H13+G13</f>
        <v>410354</v>
      </c>
      <c r="I13" s="31">
        <f t="shared" si="0"/>
        <v>33560</v>
      </c>
      <c r="J13" s="31">
        <f t="shared" si="1"/>
        <v>568985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901</v>
      </c>
      <c r="D14" s="31">
        <f>(Jul!C14*5)+(Aug!C14*4)+(Sep!C14*3)+(Oct!C14*2)+(Nov!C14*1)</f>
        <v>44285</v>
      </c>
      <c r="E14" s="8"/>
      <c r="F14" s="31">
        <f>(Jul!E14*5)+(Aug!E14*4)+(Sep!E14*3)+(Oct!E14*2)+(Nov!E14*1)</f>
        <v>0</v>
      </c>
      <c r="G14" s="8">
        <v>1752</v>
      </c>
      <c r="H14" s="31">
        <f>Oct!H14+G14</f>
        <v>33547</v>
      </c>
      <c r="I14" s="31">
        <f t="shared" si="0"/>
        <v>2653</v>
      </c>
      <c r="J14" s="31">
        <f t="shared" si="1"/>
        <v>77832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16158</v>
      </c>
      <c r="D16" s="31">
        <f>(Jul!C16*5)+(Aug!C16*4)+(Sep!C16*3)+(Oct!C16*2)+(Nov!C16*1)</f>
        <v>378131</v>
      </c>
      <c r="E16" s="8"/>
      <c r="F16" s="31">
        <f>(Jul!E16*5)+(Aug!E16*4)+(Sep!E16*3)+(Oct!E16*2)+(Nov!E16*1)</f>
        <v>56005</v>
      </c>
      <c r="G16" s="8">
        <v>45983</v>
      </c>
      <c r="H16" s="31">
        <f>Oct!H16+G16</f>
        <v>680662</v>
      </c>
      <c r="I16" s="31">
        <f t="shared" si="0"/>
        <v>62141</v>
      </c>
      <c r="J16" s="31">
        <f t="shared" si="1"/>
        <v>1114798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46960</v>
      </c>
      <c r="E17" s="8">
        <v>263</v>
      </c>
      <c r="F17" s="31">
        <f>(Jul!E17*5)+(Aug!E17*4)+(Sep!E17*3)+(Oct!E17*2)+(Nov!E17*1)</f>
        <v>20649</v>
      </c>
      <c r="G17" s="8">
        <v>1023</v>
      </c>
      <c r="H17" s="31">
        <f>Oct!H17+G17</f>
        <v>47542</v>
      </c>
      <c r="I17" s="31">
        <f t="shared" si="0"/>
        <v>1286</v>
      </c>
      <c r="J17" s="31">
        <f t="shared" si="1"/>
        <v>115151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2846</v>
      </c>
      <c r="E19" s="8"/>
      <c r="F19" s="31">
        <f>(Jul!E19*5)+(Aug!E19*4)+(Sep!E19*3)+(Oct!E19*2)+(Nov!E19*1)</f>
        <v>0</v>
      </c>
      <c r="G19" s="8"/>
      <c r="H19" s="31">
        <f>Oct!H19+G19</f>
        <v>3131</v>
      </c>
      <c r="I19" s="31">
        <f t="shared" si="0"/>
        <v>0</v>
      </c>
      <c r="J19" s="31">
        <f t="shared" si="1"/>
        <v>5977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836</v>
      </c>
      <c r="D20" s="31">
        <f>(Jul!C20*5)+(Aug!C20*4)+(Sep!C20*3)+(Oct!C20*2)+(Nov!C20*1)</f>
        <v>42165</v>
      </c>
      <c r="E20" s="8"/>
      <c r="F20" s="31">
        <f>(Jul!E20*5)+(Aug!E20*4)+(Sep!E20*3)+(Oct!E20*2)+(Nov!E20*1)</f>
        <v>8790</v>
      </c>
      <c r="G20" s="8">
        <v>245</v>
      </c>
      <c r="H20" s="31">
        <f>Oct!H20+G20</f>
        <v>70739</v>
      </c>
      <c r="I20" s="31">
        <f t="shared" si="0"/>
        <v>1081</v>
      </c>
      <c r="J20" s="31">
        <f t="shared" si="1"/>
        <v>121694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0</v>
      </c>
      <c r="E21" s="8">
        <v>90</v>
      </c>
      <c r="F21" s="31">
        <f>(Jul!E21*5)+(Aug!E21*4)+(Sep!E21*3)+(Oct!E21*2)+(Nov!E21*1)</f>
        <v>5690</v>
      </c>
      <c r="G21" s="8">
        <v>1350</v>
      </c>
      <c r="H21" s="31">
        <f>Oct!H21+G21</f>
        <v>11636</v>
      </c>
      <c r="I21" s="31">
        <f t="shared" si="0"/>
        <v>1440</v>
      </c>
      <c r="J21" s="31">
        <f t="shared" si="1"/>
        <v>17326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3519</v>
      </c>
      <c r="D22" s="31">
        <f>(Jul!C22*5)+(Aug!C22*4)+(Sep!C22*3)+(Oct!C22*2)+(Nov!C22*1)</f>
        <v>29448</v>
      </c>
      <c r="E22" s="8"/>
      <c r="F22" s="31">
        <f>(Jul!E22*5)+(Aug!E22*4)+(Sep!E22*3)+(Oct!E22*2)+(Nov!E22*1)</f>
        <v>5272</v>
      </c>
      <c r="G22" s="8">
        <v>8932</v>
      </c>
      <c r="H22" s="31">
        <f>Oct!H22+G22</f>
        <v>49422</v>
      </c>
      <c r="I22" s="31">
        <f t="shared" si="0"/>
        <v>12451</v>
      </c>
      <c r="J22" s="31">
        <f t="shared" si="1"/>
        <v>84142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2939</v>
      </c>
      <c r="D23" s="31">
        <f>(Jul!C23*5)+(Aug!C23*4)+(Sep!C23*3)+(Oct!C23*2)+(Nov!C23*1)</f>
        <v>74383</v>
      </c>
      <c r="E23" s="8">
        <v>2260</v>
      </c>
      <c r="F23" s="31">
        <f>(Jul!E23*5)+(Aug!E23*4)+(Sep!E23*3)+(Oct!E23*2)+(Nov!E23*1)</f>
        <v>49924</v>
      </c>
      <c r="G23" s="8">
        <v>35663</v>
      </c>
      <c r="H23" s="31">
        <f>Oct!H23+G23</f>
        <v>268384</v>
      </c>
      <c r="I23" s="31">
        <f t="shared" si="0"/>
        <v>40862</v>
      </c>
      <c r="J23" s="31">
        <f t="shared" si="1"/>
        <v>392691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1136</v>
      </c>
      <c r="D24" s="31">
        <f>(Jul!C24*5)+(Aug!C24*4)+(Sep!C24*3)+(Oct!C24*2)+(Nov!C24*1)</f>
        <v>11131</v>
      </c>
      <c r="E24" s="8"/>
      <c r="F24" s="31">
        <f>(Jul!E24*5)+(Aug!E24*4)+(Sep!E24*3)+(Oct!E24*2)+(Nov!E24*1)</f>
        <v>4520</v>
      </c>
      <c r="G24" s="8">
        <v>11287</v>
      </c>
      <c r="H24" s="31">
        <f>Oct!H24+G24</f>
        <v>28711</v>
      </c>
      <c r="I24" s="31">
        <f t="shared" si="0"/>
        <v>12423</v>
      </c>
      <c r="J24" s="31">
        <f t="shared" si="1"/>
        <v>44362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26254</v>
      </c>
      <c r="E25" s="8"/>
      <c r="F25" s="31">
        <f>(Jul!E25*5)+(Aug!E25*4)+(Sep!E25*3)+(Oct!E25*2)+(Nov!E25*1)</f>
        <v>0</v>
      </c>
      <c r="G25" s="8"/>
      <c r="H25" s="31">
        <f>Oct!H25+G25</f>
        <v>38484</v>
      </c>
      <c r="I25" s="31">
        <f t="shared" si="0"/>
        <v>0</v>
      </c>
      <c r="J25" s="31">
        <f t="shared" si="1"/>
        <v>64738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131</v>
      </c>
      <c r="D26" s="31">
        <f>(Jul!C26*5)+(Aug!C26*4)+(Sep!C26*3)+(Oct!C26*2)+(Nov!C26*1)</f>
        <v>20374</v>
      </c>
      <c r="E26" s="8"/>
      <c r="F26" s="31">
        <f>(Jul!E26*5)+(Aug!E26*4)+(Sep!E26*3)+(Oct!E26*2)+(Nov!E26*1)</f>
        <v>25604</v>
      </c>
      <c r="G26" s="8"/>
      <c r="H26" s="31">
        <f>Oct!H26+G26</f>
        <v>94113</v>
      </c>
      <c r="I26" s="31">
        <f t="shared" si="0"/>
        <v>131</v>
      </c>
      <c r="J26" s="31">
        <f t="shared" si="1"/>
        <v>140091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21764</v>
      </c>
      <c r="E27" s="8"/>
      <c r="F27" s="31">
        <f>(Jul!E27*5)+(Aug!E27*4)+(Sep!E27*3)+(Oct!E27*2)+(Nov!E27*1)</f>
        <v>8348</v>
      </c>
      <c r="G27" s="8">
        <v>2424</v>
      </c>
      <c r="H27" s="31">
        <f>Oct!H27+G27</f>
        <v>77544</v>
      </c>
      <c r="I27" s="31">
        <f t="shared" si="0"/>
        <v>2424</v>
      </c>
      <c r="J27" s="31">
        <f t="shared" si="1"/>
        <v>107656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3956</v>
      </c>
      <c r="E28" s="8"/>
      <c r="F28" s="31">
        <f>(Jul!E28*5)+(Aug!E28*4)+(Sep!E28*3)+(Oct!E28*2)+(Nov!E28*1)</f>
        <v>0</v>
      </c>
      <c r="G28" s="8"/>
      <c r="H28" s="31">
        <f>Oct!H28+G28</f>
        <v>4362</v>
      </c>
      <c r="I28" s="31">
        <f t="shared" si="0"/>
        <v>0</v>
      </c>
      <c r="J28" s="31">
        <f t="shared" si="1"/>
        <v>8318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3018</v>
      </c>
      <c r="D29" s="31">
        <f>(Jul!C29*5)+(Aug!C29*4)+(Sep!C29*3)+(Oct!C29*2)+(Nov!C29*1)</f>
        <v>17563</v>
      </c>
      <c r="E29" s="8"/>
      <c r="F29" s="31">
        <f>(Jul!E29*5)+(Aug!E29*4)+(Sep!E29*3)+(Oct!E29*2)+(Nov!E29*1)</f>
        <v>0</v>
      </c>
      <c r="G29" s="8">
        <v>15015</v>
      </c>
      <c r="H29" s="31">
        <f>Oct!H29+G29</f>
        <v>22478</v>
      </c>
      <c r="I29" s="31">
        <f t="shared" si="0"/>
        <v>18033</v>
      </c>
      <c r="J29" s="31">
        <f t="shared" si="1"/>
        <v>40041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39678</v>
      </c>
      <c r="E30" s="8"/>
      <c r="F30" s="31">
        <f>(Jul!E30*5)+(Aug!E30*4)+(Sep!E30*3)+(Oct!E30*2)+(Nov!E30*1)</f>
        <v>53238</v>
      </c>
      <c r="G30" s="8"/>
      <c r="H30" s="31">
        <f>Oct!H30+G30</f>
        <v>129282</v>
      </c>
      <c r="I30" s="31">
        <f t="shared" si="0"/>
        <v>0</v>
      </c>
      <c r="J30" s="31">
        <f t="shared" si="1"/>
        <v>222198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131</v>
      </c>
      <c r="D31" s="31">
        <f>(Jul!C31*5)+(Aug!C31*4)+(Sep!C31*3)+(Oct!C31*2)+(Nov!C31*1)</f>
        <v>158907</v>
      </c>
      <c r="E31" s="8">
        <v>4892</v>
      </c>
      <c r="F31" s="31">
        <f>(Jul!E31*5)+(Aug!E31*4)+(Sep!E31*3)+(Oct!E31*2)+(Nov!E31*1)</f>
        <v>193984</v>
      </c>
      <c r="G31" s="8">
        <v>37038</v>
      </c>
      <c r="H31" s="31">
        <f>Oct!H31+G31</f>
        <v>462674</v>
      </c>
      <c r="I31" s="31">
        <f t="shared" si="0"/>
        <v>42061</v>
      </c>
      <c r="J31" s="31">
        <f t="shared" si="1"/>
        <v>815565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455</v>
      </c>
      <c r="D32" s="31">
        <f>(Jul!C32*5)+(Aug!C32*4)+(Sep!C32*3)+(Oct!C32*2)+(Nov!C32*1)</f>
        <v>455</v>
      </c>
      <c r="E32" s="8">
        <v>1784</v>
      </c>
      <c r="F32" s="31">
        <f>(Jul!E32*5)+(Aug!E32*4)+(Sep!E32*3)+(Oct!E32*2)+(Nov!E32*1)</f>
        <v>1784</v>
      </c>
      <c r="G32" s="8"/>
      <c r="H32" s="31">
        <f>Oct!H32+G32</f>
        <v>0</v>
      </c>
      <c r="I32" s="31">
        <f t="shared" si="0"/>
        <v>2239</v>
      </c>
      <c r="J32" s="31">
        <f t="shared" si="1"/>
        <v>2239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5007</v>
      </c>
      <c r="D33" s="31">
        <f>(Jul!C33*5)+(Aug!C33*4)+(Sep!C33*3)+(Oct!C33*2)+(Nov!C33*1)</f>
        <v>18505</v>
      </c>
      <c r="E33" s="8"/>
      <c r="F33" s="31">
        <f>(Jul!E33*5)+(Aug!E33*4)+(Sep!E33*3)+(Oct!E33*2)+(Nov!E33*1)</f>
        <v>5980</v>
      </c>
      <c r="G33" s="8">
        <v>10467</v>
      </c>
      <c r="H33" s="31">
        <f>Oct!H33+G33</f>
        <v>34421</v>
      </c>
      <c r="I33" s="31">
        <f t="shared" si="0"/>
        <v>15474</v>
      </c>
      <c r="J33" s="31">
        <f t="shared" si="1"/>
        <v>58906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401</v>
      </c>
      <c r="D34" s="31">
        <f>(Jul!C34*5)+(Aug!C34*4)+(Sep!C34*3)+(Oct!C34*2)+(Nov!C34*1)</f>
        <v>401</v>
      </c>
      <c r="E34" s="8"/>
      <c r="F34" s="31">
        <f>(Jul!E34*5)+(Aug!E34*4)+(Sep!E34*3)+(Oct!E34*2)+(Nov!E34*1)</f>
        <v>0</v>
      </c>
      <c r="G34" s="8">
        <v>9539</v>
      </c>
      <c r="H34" s="31">
        <f>Oct!H34+G34</f>
        <v>9539</v>
      </c>
      <c r="I34" s="31">
        <f t="shared" si="0"/>
        <v>9940</v>
      </c>
      <c r="J34" s="31">
        <f t="shared" si="1"/>
        <v>9940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4173</v>
      </c>
      <c r="D35" s="31">
        <f>(Jul!C35*5)+(Aug!C35*4)+(Sep!C35*3)+(Oct!C35*2)+(Nov!C35*1)</f>
        <v>70242</v>
      </c>
      <c r="E35" s="8">
        <v>2055</v>
      </c>
      <c r="F35" s="31">
        <f>(Jul!E35*5)+(Aug!E35*4)+(Sep!E35*3)+(Oct!E35*2)+(Nov!E35*1)</f>
        <v>53649</v>
      </c>
      <c r="G35" s="8">
        <v>5777</v>
      </c>
      <c r="H35" s="31">
        <f>Oct!H35+G35</f>
        <v>172501</v>
      </c>
      <c r="I35" s="31">
        <f t="shared" si="0"/>
        <v>12005</v>
      </c>
      <c r="J35" s="31">
        <f t="shared" si="1"/>
        <v>296392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7532</v>
      </c>
      <c r="E37" s="8"/>
      <c r="F37" s="31">
        <f>(Jul!E37*5)+(Aug!E37*4)+(Sep!E37*3)+(Oct!E37*2)+(Nov!E37*1)</f>
        <v>0</v>
      </c>
      <c r="G37" s="8"/>
      <c r="H37" s="31">
        <f>Oct!H37+G37</f>
        <v>6251</v>
      </c>
      <c r="I37" s="31">
        <f t="shared" si="0"/>
        <v>0</v>
      </c>
      <c r="J37" s="31">
        <f t="shared" si="1"/>
        <v>13783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3938</v>
      </c>
      <c r="E38" s="8"/>
      <c r="F38" s="31">
        <f>(Jul!E38*5)+(Aug!E38*4)+(Sep!E38*3)+(Oct!E38*2)+(Nov!E38*1)</f>
        <v>0</v>
      </c>
      <c r="G38" s="8"/>
      <c r="H38" s="31">
        <f>Oct!H38+G38</f>
        <v>4880</v>
      </c>
      <c r="I38" s="31">
        <f t="shared" si="0"/>
        <v>0</v>
      </c>
      <c r="J38" s="31">
        <f t="shared" si="1"/>
        <v>8818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10461</v>
      </c>
      <c r="D39" s="31">
        <f>(Jul!C39*5)+(Aug!C39*4)+(Sep!C39*3)+(Oct!C39*2)+(Nov!C39*1)</f>
        <v>38024</v>
      </c>
      <c r="E39" s="8">
        <v>1130</v>
      </c>
      <c r="F39" s="31">
        <f>(Jul!E39*5)+(Aug!E39*4)+(Sep!E39*3)+(Oct!E39*2)+(Nov!E39*1)</f>
        <v>26497</v>
      </c>
      <c r="G39" s="8">
        <v>47423</v>
      </c>
      <c r="H39" s="31">
        <f>Oct!H39+G39</f>
        <v>120832</v>
      </c>
      <c r="I39" s="31">
        <f t="shared" si="0"/>
        <v>59014</v>
      </c>
      <c r="J39" s="31">
        <f t="shared" si="1"/>
        <v>185353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1295</v>
      </c>
      <c r="E40" s="8"/>
      <c r="F40" s="31">
        <f>(Jul!E40*5)+(Aug!E40*4)+(Sep!E40*3)+(Oct!E40*2)+(Nov!E40*1)</f>
        <v>0</v>
      </c>
      <c r="G40" s="8"/>
      <c r="H40" s="31">
        <f>Oct!H40+G40</f>
        <v>518</v>
      </c>
      <c r="I40" s="31">
        <f t="shared" si="0"/>
        <v>0</v>
      </c>
      <c r="J40" s="31">
        <f t="shared" si="1"/>
        <v>1813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716</v>
      </c>
      <c r="G41" s="8"/>
      <c r="H41" s="31">
        <f>Oct!H41+G41</f>
        <v>179</v>
      </c>
      <c r="I41" s="31">
        <f t="shared" si="0"/>
        <v>0</v>
      </c>
      <c r="J41" s="31">
        <f t="shared" si="1"/>
        <v>895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131</v>
      </c>
      <c r="D42" s="31">
        <f>(Jul!C42*5)+(Aug!C42*4)+(Sep!C42*3)+(Oct!C42*2)+(Nov!C42*1)</f>
        <v>10071</v>
      </c>
      <c r="E42" s="8"/>
      <c r="F42" s="31">
        <f>(Jul!E42*5)+(Aug!E42*4)+(Sep!E42*3)+(Oct!E42*2)+(Nov!E42*1)</f>
        <v>32731</v>
      </c>
      <c r="G42" s="8">
        <v>2086</v>
      </c>
      <c r="H42" s="31">
        <f>Oct!H42+G42</f>
        <v>72091</v>
      </c>
      <c r="I42" s="31">
        <f t="shared" si="0"/>
        <v>2217</v>
      </c>
      <c r="J42" s="31">
        <f t="shared" si="1"/>
        <v>114893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2327</v>
      </c>
      <c r="D43" s="31">
        <f>(Jul!C43*5)+(Aug!C43*4)+(Sep!C43*3)+(Oct!C43*2)+(Nov!C43*1)</f>
        <v>25939</v>
      </c>
      <c r="E43" s="8"/>
      <c r="F43" s="31">
        <f>(Jul!E43*5)+(Aug!E43*4)+(Sep!E43*3)+(Oct!E43*2)+(Nov!E43*1)</f>
        <v>10425</v>
      </c>
      <c r="G43" s="8">
        <v>14160</v>
      </c>
      <c r="H43" s="31">
        <f>Oct!H43+G43</f>
        <v>63357</v>
      </c>
      <c r="I43" s="31">
        <f t="shared" si="0"/>
        <v>16487</v>
      </c>
      <c r="J43" s="31">
        <f t="shared" si="1"/>
        <v>99721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12044</v>
      </c>
      <c r="D44" s="31">
        <f>(Jul!C44*5)+(Aug!C44*4)+(Sep!C44*3)+(Oct!C44*2)+(Nov!C44*1)</f>
        <v>95493</v>
      </c>
      <c r="E44" s="8">
        <v>281</v>
      </c>
      <c r="F44" s="31">
        <f>(Jul!E44*5)+(Aug!E44*4)+(Sep!E44*3)+(Oct!E44*2)+(Nov!E44*1)</f>
        <v>12258</v>
      </c>
      <c r="G44" s="8">
        <v>28229</v>
      </c>
      <c r="H44" s="31">
        <f>Oct!H44+G44</f>
        <v>245953</v>
      </c>
      <c r="I44" s="31">
        <f t="shared" si="0"/>
        <v>40554</v>
      </c>
      <c r="J44" s="31">
        <f t="shared" si="1"/>
        <v>353704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12693</v>
      </c>
      <c r="E45" s="8"/>
      <c r="F45" s="31">
        <f>(Jul!E45*5)+(Aug!E45*4)+(Sep!E45*3)+(Oct!E45*2)+(Nov!E45*1)</f>
        <v>6906</v>
      </c>
      <c r="G45" s="8"/>
      <c r="H45" s="31">
        <f>Oct!H45+G45</f>
        <v>67418</v>
      </c>
      <c r="I45" s="31">
        <f t="shared" si="0"/>
        <v>0</v>
      </c>
      <c r="J45" s="31">
        <f t="shared" si="1"/>
        <v>87017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2846</v>
      </c>
      <c r="E46" s="8"/>
      <c r="F46" s="31">
        <f>(Jul!E46*5)+(Aug!E46*4)+(Sep!E46*3)+(Oct!E46*2)+(Nov!E46*1)</f>
        <v>0</v>
      </c>
      <c r="G46" s="8"/>
      <c r="H46" s="31">
        <f>Oct!H46+G46</f>
        <v>3588</v>
      </c>
      <c r="I46" s="31">
        <f t="shared" si="0"/>
        <v>0</v>
      </c>
      <c r="J46" s="31">
        <f t="shared" si="1"/>
        <v>6434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88558</v>
      </c>
      <c r="E47" s="8"/>
      <c r="F47" s="31">
        <f>(Jul!E47*5)+(Aug!E47*4)+(Sep!E47*3)+(Oct!E47*2)+(Nov!E47*1)</f>
        <v>0</v>
      </c>
      <c r="G47" s="8"/>
      <c r="H47" s="31">
        <f>Oct!H47+G47</f>
        <v>175118</v>
      </c>
      <c r="I47" s="31">
        <f t="shared" si="0"/>
        <v>0</v>
      </c>
      <c r="J47" s="31">
        <f t="shared" si="1"/>
        <v>263676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3460</v>
      </c>
      <c r="D48" s="31">
        <f>(Jul!C48*5)+(Aug!C48*4)+(Sep!C48*3)+(Oct!C48*2)+(Nov!C48*1)</f>
        <v>42160</v>
      </c>
      <c r="E48" s="8">
        <v>299</v>
      </c>
      <c r="F48" s="31">
        <f>(Jul!E48*5)+(Aug!E48*4)+(Sep!E48*3)+(Oct!E48*2)+(Nov!E48*1)</f>
        <v>17753</v>
      </c>
      <c r="G48" s="8">
        <v>2203</v>
      </c>
      <c r="H48" s="31">
        <f>Oct!H48+G48</f>
        <v>87448</v>
      </c>
      <c r="I48" s="31">
        <f t="shared" si="0"/>
        <v>5962</v>
      </c>
      <c r="J48" s="31">
        <f t="shared" si="1"/>
        <v>147361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29755</v>
      </c>
      <c r="E49" s="8"/>
      <c r="F49" s="31">
        <f>(Jul!E49*5)+(Aug!E49*4)+(Sep!E49*3)+(Oct!E49*2)+(Nov!E49*1)</f>
        <v>0</v>
      </c>
      <c r="G49" s="8"/>
      <c r="H49" s="31">
        <f>Oct!H49+G49</f>
        <v>24936</v>
      </c>
      <c r="I49" s="31">
        <f t="shared" si="0"/>
        <v>0</v>
      </c>
      <c r="J49" s="31">
        <f t="shared" si="1"/>
        <v>54691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1041</v>
      </c>
      <c r="D50" s="31">
        <f>(Jul!C50*5)+(Aug!C50*4)+(Sep!C50*3)+(Oct!C50*2)+(Nov!C50*1)</f>
        <v>14245</v>
      </c>
      <c r="E50" s="8">
        <v>2489</v>
      </c>
      <c r="F50" s="31">
        <f>(Jul!E50*5)+(Aug!E50*4)+(Sep!E50*3)+(Oct!E50*2)+(Nov!E50*1)</f>
        <v>12869</v>
      </c>
      <c r="G50" s="8">
        <v>8264</v>
      </c>
      <c r="H50" s="31">
        <f>Oct!H50+G50</f>
        <v>23441</v>
      </c>
      <c r="I50" s="31">
        <f t="shared" si="0"/>
        <v>11794</v>
      </c>
      <c r="J50" s="31">
        <f t="shared" si="1"/>
        <v>50555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7551</v>
      </c>
      <c r="D51" s="31">
        <f>(Jul!C51*5)+(Aug!C51*4)+(Sep!C51*3)+(Oct!C51*2)+(Nov!C51*1)</f>
        <v>16953</v>
      </c>
      <c r="E51" s="8">
        <v>400</v>
      </c>
      <c r="F51" s="31">
        <f>(Jul!E51*5)+(Aug!E51*4)+(Sep!E51*3)+(Oct!E51*2)+(Nov!E51*1)</f>
        <v>24001</v>
      </c>
      <c r="G51" s="8">
        <v>22080</v>
      </c>
      <c r="H51" s="31">
        <f>Oct!H51+G51</f>
        <v>88289</v>
      </c>
      <c r="I51" s="31">
        <f t="shared" si="0"/>
        <v>30031</v>
      </c>
      <c r="J51" s="31">
        <f t="shared" si="1"/>
        <v>129243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2965</v>
      </c>
      <c r="D52" s="31">
        <f>(Jul!C52*5)+(Aug!C52*4)+(Sep!C52*3)+(Oct!C52*2)+(Nov!C52*1)</f>
        <v>7835</v>
      </c>
      <c r="E52" s="8"/>
      <c r="F52" s="31">
        <f>(Jul!E52*5)+(Aug!E52*4)+(Sep!E52*3)+(Oct!E52*2)+(Nov!E52*1)</f>
        <v>13548</v>
      </c>
      <c r="G52" s="8">
        <v>36147</v>
      </c>
      <c r="H52" s="31">
        <f>Oct!H52+G52</f>
        <v>109273</v>
      </c>
      <c r="I52" s="31">
        <f t="shared" si="0"/>
        <v>39112</v>
      </c>
      <c r="J52" s="31">
        <f t="shared" si="1"/>
        <v>130656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27299</v>
      </c>
      <c r="E54" s="8"/>
      <c r="F54" s="31">
        <f>(Jul!E54*5)+(Aug!E54*4)+(Sep!E54*3)+(Oct!E54*2)+(Nov!E54*1)</f>
        <v>9152</v>
      </c>
      <c r="G54" s="8"/>
      <c r="H54" s="31">
        <f>Oct!H54+G54</f>
        <v>37895</v>
      </c>
      <c r="I54" s="31">
        <f t="shared" si="0"/>
        <v>0</v>
      </c>
      <c r="J54" s="31">
        <f t="shared" si="1"/>
        <v>74346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6954</v>
      </c>
      <c r="D55" s="31">
        <f>(Jul!C55*5)+(Aug!C55*4)+(Sep!C55*3)+(Oct!C55*2)+(Nov!C55*1)</f>
        <v>76471</v>
      </c>
      <c r="E55" s="8"/>
      <c r="F55" s="31">
        <f>(Jul!E55*5)+(Aug!E55*4)+(Sep!E55*3)+(Oct!E55*2)+(Nov!E55*1)</f>
        <v>0</v>
      </c>
      <c r="G55" s="8">
        <v>72501</v>
      </c>
      <c r="H55" s="31">
        <f>Oct!H55+G55</f>
        <v>177548</v>
      </c>
      <c r="I55" s="31">
        <f t="shared" si="0"/>
        <v>79455</v>
      </c>
      <c r="J55" s="31">
        <f t="shared" si="1"/>
        <v>254019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1818</v>
      </c>
      <c r="D57" s="31">
        <f>(Jul!C57*5)+(Aug!C57*4)+(Sep!C57*3)+(Oct!C57*2)+(Nov!C57*1)</f>
        <v>54958</v>
      </c>
      <c r="E57" s="8">
        <v>4461</v>
      </c>
      <c r="F57" s="31">
        <f>(Jul!E57*5)+(Aug!E57*4)+(Sep!E57*3)+(Oct!E57*2)+(Nov!E57*1)</f>
        <v>20631</v>
      </c>
      <c r="G57" s="8">
        <v>84244</v>
      </c>
      <c r="H57" s="31">
        <f>Oct!H57+G57</f>
        <v>277820</v>
      </c>
      <c r="I57" s="31">
        <f t="shared" si="0"/>
        <v>90523</v>
      </c>
      <c r="J57" s="31">
        <f t="shared" si="1"/>
        <v>353409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408</v>
      </c>
      <c r="D58" s="31">
        <f>(Jul!C58*5)+(Aug!C58*4)+(Sep!C58*3)+(Oct!C58*2)+(Nov!C58*1)</f>
        <v>408</v>
      </c>
      <c r="E58" s="8"/>
      <c r="F58" s="31">
        <f>(Jul!E58*5)+(Aug!E58*4)+(Sep!E58*3)+(Oct!E58*2)+(Nov!E58*1)</f>
        <v>8080</v>
      </c>
      <c r="G58" s="8">
        <v>3608</v>
      </c>
      <c r="H58" s="31">
        <f>Oct!H58+G58</f>
        <v>6667</v>
      </c>
      <c r="I58" s="31">
        <f t="shared" si="0"/>
        <v>4016</v>
      </c>
      <c r="J58" s="31">
        <f t="shared" si="1"/>
        <v>15155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19050</v>
      </c>
      <c r="D60" s="31">
        <f>(Jul!C60*5)+(Aug!C60*4)+(Sep!C60*3)+(Oct!C60*2)+(Nov!C60*1)</f>
        <v>436467</v>
      </c>
      <c r="E60" s="8">
        <v>3707</v>
      </c>
      <c r="F60" s="31">
        <f>(Jul!E60*5)+(Aug!E60*4)+(Sep!E60*3)+(Oct!E60*2)+(Nov!E60*1)</f>
        <v>37316</v>
      </c>
      <c r="G60" s="8">
        <v>154894</v>
      </c>
      <c r="H60" s="31">
        <f>Oct!H60+G60</f>
        <v>1790904</v>
      </c>
      <c r="I60" s="31">
        <f t="shared" si="0"/>
        <v>177651</v>
      </c>
      <c r="J60" s="31">
        <f t="shared" si="1"/>
        <v>2264687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11803</v>
      </c>
      <c r="E61" s="8"/>
      <c r="F61" s="31">
        <f>(Jul!E61*5)+(Aug!E61*4)+(Sep!E61*3)+(Oct!E61*2)+(Nov!E61*1)</f>
        <v>2001</v>
      </c>
      <c r="G61" s="8"/>
      <c r="H61" s="31">
        <f>Oct!H61+G61</f>
        <v>28904</v>
      </c>
      <c r="I61" s="31">
        <f t="shared" si="0"/>
        <v>0</v>
      </c>
      <c r="J61" s="31">
        <f t="shared" si="1"/>
        <v>42708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131</v>
      </c>
      <c r="D62" s="31">
        <f>(Jul!C62*5)+(Aug!C62*4)+(Sep!C62*3)+(Oct!C62*2)+(Nov!C62*1)</f>
        <v>131</v>
      </c>
      <c r="E62" s="8"/>
      <c r="F62" s="31">
        <f>(Jul!E62*5)+(Aug!E62*4)+(Sep!E62*3)+(Oct!E62*2)+(Nov!E62*1)</f>
        <v>0</v>
      </c>
      <c r="G62" s="11">
        <v>1441</v>
      </c>
      <c r="H62" s="31">
        <f>Oct!H62+G62</f>
        <v>1441</v>
      </c>
      <c r="I62" s="31">
        <f t="shared" si="0"/>
        <v>1572</v>
      </c>
      <c r="J62" s="31">
        <f t="shared" si="1"/>
        <v>1572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1423</v>
      </c>
      <c r="D63" s="31">
        <f>(Jul!C63*5)+(Aug!C63*4)+(Sep!C63*3)+(Oct!C63*2)+(Nov!C63*1)</f>
        <v>29881</v>
      </c>
      <c r="E63" s="8"/>
      <c r="F63" s="31">
        <f>(Jul!E63*5)+(Aug!E63*4)+(Sep!E63*3)+(Oct!E63*2)+(Nov!E63*1)</f>
        <v>0</v>
      </c>
      <c r="G63" s="8">
        <v>2009</v>
      </c>
      <c r="H63" s="31">
        <f>Oct!H63+G63</f>
        <v>82401</v>
      </c>
      <c r="I63" s="31">
        <f t="shared" si="0"/>
        <v>3432</v>
      </c>
      <c r="J63" s="31">
        <f t="shared" si="1"/>
        <v>112282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5140</v>
      </c>
      <c r="E66" s="8"/>
      <c r="F66" s="31">
        <f>(Jul!E66*5)+(Aug!E66*4)+(Sep!E66*3)+(Oct!E66*2)+(Nov!E66*1)</f>
        <v>0</v>
      </c>
      <c r="G66" s="8"/>
      <c r="H66" s="31">
        <f>Oct!H66+G66</f>
        <v>17356</v>
      </c>
      <c r="I66" s="31">
        <f t="shared" si="2"/>
        <v>0</v>
      </c>
      <c r="J66" s="31">
        <f t="shared" si="3"/>
        <v>22496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5238</v>
      </c>
      <c r="E67" s="8"/>
      <c r="F67" s="31">
        <f>(Jul!E67*5)+(Aug!E67*4)+(Sep!E67*3)+(Oct!E67*2)+(Nov!E67*1)</f>
        <v>0</v>
      </c>
      <c r="G67" s="8"/>
      <c r="H67" s="31">
        <f>Oct!H67+G67</f>
        <v>3066</v>
      </c>
      <c r="I67" s="31">
        <f t="shared" si="2"/>
        <v>0</v>
      </c>
      <c r="J67" s="31">
        <f t="shared" si="3"/>
        <v>8304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5565</v>
      </c>
      <c r="G68" s="8"/>
      <c r="H68" s="31">
        <f>Oct!H68+G68</f>
        <v>22241</v>
      </c>
      <c r="I68" s="31">
        <f t="shared" si="2"/>
        <v>0</v>
      </c>
      <c r="J68" s="31">
        <f t="shared" si="3"/>
        <v>27806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15090</v>
      </c>
      <c r="E69" s="8"/>
      <c r="F69" s="31">
        <f>(Jul!E69*5)+(Aug!E69*4)+(Sep!E69*3)+(Oct!E69*2)+(Nov!E69*1)</f>
        <v>0</v>
      </c>
      <c r="G69" s="8"/>
      <c r="H69" s="31">
        <f>Oct!H69+G69</f>
        <v>55504</v>
      </c>
      <c r="I69" s="31">
        <f t="shared" si="2"/>
        <v>0</v>
      </c>
      <c r="J69" s="31">
        <f t="shared" si="3"/>
        <v>70594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3630</v>
      </c>
      <c r="E70" s="8"/>
      <c r="F70" s="31">
        <f>(Jul!E70*5)+(Aug!E70*4)+(Sep!E70*3)+(Oct!E70*2)+(Nov!E70*1)</f>
        <v>0</v>
      </c>
      <c r="G70" s="8"/>
      <c r="H70" s="31">
        <f>Oct!H70+G70</f>
        <v>24869</v>
      </c>
      <c r="I70" s="31">
        <f t="shared" si="2"/>
        <v>0</v>
      </c>
      <c r="J70" s="31">
        <f t="shared" si="3"/>
        <v>28499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259</v>
      </c>
      <c r="D71" s="31">
        <f>(Jul!C71*5)+(Aug!C71*4)+(Sep!C71*3)+(Oct!C71*2)+(Nov!C71*1)</f>
        <v>30172</v>
      </c>
      <c r="E71" s="8"/>
      <c r="F71" s="31">
        <f>(Jul!E71*5)+(Aug!E71*4)+(Sep!E71*3)+(Oct!E71*2)+(Nov!E71*1)</f>
        <v>6869</v>
      </c>
      <c r="G71" s="8">
        <v>256</v>
      </c>
      <c r="H71" s="31">
        <f>Oct!H71+G71</f>
        <v>109273</v>
      </c>
      <c r="I71" s="31">
        <f t="shared" si="2"/>
        <v>515</v>
      </c>
      <c r="J71" s="31">
        <f t="shared" si="3"/>
        <v>146314</v>
      </c>
    </row>
    <row r="72" spans="1:10" s="3" customFormat="1" ht="21.75" x14ac:dyDescent="0.2">
      <c r="A72" s="19" t="s">
        <v>123</v>
      </c>
      <c r="B72" s="2"/>
      <c r="C72" s="32">
        <f>SUM(C5:C31)</f>
        <v>50526</v>
      </c>
      <c r="D72" s="32">
        <f t="shared" ref="D72:J72" si="4">SUM(D5:D31)</f>
        <v>1616756.75</v>
      </c>
      <c r="E72" s="32">
        <f t="shared" si="4"/>
        <v>24906</v>
      </c>
      <c r="F72" s="32">
        <f t="shared" si="4"/>
        <v>999189</v>
      </c>
      <c r="G72" s="32">
        <f t="shared" si="4"/>
        <v>278735</v>
      </c>
      <c r="H72" s="32">
        <f t="shared" si="4"/>
        <v>3909746</v>
      </c>
      <c r="I72" s="32">
        <f t="shared" si="4"/>
        <v>354167</v>
      </c>
      <c r="J72" s="32">
        <f t="shared" si="4"/>
        <v>6525691.75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80059</v>
      </c>
      <c r="D73" s="32">
        <f t="shared" si="5"/>
        <v>1183628</v>
      </c>
      <c r="E73" s="32">
        <f t="shared" si="5"/>
        <v>16606</v>
      </c>
      <c r="F73" s="32">
        <f t="shared" si="5"/>
        <v>308731</v>
      </c>
      <c r="G73" s="32">
        <f t="shared" si="5"/>
        <v>505328</v>
      </c>
      <c r="H73" s="32">
        <f t="shared" si="5"/>
        <v>3945922</v>
      </c>
      <c r="I73" s="32">
        <f t="shared" si="5"/>
        <v>601993</v>
      </c>
      <c r="J73" s="32">
        <f t="shared" si="5"/>
        <v>5438281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130585</v>
      </c>
      <c r="D74" s="32">
        <f t="shared" ref="D74:J74" si="6">SUM(D72:D73)</f>
        <v>2800384.75</v>
      </c>
      <c r="E74" s="32">
        <f t="shared" si="6"/>
        <v>41512</v>
      </c>
      <c r="F74" s="32">
        <f t="shared" si="6"/>
        <v>1307920</v>
      </c>
      <c r="G74" s="32">
        <f t="shared" si="6"/>
        <v>784063</v>
      </c>
      <c r="H74" s="32">
        <f t="shared" si="6"/>
        <v>7855668</v>
      </c>
      <c r="I74" s="32">
        <f t="shared" si="6"/>
        <v>956160</v>
      </c>
      <c r="J74" s="32">
        <f t="shared" si="6"/>
        <v>11963972.75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80" zoomScaleNormal="80" workbookViewId="0">
      <pane ySplit="4" topLeftCell="A42" activePane="bottomLeft" state="frozen"/>
      <selection pane="bottomLeft" activeCell="D32" sqref="D32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25885</v>
      </c>
      <c r="D5" s="31">
        <f>(Jul!C5*6)+(Aug!C5*5)+(Sep!C5*4)+(Oct!C5*3)+(Nov!C5*2)+(Dec!C5*1)</f>
        <v>493123</v>
      </c>
      <c r="E5" s="8">
        <v>18917</v>
      </c>
      <c r="F5" s="31">
        <f>(Jul!E5*6)+(Aug!E5*5)+(Sep!E5*4)+(Oct!E5*3)+(Nov!E5*2)+(Dec!E5*1)</f>
        <v>499095</v>
      </c>
      <c r="G5" s="8">
        <v>154150</v>
      </c>
      <c r="H5" s="31">
        <f>Nov!H5+G5</f>
        <v>1160803</v>
      </c>
      <c r="I5" s="31">
        <f t="shared" ref="I5:I63" si="0">C5+E5+G5</f>
        <v>198952</v>
      </c>
      <c r="J5" s="31">
        <f t="shared" ref="J5:J63" si="1">D5+F5+H5</f>
        <v>2153021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1302</v>
      </c>
      <c r="E6" s="8"/>
      <c r="F6" s="31">
        <f>(Jul!E6*6)+(Aug!E6*5)+(Sep!E6*4)+(Oct!E6*3)+(Nov!E6*2)+(Dec!E6*1)</f>
        <v>30590</v>
      </c>
      <c r="G6" s="8"/>
      <c r="H6" s="31">
        <f>Nov!H6+G6</f>
        <v>46750</v>
      </c>
      <c r="I6" s="31">
        <f t="shared" si="0"/>
        <v>0</v>
      </c>
      <c r="J6" s="31">
        <f t="shared" si="1"/>
        <v>78642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2254</v>
      </c>
      <c r="D7" s="31">
        <f>(Jul!C7*6)+(Aug!C7*5)+(Sep!C7*4)+(Oct!C7*3)+(Nov!C7*2)+(Dec!C7*1)</f>
        <v>168617</v>
      </c>
      <c r="E7" s="8">
        <v>3463</v>
      </c>
      <c r="F7" s="31">
        <f>(Jul!E7*6)+(Aug!E7*5)+(Sep!E7*4)+(Oct!E7*3)+(Nov!E7*2)+(Dec!E7*1)</f>
        <v>87482</v>
      </c>
      <c r="G7" s="8">
        <v>32085</v>
      </c>
      <c r="H7" s="31">
        <f>Nov!H7+G7</f>
        <v>272083</v>
      </c>
      <c r="I7" s="31">
        <f t="shared" si="0"/>
        <v>37802</v>
      </c>
      <c r="J7" s="31">
        <f t="shared" si="1"/>
        <v>528182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18540</v>
      </c>
      <c r="E8" s="8"/>
      <c r="F8" s="31">
        <f>(Jul!E8*6)+(Aug!E8*5)+(Sep!E8*4)+(Oct!E8*3)+(Nov!E8*2)+(Dec!E8*1)</f>
        <v>477</v>
      </c>
      <c r="G8" s="8"/>
      <c r="H8" s="31">
        <f>Nov!H8+G8</f>
        <v>17908</v>
      </c>
      <c r="I8" s="31">
        <f t="shared" si="0"/>
        <v>0</v>
      </c>
      <c r="J8" s="31">
        <f t="shared" si="1"/>
        <v>36925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40644</v>
      </c>
      <c r="E9" s="8"/>
      <c r="F9" s="31">
        <f>(Jul!E9*6)+(Aug!E9*5)+(Sep!E9*4)+(Oct!E9*3)+(Nov!E9*2)+(Dec!E9*1)</f>
        <v>19843</v>
      </c>
      <c r="G9" s="8"/>
      <c r="H9" s="31">
        <f>Nov!H9+G9</f>
        <v>15333</v>
      </c>
      <c r="I9" s="31">
        <f t="shared" si="0"/>
        <v>0</v>
      </c>
      <c r="J9" s="31">
        <f t="shared" si="1"/>
        <v>75820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2906</v>
      </c>
      <c r="D10" s="31">
        <f>(Jul!C10*6)+(Aug!C10*5)+(Sep!C10*4)+(Oct!C10*3)+(Nov!C10*2)+(Dec!C10*1)</f>
        <v>28537.5</v>
      </c>
      <c r="E10" s="8"/>
      <c r="F10" s="31">
        <f>(Jul!E10*6)+(Aug!E10*5)+(Sep!E10*4)+(Oct!E10*3)+(Nov!E10*2)+(Dec!E10*1)</f>
        <v>16574</v>
      </c>
      <c r="G10" s="8"/>
      <c r="H10" s="31">
        <f>Nov!H10+G10</f>
        <v>6027</v>
      </c>
      <c r="I10" s="31">
        <f t="shared" si="0"/>
        <v>2906</v>
      </c>
      <c r="J10" s="31">
        <f t="shared" si="1"/>
        <v>51138.5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1438</v>
      </c>
      <c r="D11" s="31">
        <f>(Jul!C11*6)+(Aug!C11*5)+(Sep!C11*4)+(Oct!C11*3)+(Nov!C11*2)+(Dec!C11*1)</f>
        <v>35499</v>
      </c>
      <c r="E11" s="8">
        <v>90</v>
      </c>
      <c r="F11" s="31">
        <f>(Jul!E11*6)+(Aug!E11*5)+(Sep!E11*4)+(Oct!E11*3)+(Nov!E11*2)+(Dec!E11*1)</f>
        <v>29986</v>
      </c>
      <c r="G11" s="8">
        <v>7503</v>
      </c>
      <c r="H11" s="31">
        <f>Nov!H11+G11</f>
        <v>54184</v>
      </c>
      <c r="I11" s="31">
        <f t="shared" si="0"/>
        <v>9031</v>
      </c>
      <c r="J11" s="31">
        <f t="shared" si="1"/>
        <v>119669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1551</v>
      </c>
      <c r="D12" s="31">
        <f>(Jul!C12*6)+(Aug!C12*5)+(Sep!C12*4)+(Oct!C12*3)+(Nov!C12*2)+(Dec!C12*1)</f>
        <v>11316</v>
      </c>
      <c r="E12" s="8"/>
      <c r="F12" s="31">
        <f>(Jul!E12*6)+(Aug!E12*5)+(Sep!E12*4)+(Oct!E12*3)+(Nov!E12*2)+(Dec!E12*1)</f>
        <v>32082</v>
      </c>
      <c r="G12" s="8">
        <v>25821</v>
      </c>
      <c r="H12" s="31">
        <f>Nov!H12+G12</f>
        <v>123152</v>
      </c>
      <c r="I12" s="31">
        <f t="shared" si="0"/>
        <v>27372</v>
      </c>
      <c r="J12" s="31">
        <f t="shared" si="1"/>
        <v>166550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172983</v>
      </c>
      <c r="E13" s="8"/>
      <c r="F13" s="31">
        <f>(Jul!E13*6)+(Aug!E13*5)+(Sep!E13*4)+(Oct!E13*3)+(Nov!E13*2)+(Dec!E13*1)</f>
        <v>36590</v>
      </c>
      <c r="G13" s="8"/>
      <c r="H13" s="31">
        <f>Nov!H13+G13</f>
        <v>410354</v>
      </c>
      <c r="I13" s="31">
        <f t="shared" si="0"/>
        <v>0</v>
      </c>
      <c r="J13" s="31">
        <f t="shared" si="1"/>
        <v>619927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56007</v>
      </c>
      <c r="E14" s="8"/>
      <c r="F14" s="31">
        <f>(Jul!E14*6)+(Aug!E14*5)+(Sep!E14*4)+(Oct!E14*3)+(Nov!E14*2)+(Dec!E14*1)</f>
        <v>0</v>
      </c>
      <c r="G14" s="8"/>
      <c r="H14" s="31">
        <f>Nov!H14+G14</f>
        <v>33547</v>
      </c>
      <c r="I14" s="31">
        <f t="shared" si="0"/>
        <v>0</v>
      </c>
      <c r="J14" s="31">
        <f t="shared" si="1"/>
        <v>89554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9054</v>
      </c>
      <c r="D16" s="31">
        <f>(Jul!C16*6)+(Aug!C16*5)+(Sep!C16*4)+(Oct!C16*3)+(Nov!C16*2)+(Dec!C16*1)</f>
        <v>515672</v>
      </c>
      <c r="E16" s="8">
        <v>3750</v>
      </c>
      <c r="F16" s="31">
        <f>(Jul!E16*6)+(Aug!E16*5)+(Sep!E16*4)+(Oct!E16*3)+(Nov!E16*2)+(Dec!E16*1)</f>
        <v>80933</v>
      </c>
      <c r="G16" s="8">
        <v>60092</v>
      </c>
      <c r="H16" s="31">
        <f>Nov!H16+G16</f>
        <v>740754</v>
      </c>
      <c r="I16" s="31">
        <f t="shared" si="0"/>
        <v>72896</v>
      </c>
      <c r="J16" s="31">
        <f t="shared" si="1"/>
        <v>1337359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263</v>
      </c>
      <c r="D17" s="31">
        <f>(Jul!C17*6)+(Aug!C17*5)+(Sep!C17*4)+(Oct!C17*3)+(Nov!C17*2)+(Dec!C17*1)</f>
        <v>62200</v>
      </c>
      <c r="E17" s="8">
        <v>1788</v>
      </c>
      <c r="F17" s="31">
        <f>(Jul!E17*6)+(Aug!E17*5)+(Sep!E17*4)+(Oct!E17*3)+(Nov!E17*2)+(Dec!E17*1)</f>
        <v>28314</v>
      </c>
      <c r="G17" s="8">
        <v>30458</v>
      </c>
      <c r="H17" s="31">
        <f>Nov!H17+G17</f>
        <v>78000</v>
      </c>
      <c r="I17" s="31">
        <f t="shared" si="0"/>
        <v>32509</v>
      </c>
      <c r="J17" s="31">
        <f t="shared" si="1"/>
        <v>168514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4269</v>
      </c>
      <c r="E19" s="8"/>
      <c r="F19" s="31">
        <f>(Jul!E19*6)+(Aug!E19*5)+(Sep!E19*4)+(Oct!E19*3)+(Nov!E19*2)+(Dec!E19*1)</f>
        <v>0</v>
      </c>
      <c r="G19" s="8"/>
      <c r="H19" s="31">
        <f>Nov!H19+G19</f>
        <v>3131</v>
      </c>
      <c r="I19" s="31">
        <f t="shared" si="0"/>
        <v>0</v>
      </c>
      <c r="J19" s="31">
        <f t="shared" si="1"/>
        <v>7400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56443</v>
      </c>
      <c r="E20" s="8">
        <v>1130</v>
      </c>
      <c r="F20" s="31">
        <f>(Jul!E20*6)+(Aug!E20*5)+(Sep!E20*4)+(Oct!E20*3)+(Nov!E20*2)+(Dec!E20*1)</f>
        <v>11678</v>
      </c>
      <c r="G20" s="8">
        <v>21351</v>
      </c>
      <c r="H20" s="31">
        <f>Nov!H20+G20</f>
        <v>92090</v>
      </c>
      <c r="I20" s="31">
        <f t="shared" si="0"/>
        <v>22481</v>
      </c>
      <c r="J20" s="31">
        <f t="shared" si="1"/>
        <v>160211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0</v>
      </c>
      <c r="E21" s="8">
        <v>2210</v>
      </c>
      <c r="F21" s="31">
        <f>(Jul!E21*6)+(Aug!E21*5)+(Sep!E21*4)+(Oct!E21*3)+(Nov!E21*2)+(Dec!E21*1)</f>
        <v>9480</v>
      </c>
      <c r="G21" s="8">
        <v>2985</v>
      </c>
      <c r="H21" s="31">
        <f>Nov!H21+G21</f>
        <v>14621</v>
      </c>
      <c r="I21" s="31">
        <f t="shared" si="0"/>
        <v>5195</v>
      </c>
      <c r="J21" s="31">
        <f t="shared" si="1"/>
        <v>24101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7697</v>
      </c>
      <c r="D22" s="31">
        <f>(Jul!C22*6)+(Aug!C22*5)+(Sep!C22*4)+(Oct!C22*3)+(Nov!C22*2)+(Dec!C22*1)</f>
        <v>47311</v>
      </c>
      <c r="E22" s="8"/>
      <c r="F22" s="31">
        <f>(Jul!E22*6)+(Aug!E22*5)+(Sep!E22*4)+(Oct!E22*3)+(Nov!E22*2)+(Dec!E22*1)</f>
        <v>6938</v>
      </c>
      <c r="G22" s="8">
        <v>8132</v>
      </c>
      <c r="H22" s="31">
        <f>Nov!H22+G22</f>
        <v>57554</v>
      </c>
      <c r="I22" s="31">
        <f t="shared" si="0"/>
        <v>15829</v>
      </c>
      <c r="J22" s="31">
        <f t="shared" si="1"/>
        <v>111803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1680</v>
      </c>
      <c r="D23" s="31">
        <f>(Jul!C23*6)+(Aug!C23*5)+(Sep!C23*4)+(Oct!C23*3)+(Nov!C23*2)+(Dec!C23*1)</f>
        <v>103329</v>
      </c>
      <c r="E23" s="8">
        <v>6450</v>
      </c>
      <c r="F23" s="31">
        <f>(Jul!E23*6)+(Aug!E23*5)+(Sep!E23*4)+(Oct!E23*3)+(Nov!E23*2)+(Dec!E23*1)</f>
        <v>70801</v>
      </c>
      <c r="G23" s="8">
        <v>34133</v>
      </c>
      <c r="H23" s="31">
        <f>Nov!H23+G23</f>
        <v>302517</v>
      </c>
      <c r="I23" s="31">
        <f t="shared" si="0"/>
        <v>42263</v>
      </c>
      <c r="J23" s="31">
        <f t="shared" si="1"/>
        <v>476647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5309</v>
      </c>
      <c r="D24" s="31">
        <f>(Jul!C24*6)+(Aug!C24*5)+(Sep!C24*4)+(Oct!C24*3)+(Nov!C24*2)+(Dec!C24*1)</f>
        <v>19575</v>
      </c>
      <c r="E24" s="8">
        <v>699</v>
      </c>
      <c r="F24" s="31">
        <f>(Jul!E24*6)+(Aug!E24*5)+(Sep!E24*4)+(Oct!E24*3)+(Nov!E24*2)+(Dec!E24*1)</f>
        <v>6349</v>
      </c>
      <c r="G24" s="8">
        <v>268818</v>
      </c>
      <c r="H24" s="31">
        <f>Nov!H24+G24</f>
        <v>297529</v>
      </c>
      <c r="I24" s="31">
        <f t="shared" si="0"/>
        <v>274826</v>
      </c>
      <c r="J24" s="31">
        <f t="shared" si="1"/>
        <v>323453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34919</v>
      </c>
      <c r="E25" s="8"/>
      <c r="F25" s="31">
        <f>(Jul!E25*6)+(Aug!E25*5)+(Sep!E25*4)+(Oct!E25*3)+(Nov!E25*2)+(Dec!E25*1)</f>
        <v>0</v>
      </c>
      <c r="G25" s="8"/>
      <c r="H25" s="31">
        <f>Nov!H25+G25</f>
        <v>38484</v>
      </c>
      <c r="I25" s="31">
        <f t="shared" si="0"/>
        <v>0</v>
      </c>
      <c r="J25" s="31">
        <f t="shared" si="1"/>
        <v>73403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27777</v>
      </c>
      <c r="E26" s="8"/>
      <c r="F26" s="31">
        <f>(Jul!E26*6)+(Aug!E26*5)+(Sep!E26*4)+(Oct!E26*3)+(Nov!E26*2)+(Dec!E26*1)</f>
        <v>32608</v>
      </c>
      <c r="G26" s="8"/>
      <c r="H26" s="31">
        <f>Nov!H26+G26</f>
        <v>94113</v>
      </c>
      <c r="I26" s="31">
        <f t="shared" si="0"/>
        <v>0</v>
      </c>
      <c r="J26" s="31">
        <f t="shared" si="1"/>
        <v>154498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27947</v>
      </c>
      <c r="E27" s="8"/>
      <c r="F27" s="31">
        <f>(Jul!E27*6)+(Aug!E27*5)+(Sep!E27*4)+(Oct!E27*3)+(Nov!E27*2)+(Dec!E27*1)</f>
        <v>10384</v>
      </c>
      <c r="G27" s="8"/>
      <c r="H27" s="31">
        <f>Nov!H27+G27</f>
        <v>77544</v>
      </c>
      <c r="I27" s="31">
        <f t="shared" si="0"/>
        <v>0</v>
      </c>
      <c r="J27" s="31">
        <f t="shared" si="1"/>
        <v>115875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3519</v>
      </c>
      <c r="D28" s="31">
        <f>(Jul!C28*6)+(Aug!C28*5)+(Sep!C28*4)+(Oct!C28*3)+(Nov!C28*2)+(Dec!C28*1)</f>
        <v>8875</v>
      </c>
      <c r="E28" s="8">
        <v>90</v>
      </c>
      <c r="F28" s="31">
        <f>(Jul!E28*6)+(Aug!E28*5)+(Sep!E28*4)+(Oct!E28*3)+(Nov!E28*2)+(Dec!E28*1)</f>
        <v>90</v>
      </c>
      <c r="G28" s="8">
        <v>10392</v>
      </c>
      <c r="H28" s="31">
        <f>Nov!H28+G28</f>
        <v>14754</v>
      </c>
      <c r="I28" s="31">
        <f t="shared" si="0"/>
        <v>14001</v>
      </c>
      <c r="J28" s="31">
        <f t="shared" si="1"/>
        <v>23719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25842</v>
      </c>
      <c r="E29" s="8"/>
      <c r="F29" s="31">
        <f>(Jul!E29*6)+(Aug!E29*5)+(Sep!E29*4)+(Oct!E29*3)+(Nov!E29*2)+(Dec!E29*1)</f>
        <v>0</v>
      </c>
      <c r="G29" s="8"/>
      <c r="H29" s="31">
        <f>Nov!H29+G29</f>
        <v>22478</v>
      </c>
      <c r="I29" s="31">
        <f t="shared" si="0"/>
        <v>0</v>
      </c>
      <c r="J29" s="31">
        <f t="shared" si="1"/>
        <v>48320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6467</v>
      </c>
      <c r="D30" s="31">
        <f>(Jul!C30*6)+(Aug!C30*5)+(Sep!C30*4)+(Oct!C30*3)+(Nov!C30*2)+(Dec!C30*1)</f>
        <v>58523</v>
      </c>
      <c r="E30" s="8">
        <v>1149</v>
      </c>
      <c r="F30" s="31">
        <f>(Jul!E30*6)+(Aug!E30*5)+(Sep!E30*4)+(Oct!E30*3)+(Nov!E30*2)+(Dec!E30*1)</f>
        <v>68606</v>
      </c>
      <c r="G30" s="8">
        <v>105548</v>
      </c>
      <c r="H30" s="31">
        <f>Nov!H30+G30</f>
        <v>234830</v>
      </c>
      <c r="I30" s="31">
        <f t="shared" si="0"/>
        <v>113164</v>
      </c>
      <c r="J30" s="31">
        <f t="shared" si="1"/>
        <v>361959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4175</v>
      </c>
      <c r="D31" s="31">
        <f>(Jul!C31*6)+(Aug!C31*5)+(Sep!C31*4)+(Oct!C31*3)+(Nov!C31*2)+(Dec!C31*1)</f>
        <v>206951</v>
      </c>
      <c r="E31" s="8">
        <v>10367</v>
      </c>
      <c r="F31" s="31">
        <f>(Jul!E31*6)+(Aug!E31*5)+(Sep!E31*4)+(Oct!E31*3)+(Nov!E31*2)+(Dec!E31*1)</f>
        <v>261625</v>
      </c>
      <c r="G31" s="8">
        <v>43234</v>
      </c>
      <c r="H31" s="31">
        <f>Nov!H31+G31</f>
        <v>505908</v>
      </c>
      <c r="I31" s="31">
        <f t="shared" si="0"/>
        <v>57776</v>
      </c>
      <c r="J31" s="31">
        <f t="shared" si="1"/>
        <v>974484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910</v>
      </c>
      <c r="E32" s="8"/>
      <c r="F32" s="31">
        <f>(Jul!E32*6)+(Aug!E32*5)+(Sep!E32*4)+(Oct!E32*3)+(Nov!E32*2)+(Dec!E32*1)</f>
        <v>3568</v>
      </c>
      <c r="G32" s="8"/>
      <c r="H32" s="31">
        <f>Nov!H32+G32</f>
        <v>0</v>
      </c>
      <c r="I32" s="31">
        <f t="shared" si="0"/>
        <v>0</v>
      </c>
      <c r="J32" s="31">
        <f t="shared" si="1"/>
        <v>4478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3463</v>
      </c>
      <c r="D33" s="31">
        <f>(Jul!C33*6)+(Aug!C33*5)+(Sep!C33*4)+(Oct!C33*3)+(Nov!C33*2)+(Dec!C33*1)</f>
        <v>33724</v>
      </c>
      <c r="E33" s="8"/>
      <c r="F33" s="31">
        <f>(Jul!E33*6)+(Aug!E33*5)+(Sep!E33*4)+(Oct!E33*3)+(Nov!E33*2)+(Dec!E33*1)</f>
        <v>7475</v>
      </c>
      <c r="G33" s="8">
        <v>13254</v>
      </c>
      <c r="H33" s="31">
        <f>Nov!H33+G33</f>
        <v>47675</v>
      </c>
      <c r="I33" s="31">
        <f t="shared" si="0"/>
        <v>16717</v>
      </c>
      <c r="J33" s="31">
        <f t="shared" si="1"/>
        <v>88874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802</v>
      </c>
      <c r="E34" s="8"/>
      <c r="F34" s="31">
        <f>(Jul!E34*6)+(Aug!E34*5)+(Sep!E34*4)+(Oct!E34*3)+(Nov!E34*2)+(Dec!E34*1)</f>
        <v>0</v>
      </c>
      <c r="G34" s="8"/>
      <c r="H34" s="31">
        <f>Nov!H34+G34</f>
        <v>9539</v>
      </c>
      <c r="I34" s="31">
        <f t="shared" si="0"/>
        <v>0</v>
      </c>
      <c r="J34" s="31">
        <f t="shared" si="1"/>
        <v>10341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133</v>
      </c>
      <c r="D35" s="31">
        <f>(Jul!C35*6)+(Aug!C35*5)+(Sep!C35*4)+(Oct!C35*3)+(Nov!C35*2)+(Dec!C35*1)</f>
        <v>92517</v>
      </c>
      <c r="E35" s="8"/>
      <c r="F35" s="31">
        <f>(Jul!E35*6)+(Aug!E35*5)+(Sep!E35*4)+(Oct!E35*3)+(Nov!E35*2)+(Dec!E35*1)</f>
        <v>68352</v>
      </c>
      <c r="G35" s="8">
        <v>38555</v>
      </c>
      <c r="H35" s="31">
        <f>Nov!H35+G35</f>
        <v>211056</v>
      </c>
      <c r="I35" s="31">
        <f t="shared" si="0"/>
        <v>38688</v>
      </c>
      <c r="J35" s="31">
        <f t="shared" si="1"/>
        <v>371925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1991</v>
      </c>
      <c r="D36" s="31">
        <f>(Jul!C36*6)+(Aug!C36*5)+(Sep!C36*4)+(Oct!C36*3)+(Nov!C36*2)+(Dec!C36*1)</f>
        <v>1991</v>
      </c>
      <c r="E36" s="8"/>
      <c r="F36" s="31">
        <f>(Jul!E36*6)+(Aug!E36*5)+(Sep!E36*4)+(Oct!E36*3)+(Nov!E36*2)+(Dec!E36*1)</f>
        <v>0</v>
      </c>
      <c r="G36" s="8">
        <v>6104</v>
      </c>
      <c r="H36" s="31">
        <f>Nov!H36+G36</f>
        <v>6104</v>
      </c>
      <c r="I36" s="31">
        <f t="shared" si="0"/>
        <v>8095</v>
      </c>
      <c r="J36" s="31">
        <f t="shared" si="1"/>
        <v>8095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7414</v>
      </c>
      <c r="D37" s="31">
        <f>(Jul!C37*6)+(Aug!C37*5)+(Sep!C37*4)+(Oct!C37*3)+(Nov!C37*2)+(Dec!C37*1)</f>
        <v>18712</v>
      </c>
      <c r="E37" s="8"/>
      <c r="F37" s="31">
        <f>(Jul!E37*6)+(Aug!E37*5)+(Sep!E37*4)+(Oct!E37*3)+(Nov!E37*2)+(Dec!E37*1)</f>
        <v>0</v>
      </c>
      <c r="G37" s="8">
        <v>28015</v>
      </c>
      <c r="H37" s="31">
        <f>Nov!H37+G37</f>
        <v>34266</v>
      </c>
      <c r="I37" s="31">
        <f t="shared" si="0"/>
        <v>35429</v>
      </c>
      <c r="J37" s="31">
        <f t="shared" si="1"/>
        <v>52978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4778</v>
      </c>
      <c r="E38" s="8"/>
      <c r="F38" s="31">
        <f>(Jul!E38*6)+(Aug!E38*5)+(Sep!E38*4)+(Oct!E38*3)+(Nov!E38*2)+(Dec!E38*1)</f>
        <v>0</v>
      </c>
      <c r="G38" s="8"/>
      <c r="H38" s="31">
        <f>Nov!H38+G38</f>
        <v>4880</v>
      </c>
      <c r="I38" s="31">
        <f t="shared" si="0"/>
        <v>0</v>
      </c>
      <c r="J38" s="31">
        <f t="shared" si="1"/>
        <v>9658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3458</v>
      </c>
      <c r="D39" s="31">
        <f>(Jul!C39*6)+(Aug!C39*5)+(Sep!C39*4)+(Oct!C39*3)+(Nov!C39*2)+(Dec!C39*1)</f>
        <v>64367</v>
      </c>
      <c r="E39" s="8"/>
      <c r="F39" s="31">
        <f>(Jul!E39*6)+(Aug!E39*5)+(Sep!E39*4)+(Oct!E39*3)+(Nov!E39*2)+(Dec!E39*1)</f>
        <v>33730</v>
      </c>
      <c r="G39" s="8">
        <v>11461</v>
      </c>
      <c r="H39" s="31">
        <f>Nov!H39+G39</f>
        <v>132293</v>
      </c>
      <c r="I39" s="31">
        <f t="shared" si="0"/>
        <v>14919</v>
      </c>
      <c r="J39" s="31">
        <f t="shared" si="1"/>
        <v>230390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1554</v>
      </c>
      <c r="E40" s="8"/>
      <c r="F40" s="31">
        <f>(Jul!E40*6)+(Aug!E40*5)+(Sep!E40*4)+(Oct!E40*3)+(Nov!E40*2)+(Dec!E40*1)</f>
        <v>0</v>
      </c>
      <c r="G40" s="8"/>
      <c r="H40" s="31">
        <f>Nov!H40+G40</f>
        <v>518</v>
      </c>
      <c r="I40" s="31">
        <f t="shared" si="0"/>
        <v>0</v>
      </c>
      <c r="J40" s="31">
        <f t="shared" si="1"/>
        <v>2072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895</v>
      </c>
      <c r="G41" s="8"/>
      <c r="H41" s="31">
        <f>Nov!H41+G41</f>
        <v>179</v>
      </c>
      <c r="I41" s="31">
        <f t="shared" si="0"/>
        <v>0</v>
      </c>
      <c r="J41" s="31">
        <f t="shared" si="1"/>
        <v>1074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2236</v>
      </c>
      <c r="D42" s="31">
        <f>(Jul!C42*6)+(Aug!C42*5)+(Sep!C42*4)+(Oct!C42*3)+(Nov!C42*2)+(Dec!C42*1)</f>
        <v>14923</v>
      </c>
      <c r="E42" s="8"/>
      <c r="F42" s="31">
        <f>(Jul!E42*6)+(Aug!E42*5)+(Sep!E42*4)+(Oct!E42*3)+(Nov!E42*2)+(Dec!E42*1)</f>
        <v>40780</v>
      </c>
      <c r="G42" s="8">
        <v>12264</v>
      </c>
      <c r="H42" s="31">
        <f>Nov!H42+G42</f>
        <v>84355</v>
      </c>
      <c r="I42" s="31">
        <f t="shared" si="0"/>
        <v>14500</v>
      </c>
      <c r="J42" s="31">
        <f t="shared" si="1"/>
        <v>140058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13113</v>
      </c>
      <c r="D43" s="31">
        <f>(Jul!C43*6)+(Aug!C43*5)+(Sep!C43*4)+(Oct!C43*3)+(Nov!C43*2)+(Dec!C43*1)</f>
        <v>50582</v>
      </c>
      <c r="E43" s="8"/>
      <c r="F43" s="31">
        <f>(Jul!E43*6)+(Aug!E43*5)+(Sep!E43*4)+(Oct!E43*3)+(Nov!E43*2)+(Dec!E43*1)</f>
        <v>12510</v>
      </c>
      <c r="G43" s="8">
        <v>32557</v>
      </c>
      <c r="H43" s="31">
        <f>Nov!H43+G43</f>
        <v>95914</v>
      </c>
      <c r="I43" s="31">
        <f t="shared" si="0"/>
        <v>45670</v>
      </c>
      <c r="J43" s="31">
        <f t="shared" si="1"/>
        <v>159006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6265</v>
      </c>
      <c r="D44" s="31">
        <f>(Jul!C44*6)+(Aug!C44*5)+(Sep!C44*4)+(Oct!C44*3)+(Nov!C44*2)+(Dec!C44*1)</f>
        <v>134306</v>
      </c>
      <c r="E44" s="8"/>
      <c r="F44" s="31">
        <f>(Jul!E44*6)+(Aug!E44*5)+(Sep!E44*4)+(Oct!E44*3)+(Nov!E44*2)+(Dec!E44*1)</f>
        <v>15938</v>
      </c>
      <c r="G44" s="8">
        <v>46363</v>
      </c>
      <c r="H44" s="31">
        <f>Nov!H44+G44</f>
        <v>292316</v>
      </c>
      <c r="I44" s="31">
        <f t="shared" si="0"/>
        <v>52628</v>
      </c>
      <c r="J44" s="31">
        <f t="shared" si="1"/>
        <v>442560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15686</v>
      </c>
      <c r="E45" s="8"/>
      <c r="F45" s="31">
        <f>(Jul!E45*6)+(Aug!E45*5)+(Sep!E45*4)+(Oct!E45*3)+(Nov!E45*2)+(Dec!E45*1)</f>
        <v>9794</v>
      </c>
      <c r="G45" s="8"/>
      <c r="H45" s="31">
        <f>Nov!H45+G45</f>
        <v>67418</v>
      </c>
      <c r="I45" s="31">
        <f t="shared" si="0"/>
        <v>0</v>
      </c>
      <c r="J45" s="31">
        <f t="shared" si="1"/>
        <v>92898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4269</v>
      </c>
      <c r="E46" s="8"/>
      <c r="F46" s="31">
        <f>(Jul!E46*6)+(Aug!E46*5)+(Sep!E46*4)+(Oct!E46*3)+(Nov!E46*2)+(Dec!E46*1)</f>
        <v>0</v>
      </c>
      <c r="G46" s="8"/>
      <c r="H46" s="31">
        <f>Nov!H46+G46</f>
        <v>3588</v>
      </c>
      <c r="I46" s="31">
        <f t="shared" si="0"/>
        <v>0</v>
      </c>
      <c r="J46" s="31">
        <f t="shared" si="1"/>
        <v>7857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2052</v>
      </c>
      <c r="D47" s="31">
        <f>(Jul!C47*6)+(Aug!C47*5)+(Sep!C47*4)+(Oct!C47*3)+(Nov!C47*2)+(Dec!C47*1)</f>
        <v>117816</v>
      </c>
      <c r="E47" s="8">
        <v>2260</v>
      </c>
      <c r="F47" s="31">
        <f>(Jul!E47*6)+(Aug!E47*5)+(Sep!E47*4)+(Oct!E47*3)+(Nov!E47*2)+(Dec!E47*1)</f>
        <v>2260</v>
      </c>
      <c r="G47" s="8">
        <v>29826</v>
      </c>
      <c r="H47" s="31">
        <f>Nov!H47+G47</f>
        <v>204944</v>
      </c>
      <c r="I47" s="31">
        <f t="shared" si="0"/>
        <v>34138</v>
      </c>
      <c r="J47" s="31">
        <f t="shared" si="1"/>
        <v>325020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56136</v>
      </c>
      <c r="E48" s="8"/>
      <c r="F48" s="31">
        <f>(Jul!E48*6)+(Aug!E48*5)+(Sep!E48*4)+(Oct!E48*3)+(Nov!E48*2)+(Dec!E48*1)</f>
        <v>22698</v>
      </c>
      <c r="G48" s="8"/>
      <c r="H48" s="31">
        <f>Nov!H48+G48</f>
        <v>87448</v>
      </c>
      <c r="I48" s="31">
        <f t="shared" si="0"/>
        <v>0</v>
      </c>
      <c r="J48" s="31">
        <f t="shared" si="1"/>
        <v>166282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5722</v>
      </c>
      <c r="D49" s="31">
        <f>(Jul!C49*6)+(Aug!C49*5)+(Sep!C49*4)+(Oct!C49*3)+(Nov!C49*2)+(Dec!C49*1)</f>
        <v>41428</v>
      </c>
      <c r="E49" s="8"/>
      <c r="F49" s="31">
        <f>(Jul!E49*6)+(Aug!E49*5)+(Sep!E49*4)+(Oct!E49*3)+(Nov!E49*2)+(Dec!E49*1)</f>
        <v>0</v>
      </c>
      <c r="G49" s="8">
        <v>15106</v>
      </c>
      <c r="H49" s="31">
        <f>Nov!H49+G49</f>
        <v>40042</v>
      </c>
      <c r="I49" s="31">
        <f t="shared" si="0"/>
        <v>20828</v>
      </c>
      <c r="J49" s="31">
        <f t="shared" si="1"/>
        <v>81470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18587</v>
      </c>
      <c r="E50" s="8"/>
      <c r="F50" s="31">
        <f>(Jul!E50*6)+(Aug!E50*5)+(Sep!E50*4)+(Oct!E50*3)+(Nov!E50*2)+(Dec!E50*1)</f>
        <v>18518</v>
      </c>
      <c r="G50" s="8"/>
      <c r="H50" s="31">
        <f>Nov!H50+G50</f>
        <v>23441</v>
      </c>
      <c r="I50" s="31">
        <f t="shared" si="0"/>
        <v>0</v>
      </c>
      <c r="J50" s="31">
        <f t="shared" si="1"/>
        <v>60546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9451</v>
      </c>
      <c r="D51" s="31">
        <f>(Jul!C51*6)+(Aug!C51*5)+(Sep!C51*4)+(Oct!C51*3)+(Nov!C51*2)+(Dec!C51*1)</f>
        <v>38088</v>
      </c>
      <c r="E51" s="8"/>
      <c r="F51" s="31">
        <f>(Jul!E51*6)+(Aug!E51*5)+(Sep!E51*4)+(Oct!E51*3)+(Nov!E51*2)+(Dec!E51*1)</f>
        <v>31968</v>
      </c>
      <c r="G51" s="8">
        <v>31662</v>
      </c>
      <c r="H51" s="31">
        <f>Nov!H51+G51</f>
        <v>119951</v>
      </c>
      <c r="I51" s="31">
        <f t="shared" si="0"/>
        <v>41113</v>
      </c>
      <c r="J51" s="31">
        <f t="shared" si="1"/>
        <v>190007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2965</v>
      </c>
      <c r="D52" s="31">
        <f>(Jul!C52*6)+(Aug!C52*5)+(Sep!C52*4)+(Oct!C52*3)+(Nov!C52*2)+(Dec!C52*1)</f>
        <v>14739</v>
      </c>
      <c r="E52" s="8">
        <v>1130</v>
      </c>
      <c r="F52" s="31">
        <f>(Jul!E52*6)+(Aug!E52*5)+(Sep!E52*4)+(Oct!E52*3)+(Nov!E52*2)+(Dec!E52*1)</f>
        <v>18022</v>
      </c>
      <c r="G52" s="8">
        <v>49369</v>
      </c>
      <c r="H52" s="31">
        <f>Nov!H52+G52</f>
        <v>158642</v>
      </c>
      <c r="I52" s="31">
        <f t="shared" si="0"/>
        <v>53464</v>
      </c>
      <c r="J52" s="31">
        <f t="shared" si="1"/>
        <v>191403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0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35501</v>
      </c>
      <c r="E54" s="8"/>
      <c r="F54" s="31">
        <f>(Jul!E54*6)+(Aug!E54*5)+(Sep!E54*4)+(Oct!E54*3)+(Nov!E54*2)+(Dec!E54*1)</f>
        <v>11334</v>
      </c>
      <c r="G54" s="8"/>
      <c r="H54" s="31">
        <f>Nov!H54+G54</f>
        <v>37895</v>
      </c>
      <c r="I54" s="31">
        <f t="shared" si="0"/>
        <v>0</v>
      </c>
      <c r="J54" s="31">
        <f t="shared" si="1"/>
        <v>84730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9027</v>
      </c>
      <c r="D55" s="31">
        <f>(Jul!C55*6)+(Aug!C55*5)+(Sep!C55*4)+(Oct!C55*3)+(Nov!C55*2)+(Dec!C55*1)</f>
        <v>112953</v>
      </c>
      <c r="E55" s="8">
        <v>711</v>
      </c>
      <c r="F55" s="31">
        <f>(Jul!E55*6)+(Aug!E55*5)+(Sep!E55*4)+(Oct!E55*3)+(Nov!E55*2)+(Dec!E55*1)</f>
        <v>711</v>
      </c>
      <c r="G55" s="8">
        <v>26568</v>
      </c>
      <c r="H55" s="31">
        <f>Nov!H55+G55</f>
        <v>204116</v>
      </c>
      <c r="I55" s="31">
        <f t="shared" si="0"/>
        <v>36306</v>
      </c>
      <c r="J55" s="31">
        <f t="shared" si="1"/>
        <v>317780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477</v>
      </c>
      <c r="D57" s="31">
        <f>(Jul!C57*6)+(Aug!C57*5)+(Sep!C57*4)+(Oct!C57*3)+(Nov!C57*2)+(Dec!C57*1)</f>
        <v>69132</v>
      </c>
      <c r="E57" s="8">
        <v>3215</v>
      </c>
      <c r="F57" s="31">
        <f>(Jul!E57*6)+(Aug!E57*5)+(Sep!E57*4)+(Oct!E57*3)+(Nov!E57*2)+(Dec!E57*1)</f>
        <v>32632</v>
      </c>
      <c r="G57" s="8">
        <v>13073</v>
      </c>
      <c r="H57" s="31">
        <f>Nov!H57+G57</f>
        <v>290893</v>
      </c>
      <c r="I57" s="31">
        <f t="shared" si="0"/>
        <v>16765</v>
      </c>
      <c r="J57" s="31">
        <f t="shared" si="1"/>
        <v>392657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816</v>
      </c>
      <c r="E58" s="8"/>
      <c r="F58" s="31">
        <f>(Jul!E58*6)+(Aug!E58*5)+(Sep!E58*4)+(Oct!E58*3)+(Nov!E58*2)+(Dec!E58*1)</f>
        <v>9696</v>
      </c>
      <c r="G58" s="8"/>
      <c r="H58" s="31">
        <f>Nov!H58+G58</f>
        <v>6667</v>
      </c>
      <c r="I58" s="31">
        <f t="shared" si="0"/>
        <v>0</v>
      </c>
      <c r="J58" s="31">
        <f t="shared" si="1"/>
        <v>17179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20818</v>
      </c>
      <c r="D60" s="31">
        <f>(Jul!C60*6)+(Aug!C60*5)+(Sep!C60*4)+(Oct!C60*3)+(Nov!C60*2)+(Dec!C60*1)</f>
        <v>594067</v>
      </c>
      <c r="E60" s="8">
        <v>2601</v>
      </c>
      <c r="F60" s="31">
        <f>(Jul!E60*6)+(Aug!E60*5)+(Sep!E60*4)+(Oct!E60*3)+(Nov!E60*2)+(Dec!E60*1)</f>
        <v>52697</v>
      </c>
      <c r="G60" s="8">
        <v>562278</v>
      </c>
      <c r="H60" s="31">
        <f>Nov!H60+G60</f>
        <v>2353182</v>
      </c>
      <c r="I60" s="31">
        <f t="shared" si="0"/>
        <v>585697</v>
      </c>
      <c r="J60" s="31">
        <f t="shared" si="1"/>
        <v>2999946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2906</v>
      </c>
      <c r="D61" s="31">
        <f>(Jul!C61*6)+(Aug!C61*5)+(Sep!C61*4)+(Oct!C61*3)+(Nov!C61*2)+(Dec!C61*1)</f>
        <v>17304</v>
      </c>
      <c r="E61" s="8"/>
      <c r="F61" s="31">
        <f>(Jul!E61*6)+(Aug!E61*5)+(Sep!E61*4)+(Oct!E61*3)+(Nov!E61*2)+(Dec!E61*1)</f>
        <v>2668</v>
      </c>
      <c r="G61" s="8">
        <v>51286</v>
      </c>
      <c r="H61" s="31">
        <f>Nov!H61+G61</f>
        <v>80190</v>
      </c>
      <c r="I61" s="31">
        <f t="shared" si="0"/>
        <v>54192</v>
      </c>
      <c r="J61" s="31">
        <f t="shared" si="1"/>
        <v>100162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262</v>
      </c>
      <c r="E62" s="8"/>
      <c r="F62" s="31">
        <f>(Jul!E62*6)+(Aug!E62*5)+(Sep!E62*4)+(Oct!E62*3)+(Nov!E62*2)+(Dec!E62*1)</f>
        <v>0</v>
      </c>
      <c r="G62" s="8"/>
      <c r="H62" s="31">
        <f>Nov!H62+G62</f>
        <v>1441</v>
      </c>
      <c r="I62" s="31">
        <f t="shared" si="0"/>
        <v>0</v>
      </c>
      <c r="J62" s="31">
        <f t="shared" si="1"/>
        <v>1703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1245</v>
      </c>
      <c r="D63" s="31">
        <f>(Jul!C63*6)+(Aug!C63*5)+(Sep!C63*4)+(Oct!C63*3)+(Nov!C63*2)+(Dec!C63*1)</f>
        <v>40661</v>
      </c>
      <c r="E63" s="8"/>
      <c r="F63" s="31">
        <f>(Jul!E63*6)+(Aug!E63*5)+(Sep!E63*4)+(Oct!E63*3)+(Nov!E63*2)+(Dec!E63*1)</f>
        <v>0</v>
      </c>
      <c r="G63" s="8">
        <v>6184</v>
      </c>
      <c r="H63" s="31">
        <f>Nov!H63+G63</f>
        <v>88585</v>
      </c>
      <c r="I63" s="31">
        <f t="shared" si="0"/>
        <v>7429</v>
      </c>
      <c r="J63" s="31">
        <f t="shared" si="1"/>
        <v>129246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6468</v>
      </c>
      <c r="E66" s="8"/>
      <c r="F66" s="31">
        <f>(Jul!E66*6)+(Aug!E66*5)+(Sep!E66*4)+(Oct!E66*3)+(Nov!E66*2)+(Dec!E66*1)</f>
        <v>0</v>
      </c>
      <c r="G66" s="8"/>
      <c r="H66" s="31">
        <f>Nov!H66+G66</f>
        <v>17356</v>
      </c>
      <c r="I66" s="31">
        <f t="shared" si="2"/>
        <v>0</v>
      </c>
      <c r="J66" s="31">
        <f t="shared" si="3"/>
        <v>23824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6984</v>
      </c>
      <c r="E67" s="8"/>
      <c r="F67" s="31">
        <f>(Jul!E67*6)+(Aug!E67*5)+(Sep!E67*4)+(Oct!E67*3)+(Nov!E67*2)+(Dec!E67*1)</f>
        <v>0</v>
      </c>
      <c r="G67" s="8"/>
      <c r="H67" s="31">
        <f>Nov!H67+G67</f>
        <v>3066</v>
      </c>
      <c r="I67" s="31">
        <f t="shared" si="2"/>
        <v>0</v>
      </c>
      <c r="J67" s="31">
        <f t="shared" si="3"/>
        <v>10050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6678</v>
      </c>
      <c r="G68" s="8"/>
      <c r="H68" s="31">
        <f>Nov!H68+G68</f>
        <v>22241</v>
      </c>
      <c r="I68" s="31">
        <f t="shared" si="2"/>
        <v>0</v>
      </c>
      <c r="J68" s="31">
        <f t="shared" si="3"/>
        <v>28919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18108</v>
      </c>
      <c r="E69" s="8"/>
      <c r="F69" s="31">
        <f>(Jul!E69*6)+(Aug!E69*5)+(Sep!E69*4)+(Oct!E69*3)+(Nov!E69*2)+(Dec!E69*1)</f>
        <v>0</v>
      </c>
      <c r="G69" s="8"/>
      <c r="H69" s="31">
        <f>Nov!H69+G69</f>
        <v>55504</v>
      </c>
      <c r="I69" s="31">
        <f t="shared" si="2"/>
        <v>0</v>
      </c>
      <c r="J69" s="31">
        <f t="shared" si="3"/>
        <v>73612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5445</v>
      </c>
      <c r="E70" s="8"/>
      <c r="F70" s="31">
        <f>(Jul!E70*6)+(Aug!E70*5)+(Sep!E70*4)+(Oct!E70*3)+(Nov!E70*2)+(Dec!E70*1)</f>
        <v>0</v>
      </c>
      <c r="G70" s="8"/>
      <c r="H70" s="31">
        <f>Nov!H70+G70</f>
        <v>24869</v>
      </c>
      <c r="I70" s="31">
        <f t="shared" si="2"/>
        <v>0</v>
      </c>
      <c r="J70" s="31">
        <f t="shared" si="3"/>
        <v>30314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4749</v>
      </c>
      <c r="D71" s="31">
        <f>(Jul!C71*6)+(Aug!C71*5)+(Sep!C71*4)+(Oct!C71*3)+(Nov!C71*2)+(Dec!C71*1)</f>
        <v>47234</v>
      </c>
      <c r="E71" s="8"/>
      <c r="F71" s="31">
        <f>(Jul!E71*6)+(Aug!E71*5)+(Sep!E71*4)+(Oct!E71*3)+(Nov!E71*2)+(Dec!E71*1)</f>
        <v>8549</v>
      </c>
      <c r="G71" s="8">
        <v>30619</v>
      </c>
      <c r="H71" s="31">
        <f>Nov!H71+G71</f>
        <v>139892</v>
      </c>
      <c r="I71" s="31">
        <f t="shared" si="2"/>
        <v>35368</v>
      </c>
      <c r="J71" s="31">
        <f t="shared" si="3"/>
        <v>195675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72198</v>
      </c>
      <c r="D72" s="32">
        <f t="shared" si="4"/>
        <v>2226201.5</v>
      </c>
      <c r="E72" s="32">
        <f t="shared" si="4"/>
        <v>50103</v>
      </c>
      <c r="F72" s="32">
        <f t="shared" si="4"/>
        <v>1340525</v>
      </c>
      <c r="G72" s="32">
        <f t="shared" si="4"/>
        <v>804702</v>
      </c>
      <c r="H72" s="32">
        <f t="shared" si="4"/>
        <v>4714448</v>
      </c>
      <c r="I72" s="32">
        <f t="shared" si="4"/>
        <v>927003</v>
      </c>
      <c r="J72" s="32">
        <f t="shared" si="4"/>
        <v>8281174.5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97485</v>
      </c>
      <c r="D73" s="32">
        <f t="shared" si="5"/>
        <v>1680850</v>
      </c>
      <c r="E73" s="32">
        <f t="shared" si="5"/>
        <v>9917</v>
      </c>
      <c r="F73" s="32">
        <f t="shared" si="5"/>
        <v>411473</v>
      </c>
      <c r="G73" s="32">
        <f t="shared" si="5"/>
        <v>1004544</v>
      </c>
      <c r="H73" s="32">
        <f t="shared" si="5"/>
        <v>4950466</v>
      </c>
      <c r="I73" s="32">
        <f t="shared" si="5"/>
        <v>1111946</v>
      </c>
      <c r="J73" s="32">
        <f t="shared" si="5"/>
        <v>7042789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169683</v>
      </c>
      <c r="D74" s="32">
        <f t="shared" ref="D74:J74" si="6">SUM(D72:D73)</f>
        <v>3907051.5</v>
      </c>
      <c r="E74" s="32">
        <f t="shared" si="6"/>
        <v>60020</v>
      </c>
      <c r="F74" s="32">
        <f t="shared" si="6"/>
        <v>1751998</v>
      </c>
      <c r="G74" s="32">
        <f t="shared" si="6"/>
        <v>1809246</v>
      </c>
      <c r="H74" s="32">
        <f t="shared" si="6"/>
        <v>9664914</v>
      </c>
      <c r="I74" s="32">
        <f t="shared" si="6"/>
        <v>2038949</v>
      </c>
      <c r="J74" s="32">
        <f t="shared" si="6"/>
        <v>15323963.5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3" sqref="K3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20047</v>
      </c>
      <c r="D5" s="31">
        <f>(Jul!C5*7)+(Aug!C5*6)+(Sep!C5*5)+(Oct!C5*4)+(Nov!C5*3)+(Dec!C5*2)+(Jan!C5*1)</f>
        <v>663567</v>
      </c>
      <c r="E5" s="8">
        <v>17309</v>
      </c>
      <c r="F5" s="31">
        <f>(Jul!E5*7)+(Aug!E5*6)+(Sep!E5*5)+(Oct!E5*4)+(Nov!E5*3)+(Dec!E5*2)+(Jan!E5*1)</f>
        <v>641876</v>
      </c>
      <c r="G5" s="8">
        <v>343119</v>
      </c>
      <c r="H5" s="31">
        <f>Dec!H5+G5</f>
        <v>1503922</v>
      </c>
      <c r="I5" s="31">
        <f t="shared" ref="I5:I63" si="0">C5+E5+G5</f>
        <v>380475</v>
      </c>
      <c r="J5" s="31">
        <f t="shared" ref="J5:J63" si="1">D5+F5+H5</f>
        <v>2809365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1953</v>
      </c>
      <c r="E6" s="8">
        <v>1149</v>
      </c>
      <c r="F6" s="31">
        <f>(Jul!E6*7)+(Aug!E6*6)+(Sep!E6*5)+(Oct!E6*4)+(Nov!E6*3)+(Dec!E6*2)+(Jan!E6*1)</f>
        <v>37214</v>
      </c>
      <c r="G6" s="8">
        <v>13350</v>
      </c>
      <c r="H6" s="31">
        <f>Dec!H6+G6</f>
        <v>60100</v>
      </c>
      <c r="I6" s="31">
        <f t="shared" si="0"/>
        <v>14499</v>
      </c>
      <c r="J6" s="31">
        <f t="shared" si="1"/>
        <v>99267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2961</v>
      </c>
      <c r="D7" s="31">
        <f>(Jul!C7*7)+(Aug!C7*6)+(Sep!C7*5)+(Oct!C7*4)+(Nov!C7*3)+(Dec!C7*2)+(Jan!C7*1)</f>
        <v>210012</v>
      </c>
      <c r="E7" s="8">
        <v>3027</v>
      </c>
      <c r="F7" s="31">
        <f>(Jul!E7*7)+(Aug!E7*6)+(Sep!E7*5)+(Oct!E7*4)+(Nov!E7*3)+(Dec!E7*2)+(Jan!E7*1)</f>
        <v>112085</v>
      </c>
      <c r="G7" s="8">
        <v>16969</v>
      </c>
      <c r="H7" s="31">
        <f>Dec!H7+G7</f>
        <v>289052</v>
      </c>
      <c r="I7" s="31">
        <f t="shared" si="0"/>
        <v>22957</v>
      </c>
      <c r="J7" s="31">
        <f t="shared" si="1"/>
        <v>611149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24034</v>
      </c>
      <c r="E8" s="8">
        <v>800</v>
      </c>
      <c r="F8" s="31">
        <f>(Jul!E8*7)+(Aug!E8*6)+(Sep!E8*5)+(Oct!E8*4)+(Nov!E8*3)+(Dec!E8*2)+(Jan!E8*1)</f>
        <v>1436</v>
      </c>
      <c r="G8" s="8">
        <v>800</v>
      </c>
      <c r="H8" s="31">
        <f>Dec!H8+G8</f>
        <v>18708</v>
      </c>
      <c r="I8" s="31">
        <f t="shared" si="0"/>
        <v>1600</v>
      </c>
      <c r="J8" s="31">
        <f t="shared" si="1"/>
        <v>44178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53497</v>
      </c>
      <c r="E9" s="8"/>
      <c r="F9" s="31">
        <f>(Jul!E9*7)+(Aug!E9*6)+(Sep!E9*5)+(Oct!E9*4)+(Nov!E9*3)+(Dec!E9*2)+(Jan!E9*1)</f>
        <v>24104</v>
      </c>
      <c r="G9" s="8"/>
      <c r="H9" s="31">
        <f>Dec!H9+G9</f>
        <v>15333</v>
      </c>
      <c r="I9" s="31">
        <f t="shared" si="0"/>
        <v>0</v>
      </c>
      <c r="J9" s="31">
        <f t="shared" si="1"/>
        <v>92934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37182.25</v>
      </c>
      <c r="E10" s="8"/>
      <c r="F10" s="31">
        <f>(Jul!E10*7)+(Aug!E10*6)+(Sep!E10*5)+(Oct!E10*4)+(Nov!E10*3)+(Dec!E10*2)+(Jan!E10*1)</f>
        <v>21722</v>
      </c>
      <c r="G10" s="8"/>
      <c r="H10" s="31">
        <f>Dec!H10+G10</f>
        <v>6027</v>
      </c>
      <c r="I10" s="31">
        <f t="shared" si="0"/>
        <v>0</v>
      </c>
      <c r="J10" s="31">
        <f t="shared" si="1"/>
        <v>64931.25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4297</v>
      </c>
      <c r="D11" s="31">
        <f>(Jul!C11*7)+(Aug!C11*6)+(Sep!C11*5)+(Oct!C11*4)+(Nov!C11*3)+(Dec!C11*2)+(Jan!C11*1)</f>
        <v>49740</v>
      </c>
      <c r="E11" s="8"/>
      <c r="F11" s="31">
        <f>(Jul!E11*7)+(Aug!E11*6)+(Sep!E11*5)+(Oct!E11*4)+(Nov!E11*3)+(Dec!E11*2)+(Jan!E11*1)</f>
        <v>36646</v>
      </c>
      <c r="G11" s="8">
        <v>12831</v>
      </c>
      <c r="H11" s="31">
        <f>Dec!H11+G11</f>
        <v>67015</v>
      </c>
      <c r="I11" s="31">
        <f t="shared" si="0"/>
        <v>17128</v>
      </c>
      <c r="J11" s="31">
        <f t="shared" si="1"/>
        <v>153401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1684</v>
      </c>
      <c r="D12" s="31">
        <f>(Jul!C12*7)+(Aug!C12*6)+(Sep!C12*5)+(Oct!C12*4)+(Nov!C12*3)+(Dec!C12*2)+(Jan!C12*1)</f>
        <v>17114</v>
      </c>
      <c r="E12" s="8"/>
      <c r="F12" s="31">
        <f>(Jul!E12*7)+(Aug!E12*6)+(Sep!E12*5)+(Oct!E12*4)+(Nov!E12*3)+(Dec!E12*2)+(Jan!E12*1)</f>
        <v>39061</v>
      </c>
      <c r="G12" s="8">
        <v>3506</v>
      </c>
      <c r="H12" s="31">
        <f>Dec!H12+G12</f>
        <v>126658</v>
      </c>
      <c r="I12" s="31">
        <f t="shared" si="0"/>
        <v>5190</v>
      </c>
      <c r="J12" s="31">
        <f t="shared" si="1"/>
        <v>182833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10174</v>
      </c>
      <c r="D13" s="31">
        <f>(Jul!C13*7)+(Aug!C13*6)+(Sep!C13*5)+(Oct!C13*4)+(Nov!C13*3)+(Dec!C13*2)+(Jan!C13*1)</f>
        <v>224275</v>
      </c>
      <c r="E13" s="8">
        <v>4774</v>
      </c>
      <c r="F13" s="31">
        <f>(Jul!E13*7)+(Aug!E13*6)+(Sep!E13*5)+(Oct!E13*4)+(Nov!E13*3)+(Dec!E13*2)+(Jan!E13*1)</f>
        <v>51188</v>
      </c>
      <c r="G13" s="8">
        <v>101107</v>
      </c>
      <c r="H13" s="31">
        <f>Dec!H13+G13</f>
        <v>511461</v>
      </c>
      <c r="I13" s="31">
        <f t="shared" si="0"/>
        <v>116055</v>
      </c>
      <c r="J13" s="31">
        <f t="shared" si="1"/>
        <v>786924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1051</v>
      </c>
      <c r="D14" s="31">
        <f>(Jul!C14*7)+(Aug!C14*6)+(Sep!C14*5)+(Oct!C14*4)+(Nov!C14*3)+(Dec!C14*2)+(Jan!C14*1)</f>
        <v>68780</v>
      </c>
      <c r="E14" s="8"/>
      <c r="F14" s="31">
        <f>(Jul!E14*7)+(Aug!E14*6)+(Sep!E14*5)+(Oct!E14*4)+(Nov!E14*3)+(Dec!E14*2)+(Jan!E14*1)</f>
        <v>0</v>
      </c>
      <c r="G14" s="8">
        <v>34265</v>
      </c>
      <c r="H14" s="31">
        <f>Dec!H14+G14</f>
        <v>67812</v>
      </c>
      <c r="I14" s="31">
        <f t="shared" si="0"/>
        <v>35316</v>
      </c>
      <c r="J14" s="31">
        <f t="shared" si="1"/>
        <v>136592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19403</v>
      </c>
      <c r="D16" s="31">
        <f>(Jul!C16*7)+(Aug!C16*6)+(Sep!C16*5)+(Oct!C16*4)+(Nov!C16*3)+(Dec!C16*2)+(Jan!C16*1)</f>
        <v>672616</v>
      </c>
      <c r="E16" s="8">
        <v>2079</v>
      </c>
      <c r="F16" s="31">
        <f>(Jul!E16*7)+(Aug!E16*6)+(Sep!E16*5)+(Oct!E16*4)+(Nov!E16*3)+(Dec!E16*2)+(Jan!E16*1)</f>
        <v>107940</v>
      </c>
      <c r="G16" s="8">
        <v>144941</v>
      </c>
      <c r="H16" s="31">
        <f>Dec!H16+G16</f>
        <v>885695</v>
      </c>
      <c r="I16" s="31">
        <f t="shared" si="0"/>
        <v>166423</v>
      </c>
      <c r="J16" s="31">
        <f t="shared" si="1"/>
        <v>1666251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5169</v>
      </c>
      <c r="D17" s="31">
        <f>(Jul!C17*7)+(Aug!C17*6)+(Sep!C17*5)+(Oct!C17*4)+(Nov!C17*3)+(Dec!C17*2)+(Jan!C17*1)</f>
        <v>82609</v>
      </c>
      <c r="E17" s="8"/>
      <c r="F17" s="31">
        <f>(Jul!E17*7)+(Aug!E17*6)+(Sep!E17*5)+(Oct!E17*4)+(Nov!E17*3)+(Dec!E17*2)+(Jan!E17*1)</f>
        <v>35979</v>
      </c>
      <c r="G17" s="8">
        <v>21849</v>
      </c>
      <c r="H17" s="31">
        <f>Dec!H17+G17</f>
        <v>99849</v>
      </c>
      <c r="I17" s="31">
        <f t="shared" si="0"/>
        <v>27018</v>
      </c>
      <c r="J17" s="31">
        <f t="shared" si="1"/>
        <v>218437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5692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3131</v>
      </c>
      <c r="I19" s="31">
        <f t="shared" si="0"/>
        <v>0</v>
      </c>
      <c r="J19" s="31">
        <f t="shared" si="1"/>
        <v>8823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408</v>
      </c>
      <c r="D20" s="31">
        <f>(Jul!C20*7)+(Aug!C20*6)+(Sep!C20*5)+(Oct!C20*4)+(Nov!C20*3)+(Dec!C20*2)+(Jan!C20*1)</f>
        <v>71129</v>
      </c>
      <c r="E20" s="8">
        <v>2279</v>
      </c>
      <c r="F20" s="31">
        <f>(Jul!E20*7)+(Aug!E20*6)+(Sep!E20*5)+(Oct!E20*4)+(Nov!E20*3)+(Dec!E20*2)+(Jan!E20*1)</f>
        <v>16845</v>
      </c>
      <c r="G20" s="8">
        <v>28716</v>
      </c>
      <c r="H20" s="31">
        <f>Dec!H20+G20</f>
        <v>120806</v>
      </c>
      <c r="I20" s="31">
        <f t="shared" si="0"/>
        <v>31403</v>
      </c>
      <c r="J20" s="31">
        <f t="shared" si="1"/>
        <v>208780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0</v>
      </c>
      <c r="E21" s="8"/>
      <c r="F21" s="31">
        <f>(Jul!E21*7)+(Aug!E21*6)+(Sep!E21*5)+(Oct!E21*4)+(Nov!E21*3)+(Dec!E21*2)+(Jan!E21*1)</f>
        <v>13270</v>
      </c>
      <c r="G21" s="8"/>
      <c r="H21" s="31">
        <f>Dec!H21+G21</f>
        <v>14621</v>
      </c>
      <c r="I21" s="31">
        <f t="shared" si="0"/>
        <v>0</v>
      </c>
      <c r="J21" s="31">
        <f t="shared" si="1"/>
        <v>27891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3058</v>
      </c>
      <c r="D22" s="31">
        <f>(Jul!C22*7)+(Aug!C22*6)+(Sep!C22*5)+(Oct!C22*4)+(Nov!C22*3)+(Dec!C22*2)+(Jan!C22*1)</f>
        <v>68232</v>
      </c>
      <c r="E22" s="8"/>
      <c r="F22" s="31">
        <f>(Jul!E22*7)+(Aug!E22*6)+(Sep!E22*5)+(Oct!E22*4)+(Nov!E22*3)+(Dec!E22*2)+(Jan!E22*1)</f>
        <v>8604</v>
      </c>
      <c r="G22" s="8">
        <v>3681</v>
      </c>
      <c r="H22" s="31">
        <f>Dec!H22+G22</f>
        <v>61235</v>
      </c>
      <c r="I22" s="31">
        <f t="shared" si="0"/>
        <v>6739</v>
      </c>
      <c r="J22" s="31">
        <f t="shared" si="1"/>
        <v>138071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132275</v>
      </c>
      <c r="E23" s="8">
        <v>8117</v>
      </c>
      <c r="F23" s="31">
        <f>(Jul!E23*7)+(Aug!E23*6)+(Sep!E23*5)+(Oct!E23*4)+(Nov!E23*3)+(Dec!E23*2)+(Jan!E23*1)</f>
        <v>99795</v>
      </c>
      <c r="G23" s="8">
        <v>36508</v>
      </c>
      <c r="H23" s="31">
        <f>Dec!H23+G23</f>
        <v>339025</v>
      </c>
      <c r="I23" s="31">
        <f t="shared" si="0"/>
        <v>44625</v>
      </c>
      <c r="J23" s="31">
        <f t="shared" si="1"/>
        <v>571095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1227</v>
      </c>
      <c r="D24" s="31">
        <f>(Jul!C24*7)+(Aug!C24*6)+(Sep!C24*5)+(Oct!C24*4)+(Nov!C24*3)+(Dec!C24*2)+(Jan!C24*1)</f>
        <v>29246</v>
      </c>
      <c r="E24" s="8"/>
      <c r="F24" s="31">
        <f>(Jul!E24*7)+(Aug!E24*6)+(Sep!E24*5)+(Oct!E24*4)+(Nov!E24*3)+(Dec!E24*2)+(Jan!E24*1)</f>
        <v>8178</v>
      </c>
      <c r="G24" s="8">
        <v>1899</v>
      </c>
      <c r="H24" s="31">
        <f>Dec!H24+G24</f>
        <v>299428</v>
      </c>
      <c r="I24" s="31">
        <f t="shared" si="0"/>
        <v>3126</v>
      </c>
      <c r="J24" s="31">
        <f t="shared" si="1"/>
        <v>336852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1254</v>
      </c>
      <c r="D25" s="31">
        <f>(Jul!C25*7)+(Aug!C25*6)+(Sep!C25*5)+(Oct!C25*4)+(Nov!C25*3)+(Dec!C25*2)+(Jan!C25*1)</f>
        <v>44838</v>
      </c>
      <c r="E25" s="8"/>
      <c r="F25" s="31">
        <f>(Jul!E25*7)+(Aug!E25*6)+(Sep!E25*5)+(Oct!E25*4)+(Nov!E25*3)+(Dec!E25*2)+(Jan!E25*1)</f>
        <v>0</v>
      </c>
      <c r="G25" s="8">
        <v>8738</v>
      </c>
      <c r="H25" s="31">
        <f>Dec!H25+G25</f>
        <v>47222</v>
      </c>
      <c r="I25" s="31">
        <f t="shared" si="0"/>
        <v>9992</v>
      </c>
      <c r="J25" s="31">
        <f t="shared" si="1"/>
        <v>92060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35180</v>
      </c>
      <c r="E26" s="8"/>
      <c r="F26" s="31">
        <f>(Jul!E26*7)+(Aug!E26*6)+(Sep!E26*5)+(Oct!E26*4)+(Nov!E26*3)+(Dec!E26*2)+(Jan!E26*1)</f>
        <v>39612</v>
      </c>
      <c r="G26" s="8"/>
      <c r="H26" s="31">
        <f>Dec!H26+G26</f>
        <v>94113</v>
      </c>
      <c r="I26" s="31">
        <f t="shared" si="0"/>
        <v>0</v>
      </c>
      <c r="J26" s="31">
        <f t="shared" si="1"/>
        <v>168905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34130</v>
      </c>
      <c r="E27" s="8"/>
      <c r="F27" s="31">
        <f>(Jul!E27*7)+(Aug!E27*6)+(Sep!E27*5)+(Oct!E27*4)+(Nov!E27*3)+(Dec!E27*2)+(Jan!E27*1)</f>
        <v>12420</v>
      </c>
      <c r="G27" s="8"/>
      <c r="H27" s="31">
        <f>Dec!H27+G27</f>
        <v>77544</v>
      </c>
      <c r="I27" s="31">
        <f t="shared" si="0"/>
        <v>0</v>
      </c>
      <c r="J27" s="31">
        <f t="shared" si="1"/>
        <v>124094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13794</v>
      </c>
      <c r="E28" s="8"/>
      <c r="F28" s="31">
        <f>(Jul!E28*7)+(Aug!E28*6)+(Sep!E28*5)+(Oct!E28*4)+(Nov!E28*3)+(Dec!E28*2)+(Jan!E28*1)</f>
        <v>180</v>
      </c>
      <c r="G28" s="8"/>
      <c r="H28" s="31">
        <f>Dec!H28+G28</f>
        <v>14754</v>
      </c>
      <c r="I28" s="31">
        <f t="shared" si="0"/>
        <v>0</v>
      </c>
      <c r="J28" s="31">
        <f t="shared" si="1"/>
        <v>28728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34121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22478</v>
      </c>
      <c r="I29" s="31">
        <f t="shared" si="0"/>
        <v>0</v>
      </c>
      <c r="J29" s="31">
        <f t="shared" si="1"/>
        <v>56599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3069</v>
      </c>
      <c r="D30" s="31">
        <f>(Jul!C30*7)+(Aug!C30*6)+(Sep!C30*5)+(Oct!C30*4)+(Nov!C30*3)+(Dec!C30*2)+(Jan!C30*1)</f>
        <v>80437</v>
      </c>
      <c r="E30" s="8">
        <v>1149</v>
      </c>
      <c r="F30" s="31">
        <f>(Jul!E30*7)+(Aug!E30*6)+(Sep!E30*5)+(Oct!E30*4)+(Nov!E30*3)+(Dec!E30*2)+(Jan!E30*1)</f>
        <v>85123</v>
      </c>
      <c r="G30" s="8">
        <v>49531</v>
      </c>
      <c r="H30" s="31">
        <f>Dec!H30+G30</f>
        <v>284361</v>
      </c>
      <c r="I30" s="31">
        <f t="shared" si="0"/>
        <v>53749</v>
      </c>
      <c r="J30" s="31">
        <f t="shared" si="1"/>
        <v>449921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4215</v>
      </c>
      <c r="D31" s="31">
        <f>(Jul!C31*7)+(Aug!C31*6)+(Sep!C31*5)+(Oct!C31*4)+(Nov!C31*3)+(Dec!C31*2)+(Jan!C31*1)</f>
        <v>259210</v>
      </c>
      <c r="E31" s="8">
        <v>13388</v>
      </c>
      <c r="F31" s="31">
        <f>(Jul!E31*7)+(Aug!E31*6)+(Sep!E31*5)+(Oct!E31*4)+(Nov!E31*3)+(Dec!E31*2)+(Jan!E31*1)</f>
        <v>342654</v>
      </c>
      <c r="G31" s="8">
        <v>382888</v>
      </c>
      <c r="H31" s="31">
        <f>Dec!H31+G31</f>
        <v>888796</v>
      </c>
      <c r="I31" s="31">
        <f t="shared" si="0"/>
        <v>400491</v>
      </c>
      <c r="J31" s="31">
        <f t="shared" si="1"/>
        <v>1490660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3254</v>
      </c>
      <c r="D32" s="31">
        <f>(Jul!C32*7)+(Aug!C32*6)+(Sep!C32*5)+(Oct!C32*4)+(Nov!C32*3)+(Dec!C32*2)+(Jan!C32*1)</f>
        <v>4619</v>
      </c>
      <c r="E32" s="8"/>
      <c r="F32" s="31">
        <f>(Jul!E32*7)+(Aug!E32*6)+(Sep!E32*5)+(Oct!E32*4)+(Nov!E32*3)+(Dec!E32*2)+(Jan!E32*1)</f>
        <v>5352</v>
      </c>
      <c r="G32" s="8">
        <v>1029</v>
      </c>
      <c r="H32" s="31">
        <f>Dec!H32+G32</f>
        <v>1029</v>
      </c>
      <c r="I32" s="31">
        <f t="shared" si="0"/>
        <v>4283</v>
      </c>
      <c r="J32" s="31">
        <f t="shared" si="1"/>
        <v>11000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1059</v>
      </c>
      <c r="D33" s="31">
        <f>(Jul!C33*7)+(Aug!C33*6)+(Sep!C33*5)+(Oct!C33*4)+(Nov!C33*3)+(Dec!C33*2)+(Jan!C33*1)</f>
        <v>50002</v>
      </c>
      <c r="E33" s="8">
        <v>1130</v>
      </c>
      <c r="F33" s="31">
        <f>(Jul!E33*7)+(Aug!E33*6)+(Sep!E33*5)+(Oct!E33*4)+(Nov!E33*3)+(Dec!E33*2)+(Jan!E33*1)</f>
        <v>10100</v>
      </c>
      <c r="G33" s="8">
        <v>63597</v>
      </c>
      <c r="H33" s="31">
        <f>Dec!H33+G33</f>
        <v>111272</v>
      </c>
      <c r="I33" s="31">
        <f t="shared" si="0"/>
        <v>65786</v>
      </c>
      <c r="J33" s="31">
        <f t="shared" si="1"/>
        <v>171374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1203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9539</v>
      </c>
      <c r="I34" s="31">
        <f t="shared" si="0"/>
        <v>0</v>
      </c>
      <c r="J34" s="31">
        <f t="shared" si="1"/>
        <v>10742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13343</v>
      </c>
      <c r="D35" s="31">
        <f>(Jul!C35*7)+(Aug!C35*6)+(Sep!C35*5)+(Oct!C35*4)+(Nov!C35*3)+(Dec!C35*2)+(Jan!C35*1)</f>
        <v>128135</v>
      </c>
      <c r="E35" s="8"/>
      <c r="F35" s="31">
        <f>(Jul!E35*7)+(Aug!E35*6)+(Sep!E35*5)+(Oct!E35*4)+(Nov!E35*3)+(Dec!E35*2)+(Jan!E35*1)</f>
        <v>83055</v>
      </c>
      <c r="G35" s="8">
        <v>55065</v>
      </c>
      <c r="H35" s="31">
        <f>Dec!H35+G35</f>
        <v>266121</v>
      </c>
      <c r="I35" s="31">
        <f t="shared" si="0"/>
        <v>68408</v>
      </c>
      <c r="J35" s="31">
        <f t="shared" si="1"/>
        <v>477311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3982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6104</v>
      </c>
      <c r="I36" s="31">
        <f t="shared" si="0"/>
        <v>0</v>
      </c>
      <c r="J36" s="31">
        <f t="shared" si="1"/>
        <v>10086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133</v>
      </c>
      <c r="D37" s="31">
        <f>(Jul!C37*7)+(Aug!C37*6)+(Sep!C37*5)+(Oct!C37*4)+(Nov!C37*3)+(Dec!C37*2)+(Jan!C37*1)</f>
        <v>30025</v>
      </c>
      <c r="E37" s="8"/>
      <c r="F37" s="31">
        <f>(Jul!E37*7)+(Aug!E37*6)+(Sep!E37*5)+(Oct!E37*4)+(Nov!E37*3)+(Dec!E37*2)+(Jan!E37*1)</f>
        <v>0</v>
      </c>
      <c r="G37" s="8">
        <v>2096</v>
      </c>
      <c r="H37" s="31">
        <f>Dec!H37+G37</f>
        <v>36362</v>
      </c>
      <c r="I37" s="31">
        <f t="shared" si="0"/>
        <v>2229</v>
      </c>
      <c r="J37" s="31">
        <f t="shared" si="1"/>
        <v>66387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726</v>
      </c>
      <c r="D38" s="31">
        <f>(Jul!C38*7)+(Aug!C38*6)+(Sep!C38*5)+(Oct!C38*4)+(Nov!C38*3)+(Dec!C38*2)+(Jan!C38*1)</f>
        <v>6344</v>
      </c>
      <c r="E38" s="8"/>
      <c r="F38" s="31">
        <f>(Jul!E38*7)+(Aug!E38*6)+(Sep!E38*5)+(Oct!E38*4)+(Nov!E38*3)+(Dec!E38*2)+(Jan!E38*1)</f>
        <v>0</v>
      </c>
      <c r="G38" s="8">
        <v>1550</v>
      </c>
      <c r="H38" s="31">
        <f>Dec!H38+G38</f>
        <v>6430</v>
      </c>
      <c r="I38" s="31">
        <f t="shared" si="0"/>
        <v>2276</v>
      </c>
      <c r="J38" s="31">
        <f t="shared" si="1"/>
        <v>12774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587</v>
      </c>
      <c r="D39" s="31">
        <f>(Jul!C39*7)+(Aug!C39*6)+(Sep!C39*5)+(Oct!C39*4)+(Nov!C39*3)+(Dec!C39*2)+(Jan!C39*1)</f>
        <v>91297</v>
      </c>
      <c r="E39" s="8">
        <v>1220</v>
      </c>
      <c r="F39" s="31">
        <f>(Jul!E39*7)+(Aug!E39*6)+(Sep!E39*5)+(Oct!E39*4)+(Nov!E39*3)+(Dec!E39*2)+(Jan!E39*1)</f>
        <v>42183</v>
      </c>
      <c r="G39" s="8">
        <v>17987</v>
      </c>
      <c r="H39" s="31">
        <f>Dec!H39+G39</f>
        <v>150280</v>
      </c>
      <c r="I39" s="31">
        <f t="shared" si="0"/>
        <v>19794</v>
      </c>
      <c r="J39" s="31">
        <f t="shared" si="1"/>
        <v>283760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1813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518</v>
      </c>
      <c r="I40" s="31">
        <f t="shared" si="0"/>
        <v>0</v>
      </c>
      <c r="J40" s="31">
        <f t="shared" si="1"/>
        <v>2331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133</v>
      </c>
      <c r="D41" s="31">
        <f>(Jul!C41*7)+(Aug!C41*6)+(Sep!C41*5)+(Oct!C41*4)+(Nov!C41*3)+(Dec!C41*2)+(Jan!C41*1)</f>
        <v>133</v>
      </c>
      <c r="E41" s="8"/>
      <c r="F41" s="31">
        <f>(Jul!E41*7)+(Aug!E41*6)+(Sep!E41*5)+(Oct!E41*4)+(Nov!E41*3)+(Dec!E41*2)+(Jan!E41*1)</f>
        <v>1074</v>
      </c>
      <c r="G41" s="8">
        <v>2737</v>
      </c>
      <c r="H41" s="31">
        <f>Dec!H41+G41</f>
        <v>2916</v>
      </c>
      <c r="I41" s="31">
        <f t="shared" si="0"/>
        <v>2870</v>
      </c>
      <c r="J41" s="31">
        <f t="shared" si="1"/>
        <v>4123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19775</v>
      </c>
      <c r="E42" s="8">
        <v>90</v>
      </c>
      <c r="F42" s="31">
        <f>(Jul!E42*7)+(Aug!E42*6)+(Sep!E42*5)+(Oct!E42*4)+(Nov!E42*3)+(Dec!E42*2)+(Jan!E42*1)</f>
        <v>48919</v>
      </c>
      <c r="G42" s="8">
        <v>1620</v>
      </c>
      <c r="H42" s="31">
        <f>Dec!H42+G42</f>
        <v>85975</v>
      </c>
      <c r="I42" s="31">
        <f t="shared" si="0"/>
        <v>1710</v>
      </c>
      <c r="J42" s="31">
        <f t="shared" si="1"/>
        <v>154669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4297</v>
      </c>
      <c r="D43" s="31">
        <f>(Jul!C43*7)+(Aug!C43*6)+(Sep!C43*5)+(Oct!C43*4)+(Nov!C43*3)+(Dec!C43*2)+(Jan!C43*1)</f>
        <v>79522</v>
      </c>
      <c r="E43" s="8"/>
      <c r="F43" s="31">
        <f>(Jul!E43*7)+(Aug!E43*6)+(Sep!E43*5)+(Oct!E43*4)+(Nov!E43*3)+(Dec!E43*2)+(Jan!E43*1)</f>
        <v>14595</v>
      </c>
      <c r="G43" s="8">
        <v>9032</v>
      </c>
      <c r="H43" s="31">
        <f>Dec!H43+G43</f>
        <v>104946</v>
      </c>
      <c r="I43" s="31">
        <f t="shared" si="0"/>
        <v>13329</v>
      </c>
      <c r="J43" s="31">
        <f t="shared" si="1"/>
        <v>199063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15733</v>
      </c>
      <c r="D44" s="31">
        <f>(Jul!C44*7)+(Aug!C44*6)+(Sep!C44*5)+(Oct!C44*4)+(Nov!C44*3)+(Dec!C44*2)+(Jan!C44*1)</f>
        <v>188852</v>
      </c>
      <c r="E44" s="8"/>
      <c r="F44" s="31">
        <f>(Jul!E44*7)+(Aug!E44*6)+(Sep!E44*5)+(Oct!E44*4)+(Nov!E44*3)+(Dec!E44*2)+(Jan!E44*1)</f>
        <v>19618</v>
      </c>
      <c r="G44" s="8">
        <v>34301</v>
      </c>
      <c r="H44" s="31">
        <f>Dec!H44+G44</f>
        <v>326617</v>
      </c>
      <c r="I44" s="31">
        <f t="shared" si="0"/>
        <v>50034</v>
      </c>
      <c r="J44" s="31">
        <f t="shared" si="1"/>
        <v>535087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1983</v>
      </c>
      <c r="D45" s="31">
        <f>(Jul!C45*7)+(Aug!C45*6)+(Sep!C45*5)+(Oct!C45*4)+(Nov!C45*3)+(Dec!C45*2)+(Jan!C45*1)</f>
        <v>20662</v>
      </c>
      <c r="E45" s="8">
        <v>1011</v>
      </c>
      <c r="F45" s="31">
        <f>(Jul!E45*7)+(Aug!E45*6)+(Sep!E45*5)+(Oct!E45*4)+(Nov!E45*3)+(Dec!E45*2)+(Jan!E45*1)</f>
        <v>13693</v>
      </c>
      <c r="G45" s="8">
        <v>15350</v>
      </c>
      <c r="H45" s="31">
        <f>Dec!H45+G45</f>
        <v>82768</v>
      </c>
      <c r="I45" s="31">
        <f t="shared" si="0"/>
        <v>18344</v>
      </c>
      <c r="J45" s="31">
        <f t="shared" si="1"/>
        <v>117123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5692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3588</v>
      </c>
      <c r="I46" s="31">
        <f t="shared" si="0"/>
        <v>0</v>
      </c>
      <c r="J46" s="31">
        <f t="shared" si="1"/>
        <v>9280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10729</v>
      </c>
      <c r="D47" s="31">
        <f>(Jul!C47*7)+(Aug!C47*6)+(Sep!C47*5)+(Oct!C47*4)+(Nov!C47*3)+(Dec!C47*2)+(Jan!C47*1)</f>
        <v>157803</v>
      </c>
      <c r="E47" s="8"/>
      <c r="F47" s="31">
        <f>(Jul!E47*7)+(Aug!E47*6)+(Sep!E47*5)+(Oct!E47*4)+(Nov!E47*3)+(Dec!E47*2)+(Jan!E47*1)</f>
        <v>4520</v>
      </c>
      <c r="G47" s="8">
        <v>50124</v>
      </c>
      <c r="H47" s="31">
        <f>Dec!H47+G47</f>
        <v>255068</v>
      </c>
      <c r="I47" s="31">
        <f t="shared" si="0"/>
        <v>60853</v>
      </c>
      <c r="J47" s="31">
        <f t="shared" si="1"/>
        <v>417391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263</v>
      </c>
      <c r="D48" s="31">
        <f>(Jul!C48*7)+(Aug!C48*6)+(Sep!C48*5)+(Oct!C48*4)+(Nov!C48*3)+(Dec!C48*2)+(Jan!C48*1)</f>
        <v>70375</v>
      </c>
      <c r="E48" s="8"/>
      <c r="F48" s="31">
        <f>(Jul!E48*7)+(Aug!E48*6)+(Sep!E48*5)+(Oct!E48*4)+(Nov!E48*3)+(Dec!E48*2)+(Jan!E48*1)</f>
        <v>27643</v>
      </c>
      <c r="G48" s="8">
        <v>1040</v>
      </c>
      <c r="H48" s="31">
        <f>Dec!H48+G48</f>
        <v>88488</v>
      </c>
      <c r="I48" s="31">
        <f t="shared" si="0"/>
        <v>1303</v>
      </c>
      <c r="J48" s="31">
        <f t="shared" si="1"/>
        <v>186506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836</v>
      </c>
      <c r="D49" s="31">
        <f>(Jul!C49*7)+(Aug!C49*6)+(Sep!C49*5)+(Oct!C49*4)+(Nov!C49*3)+(Dec!C49*2)+(Jan!C49*1)</f>
        <v>53937</v>
      </c>
      <c r="E49" s="8"/>
      <c r="F49" s="31">
        <f>(Jul!E49*7)+(Aug!E49*6)+(Sep!E49*5)+(Oct!E49*4)+(Nov!E49*3)+(Dec!E49*2)+(Jan!E49*1)</f>
        <v>0</v>
      </c>
      <c r="G49" s="8">
        <v>1658</v>
      </c>
      <c r="H49" s="31">
        <f>Dec!H49+G49</f>
        <v>41700</v>
      </c>
      <c r="I49" s="31">
        <f t="shared" si="0"/>
        <v>2494</v>
      </c>
      <c r="J49" s="31">
        <f t="shared" si="1"/>
        <v>95637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1840</v>
      </c>
      <c r="D50" s="31">
        <f>(Jul!C50*7)+(Aug!C50*6)+(Sep!C50*5)+(Oct!C50*4)+(Nov!C50*3)+(Dec!C50*2)+(Jan!C50*1)</f>
        <v>24769</v>
      </c>
      <c r="E50" s="8">
        <v>113</v>
      </c>
      <c r="F50" s="31">
        <f>(Jul!E50*7)+(Aug!E50*6)+(Sep!E50*5)+(Oct!E50*4)+(Nov!E50*3)+(Dec!E50*2)+(Jan!E50*1)</f>
        <v>24280</v>
      </c>
      <c r="G50" s="8">
        <v>5484</v>
      </c>
      <c r="H50" s="31">
        <f>Dec!H50+G50</f>
        <v>28925</v>
      </c>
      <c r="I50" s="31">
        <f t="shared" si="0"/>
        <v>7437</v>
      </c>
      <c r="J50" s="31">
        <f t="shared" si="1"/>
        <v>77974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8288</v>
      </c>
      <c r="D51" s="31">
        <f>(Jul!C51*7)+(Aug!C51*6)+(Sep!C51*5)+(Oct!C51*4)+(Nov!C51*3)+(Dec!C51*2)+(Jan!C51*1)</f>
        <v>67511</v>
      </c>
      <c r="E51" s="8"/>
      <c r="F51" s="31">
        <f>(Jul!E51*7)+(Aug!E51*6)+(Sep!E51*5)+(Oct!E51*4)+(Nov!E51*3)+(Dec!E51*2)+(Jan!E51*1)</f>
        <v>39935</v>
      </c>
      <c r="G51" s="8">
        <v>66158</v>
      </c>
      <c r="H51" s="31">
        <f>Dec!H51+G51</f>
        <v>186109</v>
      </c>
      <c r="I51" s="31">
        <f t="shared" si="0"/>
        <v>74446</v>
      </c>
      <c r="J51" s="31">
        <f t="shared" si="1"/>
        <v>293555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1711</v>
      </c>
      <c r="D52" s="31">
        <f>(Jul!C52*7)+(Aug!C52*6)+(Sep!C52*5)+(Oct!C52*4)+(Nov!C52*3)+(Dec!C52*2)+(Jan!C52*1)</f>
        <v>23354</v>
      </c>
      <c r="E52" s="8"/>
      <c r="F52" s="31">
        <f>(Jul!E52*7)+(Aug!E52*6)+(Sep!E52*5)+(Oct!E52*4)+(Nov!E52*3)+(Dec!E52*2)+(Jan!E52*1)</f>
        <v>22496</v>
      </c>
      <c r="G52" s="8">
        <v>4405</v>
      </c>
      <c r="H52" s="31">
        <f>Dec!H52+G52</f>
        <v>163047</v>
      </c>
      <c r="I52" s="31">
        <f t="shared" si="0"/>
        <v>6116</v>
      </c>
      <c r="J52" s="31">
        <f t="shared" si="1"/>
        <v>208897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578</v>
      </c>
      <c r="D53" s="31">
        <f>(Jul!C53*7)+(Aug!C53*6)+(Sep!C53*5)+(Oct!C53*4)+(Nov!C53*3)+(Dec!C53*2)+(Jan!C53*1)</f>
        <v>578</v>
      </c>
      <c r="E53" s="8"/>
      <c r="F53" s="31">
        <f>(Jul!E53*7)+(Aug!E53*6)+(Sep!E53*5)+(Oct!E53*4)+(Nov!E53*3)+(Dec!E53*2)+(Jan!E53*1)</f>
        <v>0</v>
      </c>
      <c r="G53" s="8">
        <v>8652</v>
      </c>
      <c r="H53" s="31">
        <f>Dec!H53+G53</f>
        <v>8652</v>
      </c>
      <c r="I53" s="31">
        <f t="shared" si="0"/>
        <v>9230</v>
      </c>
      <c r="J53" s="31">
        <f t="shared" si="1"/>
        <v>9230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3188</v>
      </c>
      <c r="D54" s="31">
        <f>(Jul!C54*7)+(Aug!C54*6)+(Sep!C54*5)+(Oct!C54*4)+(Nov!C54*3)+(Dec!C54*2)+(Jan!C54*1)</f>
        <v>46891</v>
      </c>
      <c r="E54" s="8"/>
      <c r="F54" s="31">
        <f>(Jul!E54*7)+(Aug!E54*6)+(Sep!E54*5)+(Oct!E54*4)+(Nov!E54*3)+(Dec!E54*2)+(Jan!E54*1)</f>
        <v>13516</v>
      </c>
      <c r="G54" s="8">
        <v>38152</v>
      </c>
      <c r="H54" s="31">
        <f>Dec!H54+G54</f>
        <v>76047</v>
      </c>
      <c r="I54" s="31">
        <f t="shared" si="0"/>
        <v>41340</v>
      </c>
      <c r="J54" s="31">
        <f t="shared" si="1"/>
        <v>136454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6915</v>
      </c>
      <c r="D55" s="31">
        <f>(Jul!C55*7)+(Aug!C55*6)+(Sep!C55*5)+(Oct!C55*4)+(Nov!C55*3)+(Dec!C55*2)+(Jan!C55*1)</f>
        <v>156350</v>
      </c>
      <c r="E55" s="8"/>
      <c r="F55" s="31">
        <f>(Jul!E55*7)+(Aug!E55*6)+(Sep!E55*5)+(Oct!E55*4)+(Nov!E55*3)+(Dec!E55*2)+(Jan!E55*1)</f>
        <v>1422</v>
      </c>
      <c r="G55" s="8">
        <v>26376</v>
      </c>
      <c r="H55" s="31">
        <f>Dec!H55+G55</f>
        <v>230492</v>
      </c>
      <c r="I55" s="31">
        <f t="shared" si="0"/>
        <v>33291</v>
      </c>
      <c r="J55" s="31">
        <f t="shared" si="1"/>
        <v>388264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83306</v>
      </c>
      <c r="E57" s="8"/>
      <c r="F57" s="31">
        <f>(Jul!E57*7)+(Aug!E57*6)+(Sep!E57*5)+(Oct!E57*4)+(Nov!E57*3)+(Dec!E57*2)+(Jan!E57*1)</f>
        <v>44633</v>
      </c>
      <c r="G57" s="8"/>
      <c r="H57" s="31">
        <f>Dec!H57+G57</f>
        <v>290893</v>
      </c>
      <c r="I57" s="31">
        <f t="shared" si="0"/>
        <v>0</v>
      </c>
      <c r="J57" s="31">
        <f t="shared" si="1"/>
        <v>418832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1224</v>
      </c>
      <c r="E58" s="8">
        <v>1239</v>
      </c>
      <c r="F58" s="31">
        <f>(Jul!E58*7)+(Aug!E58*6)+(Sep!E58*5)+(Oct!E58*4)+(Nov!E58*3)+(Dec!E58*2)+(Jan!E58*1)</f>
        <v>12551</v>
      </c>
      <c r="G58" s="8">
        <v>8884</v>
      </c>
      <c r="H58" s="31">
        <f>Dec!H58+G58</f>
        <v>15551</v>
      </c>
      <c r="I58" s="31">
        <f t="shared" si="0"/>
        <v>10123</v>
      </c>
      <c r="J58" s="31">
        <f t="shared" si="1"/>
        <v>29326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70849</v>
      </c>
      <c r="D60" s="31">
        <f>(Jul!C60*7)+(Aug!C60*6)+(Sep!C60*5)+(Oct!C60*4)+(Nov!C60*3)+(Dec!C60*2)+(Jan!C60*1)</f>
        <v>822516</v>
      </c>
      <c r="E60" s="8">
        <v>2747</v>
      </c>
      <c r="F60" s="31">
        <f>(Jul!E60*7)+(Aug!E60*6)+(Sep!E60*5)+(Oct!E60*4)+(Nov!E60*3)+(Dec!E60*2)+(Jan!E60*1)</f>
        <v>70825</v>
      </c>
      <c r="G60" s="8">
        <v>112177</v>
      </c>
      <c r="H60" s="31">
        <f>Dec!H60+G60</f>
        <v>2465359</v>
      </c>
      <c r="I60" s="31">
        <f t="shared" si="0"/>
        <v>185773</v>
      </c>
      <c r="J60" s="31">
        <f t="shared" si="1"/>
        <v>3358700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821</v>
      </c>
      <c r="D61" s="31">
        <f>(Jul!C61*7)+(Aug!C61*6)+(Sep!C61*5)+(Oct!C61*4)+(Nov!C61*3)+(Dec!C61*2)+(Jan!C61*1)</f>
        <v>23626</v>
      </c>
      <c r="E61" s="8"/>
      <c r="F61" s="31">
        <f>(Jul!E61*7)+(Aug!E61*6)+(Sep!E61*5)+(Oct!E61*4)+(Nov!E61*3)+(Dec!E61*2)+(Jan!E61*1)</f>
        <v>3335</v>
      </c>
      <c r="G61" s="8">
        <v>5005</v>
      </c>
      <c r="H61" s="31">
        <f>Dec!H61+G61</f>
        <v>85195</v>
      </c>
      <c r="I61" s="31">
        <f t="shared" si="0"/>
        <v>5826</v>
      </c>
      <c r="J61" s="31">
        <f t="shared" si="1"/>
        <v>112156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393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1441</v>
      </c>
      <c r="I62" s="31">
        <f t="shared" si="0"/>
        <v>0</v>
      </c>
      <c r="J62" s="31">
        <f t="shared" si="1"/>
        <v>1834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3655</v>
      </c>
      <c r="D63" s="31">
        <f>(Jul!C63*7)+(Aug!C63*6)+(Sep!C63*5)+(Oct!C63*4)+(Nov!C63*3)+(Dec!C63*2)+(Jan!C63*1)</f>
        <v>55096</v>
      </c>
      <c r="E63" s="8"/>
      <c r="F63" s="31">
        <f>(Jul!E63*7)+(Aug!E63*6)+(Sep!E63*5)+(Oct!E63*4)+(Nov!E63*3)+(Dec!E63*2)+(Jan!E63*1)</f>
        <v>0</v>
      </c>
      <c r="G63" s="8">
        <v>42308</v>
      </c>
      <c r="H63" s="31">
        <f>Dec!H63+G63</f>
        <v>130893</v>
      </c>
      <c r="I63" s="31">
        <f t="shared" si="0"/>
        <v>45963</v>
      </c>
      <c r="J63" s="31">
        <f t="shared" si="1"/>
        <v>185989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7796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17356</v>
      </c>
      <c r="I66" s="31">
        <f t="shared" si="2"/>
        <v>0</v>
      </c>
      <c r="J66" s="31">
        <f t="shared" si="3"/>
        <v>25152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8730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3066</v>
      </c>
      <c r="I67" s="31">
        <f t="shared" si="2"/>
        <v>0</v>
      </c>
      <c r="J67" s="31">
        <f t="shared" si="3"/>
        <v>11796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7791</v>
      </c>
      <c r="G68" s="8"/>
      <c r="H68" s="31">
        <f>Dec!H68+G68</f>
        <v>22241</v>
      </c>
      <c r="I68" s="31">
        <f t="shared" si="2"/>
        <v>0</v>
      </c>
      <c r="J68" s="31">
        <f t="shared" si="3"/>
        <v>30032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720</v>
      </c>
      <c r="D69" s="31">
        <f>(Jul!C69*7)+(Aug!C69*6)+(Sep!C69*5)+(Oct!C69*4)+(Nov!C69*3)+(Dec!C69*2)+(Jan!C69*1)</f>
        <v>21846</v>
      </c>
      <c r="E69" s="8"/>
      <c r="F69" s="31">
        <f>(Jul!E69*7)+(Aug!E69*6)+(Sep!E69*5)+(Oct!E69*4)+(Nov!E69*3)+(Dec!E69*2)+(Jan!E69*1)</f>
        <v>0</v>
      </c>
      <c r="G69" s="8">
        <v>3979</v>
      </c>
      <c r="H69" s="31">
        <f>Dec!H69+G69</f>
        <v>59483</v>
      </c>
      <c r="I69" s="31">
        <f t="shared" si="2"/>
        <v>4699</v>
      </c>
      <c r="J69" s="31">
        <f t="shared" si="3"/>
        <v>81329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7260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24869</v>
      </c>
      <c r="I70" s="31">
        <f t="shared" si="2"/>
        <v>0</v>
      </c>
      <c r="J70" s="31">
        <f t="shared" si="3"/>
        <v>32129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64296</v>
      </c>
      <c r="E71" s="8">
        <v>1306</v>
      </c>
      <c r="F71" s="31">
        <f>(Jul!E71*7)+(Aug!E71*6)+(Sep!E71*5)+(Oct!E71*4)+(Nov!E71*3)+(Dec!E71*2)+(Jan!E71*1)</f>
        <v>11535</v>
      </c>
      <c r="G71" s="8">
        <v>8415</v>
      </c>
      <c r="H71" s="31">
        <f>Dec!H71+G71</f>
        <v>148307</v>
      </c>
      <c r="I71" s="31">
        <f t="shared" si="2"/>
        <v>9721</v>
      </c>
      <c r="J71" s="31">
        <f t="shared" si="3"/>
        <v>224138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78017</v>
      </c>
      <c r="D72" s="32">
        <f t="shared" si="4"/>
        <v>2913663.25</v>
      </c>
      <c r="E72" s="32">
        <f t="shared" si="4"/>
        <v>54071</v>
      </c>
      <c r="F72" s="32">
        <f t="shared" si="4"/>
        <v>1735932</v>
      </c>
      <c r="G72" s="32">
        <f t="shared" si="4"/>
        <v>1204698</v>
      </c>
      <c r="H72" s="32">
        <f t="shared" si="4"/>
        <v>5919146</v>
      </c>
      <c r="I72" s="32">
        <f t="shared" si="4"/>
        <v>1336786</v>
      </c>
      <c r="J72" s="32">
        <f t="shared" si="4"/>
        <v>10568741.25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151641</v>
      </c>
      <c r="D73" s="32">
        <f t="shared" si="5"/>
        <v>2329713</v>
      </c>
      <c r="E73" s="32">
        <f t="shared" si="5"/>
        <v>8856</v>
      </c>
      <c r="F73" s="32">
        <f t="shared" si="5"/>
        <v>523071</v>
      </c>
      <c r="G73" s="32">
        <f t="shared" si="5"/>
        <v>587181</v>
      </c>
      <c r="H73" s="32">
        <f t="shared" si="5"/>
        <v>5537647</v>
      </c>
      <c r="I73" s="32">
        <f t="shared" si="5"/>
        <v>747678</v>
      </c>
      <c r="J73" s="32">
        <f t="shared" si="5"/>
        <v>8390431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229658</v>
      </c>
      <c r="D74" s="32">
        <f t="shared" ref="D74:J74" si="6">SUM(D72:D73)</f>
        <v>5243376.25</v>
      </c>
      <c r="E74" s="32">
        <f t="shared" si="6"/>
        <v>62927</v>
      </c>
      <c r="F74" s="32">
        <f t="shared" si="6"/>
        <v>2259003</v>
      </c>
      <c r="G74" s="32">
        <f t="shared" si="6"/>
        <v>1791879</v>
      </c>
      <c r="H74" s="32">
        <f t="shared" si="6"/>
        <v>11456793</v>
      </c>
      <c r="I74" s="32">
        <f t="shared" si="6"/>
        <v>2084464</v>
      </c>
      <c r="J74" s="32">
        <f t="shared" si="6"/>
        <v>18959172.25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2" activePane="bottomLeft" state="frozen"/>
      <selection pane="bottomLeft" activeCell="G72" sqref="G72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9647.66</v>
      </c>
      <c r="D5" s="31">
        <f>(Jul!C5*8)+(Aug!C5*7)+(Sep!C5*6)+(Oct!C5*5)+(Nov!C5*4)+(Dec!C5*3)+(Jan!C5*2)+(Feb!C5*1)</f>
        <v>843658.66</v>
      </c>
      <c r="E5" s="8">
        <v>20207.169999999998</v>
      </c>
      <c r="F5" s="31">
        <f>(Jul!E5*8)+(Aug!E5*7)+(Sep!E5*6)+(Oct!E5*5)+(Nov!E5*4)+(Dec!E5*3)+(Jan!E5*2)+(Feb!E5*1)</f>
        <v>804864.17</v>
      </c>
      <c r="G5" s="8">
        <v>67847.69</v>
      </c>
      <c r="H5" s="31">
        <f>Jan!H5+G5</f>
        <v>1571769.69</v>
      </c>
      <c r="I5" s="31">
        <f t="shared" ref="I5:I63" si="0">C5+E5+G5</f>
        <v>97702.52</v>
      </c>
      <c r="J5" s="31">
        <f t="shared" ref="J5:J63" si="1">D5+F5+H5</f>
        <v>3220292.52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2604</v>
      </c>
      <c r="E6" s="8"/>
      <c r="F6" s="31">
        <f>(Jul!E6*8)+(Aug!E6*7)+(Sep!E6*6)+(Oct!E6*5)+(Nov!E6*4)+(Dec!E6*3)+(Jan!E6*2)+(Feb!E6*1)</f>
        <v>43838</v>
      </c>
      <c r="G6" s="8"/>
      <c r="H6" s="31">
        <f>Jan!H6+G6</f>
        <v>60100</v>
      </c>
      <c r="I6" s="31">
        <f t="shared" si="0"/>
        <v>0</v>
      </c>
      <c r="J6" s="31">
        <f t="shared" si="1"/>
        <v>106542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2074.02</v>
      </c>
      <c r="D7" s="31">
        <f>(Jul!C7*8)+(Aug!C7*7)+(Sep!C7*6)+(Oct!C7*5)+(Nov!C7*4)+(Dec!C7*3)+(Jan!C7*2)+(Feb!C7*1)</f>
        <v>253481.02</v>
      </c>
      <c r="E7" s="8"/>
      <c r="F7" s="31">
        <f>(Jul!E7*8)+(Aug!E7*7)+(Sep!E7*6)+(Oct!E7*5)+(Nov!E7*4)+(Dec!E7*3)+(Jan!E7*2)+(Feb!E7*1)</f>
        <v>136688</v>
      </c>
      <c r="G7" s="8">
        <v>5670.14</v>
      </c>
      <c r="H7" s="31">
        <f>Jan!H7+G7</f>
        <v>294722.14</v>
      </c>
      <c r="I7" s="31">
        <f t="shared" si="0"/>
        <v>7744.16</v>
      </c>
      <c r="J7" s="31">
        <f t="shared" si="1"/>
        <v>684891.16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133.16999999999999</v>
      </c>
      <c r="D8" s="31">
        <f>(Jul!C8*8)+(Aug!C8*7)+(Sep!C8*6)+(Oct!C8*5)+(Nov!C8*4)+(Dec!C8*3)+(Jan!C8*2)+(Feb!C8*1)</f>
        <v>29661.17</v>
      </c>
      <c r="E8" s="8"/>
      <c r="F8" s="31">
        <f>(Jul!E8*8)+(Aug!E8*7)+(Sep!E8*6)+(Oct!E8*5)+(Nov!E8*4)+(Dec!E8*3)+(Jan!E8*2)+(Feb!E8*1)</f>
        <v>2395</v>
      </c>
      <c r="G8" s="8">
        <v>1839.85</v>
      </c>
      <c r="H8" s="31">
        <f>Jan!H8+G8</f>
        <v>20547.849999999999</v>
      </c>
      <c r="I8" s="31">
        <f t="shared" si="0"/>
        <v>1973.02</v>
      </c>
      <c r="J8" s="31">
        <f t="shared" si="1"/>
        <v>52604.02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66350</v>
      </c>
      <c r="E9" s="8"/>
      <c r="F9" s="31">
        <f>(Jul!E9*8)+(Aug!E9*7)+(Sep!E9*6)+(Oct!E9*5)+(Nov!E9*4)+(Dec!E9*3)+(Jan!E9*2)+(Feb!E9*1)</f>
        <v>28365</v>
      </c>
      <c r="G9" s="8"/>
      <c r="H9" s="31">
        <f>Jan!H9+G9</f>
        <v>15333</v>
      </c>
      <c r="I9" s="31">
        <f t="shared" si="0"/>
        <v>0</v>
      </c>
      <c r="J9" s="31">
        <f t="shared" si="1"/>
        <v>110048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45827</v>
      </c>
      <c r="E10" s="8"/>
      <c r="F10" s="31">
        <f>(Jul!E10*8)+(Aug!E10*7)+(Sep!E10*6)+(Oct!E10*5)+(Nov!E10*4)+(Dec!E10*3)+(Jan!E10*2)+(Feb!E10*1)</f>
        <v>26870</v>
      </c>
      <c r="G10" s="8"/>
      <c r="H10" s="31">
        <f>Jan!H10+G10</f>
        <v>6027</v>
      </c>
      <c r="I10" s="31">
        <f t="shared" si="0"/>
        <v>0</v>
      </c>
      <c r="J10" s="31">
        <f t="shared" si="1"/>
        <v>78724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917.13</v>
      </c>
      <c r="D11" s="31">
        <f>(Jul!C11*8)+(Aug!C11*7)+(Sep!C11*6)+(Oct!C11*5)+(Nov!C11*4)+(Dec!C11*3)+(Jan!C11*2)+(Feb!C11*1)</f>
        <v>64898.13</v>
      </c>
      <c r="E11" s="8"/>
      <c r="F11" s="31">
        <f>(Jul!E11*8)+(Aug!E11*7)+(Sep!E11*6)+(Oct!E11*5)+(Nov!E11*4)+(Dec!E11*3)+(Jan!E11*2)+(Feb!E11*1)</f>
        <v>43306</v>
      </c>
      <c r="G11" s="8"/>
      <c r="H11" s="31">
        <f>Jan!H11+G11</f>
        <v>67015</v>
      </c>
      <c r="I11" s="31">
        <f t="shared" si="0"/>
        <v>917.13</v>
      </c>
      <c r="J11" s="31">
        <f t="shared" si="1"/>
        <v>175219.13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22912</v>
      </c>
      <c r="E12" s="8"/>
      <c r="F12" s="31">
        <f>(Jul!E12*8)+(Aug!E12*7)+(Sep!E12*6)+(Oct!E12*5)+(Nov!E12*4)+(Dec!E12*3)+(Jan!E12*2)+(Feb!E12*1)</f>
        <v>46040</v>
      </c>
      <c r="G12" s="8"/>
      <c r="H12" s="31">
        <f>Jan!H12+G12</f>
        <v>126658</v>
      </c>
      <c r="I12" s="31">
        <f t="shared" si="0"/>
        <v>0</v>
      </c>
      <c r="J12" s="31">
        <f t="shared" si="1"/>
        <v>195610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4312.07</v>
      </c>
      <c r="D13" s="31">
        <f>(Jul!C13*8)+(Aug!C13*7)+(Sep!C13*6)+(Oct!C13*5)+(Nov!C13*4)+(Dec!C13*3)+(Jan!C13*2)+(Feb!C13*1)</f>
        <v>279879.07</v>
      </c>
      <c r="E13" s="8">
        <v>4355.5</v>
      </c>
      <c r="F13" s="31">
        <f>(Jul!E13*8)+(Aug!E13*7)+(Sep!E13*6)+(Oct!E13*5)+(Nov!E13*4)+(Dec!E13*3)+(Jan!E13*2)+(Feb!E13*1)</f>
        <v>70141.5</v>
      </c>
      <c r="G13" s="8">
        <v>68773.63</v>
      </c>
      <c r="H13" s="31">
        <f>Jan!H13+G13</f>
        <v>580234.63</v>
      </c>
      <c r="I13" s="31">
        <f t="shared" si="0"/>
        <v>77441.200000000012</v>
      </c>
      <c r="J13" s="31">
        <f t="shared" si="1"/>
        <v>930255.2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1680.48</v>
      </c>
      <c r="D14" s="31">
        <f>(Jul!C14*8)+(Aug!C14*7)+(Sep!C14*6)+(Oct!C14*5)+(Nov!C14*4)+(Dec!C14*3)+(Jan!C14*2)+(Feb!C14*1)</f>
        <v>83233.48</v>
      </c>
      <c r="E14" s="8"/>
      <c r="F14" s="31">
        <f>(Jul!E14*8)+(Aug!E14*7)+(Sep!E14*6)+(Oct!E14*5)+(Nov!E14*4)+(Dec!E14*3)+(Jan!E14*2)+(Feb!E14*1)</f>
        <v>0</v>
      </c>
      <c r="G14" s="8">
        <v>763.35</v>
      </c>
      <c r="H14" s="31">
        <f>Jan!H14+G14</f>
        <v>68575.350000000006</v>
      </c>
      <c r="I14" s="31">
        <f t="shared" si="0"/>
        <v>2443.83</v>
      </c>
      <c r="J14" s="31">
        <f t="shared" si="1"/>
        <v>151808.83000000002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15475.28</v>
      </c>
      <c r="D16" s="31">
        <f>(Jul!C16*8)+(Aug!C16*7)+(Sep!C16*6)+(Oct!C16*5)+(Nov!C16*4)+(Dec!C16*3)+(Jan!C16*2)+(Feb!C16*1)</f>
        <v>845035.28</v>
      </c>
      <c r="E16" s="8">
        <v>3975</v>
      </c>
      <c r="F16" s="31">
        <f>(Jul!E16*8)+(Aug!E16*7)+(Sep!E16*6)+(Oct!E16*5)+(Nov!E16*4)+(Dec!E16*3)+(Jan!E16*2)+(Feb!E16*1)</f>
        <v>138922</v>
      </c>
      <c r="G16" s="8">
        <v>173187</v>
      </c>
      <c r="H16" s="31">
        <f>Jan!H16+G16</f>
        <v>1058882</v>
      </c>
      <c r="I16" s="31">
        <f t="shared" si="0"/>
        <v>192637.28</v>
      </c>
      <c r="J16" s="31">
        <f t="shared" si="1"/>
        <v>2042839.28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3519</v>
      </c>
      <c r="D17" s="31">
        <f>(Jul!C17*8)+(Aug!C17*7)+(Sep!C17*6)+(Oct!C17*5)+(Nov!C17*4)+(Dec!C17*3)+(Jan!C17*2)+(Feb!C17*1)</f>
        <v>106537</v>
      </c>
      <c r="E17" s="8"/>
      <c r="F17" s="31">
        <f>(Jul!E17*8)+(Aug!E17*7)+(Sep!E17*6)+(Oct!E17*5)+(Nov!E17*4)+(Dec!E17*3)+(Jan!E17*2)+(Feb!E17*1)</f>
        <v>43644</v>
      </c>
      <c r="G17" s="8">
        <v>10701.62</v>
      </c>
      <c r="H17" s="31">
        <f>Jan!H17+G17</f>
        <v>110550.62</v>
      </c>
      <c r="I17" s="31">
        <f t="shared" si="0"/>
        <v>14220.62</v>
      </c>
      <c r="J17" s="31">
        <f t="shared" si="1"/>
        <v>260731.62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7115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3131</v>
      </c>
      <c r="I19" s="31">
        <f t="shared" si="0"/>
        <v>0</v>
      </c>
      <c r="J19" s="31">
        <f t="shared" si="1"/>
        <v>10246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1877.75</v>
      </c>
      <c r="D20" s="31">
        <f>(Jul!C20*8)+(Aug!C20*7)+(Sep!C20*6)+(Oct!C20*5)+(Nov!C20*4)+(Dec!C20*3)+(Jan!C20*2)+(Feb!C20*1)</f>
        <v>87692.75</v>
      </c>
      <c r="E20" s="8">
        <v>1149</v>
      </c>
      <c r="F20" s="31">
        <f>(Jul!E20*8)+(Aug!E20*7)+(Sep!E20*6)+(Oct!E20*5)+(Nov!E20*4)+(Dec!E20*3)+(Jan!E20*2)+(Feb!E20*1)</f>
        <v>23161</v>
      </c>
      <c r="G20" s="8">
        <v>6544.91</v>
      </c>
      <c r="H20" s="31">
        <f>Jan!H20+G20</f>
        <v>127350.91</v>
      </c>
      <c r="I20" s="31">
        <f t="shared" si="0"/>
        <v>9571.66</v>
      </c>
      <c r="J20" s="31">
        <f t="shared" si="1"/>
        <v>238204.66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0</v>
      </c>
      <c r="E21" s="8"/>
      <c r="F21" s="31">
        <f>(Jul!E21*8)+(Aug!E21*7)+(Sep!E21*6)+(Oct!E21*5)+(Nov!E21*4)+(Dec!E21*3)+(Jan!E21*2)+(Feb!E21*1)</f>
        <v>17060</v>
      </c>
      <c r="G21" s="8"/>
      <c r="H21" s="31">
        <f>Jan!H21+G21</f>
        <v>14621</v>
      </c>
      <c r="I21" s="31">
        <f t="shared" si="0"/>
        <v>0</v>
      </c>
      <c r="J21" s="31">
        <f t="shared" si="1"/>
        <v>31681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3602</v>
      </c>
      <c r="D22" s="31">
        <f>(Jul!C22*8)+(Aug!C22*7)+(Sep!C22*6)+(Oct!C22*5)+(Nov!C22*4)+(Dec!C22*3)+(Jan!C22*2)+(Feb!C22*1)</f>
        <v>92755</v>
      </c>
      <c r="E22" s="8">
        <v>1758</v>
      </c>
      <c r="F22" s="31">
        <f>(Jul!E22*8)+(Aug!E22*7)+(Sep!E22*6)+(Oct!E22*5)+(Nov!E22*4)+(Dec!E22*3)+(Jan!E22*2)+(Feb!E22*1)</f>
        <v>12028</v>
      </c>
      <c r="G22" s="8">
        <v>1758</v>
      </c>
      <c r="H22" s="31">
        <f>Jan!H22+G22</f>
        <v>62993</v>
      </c>
      <c r="I22" s="31">
        <f t="shared" si="0"/>
        <v>7118</v>
      </c>
      <c r="J22" s="31">
        <f t="shared" si="1"/>
        <v>167776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3010</v>
      </c>
      <c r="D23" s="31">
        <f>(Jul!C23*8)+(Aug!C23*7)+(Sep!C23*6)+(Oct!C23*5)+(Nov!C23*4)+(Dec!C23*3)+(Jan!C23*2)+(Feb!C23*1)</f>
        <v>164231</v>
      </c>
      <c r="E23" s="8">
        <v>2906.23</v>
      </c>
      <c r="F23" s="31">
        <f>(Jul!E23*8)+(Aug!E23*7)+(Sep!E23*6)+(Oct!E23*5)+(Nov!E23*4)+(Dec!E23*3)+(Jan!E23*2)+(Feb!E23*1)</f>
        <v>131695.23000000001</v>
      </c>
      <c r="G23" s="8">
        <v>74204.75</v>
      </c>
      <c r="H23" s="31">
        <f>Jan!H23+G23</f>
        <v>413229.75</v>
      </c>
      <c r="I23" s="31">
        <f t="shared" si="0"/>
        <v>80120.98</v>
      </c>
      <c r="J23" s="31">
        <f t="shared" si="1"/>
        <v>709155.98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38917</v>
      </c>
      <c r="E24" s="8"/>
      <c r="F24" s="31">
        <f>(Jul!E24*8)+(Aug!E24*7)+(Sep!E24*6)+(Oct!E24*5)+(Nov!E24*4)+(Dec!E24*3)+(Jan!E24*2)+(Feb!E24*1)</f>
        <v>10007</v>
      </c>
      <c r="G24" s="8"/>
      <c r="H24" s="31">
        <f>Jan!H24+G24</f>
        <v>299428</v>
      </c>
      <c r="I24" s="31">
        <f t="shared" si="0"/>
        <v>0</v>
      </c>
      <c r="J24" s="31">
        <f t="shared" si="1"/>
        <v>348352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1156</v>
      </c>
      <c r="D25" s="31">
        <f>(Jul!C25*8)+(Aug!C25*7)+(Sep!C25*6)+(Oct!C25*5)+(Nov!C25*4)+(Dec!C25*3)+(Jan!C25*2)+(Feb!C25*1)</f>
        <v>55913</v>
      </c>
      <c r="E25" s="8"/>
      <c r="F25" s="31">
        <f>(Jul!E25*8)+(Aug!E25*7)+(Sep!E25*6)+(Oct!E25*5)+(Nov!E25*4)+(Dec!E25*3)+(Jan!E25*2)+(Feb!E25*1)</f>
        <v>0</v>
      </c>
      <c r="G25" s="8">
        <v>3488</v>
      </c>
      <c r="H25" s="31">
        <f>Jan!H25+G25</f>
        <v>50710</v>
      </c>
      <c r="I25" s="31">
        <f t="shared" si="0"/>
        <v>4644</v>
      </c>
      <c r="J25" s="31">
        <f t="shared" si="1"/>
        <v>106623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1822.45</v>
      </c>
      <c r="D26" s="31">
        <f>(Jul!C26*8)+(Aug!C26*7)+(Sep!C26*6)+(Oct!C26*5)+(Nov!C26*4)+(Dec!C26*3)+(Jan!C26*2)+(Feb!C26*1)</f>
        <v>44405.45</v>
      </c>
      <c r="E26" s="8">
        <v>452</v>
      </c>
      <c r="F26" s="31">
        <f>(Jul!E26*8)+(Aug!E26*7)+(Sep!E26*6)+(Oct!E26*5)+(Nov!E26*4)+(Dec!E26*3)+(Jan!E26*2)+(Feb!E26*1)</f>
        <v>47068</v>
      </c>
      <c r="G26" s="8">
        <v>9463.4599999999991</v>
      </c>
      <c r="H26" s="31">
        <f>Jan!H26+G26</f>
        <v>103576.45999999999</v>
      </c>
      <c r="I26" s="31">
        <f t="shared" si="0"/>
        <v>11737.91</v>
      </c>
      <c r="J26" s="31">
        <f t="shared" si="1"/>
        <v>195049.90999999997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784</v>
      </c>
      <c r="D27" s="31">
        <f>(Jul!C27*8)+(Aug!C27*7)+(Sep!C27*6)+(Oct!C27*5)+(Nov!C27*4)+(Dec!C27*3)+(Jan!C27*2)+(Feb!C27*1)</f>
        <v>41097</v>
      </c>
      <c r="E27" s="8">
        <v>510</v>
      </c>
      <c r="F27" s="31">
        <f>(Jul!E27*8)+(Aug!E27*7)+(Sep!E27*6)+(Oct!E27*5)+(Nov!E27*4)+(Dec!E27*3)+(Jan!E27*2)+(Feb!E27*1)</f>
        <v>14966</v>
      </c>
      <c r="G27" s="8">
        <v>76</v>
      </c>
      <c r="H27" s="31">
        <f>Jan!H27+G27</f>
        <v>77620</v>
      </c>
      <c r="I27" s="31">
        <f t="shared" si="0"/>
        <v>1370</v>
      </c>
      <c r="J27" s="31">
        <f t="shared" si="1"/>
        <v>133683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1537</v>
      </c>
      <c r="D28" s="31">
        <f>(Jul!C28*8)+(Aug!C28*7)+(Sep!C28*6)+(Oct!C28*5)+(Nov!C28*4)+(Dec!C28*3)+(Jan!C28*2)+(Feb!C28*1)</f>
        <v>20250</v>
      </c>
      <c r="E28" s="8"/>
      <c r="F28" s="31">
        <f>(Jul!E28*8)+(Aug!E28*7)+(Sep!E28*6)+(Oct!E28*5)+(Nov!E28*4)+(Dec!E28*3)+(Jan!E28*2)+(Feb!E28*1)</f>
        <v>270</v>
      </c>
      <c r="G28" s="8"/>
      <c r="H28" s="31">
        <f>Jan!H28+G28</f>
        <v>14754</v>
      </c>
      <c r="I28" s="31">
        <f t="shared" si="0"/>
        <v>1537</v>
      </c>
      <c r="J28" s="31">
        <f t="shared" si="1"/>
        <v>35274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2176</v>
      </c>
      <c r="D29" s="31">
        <f>(Jul!C29*8)+(Aug!C29*7)+(Sep!C29*6)+(Oct!C29*5)+(Nov!C29*4)+(Dec!C29*3)+(Jan!C29*2)+(Feb!C29*1)</f>
        <v>44576</v>
      </c>
      <c r="E29" s="8">
        <v>263</v>
      </c>
      <c r="F29" s="31">
        <f>(Jul!E29*8)+(Aug!E29*7)+(Sep!E29*6)+(Oct!E29*5)+(Nov!E29*4)+(Dec!E29*3)+(Jan!E29*2)+(Feb!E29*1)</f>
        <v>263</v>
      </c>
      <c r="G29" s="8">
        <v>4142</v>
      </c>
      <c r="H29" s="31">
        <f>Jan!H29+G29</f>
        <v>26620</v>
      </c>
      <c r="I29" s="31">
        <f t="shared" si="0"/>
        <v>6581</v>
      </c>
      <c r="J29" s="31">
        <f t="shared" si="1"/>
        <v>71459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2202</v>
      </c>
      <c r="D30" s="31">
        <f>(Jul!C30*8)+(Aug!C30*7)+(Sep!C30*6)+(Oct!C30*5)+(Nov!C30*4)+(Dec!C30*3)+(Jan!C30*2)+(Feb!C30*1)</f>
        <v>104553</v>
      </c>
      <c r="E30" s="8">
        <v>839</v>
      </c>
      <c r="F30" s="31">
        <f>(Jul!E30*8)+(Aug!E30*7)+(Sep!E30*6)+(Oct!E30*5)+(Nov!E30*4)+(Dec!E30*3)+(Jan!E30*2)+(Feb!E30*1)</f>
        <v>102479</v>
      </c>
      <c r="G30" s="8">
        <v>16255.93</v>
      </c>
      <c r="H30" s="31">
        <f>Jan!H30+G30</f>
        <v>300616.93</v>
      </c>
      <c r="I30" s="31">
        <f t="shared" si="0"/>
        <v>19296.93</v>
      </c>
      <c r="J30" s="31">
        <f t="shared" si="1"/>
        <v>507648.93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7457</v>
      </c>
      <c r="D31" s="31">
        <f>(Jul!C31*8)+(Aug!C31*7)+(Sep!C31*6)+(Oct!C31*5)+(Nov!C31*4)+(Dec!C31*3)+(Jan!C31*2)+(Feb!C31*1)</f>
        <v>318926</v>
      </c>
      <c r="E31" s="8">
        <v>4924</v>
      </c>
      <c r="F31" s="31">
        <f>(Jul!E31*8)+(Aug!E31*7)+(Sep!E31*6)+(Oct!E31*5)+(Nov!E31*4)+(Dec!E31*3)+(Jan!E31*2)+(Feb!E31*1)</f>
        <v>428607</v>
      </c>
      <c r="G31" s="8">
        <v>84034</v>
      </c>
      <c r="H31" s="31">
        <f>Jan!H31+G31</f>
        <v>972830</v>
      </c>
      <c r="I31" s="31">
        <f t="shared" si="0"/>
        <v>96415</v>
      </c>
      <c r="J31" s="31">
        <f t="shared" si="1"/>
        <v>1720363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8328</v>
      </c>
      <c r="E32" s="8"/>
      <c r="F32" s="31">
        <f>(Jul!E32*8)+(Aug!E32*7)+(Sep!E32*6)+(Oct!E32*5)+(Nov!E32*4)+(Dec!E32*3)+(Jan!E32*2)+(Feb!E32*1)</f>
        <v>7136</v>
      </c>
      <c r="G32" s="8"/>
      <c r="H32" s="31">
        <f>Jan!H32+G32</f>
        <v>1029</v>
      </c>
      <c r="I32" s="31">
        <f t="shared" si="0"/>
        <v>0</v>
      </c>
      <c r="J32" s="31">
        <f t="shared" si="1"/>
        <v>16493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3675.87</v>
      </c>
      <c r="D33" s="31">
        <f>(Jul!C33*8)+(Aug!C33*7)+(Sep!C33*6)+(Oct!C33*5)+(Nov!C33*4)+(Dec!C33*3)+(Jan!C33*2)+(Feb!C33*1)</f>
        <v>69955.87</v>
      </c>
      <c r="E33" s="8"/>
      <c r="F33" s="31">
        <f>(Jul!E33*8)+(Aug!E33*7)+(Sep!E33*6)+(Oct!E33*5)+(Nov!E33*4)+(Dec!E33*3)+(Jan!E33*2)+(Feb!E33*1)</f>
        <v>12725</v>
      </c>
      <c r="G33" s="8">
        <v>1799</v>
      </c>
      <c r="H33" s="31">
        <f>Jan!H33+G33</f>
        <v>113071</v>
      </c>
      <c r="I33" s="31">
        <f t="shared" si="0"/>
        <v>5474.87</v>
      </c>
      <c r="J33" s="31">
        <f t="shared" si="1"/>
        <v>195751.87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836.13</v>
      </c>
      <c r="D34" s="31">
        <f>(Jul!C34*8)+(Aug!C34*7)+(Sep!C34*6)+(Oct!C34*5)+(Nov!C34*4)+(Dec!C34*3)+(Jan!C34*2)+(Feb!C34*1)</f>
        <v>2440.13</v>
      </c>
      <c r="E34" s="8"/>
      <c r="F34" s="31">
        <f>(Jul!E34*8)+(Aug!E34*7)+(Sep!E34*6)+(Oct!E34*5)+(Nov!E34*4)+(Dec!E34*3)+(Jan!E34*2)+(Feb!E34*1)</f>
        <v>0</v>
      </c>
      <c r="G34" s="8">
        <v>3242</v>
      </c>
      <c r="H34" s="31">
        <f>Jan!H34+G34</f>
        <v>12781</v>
      </c>
      <c r="I34" s="31">
        <f t="shared" si="0"/>
        <v>4078.13</v>
      </c>
      <c r="J34" s="31">
        <f t="shared" si="1"/>
        <v>15221.130000000001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8145.55</v>
      </c>
      <c r="D35" s="31">
        <f>(Jul!C35*8)+(Aug!C35*7)+(Sep!C35*6)+(Oct!C35*5)+(Nov!C35*4)+(Dec!C35*3)+(Jan!C35*2)+(Feb!C35*1)</f>
        <v>171898.55</v>
      </c>
      <c r="E35" s="8"/>
      <c r="F35" s="31">
        <f>(Jul!E35*8)+(Aug!E35*7)+(Sep!E35*6)+(Oct!E35*5)+(Nov!E35*4)+(Dec!E35*3)+(Jan!E35*2)+(Feb!E35*1)</f>
        <v>97758</v>
      </c>
      <c r="G35" s="8">
        <v>41559</v>
      </c>
      <c r="H35" s="31">
        <f>Jan!H35+G35</f>
        <v>307680</v>
      </c>
      <c r="I35" s="31">
        <f t="shared" si="0"/>
        <v>49704.55</v>
      </c>
      <c r="J35" s="31">
        <f t="shared" si="1"/>
        <v>577336.55000000005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5973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6104</v>
      </c>
      <c r="I36" s="31">
        <f t="shared" si="0"/>
        <v>0</v>
      </c>
      <c r="J36" s="31">
        <f t="shared" si="1"/>
        <v>12077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1783.71</v>
      </c>
      <c r="D37" s="31">
        <f>(Jul!C37*8)+(Aug!C37*7)+(Sep!C37*6)+(Oct!C37*5)+(Nov!C37*4)+(Dec!C37*3)+(Jan!C37*2)+(Feb!C37*1)</f>
        <v>43121.71</v>
      </c>
      <c r="E37" s="8"/>
      <c r="F37" s="31">
        <f>(Jul!E37*8)+(Aug!E37*7)+(Sep!E37*6)+(Oct!E37*5)+(Nov!E37*4)+(Dec!E37*3)+(Jan!E37*2)+(Feb!E37*1)</f>
        <v>0</v>
      </c>
      <c r="G37" s="8">
        <v>891</v>
      </c>
      <c r="H37" s="31">
        <f>Jan!H37+G37</f>
        <v>37253</v>
      </c>
      <c r="I37" s="31">
        <f t="shared" si="0"/>
        <v>2674.71</v>
      </c>
      <c r="J37" s="31">
        <f t="shared" si="1"/>
        <v>80374.709999999992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7910</v>
      </c>
      <c r="E38" s="8">
        <v>90</v>
      </c>
      <c r="F38" s="31">
        <f>(Jul!E38*8)+(Aug!E38*7)+(Sep!E38*6)+(Oct!E38*5)+(Nov!E38*4)+(Dec!E38*3)+(Jan!E38*2)+(Feb!E38*1)</f>
        <v>90</v>
      </c>
      <c r="G38" s="8"/>
      <c r="H38" s="31">
        <f>Jan!H38+G38</f>
        <v>6430</v>
      </c>
      <c r="I38" s="31">
        <f t="shared" si="0"/>
        <v>90</v>
      </c>
      <c r="J38" s="31">
        <f t="shared" si="1"/>
        <v>14430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651.36</v>
      </c>
      <c r="D39" s="31">
        <f>(Jul!C39*8)+(Aug!C39*7)+(Sep!C39*6)+(Oct!C39*5)+(Nov!C39*4)+(Dec!C39*3)+(Jan!C39*2)+(Feb!C39*1)</f>
        <v>118878.36</v>
      </c>
      <c r="E39" s="8"/>
      <c r="F39" s="31">
        <f>(Jul!E39*8)+(Aug!E39*7)+(Sep!E39*6)+(Oct!E39*5)+(Nov!E39*4)+(Dec!E39*3)+(Jan!E39*2)+(Feb!E39*1)</f>
        <v>50636</v>
      </c>
      <c r="G39" s="8">
        <v>44382</v>
      </c>
      <c r="H39" s="31">
        <f>Jan!H39+G39</f>
        <v>194662</v>
      </c>
      <c r="I39" s="31">
        <f t="shared" si="0"/>
        <v>45033.36</v>
      </c>
      <c r="J39" s="31">
        <f t="shared" si="1"/>
        <v>364176.36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2072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518</v>
      </c>
      <c r="I40" s="31">
        <f t="shared" si="0"/>
        <v>0</v>
      </c>
      <c r="J40" s="31">
        <f t="shared" si="1"/>
        <v>2590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266</v>
      </c>
      <c r="E41" s="8"/>
      <c r="F41" s="31">
        <f>(Jul!E41*8)+(Aug!E41*7)+(Sep!E41*6)+(Oct!E41*5)+(Nov!E41*4)+(Dec!E41*3)+(Jan!E41*2)+(Feb!E41*1)</f>
        <v>1253</v>
      </c>
      <c r="G41" s="8"/>
      <c r="H41" s="31">
        <f>Jan!H41+G41</f>
        <v>2916</v>
      </c>
      <c r="I41" s="31">
        <f t="shared" si="0"/>
        <v>0</v>
      </c>
      <c r="J41" s="31">
        <f t="shared" si="1"/>
        <v>4435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5778.57</v>
      </c>
      <c r="D42" s="31">
        <f>(Jul!C42*8)+(Aug!C42*7)+(Sep!C42*6)+(Oct!C42*5)+(Nov!C42*4)+(Dec!C42*3)+(Jan!C42*2)+(Feb!C42*1)</f>
        <v>30405.57</v>
      </c>
      <c r="E42" s="8">
        <v>1949</v>
      </c>
      <c r="F42" s="31">
        <f>(Jul!E42*8)+(Aug!E42*7)+(Sep!E42*6)+(Oct!E42*5)+(Nov!E42*4)+(Dec!E42*3)+(Jan!E42*2)+(Feb!E42*1)</f>
        <v>59007</v>
      </c>
      <c r="G42" s="8">
        <v>7701</v>
      </c>
      <c r="H42" s="31">
        <f>Jan!H42+G42</f>
        <v>93676</v>
      </c>
      <c r="I42" s="31">
        <f t="shared" si="0"/>
        <v>15428.57</v>
      </c>
      <c r="J42" s="31">
        <f t="shared" si="1"/>
        <v>183088.57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4929.22</v>
      </c>
      <c r="D43" s="31">
        <f>(Jul!C43*8)+(Aug!C43*7)+(Sep!C43*6)+(Oct!C43*5)+(Nov!C43*4)+(Dec!C43*3)+(Jan!C43*2)+(Feb!C43*1)</f>
        <v>113391.22</v>
      </c>
      <c r="E43" s="8"/>
      <c r="F43" s="31">
        <f>(Jul!E43*8)+(Aug!E43*7)+(Sep!E43*6)+(Oct!E43*5)+(Nov!E43*4)+(Dec!E43*3)+(Jan!E43*2)+(Feb!E43*1)</f>
        <v>16680</v>
      </c>
      <c r="G43" s="8">
        <v>15935</v>
      </c>
      <c r="H43" s="31">
        <f>Jan!H43+G43</f>
        <v>120881</v>
      </c>
      <c r="I43" s="31">
        <f t="shared" si="0"/>
        <v>20864.22</v>
      </c>
      <c r="J43" s="31">
        <f t="shared" si="1"/>
        <v>250952.22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6133.78</v>
      </c>
      <c r="D44" s="31">
        <f>(Jul!C44*8)+(Aug!C44*7)+(Sep!C44*6)+(Oct!C44*5)+(Nov!C44*4)+(Dec!C44*3)+(Jan!C44*2)+(Feb!C44*1)</f>
        <v>249531.78</v>
      </c>
      <c r="E44" s="8"/>
      <c r="F44" s="31">
        <f>(Jul!E44*8)+(Aug!E44*7)+(Sep!E44*6)+(Oct!E44*5)+(Nov!E44*4)+(Dec!E44*3)+(Jan!E44*2)+(Feb!E44*1)</f>
        <v>23298</v>
      </c>
      <c r="G44" s="8">
        <v>79947</v>
      </c>
      <c r="H44" s="31">
        <f>Jan!H44+G44</f>
        <v>406564</v>
      </c>
      <c r="I44" s="31">
        <f t="shared" si="0"/>
        <v>86080.78</v>
      </c>
      <c r="J44" s="31">
        <f t="shared" si="1"/>
        <v>679393.78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25638</v>
      </c>
      <c r="E45" s="8"/>
      <c r="F45" s="31">
        <f>(Jul!E45*8)+(Aug!E45*7)+(Sep!E45*6)+(Oct!E45*5)+(Nov!E45*4)+(Dec!E45*3)+(Jan!E45*2)+(Feb!E45*1)</f>
        <v>17592</v>
      </c>
      <c r="G45" s="8"/>
      <c r="H45" s="31">
        <f>Jan!H45+G45</f>
        <v>82768</v>
      </c>
      <c r="I45" s="31">
        <f t="shared" si="0"/>
        <v>0</v>
      </c>
      <c r="J45" s="31">
        <f t="shared" si="1"/>
        <v>125998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407.75</v>
      </c>
      <c r="D46" s="31">
        <f>(Jul!C46*8)+(Aug!C46*7)+(Sep!C46*6)+(Oct!C46*5)+(Nov!C46*4)+(Dec!C46*3)+(Jan!C46*2)+(Feb!C46*1)</f>
        <v>7522.75</v>
      </c>
      <c r="E46" s="8"/>
      <c r="F46" s="31">
        <f>(Jul!E46*8)+(Aug!E46*7)+(Sep!E46*6)+(Oct!E46*5)+(Nov!E46*4)+(Dec!E46*3)+(Jan!E46*2)+(Feb!E46*1)</f>
        <v>0</v>
      </c>
      <c r="G46" s="8">
        <v>7616</v>
      </c>
      <c r="H46" s="31">
        <f>Jan!H46+G46</f>
        <v>11204</v>
      </c>
      <c r="I46" s="31">
        <f t="shared" si="0"/>
        <v>8023.75</v>
      </c>
      <c r="J46" s="31">
        <f t="shared" si="1"/>
        <v>18726.75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6821.03</v>
      </c>
      <c r="D47" s="31">
        <f>(Jul!C47*8)+(Aug!C47*7)+(Sep!C47*6)+(Oct!C47*5)+(Nov!C47*4)+(Dec!C47*3)+(Jan!C47*2)+(Feb!C47*1)</f>
        <v>204611.03</v>
      </c>
      <c r="E47" s="8"/>
      <c r="F47" s="31">
        <f>(Jul!E47*8)+(Aug!E47*7)+(Sep!E47*6)+(Oct!E47*5)+(Nov!E47*4)+(Dec!E47*3)+(Jan!E47*2)+(Feb!E47*1)</f>
        <v>6780</v>
      </c>
      <c r="G47" s="8">
        <v>8753</v>
      </c>
      <c r="H47" s="31">
        <f>Jan!H47+G47</f>
        <v>263821</v>
      </c>
      <c r="I47" s="31">
        <f t="shared" si="0"/>
        <v>15574.029999999999</v>
      </c>
      <c r="J47" s="31">
        <f t="shared" si="1"/>
        <v>475212.03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263.23</v>
      </c>
      <c r="D48" s="31">
        <f>(Jul!C48*8)+(Aug!C48*7)+(Sep!C48*6)+(Oct!C48*5)+(Nov!C48*4)+(Dec!C48*3)+(Jan!C48*2)+(Feb!C48*1)</f>
        <v>84877.23</v>
      </c>
      <c r="E48" s="8"/>
      <c r="F48" s="31">
        <f>(Jul!E48*8)+(Aug!E48*7)+(Sep!E48*6)+(Oct!E48*5)+(Nov!E48*4)+(Dec!E48*3)+(Jan!E48*2)+(Feb!E48*1)</f>
        <v>32588</v>
      </c>
      <c r="G48" s="8">
        <v>4662</v>
      </c>
      <c r="H48" s="31">
        <f>Jan!H48+G48</f>
        <v>93150</v>
      </c>
      <c r="I48" s="31">
        <f t="shared" si="0"/>
        <v>4925.2299999999996</v>
      </c>
      <c r="J48" s="31">
        <f t="shared" si="1"/>
        <v>210615.22999999998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6322.47</v>
      </c>
      <c r="D49" s="31">
        <f>(Jul!C49*8)+(Aug!C49*7)+(Sep!C49*6)+(Oct!C49*5)+(Nov!C49*4)+(Dec!C49*3)+(Jan!C49*2)+(Feb!C49*1)</f>
        <v>72768.47</v>
      </c>
      <c r="E49" s="8"/>
      <c r="F49" s="31">
        <f>(Jul!E49*8)+(Aug!E49*7)+(Sep!E49*6)+(Oct!E49*5)+(Nov!E49*4)+(Dec!E49*3)+(Jan!E49*2)+(Feb!E49*1)</f>
        <v>0</v>
      </c>
      <c r="G49" s="8">
        <v>231408</v>
      </c>
      <c r="H49" s="31">
        <f>Jan!H49+G49</f>
        <v>273108</v>
      </c>
      <c r="I49" s="31">
        <f t="shared" si="0"/>
        <v>237730.47</v>
      </c>
      <c r="J49" s="31">
        <f t="shared" si="1"/>
        <v>345876.47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1059.0899999999999</v>
      </c>
      <c r="D50" s="31">
        <f>(Jul!C50*8)+(Aug!C50*7)+(Sep!C50*6)+(Oct!C50*5)+(Nov!C50*4)+(Dec!C50*3)+(Jan!C50*2)+(Feb!C50*1)</f>
        <v>32010.09</v>
      </c>
      <c r="E50" s="8"/>
      <c r="F50" s="31">
        <f>(Jul!E50*8)+(Aug!E50*7)+(Sep!E50*6)+(Oct!E50*5)+(Nov!E50*4)+(Dec!E50*3)+(Jan!E50*2)+(Feb!E50*1)</f>
        <v>30042</v>
      </c>
      <c r="G50" s="8">
        <v>5120</v>
      </c>
      <c r="H50" s="31">
        <f>Jan!H50+G50</f>
        <v>34045</v>
      </c>
      <c r="I50" s="31">
        <f t="shared" si="0"/>
        <v>6179.09</v>
      </c>
      <c r="J50" s="31">
        <f t="shared" si="1"/>
        <v>96097.09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3040</v>
      </c>
      <c r="D51" s="31">
        <f>(Jul!C51*8)+(Aug!C51*7)+(Sep!C51*6)+(Oct!C51*5)+(Nov!C51*4)+(Dec!C51*3)+(Jan!C51*2)+(Feb!C51*1)</f>
        <v>99974</v>
      </c>
      <c r="E51" s="8"/>
      <c r="F51" s="31">
        <f>(Jul!E51*8)+(Aug!E51*7)+(Sep!E51*6)+(Oct!E51*5)+(Nov!E51*4)+(Dec!E51*3)+(Jan!E51*2)+(Feb!E51*1)</f>
        <v>47902</v>
      </c>
      <c r="G51" s="8">
        <v>267140</v>
      </c>
      <c r="H51" s="31">
        <f>Jan!H51+G51</f>
        <v>453249</v>
      </c>
      <c r="I51" s="31">
        <f t="shared" si="0"/>
        <v>270180</v>
      </c>
      <c r="J51" s="31">
        <f t="shared" si="1"/>
        <v>601125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31969</v>
      </c>
      <c r="E52" s="8"/>
      <c r="F52" s="31">
        <f>(Jul!E52*8)+(Aug!E52*7)+(Sep!E52*6)+(Oct!E52*5)+(Nov!E52*4)+(Dec!E52*3)+(Jan!E52*2)+(Feb!E52*1)</f>
        <v>26970</v>
      </c>
      <c r="G52" s="8"/>
      <c r="H52" s="31">
        <f>Jan!H52+G52</f>
        <v>163047</v>
      </c>
      <c r="I52" s="31">
        <f t="shared" si="0"/>
        <v>0</v>
      </c>
      <c r="J52" s="31">
        <f t="shared" si="1"/>
        <v>221986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1156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8652</v>
      </c>
      <c r="I53" s="31">
        <f t="shared" si="0"/>
        <v>0</v>
      </c>
      <c r="J53" s="31">
        <f t="shared" si="1"/>
        <v>9808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2886</v>
      </c>
      <c r="D54" s="31">
        <f>(Jul!C54*8)+(Aug!C54*7)+(Sep!C54*6)+(Oct!C54*5)+(Nov!C54*4)+(Dec!C54*3)+(Jan!C54*2)+(Feb!C54*1)</f>
        <v>61167</v>
      </c>
      <c r="E54" s="8"/>
      <c r="F54" s="31">
        <f>(Jul!E54*8)+(Aug!E54*7)+(Sep!E54*6)+(Oct!E54*5)+(Nov!E54*4)+(Dec!E54*3)+(Jan!E54*2)+(Feb!E54*1)</f>
        <v>15698</v>
      </c>
      <c r="G54" s="8">
        <v>44156</v>
      </c>
      <c r="H54" s="31">
        <f>Jan!H54+G54</f>
        <v>120203</v>
      </c>
      <c r="I54" s="31">
        <f t="shared" si="0"/>
        <v>47042</v>
      </c>
      <c r="J54" s="31">
        <f t="shared" si="1"/>
        <v>197068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2087.71</v>
      </c>
      <c r="D55" s="31">
        <f>(Jul!C55*8)+(Aug!C55*7)+(Sep!C55*6)+(Oct!C55*5)+(Nov!C55*4)+(Dec!C55*3)+(Jan!C55*2)+(Feb!C55*1)</f>
        <v>201834.71</v>
      </c>
      <c r="E55" s="8"/>
      <c r="F55" s="31">
        <f>(Jul!E55*8)+(Aug!E55*7)+(Sep!E55*6)+(Oct!E55*5)+(Nov!E55*4)+(Dec!E55*3)+(Jan!E55*2)+(Feb!E55*1)</f>
        <v>2133</v>
      </c>
      <c r="G55" s="8">
        <v>26647.35</v>
      </c>
      <c r="H55" s="31">
        <f>Jan!H55+G55</f>
        <v>257139.35</v>
      </c>
      <c r="I55" s="31">
        <f t="shared" si="0"/>
        <v>28735.059999999998</v>
      </c>
      <c r="J55" s="31">
        <f t="shared" si="1"/>
        <v>461107.06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1743.48</v>
      </c>
      <c r="D57" s="31">
        <f>(Jul!C57*8)+(Aug!C57*7)+(Sep!C57*6)+(Oct!C57*5)+(Nov!C57*4)+(Dec!C57*3)+(Jan!C57*2)+(Feb!C57*1)</f>
        <v>99223.48</v>
      </c>
      <c r="E57" s="8"/>
      <c r="F57" s="31">
        <f>(Jul!E57*8)+(Aug!E57*7)+(Sep!E57*6)+(Oct!E57*5)+(Nov!E57*4)+(Dec!E57*3)+(Jan!E57*2)+(Feb!E57*1)</f>
        <v>56634</v>
      </c>
      <c r="G57" s="8">
        <v>15513</v>
      </c>
      <c r="H57" s="31">
        <f>Jan!H57+G57</f>
        <v>306406</v>
      </c>
      <c r="I57" s="31">
        <f t="shared" si="0"/>
        <v>17256.48</v>
      </c>
      <c r="J57" s="31">
        <f t="shared" si="1"/>
        <v>462263.48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3415.74</v>
      </c>
      <c r="D58" s="31">
        <f>(Jul!C58*8)+(Aug!C58*7)+(Sep!C58*6)+(Oct!C58*5)+(Nov!C58*4)+(Dec!C58*3)+(Jan!C58*2)+(Feb!C58*1)</f>
        <v>5047.74</v>
      </c>
      <c r="E58" s="8"/>
      <c r="F58" s="31">
        <f>(Jul!E58*8)+(Aug!E58*7)+(Sep!E58*6)+(Oct!E58*5)+(Nov!E58*4)+(Dec!E58*3)+(Jan!E58*2)+(Feb!E58*1)</f>
        <v>15406</v>
      </c>
      <c r="G58" s="8">
        <v>57174</v>
      </c>
      <c r="H58" s="31">
        <f>Jan!H58+G58</f>
        <v>72725</v>
      </c>
      <c r="I58" s="31">
        <f t="shared" si="0"/>
        <v>60589.74</v>
      </c>
      <c r="J58" s="31">
        <f t="shared" si="1"/>
        <v>93178.739999999991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37070</v>
      </c>
      <c r="D60" s="31">
        <f>(Jul!C60*8)+(Aug!C60*7)+(Sep!C60*6)+(Oct!C60*5)+(Nov!C60*4)+(Dec!C60*3)+(Jan!C60*2)+(Feb!C60*1)</f>
        <v>1088035</v>
      </c>
      <c r="E60" s="8">
        <v>2645</v>
      </c>
      <c r="F60" s="31">
        <f>(Jul!E60*8)+(Aug!E60*7)+(Sep!E60*6)+(Oct!E60*5)+(Nov!E60*4)+(Dec!E60*3)+(Jan!E60*2)+(Feb!E60*1)</f>
        <v>91598</v>
      </c>
      <c r="G60" s="8">
        <v>439924</v>
      </c>
      <c r="H60" s="31">
        <f>Jan!H60+G60</f>
        <v>2905283</v>
      </c>
      <c r="I60" s="31">
        <f t="shared" si="0"/>
        <v>479639</v>
      </c>
      <c r="J60" s="31">
        <f t="shared" si="1"/>
        <v>4084916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835</v>
      </c>
      <c r="D61" s="31">
        <f>(Jul!C61*8)+(Aug!C61*7)+(Sep!C61*6)+(Oct!C61*5)+(Nov!C61*4)+(Dec!C61*3)+(Jan!C61*2)+(Feb!C61*1)</f>
        <v>30783</v>
      </c>
      <c r="E61" s="8"/>
      <c r="F61" s="31">
        <f>(Jul!E61*8)+(Aug!E61*7)+(Sep!E61*6)+(Oct!E61*5)+(Nov!E61*4)+(Dec!E61*3)+(Jan!E61*2)+(Feb!E61*1)</f>
        <v>4002</v>
      </c>
      <c r="G61" s="8">
        <v>4409</v>
      </c>
      <c r="H61" s="31">
        <f>Jan!H61+G61</f>
        <v>89604</v>
      </c>
      <c r="I61" s="31">
        <f t="shared" si="0"/>
        <v>5244</v>
      </c>
      <c r="J61" s="31">
        <f t="shared" si="1"/>
        <v>124389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524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1441</v>
      </c>
      <c r="I62" s="31">
        <f t="shared" si="0"/>
        <v>0</v>
      </c>
      <c r="J62" s="31">
        <f t="shared" si="1"/>
        <v>1965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69531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130893</v>
      </c>
      <c r="I63" s="31">
        <f t="shared" si="0"/>
        <v>0</v>
      </c>
      <c r="J63" s="31">
        <f t="shared" si="1"/>
        <v>200424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9124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17356</v>
      </c>
      <c r="I66" s="31">
        <f t="shared" si="2"/>
        <v>0</v>
      </c>
      <c r="J66" s="31">
        <f t="shared" si="3"/>
        <v>26480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10476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3066</v>
      </c>
      <c r="I67" s="31">
        <f t="shared" si="2"/>
        <v>0</v>
      </c>
      <c r="J67" s="31">
        <f t="shared" si="3"/>
        <v>13542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8904</v>
      </c>
      <c r="G68" s="8"/>
      <c r="H68" s="31">
        <f>Jan!H68+G68</f>
        <v>22241</v>
      </c>
      <c r="I68" s="31">
        <f t="shared" si="2"/>
        <v>0</v>
      </c>
      <c r="J68" s="31">
        <f t="shared" si="3"/>
        <v>31145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25584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59483</v>
      </c>
      <c r="I69" s="31">
        <f t="shared" si="2"/>
        <v>0</v>
      </c>
      <c r="J69" s="31">
        <f t="shared" si="3"/>
        <v>85067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9075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24869</v>
      </c>
      <c r="I70" s="31">
        <f t="shared" si="2"/>
        <v>0</v>
      </c>
      <c r="J70" s="31">
        <f t="shared" si="3"/>
        <v>33944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2855</v>
      </c>
      <c r="D71" s="31">
        <f>(Jul!C71*8)+(Aug!C71*7)+(Sep!C71*6)+(Oct!C71*5)+(Nov!C71*4)+(Dec!C71*3)+(Jan!C71*2)+(Feb!C71*1)</f>
        <v>84213</v>
      </c>
      <c r="E71" s="8">
        <v>1254</v>
      </c>
      <c r="F71" s="31">
        <f>(Jul!E71*8)+(Aug!E71*7)+(Sep!E71*6)+(Oct!E71*5)+(Nov!E71*4)+(Dec!E71*3)+(Jan!E71*2)+(Feb!E71*1)</f>
        <v>15775</v>
      </c>
      <c r="G71" s="8">
        <v>6579</v>
      </c>
      <c r="H71" s="31">
        <f>Jan!H71+G71</f>
        <v>154886</v>
      </c>
      <c r="I71" s="31">
        <f t="shared" si="2"/>
        <v>10688</v>
      </c>
      <c r="J71" s="31">
        <f t="shared" si="3"/>
        <v>254874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63383.009999999995</v>
      </c>
      <c r="D72" s="32">
        <f t="shared" si="4"/>
        <v>3664508.01</v>
      </c>
      <c r="E72" s="32">
        <f t="shared" si="4"/>
        <v>41338.9</v>
      </c>
      <c r="F72" s="32">
        <f t="shared" si="4"/>
        <v>2172677.9</v>
      </c>
      <c r="G72" s="32">
        <f t="shared" si="4"/>
        <v>528750.33000000007</v>
      </c>
      <c r="H72" s="32">
        <f t="shared" si="4"/>
        <v>6447896.3300000001</v>
      </c>
      <c r="I72" s="32">
        <f t="shared" si="4"/>
        <v>633472.24</v>
      </c>
      <c r="J72" s="32">
        <f t="shared" si="4"/>
        <v>12285082.240000002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100740.69</v>
      </c>
      <c r="D73" s="32">
        <f t="shared" si="5"/>
        <v>3079316.69</v>
      </c>
      <c r="E73" s="32">
        <f t="shared" si="5"/>
        <v>5938</v>
      </c>
      <c r="F73" s="32">
        <f t="shared" si="5"/>
        <v>640607</v>
      </c>
      <c r="G73" s="32">
        <f t="shared" si="5"/>
        <v>1314557.3500000001</v>
      </c>
      <c r="H73" s="32">
        <f t="shared" si="5"/>
        <v>6852204.3499999996</v>
      </c>
      <c r="I73" s="32">
        <f t="shared" si="5"/>
        <v>1421236.04</v>
      </c>
      <c r="J73" s="32">
        <f t="shared" si="5"/>
        <v>10572128.040000001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164123.70000000001</v>
      </c>
      <c r="D74" s="31">
        <f>SUM(D72:D73)</f>
        <v>6743824.6999999993</v>
      </c>
      <c r="E74" s="32">
        <f t="shared" ref="E74:J74" si="6">SUM(E72:E73)</f>
        <v>47276.9</v>
      </c>
      <c r="F74" s="32">
        <f t="shared" si="6"/>
        <v>2813284.9</v>
      </c>
      <c r="G74" s="32">
        <f t="shared" si="6"/>
        <v>1843307.6800000002</v>
      </c>
      <c r="H74" s="32">
        <f t="shared" si="6"/>
        <v>13300100.68</v>
      </c>
      <c r="I74" s="32">
        <f t="shared" si="6"/>
        <v>2054708.28</v>
      </c>
      <c r="J74" s="32">
        <f t="shared" si="6"/>
        <v>22857210.280000001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23" activePane="bottomLeft" state="frozen"/>
      <selection pane="bottomLeft" activeCell="G31" sqref="G3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18491</v>
      </c>
      <c r="D5" s="31">
        <f>(Jul!C5*9)+(Aug!C5*8)+(Sep!C5*7)+(Oct!C5*6)+(Nov!C5*5)+(Dec!C5*4)+(Jan!C5*3)+(Feb!C5*2)+(Mar!C5*1)</f>
        <v>1042241.32</v>
      </c>
      <c r="E5" s="8">
        <v>13129</v>
      </c>
      <c r="F5" s="31">
        <f>(Jul!E5*9)+(Aug!E5*8)+(Sep!E5*7)+(Oct!E5*6)+(Nov!E5*5)+(Dec!E5*4)+(Jan!E5*3)+(Feb!E5*2)+(Mar!E5*1)</f>
        <v>980981.34</v>
      </c>
      <c r="G5" s="8">
        <v>94007</v>
      </c>
      <c r="H5" s="31">
        <f>Feb!H5+G5</f>
        <v>1665776.69</v>
      </c>
      <c r="I5" s="31">
        <f t="shared" ref="I5:I63" si="0">C5+E5+G5</f>
        <v>125627</v>
      </c>
      <c r="J5" s="31">
        <f t="shared" ref="J5:J63" si="1">D5+F5+H5</f>
        <v>3688999.3499999996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3255</v>
      </c>
      <c r="E6" s="8"/>
      <c r="F6" s="31">
        <f>(Jul!E6*9)+(Aug!E6*8)+(Sep!E6*7)+(Oct!E6*6)+(Nov!E6*5)+(Dec!E6*4)+(Jan!E6*3)+(Feb!E6*2)+(Mar!E6*1)</f>
        <v>50462</v>
      </c>
      <c r="G6" s="8"/>
      <c r="H6" s="31">
        <f>Feb!H6+G6</f>
        <v>60100</v>
      </c>
      <c r="I6" s="31">
        <f t="shared" si="0"/>
        <v>0</v>
      </c>
      <c r="J6" s="31">
        <f t="shared" si="1"/>
        <v>113817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1254</v>
      </c>
      <c r="D7" s="31">
        <f>(Jul!C7*9)+(Aug!C7*8)+(Sep!C7*7)+(Oct!C7*6)+(Nov!C7*5)+(Dec!C7*4)+(Jan!C7*3)+(Feb!C7*2)+(Mar!C7*1)</f>
        <v>298204.03999999998</v>
      </c>
      <c r="E7" s="8"/>
      <c r="F7" s="31">
        <f>(Jul!E7*9)+(Aug!E7*8)+(Sep!E7*7)+(Oct!E7*6)+(Nov!E7*5)+(Dec!E7*4)+(Jan!E7*3)+(Feb!E7*2)+(Mar!E7*1)</f>
        <v>161291</v>
      </c>
      <c r="G7" s="8">
        <v>6229</v>
      </c>
      <c r="H7" s="31">
        <f>Feb!H7+G7</f>
        <v>300951.14</v>
      </c>
      <c r="I7" s="31">
        <f t="shared" si="0"/>
        <v>7483</v>
      </c>
      <c r="J7" s="31">
        <f t="shared" si="1"/>
        <v>760446.17999999993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455</v>
      </c>
      <c r="D8" s="31">
        <f>(Jul!C8*9)+(Aug!C8*8)+(Sep!C8*7)+(Oct!C8*6)+(Nov!C8*5)+(Dec!C8*4)+(Jan!C8*3)+(Feb!C8*2)+(Mar!C8*1)</f>
        <v>35743.339999999997</v>
      </c>
      <c r="E8" s="8"/>
      <c r="F8" s="31">
        <f>(Jul!E8*9)+(Aug!E8*8)+(Sep!E8*7)+(Oct!E8*6)+(Nov!E8*5)+(Dec!E8*4)+(Jan!E8*3)+(Feb!E8*2)+(Mar!E8*1)</f>
        <v>3354</v>
      </c>
      <c r="G8" s="8">
        <v>4165</v>
      </c>
      <c r="H8" s="31">
        <f>Feb!H8+G8</f>
        <v>24712.85</v>
      </c>
      <c r="I8" s="31">
        <f t="shared" si="0"/>
        <v>4620</v>
      </c>
      <c r="J8" s="31">
        <f t="shared" si="1"/>
        <v>63810.189999999995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79203</v>
      </c>
      <c r="E9" s="8"/>
      <c r="F9" s="31">
        <f>(Jul!E9*9)+(Aug!E9*8)+(Sep!E9*7)+(Oct!E9*6)+(Nov!E9*5)+(Dec!E9*4)+(Jan!E9*3)+(Feb!E9*2)+(Mar!E9*1)</f>
        <v>32626</v>
      </c>
      <c r="G9" s="8"/>
      <c r="H9" s="31">
        <f>Feb!H9+G9</f>
        <v>15333</v>
      </c>
      <c r="I9" s="31">
        <f t="shared" si="0"/>
        <v>0</v>
      </c>
      <c r="J9" s="31">
        <f t="shared" si="1"/>
        <v>127162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54471.75</v>
      </c>
      <c r="E10" s="8">
        <v>788</v>
      </c>
      <c r="F10" s="31">
        <f>(Jul!E10*9)+(Aug!E10*8)+(Sep!E10*7)+(Oct!E10*6)+(Nov!E10*5)+(Dec!E10*4)+(Jan!E10*3)+(Feb!E10*2)+(Mar!E10*1)</f>
        <v>32806</v>
      </c>
      <c r="G10" s="8"/>
      <c r="H10" s="31">
        <f>Feb!H10+G10</f>
        <v>6027</v>
      </c>
      <c r="I10" s="31">
        <f t="shared" si="0"/>
        <v>788</v>
      </c>
      <c r="J10" s="31">
        <f t="shared" si="1"/>
        <v>93304.75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6241</v>
      </c>
      <c r="D11" s="31">
        <f>(Jul!C11*9)+(Aug!C11*8)+(Sep!C11*7)+(Oct!C11*6)+(Nov!C11*5)+(Dec!C11*4)+(Jan!C11*3)+(Feb!C11*2)+(Mar!C11*1)</f>
        <v>86297.26</v>
      </c>
      <c r="E11" s="8">
        <v>2298</v>
      </c>
      <c r="F11" s="31">
        <f>(Jul!E11*9)+(Aug!E11*8)+(Sep!E11*7)+(Oct!E11*6)+(Nov!E11*5)+(Dec!E11*4)+(Jan!E11*3)+(Feb!E11*2)+(Mar!E11*1)</f>
        <v>52264</v>
      </c>
      <c r="G11" s="8">
        <v>54074</v>
      </c>
      <c r="H11" s="31">
        <f>Feb!H11+G11</f>
        <v>121089</v>
      </c>
      <c r="I11" s="31">
        <f t="shared" si="0"/>
        <v>62613</v>
      </c>
      <c r="J11" s="31">
        <f t="shared" si="1"/>
        <v>259650.26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28710</v>
      </c>
      <c r="E12" s="8"/>
      <c r="F12" s="31">
        <f>(Jul!E12*9)+(Aug!E12*8)+(Sep!E12*7)+(Oct!E12*6)+(Nov!E12*5)+(Dec!E12*4)+(Jan!E12*3)+(Feb!E12*2)+(Mar!E12*1)</f>
        <v>53019</v>
      </c>
      <c r="G12" s="8"/>
      <c r="H12" s="31">
        <f>Feb!H12+G12</f>
        <v>126658</v>
      </c>
      <c r="I12" s="31">
        <f t="shared" si="0"/>
        <v>0</v>
      </c>
      <c r="J12" s="31">
        <f t="shared" si="1"/>
        <v>208387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7963</v>
      </c>
      <c r="D13" s="31">
        <f>(Jul!C13*9)+(Aug!C13*8)+(Sep!C13*7)+(Oct!C13*6)+(Nov!C13*5)+(Dec!C13*4)+(Jan!C13*3)+(Feb!C13*2)+(Mar!C13*1)</f>
        <v>343446.14</v>
      </c>
      <c r="E13" s="8">
        <v>2298</v>
      </c>
      <c r="F13" s="31">
        <f>(Jul!E13*9)+(Aug!E13*8)+(Sep!E13*7)+(Oct!E13*6)+(Nov!E13*5)+(Dec!E13*4)+(Jan!E13*3)+(Feb!E13*2)+(Mar!E13*1)</f>
        <v>91393</v>
      </c>
      <c r="G13" s="8">
        <v>20142</v>
      </c>
      <c r="H13" s="31">
        <f>Feb!H13+G13</f>
        <v>600376.63</v>
      </c>
      <c r="I13" s="31">
        <f t="shared" si="0"/>
        <v>30403</v>
      </c>
      <c r="J13" s="31">
        <f t="shared" si="1"/>
        <v>1035215.77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3068</v>
      </c>
      <c r="D14" s="31">
        <f>(Jul!C14*9)+(Aug!C14*8)+(Sep!C14*7)+(Oct!C14*6)+(Nov!C14*5)+(Dec!C14*4)+(Jan!C14*3)+(Feb!C14*2)+(Mar!C14*1)</f>
        <v>100754.96</v>
      </c>
      <c r="E14" s="8"/>
      <c r="F14" s="31">
        <f>(Jul!E14*9)+(Aug!E14*8)+(Sep!E14*7)+(Oct!E14*6)+(Nov!E14*5)+(Dec!E14*4)+(Jan!E14*3)+(Feb!E14*2)+(Mar!E14*1)</f>
        <v>0</v>
      </c>
      <c r="G14" s="8">
        <v>31731</v>
      </c>
      <c r="H14" s="31">
        <f>Feb!H14+G14</f>
        <v>100306.35</v>
      </c>
      <c r="I14" s="31">
        <f t="shared" si="0"/>
        <v>34799</v>
      </c>
      <c r="J14" s="31">
        <f t="shared" si="1"/>
        <v>201061.31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6145</v>
      </c>
      <c r="D15" s="31">
        <f>(Jul!C15*9)+(Aug!C15*8)+(Sep!C15*7)+(Oct!C15*6)+(Nov!C15*5)+(Dec!C15*4)+(Jan!C15*3)+(Feb!C15*2)+(Mar!C15*1)</f>
        <v>6145</v>
      </c>
      <c r="E15" s="8"/>
      <c r="F15" s="31">
        <f>(Jul!E15*9)+(Aug!E15*8)+(Sep!E15*7)+(Oct!E15*6)+(Nov!E15*5)+(Dec!E15*4)+(Jan!E15*3)+(Feb!E15*2)+(Mar!E15*1)</f>
        <v>0</v>
      </c>
      <c r="G15" s="8">
        <v>5530</v>
      </c>
      <c r="H15" s="31">
        <f>Feb!H15+G15</f>
        <v>5530</v>
      </c>
      <c r="I15" s="31">
        <f t="shared" si="0"/>
        <v>11675</v>
      </c>
      <c r="J15" s="31">
        <f t="shared" si="1"/>
        <v>11675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30022</v>
      </c>
      <c r="D16" s="31">
        <f>(Jul!C16*9)+(Aug!C16*8)+(Sep!C16*7)+(Oct!C16*6)+(Nov!C16*5)+(Dec!C16*4)+(Jan!C16*3)+(Feb!C16*2)+(Mar!C16*1)</f>
        <v>1047476.56</v>
      </c>
      <c r="E16" s="8">
        <v>836</v>
      </c>
      <c r="F16" s="31">
        <f>(Jul!E16*9)+(Aug!E16*8)+(Sep!E16*7)+(Oct!E16*6)+(Nov!E16*5)+(Dec!E16*4)+(Jan!E16*3)+(Feb!E16*2)+(Mar!E16*1)</f>
        <v>170740</v>
      </c>
      <c r="G16" s="8">
        <v>230750</v>
      </c>
      <c r="H16" s="31">
        <f>Feb!H16+G16</f>
        <v>1289632</v>
      </c>
      <c r="I16" s="31">
        <f t="shared" si="0"/>
        <v>261608</v>
      </c>
      <c r="J16" s="31">
        <f t="shared" si="1"/>
        <v>2507848.56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130465</v>
      </c>
      <c r="E17" s="8"/>
      <c r="F17" s="31">
        <f>(Jul!E17*9)+(Aug!E17*8)+(Sep!E17*7)+(Oct!E17*6)+(Nov!E17*5)+(Dec!E17*4)+(Jan!E17*3)+(Feb!E17*2)+(Mar!E17*1)</f>
        <v>51309</v>
      </c>
      <c r="G17" s="8"/>
      <c r="H17" s="31">
        <f>Feb!H17+G17</f>
        <v>110550.62</v>
      </c>
      <c r="I17" s="31">
        <f t="shared" si="0"/>
        <v>0</v>
      </c>
      <c r="J17" s="31">
        <f t="shared" si="1"/>
        <v>292324.62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8538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3131</v>
      </c>
      <c r="I19" s="31">
        <f t="shared" si="0"/>
        <v>0</v>
      </c>
      <c r="J19" s="31">
        <f t="shared" si="1"/>
        <v>11669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104256.5</v>
      </c>
      <c r="E20" s="8">
        <v>455.75</v>
      </c>
      <c r="F20" s="31">
        <f>(Jul!E20*9)+(Aug!E20*8)+(Sep!E20*7)+(Oct!E20*6)+(Nov!E20*5)+(Dec!E20*4)+(Jan!E20*3)+(Feb!E20*2)+(Mar!E20*1)</f>
        <v>29932.75</v>
      </c>
      <c r="G20" s="8">
        <v>4054</v>
      </c>
      <c r="H20" s="31">
        <f>Feb!H20+G20</f>
        <v>131404.91</v>
      </c>
      <c r="I20" s="31">
        <f t="shared" si="0"/>
        <v>4509.75</v>
      </c>
      <c r="J20" s="31">
        <f t="shared" si="1"/>
        <v>265594.16000000003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0</v>
      </c>
      <c r="E21" s="8"/>
      <c r="F21" s="31">
        <f>(Jul!E21*9)+(Aug!E21*8)+(Sep!E21*7)+(Oct!E21*6)+(Nov!E21*5)+(Dec!E21*4)+(Jan!E21*3)+(Feb!E21*2)+(Mar!E21*1)</f>
        <v>20850</v>
      </c>
      <c r="G21" s="8"/>
      <c r="H21" s="31">
        <f>Feb!H21+G21</f>
        <v>14621</v>
      </c>
      <c r="I21" s="31">
        <f t="shared" si="0"/>
        <v>0</v>
      </c>
      <c r="J21" s="31">
        <f t="shared" si="1"/>
        <v>35471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4477</v>
      </c>
      <c r="D22" s="31">
        <f>(Jul!C22*9)+(Aug!C22*8)+(Sep!C22*7)+(Oct!C22*6)+(Nov!C22*5)+(Dec!C22*4)+(Jan!C22*3)+(Feb!C22*2)+(Mar!C22*1)</f>
        <v>121755</v>
      </c>
      <c r="E22" s="8">
        <v>4011</v>
      </c>
      <c r="F22" s="31">
        <f>(Jul!E22*9)+(Aug!E22*8)+(Sep!E22*7)+(Oct!E22*6)+(Nov!E22*5)+(Dec!E22*4)+(Jan!E22*3)+(Feb!E22*2)+(Mar!E22*1)</f>
        <v>19463</v>
      </c>
      <c r="G22" s="8">
        <v>34576</v>
      </c>
      <c r="H22" s="31">
        <f>Feb!H22+G22</f>
        <v>97569</v>
      </c>
      <c r="I22" s="31">
        <f t="shared" si="0"/>
        <v>43064</v>
      </c>
      <c r="J22" s="31">
        <f t="shared" si="1"/>
        <v>238787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196187</v>
      </c>
      <c r="E23" s="8"/>
      <c r="F23" s="31">
        <f>(Jul!E23*9)+(Aug!E23*8)+(Sep!E23*7)+(Oct!E23*6)+(Nov!E23*5)+(Dec!E23*4)+(Jan!E23*3)+(Feb!E23*2)+(Mar!E23*1)</f>
        <v>163595.46</v>
      </c>
      <c r="G23" s="8"/>
      <c r="H23" s="31">
        <f>Feb!H23+G23</f>
        <v>413229.75</v>
      </c>
      <c r="I23" s="31">
        <f t="shared" si="0"/>
        <v>0</v>
      </c>
      <c r="J23" s="31">
        <f t="shared" si="1"/>
        <v>773012.21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953</v>
      </c>
      <c r="D24" s="31">
        <f>(Jul!C24*9)+(Aug!C24*8)+(Sep!C24*7)+(Oct!C24*6)+(Nov!C24*5)+(Dec!C24*4)+(Jan!C24*3)+(Feb!C24*2)+(Mar!C24*1)</f>
        <v>49541</v>
      </c>
      <c r="E24" s="8">
        <v>1788</v>
      </c>
      <c r="F24" s="31">
        <f>(Jul!E24*9)+(Aug!E24*8)+(Sep!E24*7)+(Oct!E24*6)+(Nov!E24*5)+(Dec!E24*4)+(Jan!E24*3)+(Feb!E24*2)+(Mar!E24*1)</f>
        <v>13624</v>
      </c>
      <c r="G24" s="8">
        <v>6844</v>
      </c>
      <c r="H24" s="31">
        <f>Feb!H24+G24</f>
        <v>306272</v>
      </c>
      <c r="I24" s="31">
        <f t="shared" si="0"/>
        <v>9585</v>
      </c>
      <c r="J24" s="31">
        <f t="shared" si="1"/>
        <v>369437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3010</v>
      </c>
      <c r="D25" s="31">
        <f>(Jul!C25*9)+(Aug!C25*8)+(Sep!C25*7)+(Oct!C25*6)+(Nov!C25*5)+(Dec!C25*4)+(Jan!C25*3)+(Feb!C25*2)+(Mar!C25*1)</f>
        <v>69998</v>
      </c>
      <c r="E25" s="8"/>
      <c r="F25" s="31">
        <f>(Jul!E25*9)+(Aug!E25*8)+(Sep!E25*7)+(Oct!E25*6)+(Nov!E25*5)+(Dec!E25*4)+(Jan!E25*3)+(Feb!E25*2)+(Mar!E25*1)</f>
        <v>0</v>
      </c>
      <c r="G25" s="8">
        <v>6731</v>
      </c>
      <c r="H25" s="31">
        <f>Feb!H25+G25</f>
        <v>57441</v>
      </c>
      <c r="I25" s="31">
        <f t="shared" si="0"/>
        <v>9741</v>
      </c>
      <c r="J25" s="31">
        <f t="shared" si="1"/>
        <v>127439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53630.9</v>
      </c>
      <c r="E26" s="8"/>
      <c r="F26" s="31">
        <f>(Jul!E26*9)+(Aug!E26*8)+(Sep!E26*7)+(Oct!E26*6)+(Nov!E26*5)+(Dec!E26*4)+(Jan!E26*3)+(Feb!E26*2)+(Mar!E26*1)</f>
        <v>54524</v>
      </c>
      <c r="G26" s="8"/>
      <c r="H26" s="31">
        <f>Feb!H26+G26</f>
        <v>103576.45999999999</v>
      </c>
      <c r="I26" s="31">
        <f t="shared" si="0"/>
        <v>0</v>
      </c>
      <c r="J26" s="31">
        <f t="shared" si="1"/>
        <v>211731.36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3068</v>
      </c>
      <c r="D27" s="31">
        <f>(Jul!C27*9)+(Aug!C27*8)+(Sep!C27*7)+(Oct!C27*6)+(Nov!C27*5)+(Dec!C27*4)+(Jan!C27*3)+(Feb!C27*2)+(Mar!C27*1)</f>
        <v>51132</v>
      </c>
      <c r="E27" s="8">
        <v>60</v>
      </c>
      <c r="F27" s="31">
        <f>(Jul!E27*9)+(Aug!E27*8)+(Sep!E27*7)+(Oct!E27*6)+(Nov!E27*5)+(Dec!E27*4)+(Jan!E27*3)+(Feb!E27*2)+(Mar!E27*1)</f>
        <v>17572</v>
      </c>
      <c r="G27" s="8">
        <v>4165</v>
      </c>
      <c r="H27" s="31">
        <f>Feb!H27+G27</f>
        <v>81785</v>
      </c>
      <c r="I27" s="31">
        <f t="shared" si="0"/>
        <v>7293</v>
      </c>
      <c r="J27" s="31">
        <f t="shared" si="1"/>
        <v>150489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1334</v>
      </c>
      <c r="D28" s="31">
        <f>(Jul!C28*9)+(Aug!C28*8)+(Sep!C28*7)+(Oct!C28*6)+(Nov!C28*5)+(Dec!C28*4)+(Jan!C28*3)+(Feb!C28*2)+(Mar!C28*1)</f>
        <v>28040</v>
      </c>
      <c r="E28" s="8"/>
      <c r="F28" s="31">
        <f>(Jul!E28*9)+(Aug!E28*8)+(Sep!E28*7)+(Oct!E28*6)+(Nov!E28*5)+(Dec!E28*4)+(Jan!E28*3)+(Feb!E28*2)+(Mar!E28*1)</f>
        <v>360</v>
      </c>
      <c r="G28" s="8">
        <v>11456</v>
      </c>
      <c r="H28" s="31">
        <f>Feb!H28+G28</f>
        <v>26210</v>
      </c>
      <c r="I28" s="31">
        <f t="shared" si="0"/>
        <v>12790</v>
      </c>
      <c r="J28" s="31">
        <f t="shared" si="1"/>
        <v>54610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366</v>
      </c>
      <c r="D29" s="31">
        <f>(Jul!C29*9)+(Aug!C29*8)+(Sep!C29*7)+(Oct!C29*6)+(Nov!C29*5)+(Dec!C29*4)+(Jan!C29*3)+(Feb!C29*2)+(Mar!C29*1)</f>
        <v>55397</v>
      </c>
      <c r="E29" s="8"/>
      <c r="F29" s="31">
        <f>(Jul!E29*9)+(Aug!E29*8)+(Sep!E29*7)+(Oct!E29*6)+(Nov!E29*5)+(Dec!E29*4)+(Jan!E29*3)+(Feb!E29*2)+(Mar!E29*1)</f>
        <v>526</v>
      </c>
      <c r="G29" s="8">
        <v>525</v>
      </c>
      <c r="H29" s="31">
        <f>Feb!H29+G29</f>
        <v>27145</v>
      </c>
      <c r="I29" s="31">
        <f t="shared" si="0"/>
        <v>891</v>
      </c>
      <c r="J29" s="31">
        <f t="shared" si="1"/>
        <v>83068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1275</v>
      </c>
      <c r="D30" s="31">
        <f>(Jul!C30*9)+(Aug!C30*8)+(Sep!C30*7)+(Oct!C30*6)+(Nov!C30*5)+(Dec!C30*4)+(Jan!C30*3)+(Feb!C30*2)+(Mar!C30*1)</f>
        <v>129944</v>
      </c>
      <c r="E30" s="8">
        <v>636</v>
      </c>
      <c r="F30" s="31">
        <f>(Jul!E30*9)+(Aug!E30*8)+(Sep!E30*7)+(Oct!E30*6)+(Nov!E30*5)+(Dec!E30*4)+(Jan!E30*3)+(Feb!E30*2)+(Mar!E30*1)</f>
        <v>120471</v>
      </c>
      <c r="G30" s="8"/>
      <c r="H30" s="31">
        <f>Feb!H30+G30</f>
        <v>300616.93</v>
      </c>
      <c r="I30" s="31">
        <f t="shared" si="0"/>
        <v>1911</v>
      </c>
      <c r="J30" s="31">
        <f t="shared" si="1"/>
        <v>551031.92999999993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4385</v>
      </c>
      <c r="D31" s="31">
        <f>(Jul!C31*9)+(Aug!C31*8)+(Sep!C31*7)+(Oct!C31*6)+(Nov!C31*5)+(Dec!C31*4)+(Jan!C31*3)+(Feb!C31*2)+(Mar!C31*1)</f>
        <v>383027</v>
      </c>
      <c r="E31" s="8">
        <v>7474</v>
      </c>
      <c r="F31" s="31">
        <f>(Jul!E31*9)+(Aug!E31*8)+(Sep!E31*7)+(Oct!E31*6)+(Nov!E31*5)+(Dec!E31*4)+(Jan!E31*3)+(Feb!E31*2)+(Mar!E31*1)</f>
        <v>522034</v>
      </c>
      <c r="G31" s="8">
        <v>21232</v>
      </c>
      <c r="H31" s="31">
        <f>Feb!H31+G31</f>
        <v>994062</v>
      </c>
      <c r="I31" s="31">
        <f t="shared" si="0"/>
        <v>33091</v>
      </c>
      <c r="J31" s="31">
        <f t="shared" si="1"/>
        <v>1899123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12037</v>
      </c>
      <c r="E32" s="8"/>
      <c r="F32" s="31">
        <f>(Jul!E32*9)+(Aug!E32*8)+(Sep!E32*7)+(Oct!E32*6)+(Nov!E32*5)+(Dec!E32*4)+(Jan!E32*3)+(Feb!E32*2)+(Mar!E32*1)</f>
        <v>8920</v>
      </c>
      <c r="G32" s="8"/>
      <c r="H32" s="31">
        <f>Feb!H32+G32</f>
        <v>1029</v>
      </c>
      <c r="I32" s="31">
        <f t="shared" si="0"/>
        <v>0</v>
      </c>
      <c r="J32" s="31">
        <f t="shared" si="1"/>
        <v>21986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1551</v>
      </c>
      <c r="D33" s="31">
        <f>(Jul!C33*9)+(Aug!C33*8)+(Sep!C33*7)+(Oct!C33*6)+(Nov!C33*5)+(Dec!C33*4)+(Jan!C33*3)+(Feb!C33*2)+(Mar!C33*1)</f>
        <v>91460.74</v>
      </c>
      <c r="E33" s="8"/>
      <c r="F33" s="31">
        <f>(Jul!E33*9)+(Aug!E33*8)+(Sep!E33*7)+(Oct!E33*6)+(Nov!E33*5)+(Dec!E33*4)+(Jan!E33*3)+(Feb!E33*2)+(Mar!E33*1)</f>
        <v>15350</v>
      </c>
      <c r="G33" s="8">
        <v>3541</v>
      </c>
      <c r="H33" s="31">
        <f>Feb!H33+G33</f>
        <v>116612</v>
      </c>
      <c r="I33" s="31">
        <f t="shared" si="0"/>
        <v>5092</v>
      </c>
      <c r="J33" s="31">
        <f t="shared" si="1"/>
        <v>223422.74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133.16999999999999</v>
      </c>
      <c r="D34" s="31">
        <f>(Jul!C34*9)+(Aug!C34*8)+(Sep!C34*7)+(Oct!C34*6)+(Nov!C34*5)+(Dec!C34*4)+(Jan!C34*3)+(Feb!C34*2)+(Mar!C34*1)</f>
        <v>3810.4300000000003</v>
      </c>
      <c r="E34" s="8"/>
      <c r="F34" s="31">
        <f>(Jul!E34*9)+(Aug!E34*8)+(Sep!E34*7)+(Oct!E34*6)+(Nov!E34*5)+(Dec!E34*4)+(Jan!E34*3)+(Feb!E34*2)+(Mar!E34*1)</f>
        <v>0</v>
      </c>
      <c r="G34" s="8">
        <v>2362</v>
      </c>
      <c r="H34" s="31">
        <f>Feb!H34+G34</f>
        <v>15143</v>
      </c>
      <c r="I34" s="31">
        <f t="shared" si="0"/>
        <v>2495.17</v>
      </c>
      <c r="J34" s="31">
        <f t="shared" si="1"/>
        <v>18953.43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8006</v>
      </c>
      <c r="D35" s="31">
        <f>(Jul!C35*9)+(Aug!C35*8)+(Sep!C35*7)+(Oct!C35*6)+(Nov!C35*5)+(Dec!C35*4)+(Jan!C35*3)+(Feb!C35*2)+(Mar!C35*1)</f>
        <v>223668.1</v>
      </c>
      <c r="E35" s="8"/>
      <c r="F35" s="31">
        <f>(Jul!E35*9)+(Aug!E35*8)+(Sep!E35*7)+(Oct!E35*6)+(Nov!E35*5)+(Dec!E35*4)+(Jan!E35*3)+(Feb!E35*2)+(Mar!E35*1)</f>
        <v>112461</v>
      </c>
      <c r="G35" s="8">
        <v>81560</v>
      </c>
      <c r="H35" s="31">
        <f>Feb!H35+G35</f>
        <v>389240</v>
      </c>
      <c r="I35" s="31">
        <f t="shared" si="0"/>
        <v>89566</v>
      </c>
      <c r="J35" s="31">
        <f t="shared" si="1"/>
        <v>725369.1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7964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6104</v>
      </c>
      <c r="I36" s="31">
        <f t="shared" si="0"/>
        <v>0</v>
      </c>
      <c r="J36" s="31">
        <f t="shared" si="1"/>
        <v>14068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3356</v>
      </c>
      <c r="D37" s="31">
        <f>(Jul!C37*9)+(Aug!C37*8)+(Sep!C37*7)+(Oct!C37*6)+(Nov!C37*5)+(Dec!C37*4)+(Jan!C37*3)+(Feb!C37*2)+(Mar!C37*1)</f>
        <v>59574.42</v>
      </c>
      <c r="E37" s="8"/>
      <c r="F37" s="31">
        <f>(Jul!E37*9)+(Aug!E37*8)+(Sep!E37*7)+(Oct!E37*6)+(Nov!E37*5)+(Dec!E37*4)+(Jan!E37*3)+(Feb!E37*2)+(Mar!E37*1)</f>
        <v>0</v>
      </c>
      <c r="G37" s="8">
        <v>1623</v>
      </c>
      <c r="H37" s="31">
        <f>Feb!H37+G37</f>
        <v>38876</v>
      </c>
      <c r="I37" s="31">
        <f t="shared" si="0"/>
        <v>4979</v>
      </c>
      <c r="J37" s="31">
        <f t="shared" si="1"/>
        <v>98450.42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9476</v>
      </c>
      <c r="E38" s="8"/>
      <c r="F38" s="31">
        <f>(Jul!E38*9)+(Aug!E38*8)+(Sep!E38*7)+(Oct!E38*6)+(Nov!E38*5)+(Dec!E38*4)+(Jan!E38*3)+(Feb!E38*2)+(Mar!E38*1)</f>
        <v>180</v>
      </c>
      <c r="G38" s="8"/>
      <c r="H38" s="31">
        <f>Feb!H38+G38</f>
        <v>6430</v>
      </c>
      <c r="I38" s="31">
        <f t="shared" si="0"/>
        <v>0</v>
      </c>
      <c r="J38" s="31">
        <f t="shared" si="1"/>
        <v>16086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1245</v>
      </c>
      <c r="D39" s="31">
        <f>(Jul!C39*9)+(Aug!C39*8)+(Sep!C39*7)+(Oct!C39*6)+(Nov!C39*5)+(Dec!C39*4)+(Jan!C39*3)+(Feb!C39*2)+(Mar!C39*1)</f>
        <v>147704.72</v>
      </c>
      <c r="E39" s="8"/>
      <c r="F39" s="31">
        <f>(Jul!E39*9)+(Aug!E39*8)+(Sep!E39*7)+(Oct!E39*6)+(Nov!E39*5)+(Dec!E39*4)+(Jan!E39*3)+(Feb!E39*2)+(Mar!E39*1)</f>
        <v>59089</v>
      </c>
      <c r="G39" s="8">
        <v>89</v>
      </c>
      <c r="H39" s="31">
        <f>Feb!H39+G39</f>
        <v>194751</v>
      </c>
      <c r="I39" s="31">
        <f t="shared" si="0"/>
        <v>1334</v>
      </c>
      <c r="J39" s="31">
        <f t="shared" si="1"/>
        <v>401544.72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2331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518</v>
      </c>
      <c r="I40" s="31">
        <f t="shared" si="0"/>
        <v>0</v>
      </c>
      <c r="J40" s="31">
        <f t="shared" si="1"/>
        <v>2849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399</v>
      </c>
      <c r="E41" s="8"/>
      <c r="F41" s="31">
        <f>(Jul!E41*9)+(Aug!E41*8)+(Sep!E41*7)+(Oct!E41*6)+(Nov!E41*5)+(Dec!E41*4)+(Jan!E41*3)+(Feb!E41*2)+(Mar!E41*1)</f>
        <v>1432</v>
      </c>
      <c r="G41" s="8"/>
      <c r="H41" s="31">
        <f>Feb!H41+G41</f>
        <v>2916</v>
      </c>
      <c r="I41" s="31">
        <f t="shared" si="0"/>
        <v>0</v>
      </c>
      <c r="J41" s="31">
        <f t="shared" si="1"/>
        <v>4747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3285</v>
      </c>
      <c r="D42" s="31">
        <f>(Jul!C42*9)+(Aug!C42*8)+(Sep!C42*7)+(Oct!C42*6)+(Nov!C42*5)+(Dec!C42*4)+(Jan!C42*3)+(Feb!C42*2)+(Mar!C42*1)</f>
        <v>44321.14</v>
      </c>
      <c r="E42" s="8"/>
      <c r="F42" s="31">
        <f>(Jul!E42*9)+(Aug!E42*8)+(Sep!E42*7)+(Oct!E42*6)+(Nov!E42*5)+(Dec!E42*4)+(Jan!E42*3)+(Feb!E42*2)+(Mar!E42*1)</f>
        <v>69095</v>
      </c>
      <c r="G42" s="8">
        <v>23781</v>
      </c>
      <c r="H42" s="31">
        <f>Feb!H42+G42</f>
        <v>117457</v>
      </c>
      <c r="I42" s="31">
        <f t="shared" si="0"/>
        <v>27066</v>
      </c>
      <c r="J42" s="31">
        <f t="shared" si="1"/>
        <v>230873.14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11319</v>
      </c>
      <c r="D43" s="31">
        <f>(Jul!C43*9)+(Aug!C43*8)+(Sep!C43*7)+(Oct!C43*6)+(Nov!C43*5)+(Dec!C43*4)+(Jan!C43*3)+(Feb!C43*2)+(Mar!C43*1)</f>
        <v>158579.44</v>
      </c>
      <c r="E43" s="8"/>
      <c r="F43" s="31">
        <f>(Jul!E43*9)+(Aug!E43*8)+(Sep!E43*7)+(Oct!E43*6)+(Nov!E43*5)+(Dec!E43*4)+(Jan!E43*3)+(Feb!E43*2)+(Mar!E43*1)</f>
        <v>18765</v>
      </c>
      <c r="G43" s="8">
        <v>437720</v>
      </c>
      <c r="H43" s="31">
        <f>Feb!H43+G43</f>
        <v>558601</v>
      </c>
      <c r="I43" s="31">
        <f t="shared" si="0"/>
        <v>449039</v>
      </c>
      <c r="J43" s="31">
        <f t="shared" si="1"/>
        <v>735945.44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10567</v>
      </c>
      <c r="D44" s="31">
        <f>(Jul!C44*9)+(Aug!C44*8)+(Sep!C44*7)+(Oct!C44*6)+(Nov!C44*5)+(Dec!C44*4)+(Jan!C44*3)+(Feb!C44*2)+(Mar!C44*1)</f>
        <v>320778.56</v>
      </c>
      <c r="E44" s="8"/>
      <c r="F44" s="31">
        <f>(Jul!E44*9)+(Aug!E44*8)+(Sep!E44*7)+(Oct!E44*6)+(Nov!E44*5)+(Dec!E44*4)+(Jan!E44*3)+(Feb!E44*2)+(Mar!E44*1)</f>
        <v>26978</v>
      </c>
      <c r="G44" s="8">
        <v>70454</v>
      </c>
      <c r="H44" s="31">
        <f>Feb!H44+G44</f>
        <v>477018</v>
      </c>
      <c r="I44" s="31">
        <f t="shared" si="0"/>
        <v>81021</v>
      </c>
      <c r="J44" s="31">
        <f t="shared" si="1"/>
        <v>824774.56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30614</v>
      </c>
      <c r="E45" s="8"/>
      <c r="F45" s="31">
        <f>(Jul!E45*9)+(Aug!E45*8)+(Sep!E45*7)+(Oct!E45*6)+(Nov!E45*5)+(Dec!E45*4)+(Jan!E45*3)+(Feb!E45*2)+(Mar!E45*1)</f>
        <v>21491</v>
      </c>
      <c r="G45" s="8"/>
      <c r="H45" s="31">
        <f>Feb!H45+G45</f>
        <v>82768</v>
      </c>
      <c r="I45" s="31">
        <f t="shared" si="0"/>
        <v>0</v>
      </c>
      <c r="J45" s="31">
        <f t="shared" si="1"/>
        <v>134873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9353.5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11204</v>
      </c>
      <c r="I46" s="31">
        <f t="shared" si="0"/>
        <v>0</v>
      </c>
      <c r="J46" s="31">
        <f t="shared" si="1"/>
        <v>20557.5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251419.06</v>
      </c>
      <c r="E47" s="8"/>
      <c r="F47" s="31">
        <f>(Jul!E47*9)+(Aug!E47*8)+(Sep!E47*7)+(Oct!E47*6)+(Nov!E47*5)+(Dec!E47*4)+(Jan!E47*3)+(Feb!E47*2)+(Mar!E47*1)</f>
        <v>9040</v>
      </c>
      <c r="G47" s="8"/>
      <c r="H47" s="31">
        <f>Feb!H47+G47</f>
        <v>263821</v>
      </c>
      <c r="I47" s="31">
        <f t="shared" si="0"/>
        <v>0</v>
      </c>
      <c r="J47" s="31">
        <f t="shared" si="1"/>
        <v>524280.06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5930</v>
      </c>
      <c r="D48" s="31">
        <f>(Jul!C48*9)+(Aug!C48*8)+(Sep!C48*7)+(Oct!C48*6)+(Nov!C48*5)+(Dec!C48*4)+(Jan!C48*3)+(Feb!C48*2)+(Mar!C48*1)</f>
        <v>105309.46</v>
      </c>
      <c r="E48" s="8"/>
      <c r="F48" s="31">
        <f>(Jul!E48*9)+(Aug!E48*8)+(Sep!E48*7)+(Oct!E48*6)+(Nov!E48*5)+(Dec!E48*4)+(Jan!E48*3)+(Feb!E48*2)+(Mar!E48*1)</f>
        <v>37533</v>
      </c>
      <c r="G48" s="8">
        <v>20162</v>
      </c>
      <c r="H48" s="31">
        <f>Feb!H48+G48</f>
        <v>113312</v>
      </c>
      <c r="I48" s="31">
        <f t="shared" si="0"/>
        <v>26092</v>
      </c>
      <c r="J48" s="31">
        <f t="shared" si="1"/>
        <v>256154.46000000002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91599.94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273108</v>
      </c>
      <c r="I49" s="31">
        <f t="shared" si="0"/>
        <v>0</v>
      </c>
      <c r="J49" s="31">
        <f t="shared" si="1"/>
        <v>364707.94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39251.18</v>
      </c>
      <c r="E50" s="8"/>
      <c r="F50" s="31">
        <f>(Jul!E50*9)+(Aug!E50*8)+(Sep!E50*7)+(Oct!E50*6)+(Nov!E50*5)+(Dec!E50*4)+(Jan!E50*3)+(Feb!E50*2)+(Mar!E50*1)</f>
        <v>35804</v>
      </c>
      <c r="G50" s="8"/>
      <c r="H50" s="31">
        <f>Feb!H50+G50</f>
        <v>34045</v>
      </c>
      <c r="I50" s="31">
        <f t="shared" si="0"/>
        <v>0</v>
      </c>
      <c r="J50" s="31">
        <f t="shared" si="1"/>
        <v>109100.18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1437</v>
      </c>
      <c r="D51" s="31">
        <f>(Jul!C51*9)+(Aug!C51*8)+(Sep!C51*7)+(Oct!C51*6)+(Nov!C51*5)+(Dec!C51*4)+(Jan!C51*3)+(Feb!C51*2)+(Mar!C51*1)</f>
        <v>133874</v>
      </c>
      <c r="E51" s="8">
        <v>1294</v>
      </c>
      <c r="F51" s="31">
        <f>(Jul!E51*9)+(Aug!E51*8)+(Sep!E51*7)+(Oct!E51*6)+(Nov!E51*5)+(Dec!E51*4)+(Jan!E51*3)+(Feb!E51*2)+(Mar!E51*1)</f>
        <v>57163</v>
      </c>
      <c r="G51" s="8">
        <v>37008</v>
      </c>
      <c r="H51" s="31">
        <f>Feb!H51+G51</f>
        <v>490257</v>
      </c>
      <c r="I51" s="31">
        <f t="shared" si="0"/>
        <v>39739</v>
      </c>
      <c r="J51" s="31">
        <f t="shared" si="1"/>
        <v>681294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40584</v>
      </c>
      <c r="E52" s="8"/>
      <c r="F52" s="31">
        <f>(Jul!E52*9)+(Aug!E52*8)+(Sep!E52*7)+(Oct!E52*6)+(Nov!E52*5)+(Dec!E52*4)+(Jan!E52*3)+(Feb!E52*2)+(Mar!E52*1)</f>
        <v>31444</v>
      </c>
      <c r="G52" s="8"/>
      <c r="H52" s="31">
        <f>Feb!H52+G52</f>
        <v>163047</v>
      </c>
      <c r="I52" s="31">
        <f t="shared" si="0"/>
        <v>0</v>
      </c>
      <c r="J52" s="31">
        <f t="shared" si="1"/>
        <v>235075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1734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8652</v>
      </c>
      <c r="I53" s="31">
        <f t="shared" si="0"/>
        <v>0</v>
      </c>
      <c r="J53" s="31">
        <f t="shared" si="1"/>
        <v>10386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1854</v>
      </c>
      <c r="D54" s="31">
        <f>(Jul!C54*9)+(Aug!C54*8)+(Sep!C54*7)+(Oct!C54*6)+(Nov!C54*5)+(Dec!C54*4)+(Jan!C54*3)+(Feb!C54*2)+(Mar!C54*1)</f>
        <v>77297</v>
      </c>
      <c r="E54" s="8"/>
      <c r="F54" s="31">
        <f>(Jul!E54*9)+(Aug!E54*8)+(Sep!E54*7)+(Oct!E54*6)+(Nov!E54*5)+(Dec!E54*4)+(Jan!E54*3)+(Feb!E54*2)+(Mar!E54*1)</f>
        <v>17880</v>
      </c>
      <c r="G54" s="8">
        <v>1629</v>
      </c>
      <c r="H54" s="31">
        <f>Feb!H54+G54</f>
        <v>121832</v>
      </c>
      <c r="I54" s="31">
        <f t="shared" si="0"/>
        <v>3483</v>
      </c>
      <c r="J54" s="31">
        <f t="shared" si="1"/>
        <v>217009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5126</v>
      </c>
      <c r="D55" s="31">
        <f>(Jul!C55*9)+(Aug!C55*8)+(Sep!C55*7)+(Oct!C55*6)+(Nov!C55*5)+(Dec!C55*4)+(Jan!C55*3)+(Feb!C55*2)+(Mar!C55*1)</f>
        <v>252445.42</v>
      </c>
      <c r="E55" s="8"/>
      <c r="F55" s="31">
        <f>(Jul!E55*9)+(Aug!E55*8)+(Sep!E55*7)+(Oct!E55*6)+(Nov!E55*5)+(Dec!E55*4)+(Jan!E55*3)+(Feb!E55*2)+(Mar!E55*1)</f>
        <v>2844</v>
      </c>
      <c r="G55" s="8">
        <v>204058</v>
      </c>
      <c r="H55" s="31">
        <f>Feb!H55+G55</f>
        <v>461197.35</v>
      </c>
      <c r="I55" s="31">
        <f t="shared" si="0"/>
        <v>209184</v>
      </c>
      <c r="J55" s="31">
        <f t="shared" si="1"/>
        <v>716486.77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115140.96</v>
      </c>
      <c r="E57" s="8"/>
      <c r="F57" s="31">
        <f>(Jul!E57*9)+(Aug!E57*8)+(Sep!E57*7)+(Oct!E57*6)+(Nov!E57*5)+(Dec!E57*4)+(Jan!E57*3)+(Feb!E57*2)+(Mar!E57*1)</f>
        <v>68635</v>
      </c>
      <c r="G57" s="8"/>
      <c r="H57" s="31">
        <f>Feb!H57+G57</f>
        <v>306406</v>
      </c>
      <c r="I57" s="31">
        <f t="shared" si="0"/>
        <v>0</v>
      </c>
      <c r="J57" s="31">
        <f t="shared" si="1"/>
        <v>490181.96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1016</v>
      </c>
      <c r="D58" s="31">
        <f>(Jul!C58*9)+(Aug!C58*8)+(Sep!C58*7)+(Oct!C58*6)+(Nov!C58*5)+(Dec!C58*4)+(Jan!C58*3)+(Feb!C58*2)+(Mar!C58*1)</f>
        <v>9887.48</v>
      </c>
      <c r="E58" s="8"/>
      <c r="F58" s="31">
        <f>(Jul!E58*9)+(Aug!E58*8)+(Sep!E58*7)+(Oct!E58*6)+(Nov!E58*5)+(Dec!E58*4)+(Jan!E58*3)+(Feb!E58*2)+(Mar!E58*1)</f>
        <v>18261</v>
      </c>
      <c r="G58" s="8">
        <v>2118</v>
      </c>
      <c r="H58" s="31">
        <f>Feb!H58+G58</f>
        <v>74843</v>
      </c>
      <c r="I58" s="31">
        <f t="shared" si="0"/>
        <v>3134</v>
      </c>
      <c r="J58" s="31">
        <f t="shared" si="1"/>
        <v>102991.48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30715</v>
      </c>
      <c r="D60" s="31">
        <f>(Jul!C60*9)+(Aug!C60*8)+(Sep!C60*7)+(Oct!C60*6)+(Nov!C60*5)+(Dec!C60*4)+(Jan!C60*3)+(Feb!C60*2)+(Mar!C60*1)</f>
        <v>1384269</v>
      </c>
      <c r="E60" s="8"/>
      <c r="F60" s="31">
        <f>(Jul!E60*9)+(Aug!E60*8)+(Sep!E60*7)+(Oct!E60*6)+(Nov!E60*5)+(Dec!E60*4)+(Jan!E60*3)+(Feb!E60*2)+(Mar!E60*1)</f>
        <v>112371</v>
      </c>
      <c r="G60" s="8">
        <v>482086</v>
      </c>
      <c r="H60" s="31">
        <f>Feb!H60+G60</f>
        <v>3387369</v>
      </c>
      <c r="I60" s="31">
        <f t="shared" si="0"/>
        <v>512801</v>
      </c>
      <c r="J60" s="31">
        <f t="shared" si="1"/>
        <v>4884009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37940</v>
      </c>
      <c r="E61" s="8"/>
      <c r="F61" s="31">
        <f>(Jul!E61*9)+(Aug!E61*8)+(Sep!E61*7)+(Oct!E61*6)+(Nov!E61*5)+(Dec!E61*4)+(Jan!E61*3)+(Feb!E61*2)+(Mar!E61*1)</f>
        <v>4669</v>
      </c>
      <c r="G61" s="8"/>
      <c r="H61" s="31">
        <f>Feb!H61+G61</f>
        <v>89604</v>
      </c>
      <c r="I61" s="31">
        <f t="shared" si="0"/>
        <v>0</v>
      </c>
      <c r="J61" s="31">
        <f t="shared" si="1"/>
        <v>132213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3320</v>
      </c>
      <c r="D62" s="31">
        <f>(Jul!C62*9)+(Aug!C62*8)+(Sep!C62*7)+(Oct!C62*6)+(Nov!C62*5)+(Dec!C62*4)+(Jan!C62*3)+(Feb!C62*2)+(Mar!C62*1)</f>
        <v>3975</v>
      </c>
      <c r="E62" s="8">
        <v>206</v>
      </c>
      <c r="F62" s="31">
        <f>(Jul!E62*9)+(Aug!E62*8)+(Sep!E62*7)+(Oct!E62*6)+(Nov!E62*5)+(Dec!E62*4)+(Jan!E62*3)+(Feb!E62*2)+(Mar!E62*1)</f>
        <v>206</v>
      </c>
      <c r="G62" s="8">
        <v>592</v>
      </c>
      <c r="H62" s="31">
        <f>Feb!H62+G62</f>
        <v>2033</v>
      </c>
      <c r="I62" s="31">
        <f t="shared" si="0"/>
        <v>4118</v>
      </c>
      <c r="J62" s="31">
        <f t="shared" si="1"/>
        <v>6214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133</v>
      </c>
      <c r="D63" s="31">
        <f>(Jul!C63*9)+(Aug!C63*8)+(Sep!C63*7)+(Oct!C63*6)+(Nov!C63*5)+(Dec!C63*4)+(Jan!C63*3)+(Feb!C63*2)+(Mar!C63*1)</f>
        <v>84099</v>
      </c>
      <c r="E63" s="8"/>
      <c r="F63" s="31">
        <f>(Jul!E63*9)+(Aug!E63*8)+(Sep!E63*7)+(Oct!E63*6)+(Nov!E63*5)+(Dec!E63*4)+(Jan!E63*3)+(Feb!E63*2)+(Mar!E63*1)</f>
        <v>0</v>
      </c>
      <c r="G63" s="8">
        <v>3007</v>
      </c>
      <c r="H63" s="31">
        <f>Feb!H63+G63</f>
        <v>133900</v>
      </c>
      <c r="I63" s="31">
        <f t="shared" si="0"/>
        <v>3140</v>
      </c>
      <c r="J63" s="31">
        <f t="shared" si="1"/>
        <v>217999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>
        <v>3068</v>
      </c>
      <c r="D66" s="31">
        <f>(Jul!C66*9)+(Aug!C66*8)+(Sep!C66*7)+(Oct!C66*6)+(Nov!C66*5)+(Dec!C66*4)+(Jan!C66*3)+(Feb!C66*2)+(Mar!C66*1)</f>
        <v>13520</v>
      </c>
      <c r="E66" s="8">
        <v>862</v>
      </c>
      <c r="F66" s="31">
        <f>(Jul!E66*9)+(Aug!E66*8)+(Sep!E66*7)+(Oct!E66*6)+(Nov!E66*5)+(Dec!E66*4)+(Jan!E66*3)+(Feb!E66*2)+(Mar!E66*1)</f>
        <v>862</v>
      </c>
      <c r="G66" s="8">
        <v>137562</v>
      </c>
      <c r="H66" s="31">
        <f>Feb!H66+G66</f>
        <v>154918</v>
      </c>
      <c r="I66" s="31">
        <f t="shared" si="2"/>
        <v>141492</v>
      </c>
      <c r="J66" s="31">
        <f t="shared" si="3"/>
        <v>169300</v>
      </c>
    </row>
    <row r="67" spans="1:13" s="11" customFormat="1" ht="15.75" customHeight="1" x14ac:dyDescent="0.2">
      <c r="A67" s="9" t="s">
        <v>78</v>
      </c>
      <c r="B67" s="10" t="s">
        <v>20</v>
      </c>
      <c r="C67" s="7">
        <v>1259</v>
      </c>
      <c r="D67" s="31">
        <f>(Jul!C67*9)+(Aug!C67*8)+(Sep!C67*7)+(Oct!C67*6)+(Nov!C67*5)+(Dec!C67*4)+(Jan!C67*3)+(Feb!C67*2)+(Mar!C67*1)</f>
        <v>13481</v>
      </c>
      <c r="E67" s="8"/>
      <c r="F67" s="31">
        <f>(Jul!E67*9)+(Aug!E67*8)+(Sep!E67*7)+(Oct!E67*6)+(Nov!E67*5)+(Dec!E67*4)+(Jan!E67*3)+(Feb!E67*2)+(Mar!E67*1)</f>
        <v>0</v>
      </c>
      <c r="G67" s="8">
        <v>9405</v>
      </c>
      <c r="H67" s="31">
        <f>Feb!H67+G67</f>
        <v>12471</v>
      </c>
      <c r="I67" s="31">
        <f t="shared" si="2"/>
        <v>10664</v>
      </c>
      <c r="J67" s="31">
        <f t="shared" si="3"/>
        <v>25952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10017</v>
      </c>
      <c r="G68" s="8"/>
      <c r="H68" s="31">
        <f>Feb!H68+G68</f>
        <v>22241</v>
      </c>
      <c r="I68" s="31">
        <f t="shared" si="2"/>
        <v>0</v>
      </c>
      <c r="J68" s="31">
        <f t="shared" si="3"/>
        <v>32258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1324</v>
      </c>
      <c r="D69" s="31">
        <f>(Jul!C69*9)+(Aug!C69*8)+(Sep!C69*7)+(Oct!C69*6)+(Nov!C69*5)+(Dec!C69*4)+(Jan!C69*3)+(Feb!C69*2)+(Mar!C69*1)</f>
        <v>30646</v>
      </c>
      <c r="E69" s="8"/>
      <c r="F69" s="31">
        <f>(Jul!E69*9)+(Aug!E69*8)+(Sep!E69*7)+(Oct!E69*6)+(Nov!E69*5)+(Dec!E69*4)+(Jan!E69*3)+(Feb!E69*2)+(Mar!E69*1)</f>
        <v>0</v>
      </c>
      <c r="G69" s="8">
        <v>6499</v>
      </c>
      <c r="H69" s="31">
        <f>Feb!H69+G69</f>
        <v>65982</v>
      </c>
      <c r="I69" s="31">
        <f t="shared" si="2"/>
        <v>7823</v>
      </c>
      <c r="J69" s="31">
        <f t="shared" si="3"/>
        <v>96628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10890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24869</v>
      </c>
      <c r="I70" s="31">
        <f t="shared" si="2"/>
        <v>0</v>
      </c>
      <c r="J70" s="31">
        <f t="shared" si="3"/>
        <v>35759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104130</v>
      </c>
      <c r="E71" s="8"/>
      <c r="F71" s="31">
        <f>(Jul!E71*9)+(Aug!E71*8)+(Sep!E71*7)+(Oct!E71*6)+(Nov!E71*5)+(Dec!E71*4)+(Jan!E71*3)+(Feb!E71*2)+(Mar!E71*1)</f>
        <v>20015</v>
      </c>
      <c r="G71" s="8"/>
      <c r="H71" s="31">
        <f>Feb!H71+G71</f>
        <v>154886</v>
      </c>
      <c r="I71" s="31">
        <f t="shared" si="2"/>
        <v>0</v>
      </c>
      <c r="J71" s="31">
        <f t="shared" si="3"/>
        <v>279031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92507</v>
      </c>
      <c r="D72" s="32">
        <f t="shared" si="4"/>
        <v>4507859.7699999996</v>
      </c>
      <c r="E72" s="32">
        <f t="shared" si="4"/>
        <v>33773.75</v>
      </c>
      <c r="F72" s="32">
        <f t="shared" si="4"/>
        <v>2643197.5499999998</v>
      </c>
      <c r="G72" s="32">
        <f t="shared" si="4"/>
        <v>536211</v>
      </c>
      <c r="H72" s="32">
        <f t="shared" si="4"/>
        <v>6984107.3300000001</v>
      </c>
      <c r="I72" s="32">
        <f t="shared" si="4"/>
        <v>662491.75</v>
      </c>
      <c r="J72" s="32">
        <f t="shared" si="4"/>
        <v>14135164.649999999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94644.17</v>
      </c>
      <c r="D73" s="32">
        <f t="shared" si="5"/>
        <v>3923564.55</v>
      </c>
      <c r="E73" s="32">
        <f t="shared" si="5"/>
        <v>2362</v>
      </c>
      <c r="F73" s="32">
        <f t="shared" si="5"/>
        <v>760505</v>
      </c>
      <c r="G73" s="32">
        <f t="shared" si="5"/>
        <v>1525256</v>
      </c>
      <c r="H73" s="32">
        <f t="shared" si="5"/>
        <v>8377460.3499999996</v>
      </c>
      <c r="I73" s="32">
        <f t="shared" si="5"/>
        <v>1622262.17</v>
      </c>
      <c r="J73" s="32">
        <f t="shared" si="5"/>
        <v>13061529.900000002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187151.16999999998</v>
      </c>
      <c r="D74" s="32">
        <f t="shared" ref="D74:J74" si="6">SUM(D72:D73)</f>
        <v>8431424.3200000003</v>
      </c>
      <c r="E74" s="32">
        <f t="shared" si="6"/>
        <v>36135.75</v>
      </c>
      <c r="F74" s="32">
        <f t="shared" si="6"/>
        <v>3403702.55</v>
      </c>
      <c r="G74" s="32">
        <f t="shared" si="6"/>
        <v>2061467</v>
      </c>
      <c r="H74" s="32">
        <f t="shared" si="6"/>
        <v>15361567.68</v>
      </c>
      <c r="I74" s="32">
        <f t="shared" si="6"/>
        <v>2284753.9199999999</v>
      </c>
      <c r="J74" s="32">
        <f t="shared" si="6"/>
        <v>27196694.550000001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59E398-2DE1-4390-B8B9-E8F22774CB91}"/>
</file>

<file path=customXml/itemProps2.xml><?xml version="1.0" encoding="utf-8"?>
<ds:datastoreItem xmlns:ds="http://schemas.openxmlformats.org/officeDocument/2006/customXml" ds:itemID="{83380703-FC0D-4832-97BC-234FE727F5B8}"/>
</file>

<file path=customXml/itemProps3.xml><?xml version="1.0" encoding="utf-8"?>
<ds:datastoreItem xmlns:ds="http://schemas.openxmlformats.org/officeDocument/2006/customXml" ds:itemID="{35DF6DBB-17A1-47E2-8872-00816895C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Jessica Foster</cp:lastModifiedBy>
  <cp:lastPrinted>2011-06-21T11:00:53Z</cp:lastPrinted>
  <dcterms:created xsi:type="dcterms:W3CDTF">2005-09-22T19:10:16Z</dcterms:created>
  <dcterms:modified xsi:type="dcterms:W3CDTF">2015-07-20T17:56:54Z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