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<sst xmlns="http://schemas.openxmlformats.org/spreadsheetml/2006/main" count="1789" uniqueCount="142">
  <si>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</si>
  <si>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</si>
  <si>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</si>
  <si>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</si>
  <si>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</si>
  <si>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</si>
  <si>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</si>
  <si>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</si>
  <si>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</si>
  <si>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</si>
  <si>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</si>
  <si>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</si>
  <si>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</si>
  <si>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</si>
  <si>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</si>
  <si>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</si>
  <si>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</si>
  <si>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</si>
  <si>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</si>
  <si>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</si>
  <si>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</si>
  <si>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</si>
  <si>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</si>
  <si>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</si>
  <si>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</si>
  <si>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</si>
  <si>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</si>
  <si>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</si>
  <si>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</si>
  <si>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</si>
  <si>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</si>
  <si>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</si>
  <si>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</si>
  <si>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</si>
  <si>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</si>
  <si>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</si>
  <si>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</si>
  <si>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</si>
  <si>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</si>
  <si>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</si>
  <si>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</si>
  <si>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</si>
  <si>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</si>
  <si>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</si>
  <si>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</si>
  <si>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</si>
  <si>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</si>
  <si>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</si>
  <si>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</si>
  <si>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</si>
  <si>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</si>
  <si>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</si>
  <si>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</si>
  <si>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</si>
  <si>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</si>
  <si>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</si>
  <si>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</si>
  <si>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</si>
  <si>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</si>
  <si>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</si>
  <si>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</si>
  <si>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</si>
  <si>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</si>
  <si>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</si>
  <si>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</si>
  <si>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</si>
  <si>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</si>
  <si>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</si>
  <si>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</si>
  <si>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</si>
  <si>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</si>
  <si>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</si>
  <si>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</si>
  <si>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</si>
  <si>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</si>
  <si>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</si>
  <si>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</si>
  <si>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</si>
  <si>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</si>
  <si>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</si>
  <si>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</si>
  <si>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</si>
  <si>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</si>
  <si>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</si>
  <si>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</si>
  <si>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</si>
  <si>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</si>
  <si>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</si>
  <si>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</si>
  <si>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</si>
  <si>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</si>
  <si>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</si>
  <si>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</si>
  <si>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</si>
  <si>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</si>
  <si>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</si>
  <si>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</si>
  <si>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</si>
  <si>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</si>
  <si>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</si>
  <si>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</si>
  <si>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</si>
  <si>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</si>
  <si>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</si>
  <si>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</si>
  <si>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</si>
  <si>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</si>
  <si>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</si>
  <si>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</si>
  <si>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</si>
  <si>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</si>
  <si>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</si>
  <si>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</si>
  <si>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</si>
  <si>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</si>
  <si>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</si>
  <si>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</si>
  <si>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</si>
  <si>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</si>
  <si>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</si>
  <si>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</si>
  <si>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</si>
  <si>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</si>
  <si>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</si>
  <si>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</si>
  <si>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</si>
  <si>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</si>
  <si>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</si>
  <si>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</si>
  <si>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</si>
  <si>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</si>
  <si>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</si>
  <si>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</si>
  <si>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</si>
  <si>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</si>
  <si>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</si>
  <si>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</si>
  <si>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</si>
  <si>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</si>
  <si>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</si>
  <si>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DAV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</si>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</sst>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67" sqref="E67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/>
      <c r="D5" s="29">
        <f t="shared" ref="D5:D63" si="0">C5*1</f>
        <v>0</v>
      </c>
      <c r="E5" s="58"/>
      <c r="F5" s="29">
        <f t="shared" ref="F5:F63" si="1">E5*1</f>
        <v>0</v>
      </c>
      <c r="G5" s="59"/>
      <c r="H5" s="29">
        <f t="shared" ref="H5:H63" si="2">G5</f>
        <v>0</v>
      </c>
      <c r="I5" s="29">
        <f t="shared" ref="I5:I63" si="3">C5+E5+G5</f>
        <v>0</v>
      </c>
      <c r="J5" s="29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7">
        <v>133</v>
      </c>
      <c r="D6" s="29">
        <f t="shared" si="0"/>
        <v>133</v>
      </c>
      <c r="E6" s="58"/>
      <c r="F6" s="29">
        <f t="shared" si="1"/>
        <v>0</v>
      </c>
      <c r="G6" s="59">
        <v>2130</v>
      </c>
      <c r="H6" s="29">
        <f t="shared" si="2"/>
        <v>2130</v>
      </c>
      <c r="I6" s="29">
        <f t="shared" si="3"/>
        <v>2263</v>
      </c>
      <c r="J6" s="29">
        <f t="shared" si="4"/>
        <v>2263</v>
      </c>
    </row>
    <row r="7" spans="1:10" ht="15.75" customHeight="1" x14ac:dyDescent="0.2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>
        <v>407</v>
      </c>
      <c r="D10" s="29">
        <f t="shared" si="0"/>
        <v>407</v>
      </c>
      <c r="E10" s="58"/>
      <c r="F10" s="29">
        <f t="shared" si="1"/>
        <v>0</v>
      </c>
      <c r="G10" s="59">
        <v>6835</v>
      </c>
      <c r="H10" s="29">
        <f t="shared" si="2"/>
        <v>6835</v>
      </c>
      <c r="I10" s="29">
        <f t="shared" si="3"/>
        <v>7242</v>
      </c>
      <c r="J10" s="29">
        <f t="shared" si="4"/>
        <v>7242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>
        <v>9332</v>
      </c>
      <c r="D16" s="29">
        <f t="shared" si="0"/>
        <v>9332</v>
      </c>
      <c r="E16" s="58"/>
      <c r="F16" s="29">
        <f t="shared" si="1"/>
        <v>0</v>
      </c>
      <c r="G16" s="59">
        <v>20609</v>
      </c>
      <c r="H16" s="29">
        <f t="shared" si="2"/>
        <v>20609</v>
      </c>
      <c r="I16" s="29">
        <f t="shared" si="3"/>
        <v>29941</v>
      </c>
      <c r="J16" s="29">
        <f t="shared" si="4"/>
        <v>29941</v>
      </c>
    </row>
    <row r="17" spans="1:10" ht="15.75" customHeight="1" x14ac:dyDescent="0.2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7"/>
      <c r="D31" s="29">
        <f t="shared" si="0"/>
        <v>0</v>
      </c>
      <c r="E31" s="58"/>
      <c r="F31" s="29">
        <f t="shared" si="1"/>
        <v>0</v>
      </c>
      <c r="G31" s="59"/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>
        <v>13686</v>
      </c>
      <c r="D33" s="29">
        <f t="shared" si="0"/>
        <v>13686</v>
      </c>
      <c r="E33" s="58"/>
      <c r="F33" s="29">
        <f t="shared" si="1"/>
        <v>0</v>
      </c>
      <c r="G33" s="59">
        <v>68737</v>
      </c>
      <c r="H33" s="29">
        <f t="shared" si="2"/>
        <v>68737</v>
      </c>
      <c r="I33" s="29">
        <f t="shared" si="3"/>
        <v>82423</v>
      </c>
      <c r="J33" s="29">
        <f t="shared" si="4"/>
        <v>82423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>
        <v>836</v>
      </c>
      <c r="D37" s="29">
        <f t="shared" si="0"/>
        <v>836</v>
      </c>
      <c r="E37" s="58">
        <v>1072</v>
      </c>
      <c r="F37" s="29">
        <f t="shared" si="1"/>
        <v>1072</v>
      </c>
      <c r="G37" s="59">
        <v>14423</v>
      </c>
      <c r="H37" s="29">
        <f t="shared" si="2"/>
        <v>14423</v>
      </c>
      <c r="I37" s="29">
        <f t="shared" si="3"/>
        <v>16331</v>
      </c>
      <c r="J37" s="29">
        <f t="shared" si="4"/>
        <v>16331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>
        <v>19032</v>
      </c>
      <c r="D39" s="29">
        <f t="shared" si="0"/>
        <v>19032</v>
      </c>
      <c r="E39" s="58"/>
      <c r="F39" s="29">
        <f t="shared" si="1"/>
        <v>0</v>
      </c>
      <c r="G39" s="59">
        <v>26360</v>
      </c>
      <c r="H39" s="29">
        <f t="shared" si="2"/>
        <v>26360</v>
      </c>
      <c r="I39" s="29">
        <f t="shared" si="3"/>
        <v>45392</v>
      </c>
      <c r="J39" s="29">
        <f t="shared" si="4"/>
        <v>45392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>
        <v>1551</v>
      </c>
      <c r="D41" s="29">
        <f t="shared" si="0"/>
        <v>1551</v>
      </c>
      <c r="E41" s="58"/>
      <c r="F41" s="29">
        <f t="shared" si="1"/>
        <v>0</v>
      </c>
      <c r="G41" s="59">
        <v>4066</v>
      </c>
      <c r="H41" s="29">
        <f t="shared" si="2"/>
        <v>4066</v>
      </c>
      <c r="I41" s="29">
        <f t="shared" si="3"/>
        <v>5617</v>
      </c>
      <c r="J41" s="29">
        <f t="shared" si="4"/>
        <v>5617</v>
      </c>
    </row>
    <row r="42" spans="1:10" ht="15.75" customHeight="1" x14ac:dyDescent="0.2">
      <c r="A42" s="5" t="s">
        <v>41</v>
      </c>
      <c r="B42" s="18" t="s">
        <v>20</v>
      </c>
      <c r="C42" s="57">
        <v>3943</v>
      </c>
      <c r="D42" s="29">
        <f t="shared" si="0"/>
        <v>3943</v>
      </c>
      <c r="E42" s="58"/>
      <c r="F42" s="29">
        <f t="shared" si="1"/>
        <v>0</v>
      </c>
      <c r="G42" s="59">
        <v>8883</v>
      </c>
      <c r="H42" s="29">
        <f t="shared" si="2"/>
        <v>8883</v>
      </c>
      <c r="I42" s="29">
        <f t="shared" si="3"/>
        <v>12826</v>
      </c>
      <c r="J42" s="29">
        <f t="shared" si="4"/>
        <v>12826</v>
      </c>
    </row>
    <row r="43" spans="1:10" ht="15.75" customHeight="1" x14ac:dyDescent="0.2">
      <c r="A43" s="5" t="s">
        <v>42</v>
      </c>
      <c r="B43" s="18" t="s">
        <v>20</v>
      </c>
      <c r="C43" s="57">
        <v>1243</v>
      </c>
      <c r="D43" s="29">
        <f t="shared" si="0"/>
        <v>1243</v>
      </c>
      <c r="E43" s="58"/>
      <c r="F43" s="29">
        <f t="shared" si="1"/>
        <v>0</v>
      </c>
      <c r="G43" s="59">
        <v>5487</v>
      </c>
      <c r="H43" s="29">
        <f t="shared" si="2"/>
        <v>5487</v>
      </c>
      <c r="I43" s="29">
        <f t="shared" si="3"/>
        <v>6730</v>
      </c>
      <c r="J43" s="29">
        <f t="shared" si="4"/>
        <v>6730</v>
      </c>
    </row>
    <row r="44" spans="1:10" s="11" customFormat="1" ht="15.75" customHeight="1" x14ac:dyDescent="0.2">
      <c r="A44" s="9" t="s">
        <v>43</v>
      </c>
      <c r="B44" s="16" t="s">
        <v>20</v>
      </c>
      <c r="C44" s="57">
        <v>4186</v>
      </c>
      <c r="D44" s="29">
        <f t="shared" si="0"/>
        <v>4186</v>
      </c>
      <c r="E44" s="58"/>
      <c r="F44" s="29">
        <f t="shared" si="1"/>
        <v>0</v>
      </c>
      <c r="G44" s="59">
        <v>2518</v>
      </c>
      <c r="H44" s="29">
        <f t="shared" si="2"/>
        <v>2518</v>
      </c>
      <c r="I44" s="29">
        <f t="shared" si="3"/>
        <v>6704</v>
      </c>
      <c r="J44" s="29">
        <f t="shared" si="4"/>
        <v>6704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>
        <v>9796</v>
      </c>
      <c r="D47" s="29">
        <f t="shared" si="0"/>
        <v>9796</v>
      </c>
      <c r="E47" s="58"/>
      <c r="F47" s="29">
        <f t="shared" si="1"/>
        <v>0</v>
      </c>
      <c r="G47" s="59">
        <v>27178</v>
      </c>
      <c r="H47" s="29">
        <f t="shared" si="2"/>
        <v>27178</v>
      </c>
      <c r="I47" s="29">
        <f t="shared" si="3"/>
        <v>36974</v>
      </c>
      <c r="J47" s="29">
        <f t="shared" si="4"/>
        <v>36974</v>
      </c>
    </row>
    <row r="48" spans="1:10" s="11" customFormat="1" ht="15.75" customHeight="1" x14ac:dyDescent="0.2">
      <c r="A48" s="9" t="s">
        <v>55</v>
      </c>
      <c r="B48" s="16" t="s">
        <v>20</v>
      </c>
      <c r="C48" s="57">
        <v>2906</v>
      </c>
      <c r="D48" s="29">
        <f t="shared" si="0"/>
        <v>2906</v>
      </c>
      <c r="E48" s="58"/>
      <c r="F48" s="29">
        <f t="shared" si="1"/>
        <v>0</v>
      </c>
      <c r="G48" s="59">
        <v>3695</v>
      </c>
      <c r="H48" s="29">
        <f t="shared" si="2"/>
        <v>3695</v>
      </c>
      <c r="I48" s="29">
        <f t="shared" si="3"/>
        <v>6601</v>
      </c>
      <c r="J48" s="29">
        <f t="shared" si="4"/>
        <v>6601</v>
      </c>
    </row>
    <row r="49" spans="1:10" ht="15.75" customHeight="1" x14ac:dyDescent="0.2">
      <c r="A49" s="5" t="s">
        <v>57</v>
      </c>
      <c r="B49" s="18" t="s">
        <v>20</v>
      </c>
      <c r="C49" s="57">
        <v>7130</v>
      </c>
      <c r="D49" s="29">
        <f t="shared" si="0"/>
        <v>7130</v>
      </c>
      <c r="E49" s="58"/>
      <c r="F49" s="29">
        <f t="shared" si="1"/>
        <v>0</v>
      </c>
      <c r="G49" s="59">
        <v>15650</v>
      </c>
      <c r="H49" s="29">
        <f t="shared" si="2"/>
        <v>15650</v>
      </c>
      <c r="I49" s="29">
        <f t="shared" si="3"/>
        <v>22780</v>
      </c>
      <c r="J49" s="29">
        <f t="shared" si="4"/>
        <v>22780</v>
      </c>
    </row>
    <row r="50" spans="1:10" ht="15.75" customHeight="1" x14ac:dyDescent="0.2">
      <c r="A50" s="5" t="s">
        <v>58</v>
      </c>
      <c r="B50" s="18" t="s">
        <v>20</v>
      </c>
      <c r="C50" s="57"/>
      <c r="D50" s="29">
        <f t="shared" si="0"/>
        <v>0</v>
      </c>
      <c r="E50" s="58"/>
      <c r="F50" s="29">
        <f t="shared" si="1"/>
        <v>0</v>
      </c>
      <c r="G50" s="59"/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7">
        <v>263</v>
      </c>
      <c r="D51" s="29">
        <f t="shared" si="0"/>
        <v>263</v>
      </c>
      <c r="E51" s="58"/>
      <c r="F51" s="29">
        <f t="shared" si="1"/>
        <v>0</v>
      </c>
      <c r="G51" s="59">
        <v>390</v>
      </c>
      <c r="H51" s="29">
        <f t="shared" si="2"/>
        <v>390</v>
      </c>
      <c r="I51" s="29">
        <f t="shared" si="3"/>
        <v>653</v>
      </c>
      <c r="J51" s="29">
        <f t="shared" si="4"/>
        <v>653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>
        <v>7233</v>
      </c>
      <c r="D55" s="29">
        <f t="shared" si="0"/>
        <v>7233</v>
      </c>
      <c r="E55" s="58"/>
      <c r="F55" s="29">
        <f t="shared" si="1"/>
        <v>0</v>
      </c>
      <c r="G55" s="59">
        <v>14828</v>
      </c>
      <c r="H55" s="29">
        <f t="shared" si="2"/>
        <v>14828</v>
      </c>
      <c r="I55" s="29">
        <f t="shared" si="3"/>
        <v>22061</v>
      </c>
      <c r="J55" s="29">
        <f t="shared" si="4"/>
        <v>22061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>
        <v>690</v>
      </c>
      <c r="D58" s="29">
        <f t="shared" si="0"/>
        <v>690</v>
      </c>
      <c r="E58" s="58"/>
      <c r="F58" s="29">
        <f t="shared" si="1"/>
        <v>0</v>
      </c>
      <c r="G58" s="59">
        <v>324</v>
      </c>
      <c r="H58" s="29">
        <f t="shared" si="2"/>
        <v>324</v>
      </c>
      <c r="I58" s="29">
        <f t="shared" si="3"/>
        <v>1014</v>
      </c>
      <c r="J58" s="29">
        <f t="shared" si="4"/>
        <v>1014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>
        <v>15243</v>
      </c>
      <c r="D60" s="29">
        <f t="shared" si="0"/>
        <v>15243</v>
      </c>
      <c r="E60" s="58">
        <v>1072</v>
      </c>
      <c r="F60" s="29">
        <f t="shared" si="1"/>
        <v>1072</v>
      </c>
      <c r="G60" s="59">
        <v>62661</v>
      </c>
      <c r="H60" s="29">
        <f t="shared" si="2"/>
        <v>62661</v>
      </c>
      <c r="I60" s="29">
        <f t="shared" si="3"/>
        <v>78976</v>
      </c>
      <c r="J60" s="29">
        <f t="shared" si="4"/>
        <v>78976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>
        <v>8862</v>
      </c>
      <c r="D63" s="29">
        <f t="shared" si="0"/>
        <v>8862</v>
      </c>
      <c r="E63" s="58"/>
      <c r="F63" s="29">
        <f t="shared" si="1"/>
        <v>0</v>
      </c>
      <c r="G63" s="59">
        <v>62338</v>
      </c>
      <c r="H63" s="29">
        <f t="shared" si="2"/>
        <v>62338</v>
      </c>
      <c r="I63" s="29">
        <f t="shared" si="3"/>
        <v>71200</v>
      </c>
      <c r="J63" s="29">
        <f t="shared" si="4"/>
        <v>71200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>
        <v>3727</v>
      </c>
      <c r="D71" s="29">
        <f t="shared" si="5"/>
        <v>3727</v>
      </c>
      <c r="E71" s="58"/>
      <c r="F71" s="29">
        <f t="shared" si="6"/>
        <v>0</v>
      </c>
      <c r="G71" s="59">
        <v>10015</v>
      </c>
      <c r="H71" s="29">
        <f t="shared" si="7"/>
        <v>10015</v>
      </c>
      <c r="I71" s="29">
        <f t="shared" si="8"/>
        <v>13742</v>
      </c>
      <c r="J71" s="29">
        <f t="shared" si="9"/>
        <v>13742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9872</v>
      </c>
      <c r="D72" s="31">
        <f t="shared" si="10"/>
        <v>9872</v>
      </c>
      <c r="E72" s="31">
        <f t="shared" si="10"/>
        <v>0</v>
      </c>
      <c r="F72" s="31">
        <f t="shared" si="10"/>
        <v>0</v>
      </c>
      <c r="G72" s="31">
        <f t="shared" si="10"/>
        <v>29574</v>
      </c>
      <c r="H72" s="31">
        <f t="shared" si="10"/>
        <v>29574</v>
      </c>
      <c r="I72" s="31">
        <f t="shared" si="10"/>
        <v>39446</v>
      </c>
      <c r="J72" s="31">
        <f t="shared" si="10"/>
        <v>39446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100327</v>
      </c>
      <c r="D73" s="31">
        <f t="shared" si="11"/>
        <v>100327</v>
      </c>
      <c r="E73" s="31">
        <f t="shared" si="11"/>
        <v>2144</v>
      </c>
      <c r="F73" s="31">
        <f t="shared" si="11"/>
        <v>2144</v>
      </c>
      <c r="G73" s="31">
        <f t="shared" si="11"/>
        <v>327553</v>
      </c>
      <c r="H73" s="31">
        <f t="shared" si="11"/>
        <v>327553</v>
      </c>
      <c r="I73" s="31">
        <f t="shared" si="11"/>
        <v>430024</v>
      </c>
      <c r="J73" s="31">
        <f t="shared" si="11"/>
        <v>430024</v>
      </c>
    </row>
    <row r="74" spans="1:10" s="3" customFormat="1" ht="15.75" customHeight="1" x14ac:dyDescent="0.2">
      <c r="A74" s="5" t="s">
        <v>87</v>
      </c>
      <c r="B74" s="13"/>
      <c r="C74" s="31">
        <f>SUM(C72:C73)</f>
        <v>110199</v>
      </c>
      <c r="D74" s="31">
        <f t="shared" ref="D74:J74" si="12">SUM(D72:D73)</f>
        <v>110199</v>
      </c>
      <c r="E74" s="35">
        <f t="shared" si="12"/>
        <v>2144</v>
      </c>
      <c r="F74" s="31">
        <f t="shared" si="12"/>
        <v>2144</v>
      </c>
      <c r="G74" s="35">
        <f t="shared" si="12"/>
        <v>357127</v>
      </c>
      <c r="H74" s="31">
        <f t="shared" si="12"/>
        <v>357127</v>
      </c>
      <c r="I74" s="31">
        <f t="shared" si="12"/>
        <v>469470</v>
      </c>
      <c r="J74" s="31">
        <f t="shared" si="12"/>
        <v>469470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F72" sqref="F72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(Jul!C5*10)+(Aug!C5*9)+(Sep!C5*8)+(Oct!C5*7)+(Nov!C5*6)+(Dec!C5*5)+(Jan!C5*4)+(Feb!C5*3)+(Mar!C5*2)+(Apr!C5*1)</f>
        <v>49077</v>
      </c>
      <c r="E5" s="8"/>
      <c r="F5" s="30">
        <f>(Jul!E5*10)+(Aug!E5*9)+(Sep!E5*8)+(Oct!E5*7)+(Nov!E5*6)+(Dec!E5*5)+(Jan!E5*4)+(Feb!E5*3)+(Mar!E5*2)+(Apr!E5*1)</f>
        <v>0</v>
      </c>
      <c r="G5" s="8"/>
      <c r="H5" s="30">
        <f>Mar!H5+G5</f>
        <v>10043</v>
      </c>
      <c r="I5" s="30">
        <f t="shared" ref="I5:I63" si="0">C5+E5+G5</f>
        <v>0</v>
      </c>
      <c r="J5" s="30">
        <f t="shared" ref="J5:J63" si="1">D5+F5+H5</f>
        <v>59120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1194252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21208</v>
      </c>
      <c r="I6" s="30">
        <f t="shared" si="0"/>
        <v>0</v>
      </c>
      <c r="J6" s="30">
        <f t="shared" si="1"/>
        <v>1215460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0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29086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56450</v>
      </c>
      <c r="I9" s="30">
        <f t="shared" si="0"/>
        <v>0</v>
      </c>
      <c r="J9" s="30">
        <f t="shared" si="1"/>
        <v>85536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2011509</v>
      </c>
      <c r="E10" s="8"/>
      <c r="F10" s="30">
        <f>(Jul!E10*10)+(Aug!E10*9)+(Sep!E10*8)+(Oct!E10*7)+(Nov!E10*6)+(Dec!E10*5)+(Jan!E10*4)+(Feb!E10*3)+(Mar!E10*2)+(Apr!E10*1)</f>
        <v>3397</v>
      </c>
      <c r="G10" s="8"/>
      <c r="H10" s="30">
        <f>Mar!H10+G10</f>
        <v>219663</v>
      </c>
      <c r="I10" s="30">
        <f t="shared" si="0"/>
        <v>0</v>
      </c>
      <c r="J10" s="30">
        <f t="shared" si="1"/>
        <v>2234569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23942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24810</v>
      </c>
      <c r="I12" s="30">
        <f t="shared" si="0"/>
        <v>0</v>
      </c>
      <c r="J12" s="30">
        <f t="shared" si="1"/>
        <v>48752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9289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1575</v>
      </c>
      <c r="I14" s="30">
        <f t="shared" si="0"/>
        <v>0</v>
      </c>
      <c r="J14" s="30">
        <f t="shared" si="1"/>
        <v>10864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2337491</v>
      </c>
      <c r="E16" s="8"/>
      <c r="F16" s="30">
        <f>(Jul!E16*10)+(Aug!E16*9)+(Sep!E16*8)+(Oct!E16*7)+(Nov!E16*6)+(Dec!E16*5)+(Jan!E16*4)+(Feb!E16*3)+(Mar!E16*2)+(Apr!E16*1)</f>
        <v>7504</v>
      </c>
      <c r="G16" s="8"/>
      <c r="H16" s="30">
        <f>Mar!H16+G16</f>
        <v>298222</v>
      </c>
      <c r="I16" s="30">
        <f t="shared" si="0"/>
        <v>0</v>
      </c>
      <c r="J16" s="30">
        <f t="shared" si="1"/>
        <v>2643217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0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0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10409</v>
      </c>
      <c r="E24" s="8"/>
      <c r="F24" s="30">
        <f>(Jul!E24*10)+(Aug!E24*9)+(Sep!E24*8)+(Oct!E24*7)+(Nov!E24*6)+(Dec!E24*5)+(Jan!E24*4)+(Feb!E24*3)+(Mar!E24*2)+(Apr!E24*1)</f>
        <v>4417</v>
      </c>
      <c r="G24" s="8"/>
      <c r="H24" s="30">
        <f>Mar!H24+G24</f>
        <v>4444</v>
      </c>
      <c r="I24" s="30">
        <f t="shared" si="0"/>
        <v>0</v>
      </c>
      <c r="J24" s="30">
        <f t="shared" si="1"/>
        <v>19270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12006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23106</v>
      </c>
      <c r="I25" s="30">
        <f t="shared" si="0"/>
        <v>0</v>
      </c>
      <c r="J25" s="30">
        <f t="shared" si="1"/>
        <v>35112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34811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6479</v>
      </c>
      <c r="I26" s="30">
        <f t="shared" si="0"/>
        <v>0</v>
      </c>
      <c r="J26" s="30">
        <f t="shared" si="1"/>
        <v>41290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5310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3803</v>
      </c>
      <c r="I28" s="30">
        <f t="shared" si="0"/>
        <v>0</v>
      </c>
      <c r="J28" s="30">
        <f t="shared" si="1"/>
        <v>9113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931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931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0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399461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3564</v>
      </c>
      <c r="I31" s="30">
        <f t="shared" si="0"/>
        <v>0</v>
      </c>
      <c r="J31" s="30">
        <f t="shared" si="1"/>
        <v>403025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5001</v>
      </c>
      <c r="D33" s="30">
        <f>(Jul!C33*10)+(Aug!C33*9)+(Sep!C33*8)+(Oct!C33*7)+(Nov!C33*6)+(Dec!C33*5)+(Jan!C33*4)+(Feb!C33*3)+(Mar!C33*2)+(Apr!C33*1)</f>
        <v>175841</v>
      </c>
      <c r="E33" s="8"/>
      <c r="F33" s="30">
        <f>(Jul!E33*10)+(Aug!E33*9)+(Sep!E33*8)+(Oct!E33*7)+(Nov!E33*6)+(Dec!E33*5)+(Jan!E33*4)+(Feb!E33*3)+(Mar!E33*2)+(Apr!E33*1)</f>
        <v>0</v>
      </c>
      <c r="G33" s="8">
        <v>7174</v>
      </c>
      <c r="H33" s="30">
        <f>Mar!H33+G33</f>
        <v>86116</v>
      </c>
      <c r="I33" s="30">
        <f t="shared" si="0"/>
        <v>12175</v>
      </c>
      <c r="J33" s="30">
        <f t="shared" si="1"/>
        <v>261957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1059</v>
      </c>
      <c r="D34" s="30">
        <f>(Jul!C34*10)+(Aug!C34*9)+(Sep!C34*8)+(Oct!C34*7)+(Nov!C34*6)+(Dec!C34*5)+(Jan!C34*4)+(Feb!C34*3)+(Mar!C34*2)+(Apr!C34*1)</f>
        <v>1059</v>
      </c>
      <c r="E34" s="8"/>
      <c r="F34" s="30">
        <f>(Jul!E34*10)+(Aug!E34*9)+(Sep!E34*8)+(Oct!E34*7)+(Nov!E34*6)+(Dec!E34*5)+(Jan!E34*4)+(Feb!E34*3)+(Mar!E34*2)+(Apr!E34*1)</f>
        <v>0</v>
      </c>
      <c r="G34" s="8">
        <v>3703</v>
      </c>
      <c r="H34" s="30">
        <f>Mar!H34+G34</f>
        <v>3703</v>
      </c>
      <c r="I34" s="30">
        <f t="shared" si="0"/>
        <v>4762</v>
      </c>
      <c r="J34" s="30">
        <f t="shared" si="1"/>
        <v>4762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2915</v>
      </c>
      <c r="D35" s="30">
        <f>(Jul!C35*10)+(Aug!C35*9)+(Sep!C35*8)+(Oct!C35*7)+(Nov!C35*6)+(Dec!C35*5)+(Jan!C35*4)+(Feb!C35*3)+(Mar!C35*2)+(Apr!C35*1)</f>
        <v>8767</v>
      </c>
      <c r="E35" s="8"/>
      <c r="F35" s="30">
        <f>(Jul!E35*10)+(Aug!E35*9)+(Sep!E35*8)+(Oct!E35*7)+(Nov!E35*6)+(Dec!E35*5)+(Jan!E35*4)+(Feb!E35*3)+(Mar!E35*2)+(Apr!E35*1)</f>
        <v>0</v>
      </c>
      <c r="G35" s="8">
        <v>8153</v>
      </c>
      <c r="H35" s="30">
        <f>Mar!H35+G35</f>
        <v>11497</v>
      </c>
      <c r="I35" s="30">
        <f t="shared" si="0"/>
        <v>11068</v>
      </c>
      <c r="J35" s="30">
        <f t="shared" si="1"/>
        <v>20264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23480</v>
      </c>
      <c r="E37" s="8"/>
      <c r="F37" s="30">
        <f>(Jul!E37*10)+(Aug!E37*9)+(Sep!E37*8)+(Oct!E37*7)+(Nov!E37*6)+(Dec!E37*5)+(Jan!E37*4)+(Feb!E37*3)+(Mar!E37*2)+(Apr!E37*1)</f>
        <v>10720</v>
      </c>
      <c r="G37" s="8"/>
      <c r="H37" s="30">
        <f>Mar!H37+G37</f>
        <v>16481</v>
      </c>
      <c r="I37" s="30">
        <f t="shared" si="0"/>
        <v>0</v>
      </c>
      <c r="J37" s="30">
        <f t="shared" si="1"/>
        <v>50681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455</v>
      </c>
      <c r="D39" s="30">
        <f>(Jul!C39*10)+(Aug!C39*9)+(Sep!C39*8)+(Oct!C39*7)+(Nov!C39*6)+(Dec!C39*5)+(Jan!C39*4)+(Feb!C39*3)+(Mar!C39*2)+(Apr!C39*1)</f>
        <v>345818</v>
      </c>
      <c r="E39" s="8"/>
      <c r="F39" s="30">
        <f>(Jul!E39*10)+(Aug!E39*9)+(Sep!E39*8)+(Oct!E39*7)+(Nov!E39*6)+(Dec!E39*5)+(Jan!E39*4)+(Feb!E39*3)+(Mar!E39*2)+(Apr!E39*1)</f>
        <v>0</v>
      </c>
      <c r="G39" s="8">
        <v>2278</v>
      </c>
      <c r="H39" s="30">
        <f>Mar!H39+G39</f>
        <v>126880</v>
      </c>
      <c r="I39" s="30">
        <f t="shared" si="0"/>
        <v>2733</v>
      </c>
      <c r="J39" s="30">
        <f t="shared" si="1"/>
        <v>472698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15510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4066</v>
      </c>
      <c r="I41" s="30">
        <f t="shared" si="0"/>
        <v>0</v>
      </c>
      <c r="J41" s="30">
        <f t="shared" si="1"/>
        <v>19576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1684</v>
      </c>
      <c r="D42" s="30">
        <f>(Jul!C42*10)+(Aug!C42*9)+(Sep!C42*8)+(Oct!C42*7)+(Nov!C42*6)+(Dec!C42*5)+(Jan!C42*4)+(Feb!C42*3)+(Mar!C42*2)+(Apr!C42*1)</f>
        <v>146757</v>
      </c>
      <c r="E42" s="8"/>
      <c r="F42" s="30">
        <f>(Jul!E42*10)+(Aug!E42*9)+(Sep!E42*8)+(Oct!E42*7)+(Nov!E42*6)+(Dec!E42*5)+(Jan!E42*4)+(Feb!E42*3)+(Mar!E42*2)+(Apr!E42*1)</f>
        <v>0</v>
      </c>
      <c r="G42" s="8">
        <v>5372</v>
      </c>
      <c r="H42" s="30">
        <f>Mar!H42+G42</f>
        <v>73100</v>
      </c>
      <c r="I42" s="30">
        <f t="shared" si="0"/>
        <v>7056</v>
      </c>
      <c r="J42" s="30">
        <f t="shared" si="1"/>
        <v>219857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3323</v>
      </c>
      <c r="D43" s="30">
        <f>(Jul!C43*10)+(Aug!C43*9)+(Sep!C43*8)+(Oct!C43*7)+(Nov!C43*6)+(Dec!C43*5)+(Jan!C43*4)+(Feb!C43*3)+(Mar!C43*2)+(Apr!C43*1)</f>
        <v>108588</v>
      </c>
      <c r="E43" s="8"/>
      <c r="F43" s="30">
        <f>(Jul!E43*10)+(Aug!E43*9)+(Sep!E43*8)+(Oct!E43*7)+(Nov!E43*6)+(Dec!E43*5)+(Jan!E43*4)+(Feb!E43*3)+(Mar!E43*2)+(Apr!E43*1)</f>
        <v>0</v>
      </c>
      <c r="G43" s="8">
        <v>52775</v>
      </c>
      <c r="H43" s="30">
        <f>Mar!H43+G43</f>
        <v>78542</v>
      </c>
      <c r="I43" s="30">
        <f t="shared" si="0"/>
        <v>56098</v>
      </c>
      <c r="J43" s="30">
        <f t="shared" si="1"/>
        <v>187130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3078</v>
      </c>
      <c r="D44" s="30">
        <f>(Jul!C44*10)+(Aug!C44*9)+(Sep!C44*8)+(Oct!C44*7)+(Nov!C44*6)+(Dec!C44*5)+(Jan!C44*4)+(Feb!C44*3)+(Mar!C44*2)+(Apr!C44*1)</f>
        <v>59667</v>
      </c>
      <c r="E44" s="8"/>
      <c r="F44" s="30">
        <f>(Jul!E44*10)+(Aug!E44*9)+(Sep!E44*8)+(Oct!E44*7)+(Nov!E44*6)+(Dec!E44*5)+(Jan!E44*4)+(Feb!E44*3)+(Mar!E44*2)+(Apr!E44*1)</f>
        <v>0</v>
      </c>
      <c r="G44" s="8">
        <v>5902</v>
      </c>
      <c r="H44" s="30">
        <f>Mar!H44+G44</f>
        <v>21842</v>
      </c>
      <c r="I44" s="30">
        <f t="shared" si="0"/>
        <v>8980</v>
      </c>
      <c r="J44" s="30">
        <f t="shared" si="1"/>
        <v>81509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582469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77304</v>
      </c>
      <c r="I47" s="30">
        <f t="shared" si="0"/>
        <v>0</v>
      </c>
      <c r="J47" s="30">
        <f t="shared" si="1"/>
        <v>659773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456</v>
      </c>
      <c r="D48" s="30">
        <f>(Jul!C48*10)+(Aug!C48*9)+(Sep!C48*8)+(Oct!C48*7)+(Nov!C48*6)+(Dec!C48*5)+(Jan!C48*4)+(Feb!C48*3)+(Mar!C48*2)+(Apr!C48*1)</f>
        <v>95649</v>
      </c>
      <c r="E48" s="8"/>
      <c r="F48" s="30">
        <f>(Jul!E48*10)+(Aug!E48*9)+(Sep!E48*8)+(Oct!E48*7)+(Nov!E48*6)+(Dec!E48*5)+(Jan!E48*4)+(Feb!E48*3)+(Mar!E48*2)+(Apr!E48*1)</f>
        <v>0</v>
      </c>
      <c r="G48" s="8">
        <v>1927</v>
      </c>
      <c r="H48" s="30">
        <f>Mar!H48+G48</f>
        <v>65961</v>
      </c>
      <c r="I48" s="30">
        <f t="shared" si="0"/>
        <v>2383</v>
      </c>
      <c r="J48" s="30">
        <f t="shared" si="1"/>
        <v>161610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74584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17408</v>
      </c>
      <c r="I49" s="30">
        <f t="shared" si="0"/>
        <v>0</v>
      </c>
      <c r="J49" s="30">
        <f t="shared" si="1"/>
        <v>91992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0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407</v>
      </c>
      <c r="D51" s="30">
        <f>(Jul!C51*10)+(Aug!C51*9)+(Sep!C51*8)+(Oct!C51*7)+(Nov!C51*6)+(Dec!C51*5)+(Jan!C51*4)+(Feb!C51*3)+(Mar!C51*2)+(Apr!C51*1)</f>
        <v>56157</v>
      </c>
      <c r="E51" s="8"/>
      <c r="F51" s="30">
        <f>(Jul!E51*10)+(Aug!E51*9)+(Sep!E51*8)+(Oct!E51*7)+(Nov!E51*6)+(Dec!E51*5)+(Jan!E51*4)+(Feb!E51*3)+(Mar!E51*2)+(Apr!E51*1)</f>
        <v>0</v>
      </c>
      <c r="G51" s="8">
        <v>2278</v>
      </c>
      <c r="H51" s="30">
        <f>Mar!H51+G51</f>
        <v>13161</v>
      </c>
      <c r="I51" s="30">
        <f t="shared" si="0"/>
        <v>2685</v>
      </c>
      <c r="J51" s="30">
        <f t="shared" si="1"/>
        <v>69318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38696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7082</v>
      </c>
      <c r="I54" s="30">
        <f t="shared" si="0"/>
        <v>0</v>
      </c>
      <c r="J54" s="30">
        <f t="shared" si="1"/>
        <v>45778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78350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22218</v>
      </c>
      <c r="I55" s="30">
        <f t="shared" si="0"/>
        <v>0</v>
      </c>
      <c r="J55" s="30">
        <f t="shared" si="1"/>
        <v>100568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12933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4313</v>
      </c>
      <c r="I57" s="30">
        <f t="shared" si="0"/>
        <v>0</v>
      </c>
      <c r="J57" s="30">
        <f t="shared" si="1"/>
        <v>17246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3078</v>
      </c>
      <c r="D58" s="30">
        <f>(Jul!C58*10)+(Aug!C58*9)+(Sep!C58*8)+(Oct!C58*7)+(Nov!C58*6)+(Dec!C58*5)+(Jan!C58*4)+(Feb!C58*3)+(Mar!C58*2)+(Apr!C58*1)</f>
        <v>9978</v>
      </c>
      <c r="E58" s="8"/>
      <c r="F58" s="30">
        <f>(Jul!E58*10)+(Aug!E58*9)+(Sep!E58*8)+(Oct!E58*7)+(Nov!E58*6)+(Dec!E58*5)+(Jan!E58*4)+(Feb!E58*3)+(Mar!E58*2)+(Apr!E58*1)</f>
        <v>0</v>
      </c>
      <c r="G58" s="8">
        <v>8092</v>
      </c>
      <c r="H58" s="30">
        <f>Mar!H58+G58</f>
        <v>8416</v>
      </c>
      <c r="I58" s="30">
        <f t="shared" si="0"/>
        <v>11170</v>
      </c>
      <c r="J58" s="30">
        <f t="shared" si="1"/>
        <v>18394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3342</v>
      </c>
      <c r="D60" s="30">
        <f>(Jul!C60*10)+(Aug!C60*9)+(Sep!C60*8)+(Oct!C60*7)+(Nov!C60*6)+(Dec!C60*5)+(Jan!C60*4)+(Feb!C60*3)+(Mar!C60*2)+(Apr!C60*1)</f>
        <v>326256</v>
      </c>
      <c r="E60" s="8"/>
      <c r="F60" s="30">
        <f>(Jul!E60*10)+(Aug!E60*9)+(Sep!E60*8)+(Oct!E60*7)+(Nov!E60*6)+(Dec!E60*5)+(Jan!E60*4)+(Feb!E60*3)+(Mar!E60*2)+(Apr!E60*1)</f>
        <v>10720</v>
      </c>
      <c r="G60" s="8">
        <v>35064</v>
      </c>
      <c r="H60" s="30">
        <f>Mar!H60+G60</f>
        <v>175389</v>
      </c>
      <c r="I60" s="30">
        <f t="shared" si="0"/>
        <v>38406</v>
      </c>
      <c r="J60" s="30">
        <f t="shared" si="1"/>
        <v>512365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263</v>
      </c>
      <c r="D61" s="30">
        <f>(Jul!C61*10)+(Aug!C61*9)+(Sep!C61*8)+(Oct!C61*7)+(Nov!C61*6)+(Dec!C61*5)+(Jan!C61*4)+(Feb!C61*3)+(Mar!C61*2)+(Apr!C61*1)</f>
        <v>31218</v>
      </c>
      <c r="E61" s="8"/>
      <c r="F61" s="30">
        <f>(Jul!E61*10)+(Aug!E61*9)+(Sep!E61*8)+(Oct!E61*7)+(Nov!E61*6)+(Dec!E61*5)+(Jan!E61*4)+(Feb!E61*3)+(Mar!E61*2)+(Apr!E61*1)</f>
        <v>0</v>
      </c>
      <c r="G61" s="8">
        <v>789</v>
      </c>
      <c r="H61" s="30">
        <f>Mar!H61+G61</f>
        <v>18655</v>
      </c>
      <c r="I61" s="30">
        <f t="shared" si="0"/>
        <v>1052</v>
      </c>
      <c r="J61" s="30">
        <f t="shared" si="1"/>
        <v>49873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2381</v>
      </c>
      <c r="D63" s="30">
        <f>(Jul!C63*10)+(Aug!C63*9)+(Sep!C63*8)+(Oct!C63*7)+(Nov!C63*6)+(Dec!C63*5)+(Jan!C63*4)+(Feb!C63*3)+(Mar!C63*2)+(Apr!C63*1)</f>
        <v>177740</v>
      </c>
      <c r="E63" s="8"/>
      <c r="F63" s="30">
        <f>(Jul!E63*10)+(Aug!E63*9)+(Sep!E63*8)+(Oct!E63*7)+(Nov!E63*6)+(Dec!E63*5)+(Jan!E63*4)+(Feb!E63*3)+(Mar!E63*2)+(Apr!E63*1)</f>
        <v>0</v>
      </c>
      <c r="G63" s="8">
        <v>25605</v>
      </c>
      <c r="H63" s="30">
        <f>Mar!H63+G63</f>
        <v>135353</v>
      </c>
      <c r="I63" s="30">
        <f t="shared" si="0"/>
        <v>27986</v>
      </c>
      <c r="J63" s="30">
        <f t="shared" si="1"/>
        <v>313093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16047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2655</v>
      </c>
      <c r="I66" s="30">
        <f t="shared" si="2"/>
        <v>0</v>
      </c>
      <c r="J66" s="30">
        <f t="shared" si="3"/>
        <v>18702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3112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9308</v>
      </c>
      <c r="I69" s="30">
        <f t="shared" si="2"/>
        <v>0</v>
      </c>
      <c r="J69" s="30">
        <f t="shared" si="3"/>
        <v>12420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1706</v>
      </c>
      <c r="D70" s="30">
        <f>(Jul!C70*10)+(Aug!C70*9)+(Sep!C70*8)+(Oct!C70*7)+(Nov!C70*6)+(Dec!C70*5)+(Jan!C70*4)+(Feb!C70*3)+(Mar!C70*2)+(Apr!C70*1)</f>
        <v>1706</v>
      </c>
      <c r="E70" s="8"/>
      <c r="F70" s="30">
        <f>(Jul!E70*10)+(Aug!E70*9)+(Sep!E70*8)+(Oct!E70*7)+(Nov!E70*6)+(Dec!E70*5)+(Jan!E70*4)+(Feb!E70*3)+(Mar!E70*2)+(Apr!E70*1)</f>
        <v>0</v>
      </c>
      <c r="G70" s="8">
        <v>0</v>
      </c>
      <c r="H70" s="30">
        <f>Mar!H70+G70</f>
        <v>0</v>
      </c>
      <c r="I70" s="30">
        <f t="shared" si="2"/>
        <v>1706</v>
      </c>
      <c r="J70" s="30">
        <f t="shared" si="3"/>
        <v>1706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305678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30207</v>
      </c>
      <c r="I71" s="30">
        <f t="shared" si="2"/>
        <v>0</v>
      </c>
      <c r="J71" s="30">
        <f t="shared" si="3"/>
        <v>335885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6117574</v>
      </c>
      <c r="E72" s="31">
        <f t="shared" si="4"/>
        <v>0</v>
      </c>
      <c r="F72" s="31">
        <f t="shared" si="4"/>
        <v>15318</v>
      </c>
      <c r="G72" s="31">
        <f t="shared" si="4"/>
        <v>0</v>
      </c>
      <c r="H72" s="31">
        <f t="shared" si="4"/>
        <v>673367</v>
      </c>
      <c r="I72" s="31">
        <f t="shared" si="4"/>
        <v>0</v>
      </c>
      <c r="J72" s="31">
        <f t="shared" si="4"/>
        <v>6806259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29148</v>
      </c>
      <c r="D73" s="31">
        <f t="shared" si="5"/>
        <v>2696060</v>
      </c>
      <c r="E73" s="31">
        <f t="shared" si="5"/>
        <v>0</v>
      </c>
      <c r="F73" s="31">
        <f t="shared" si="5"/>
        <v>21440</v>
      </c>
      <c r="G73" s="31">
        <f t="shared" si="5"/>
        <v>159112</v>
      </c>
      <c r="H73" s="31">
        <f t="shared" si="5"/>
        <v>1009657</v>
      </c>
      <c r="I73" s="31">
        <f t="shared" si="5"/>
        <v>188260</v>
      </c>
      <c r="J73" s="31">
        <f t="shared" si="5"/>
        <v>3727157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29148</v>
      </c>
      <c r="D74" s="31">
        <f t="shared" ref="D74:J74" si="6">SUM(D72:D73)</f>
        <v>8813634</v>
      </c>
      <c r="E74" s="31">
        <f t="shared" si="6"/>
        <v>0</v>
      </c>
      <c r="F74" s="31">
        <f t="shared" si="6"/>
        <v>36758</v>
      </c>
      <c r="G74" s="31">
        <f t="shared" si="6"/>
        <v>159112</v>
      </c>
      <c r="H74" s="31">
        <f t="shared" si="6"/>
        <v>1683024</v>
      </c>
      <c r="I74" s="31">
        <f t="shared" si="6"/>
        <v>188260</v>
      </c>
      <c r="J74" s="31">
        <f t="shared" si="6"/>
        <v>10533416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3" activePane="bottomLeft" state="frozen"/>
      <selection pane="bottomLeft" activeCell="M59" sqref="M59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4913</v>
      </c>
      <c r="D5" s="30">
        <f>(Jul!C5*11)+(Aug!C5*10)+(Sep!C5*9)+(Oct!C5*8)+(Nov!C5*7)+(Dec!C5*6)+(Jan!C5*5)+(Feb!C5*4)+(Mar!C5*3)+(Apr!C5*2)+(May!C5*1)</f>
        <v>61001</v>
      </c>
      <c r="E5" s="8"/>
      <c r="F5" s="30">
        <f>(Jul!E5*11)+(Aug!E5*10)+(Sep!E5*9)+(Oct!E5*8)+(Nov!E5*7)+(Dec!E5*6)+(Jan!E5*5)+(Feb!E5*4)+(Mar!E5*3)+(Apr!E5*2)+(May!E5*1)</f>
        <v>0</v>
      </c>
      <c r="G5" s="8">
        <v>23228</v>
      </c>
      <c r="H5" s="30">
        <f>Apr!H5+G5</f>
        <v>33271</v>
      </c>
      <c r="I5" s="30">
        <f t="shared" ref="I5:I63" si="0">C5+E5+G5</f>
        <v>28141</v>
      </c>
      <c r="J5" s="48">
        <f t="shared" ref="J5:J63" si="1">D5+F5+H5</f>
        <v>94272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>
        <v>3977</v>
      </c>
      <c r="D6" s="30">
        <f>(Jul!C6*11)+(Aug!C6*10)+(Sep!C6*9)+(Oct!C6*8)+(Nov!C6*7)+(Dec!C6*6)+(Jan!C6*5)+(Feb!C6*4)+(Mar!C6*3)+(Apr!C6*2)+(May!C6*1)</f>
        <v>1395110</v>
      </c>
      <c r="E6" s="8"/>
      <c r="F6" s="30">
        <f>(Jul!E6*11)+(Aug!E6*10)+(Sep!E6*9)+(Oct!E6*8)+(Nov!E6*7)+(Dec!E6*6)+(Jan!E6*5)+(Feb!E6*4)+(Mar!E6*3)+(Apr!E6*2)+(May!E6*1)</f>
        <v>0</v>
      </c>
      <c r="G6" s="8">
        <v>13276</v>
      </c>
      <c r="H6" s="30">
        <f>Apr!H6+G6</f>
        <v>34484</v>
      </c>
      <c r="I6" s="30">
        <f t="shared" si="0"/>
        <v>17253</v>
      </c>
      <c r="J6" s="48">
        <f t="shared" si="1"/>
        <v>1429594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>
        <v>264</v>
      </c>
      <c r="D7" s="30">
        <f>(Jul!C7*11)+(Aug!C7*10)+(Sep!C7*9)+(Oct!C7*8)+(Nov!C7*7)+(Dec!C7*6)+(Jan!C7*5)+(Feb!C7*4)+(Mar!C7*3)+(Apr!C7*2)+(May!C7*1)</f>
        <v>264</v>
      </c>
      <c r="E7" s="8"/>
      <c r="F7" s="30">
        <f>(Jul!E7*11)+(Aug!E7*10)+(Sep!E7*9)+(Oct!E7*8)+(Nov!E7*7)+(Dec!E7*6)+(Jan!E7*5)+(Feb!E7*4)+(Mar!E7*3)+(Apr!E7*2)+(May!E7*1)</f>
        <v>0</v>
      </c>
      <c r="G7" s="8">
        <v>260</v>
      </c>
      <c r="H7" s="30">
        <f>Apr!H7+G7</f>
        <v>260</v>
      </c>
      <c r="I7" s="30">
        <f t="shared" si="0"/>
        <v>524</v>
      </c>
      <c r="J7" s="48">
        <f t="shared" si="1"/>
        <v>524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>
        <v>1748</v>
      </c>
      <c r="D9" s="30">
        <f>(Jul!C9*11)+(Aug!C9*10)+(Sep!C9*9)+(Oct!C9*8)+(Nov!C9*7)+(Dec!C9*6)+(Jan!C9*5)+(Feb!C9*4)+(Mar!C9*3)+(Apr!C9*2)+(May!C9*1)</f>
        <v>35190</v>
      </c>
      <c r="E9" s="8"/>
      <c r="F9" s="30">
        <f>(Jul!E9*11)+(Aug!E9*10)+(Sep!E9*9)+(Oct!E9*8)+(Nov!E9*7)+(Dec!E9*6)+(Jan!E9*5)+(Feb!E9*4)+(Mar!E9*3)+(Apr!E9*2)+(May!E9*1)</f>
        <v>0</v>
      </c>
      <c r="G9" s="8">
        <v>410</v>
      </c>
      <c r="H9" s="30">
        <f>Apr!H9+G9</f>
        <v>56860</v>
      </c>
      <c r="I9" s="30">
        <f t="shared" si="0"/>
        <v>2158</v>
      </c>
      <c r="J9" s="48">
        <f t="shared" si="1"/>
        <v>92050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>
        <v>15407</v>
      </c>
      <c r="D10" s="30">
        <f>(Jul!C10*11)+(Aug!C10*10)+(Sep!C10*9)+(Oct!C10*8)+(Nov!C10*7)+(Dec!C10*6)+(Jan!C10*5)+(Feb!C10*4)+(Mar!C10*3)+(Apr!C10*2)+(May!C10*1)</f>
        <v>2355290</v>
      </c>
      <c r="E10" s="8">
        <v>407</v>
      </c>
      <c r="F10" s="30">
        <f>(Jul!E10*11)+(Aug!E10*10)+(Sep!E10*9)+(Oct!E10*8)+(Nov!E10*7)+(Dec!E10*6)+(Jan!E10*5)+(Feb!E10*4)+(Mar!E10*3)+(Apr!E10*2)+(May!E10*1)</f>
        <v>4384</v>
      </c>
      <c r="G10" s="8">
        <v>110966</v>
      </c>
      <c r="H10" s="30">
        <f>Apr!H10+G10</f>
        <v>330629</v>
      </c>
      <c r="I10" s="30">
        <f t="shared" si="0"/>
        <v>126780</v>
      </c>
      <c r="J10" s="48">
        <f t="shared" si="1"/>
        <v>2690303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>
        <v>264</v>
      </c>
      <c r="D11" s="30">
        <f>(Jul!C11*11)+(Aug!C11*10)+(Sep!C11*9)+(Oct!C11*8)+(Nov!C11*7)+(Dec!C11*6)+(Jan!C11*5)+(Feb!C11*4)+(Mar!C11*3)+(Apr!C11*2)+(May!C11*1)</f>
        <v>264</v>
      </c>
      <c r="E11" s="8"/>
      <c r="F11" s="30">
        <f>(Jul!E11*11)+(Aug!E11*10)+(Sep!E11*9)+(Oct!E11*8)+(Nov!E11*7)+(Dec!E11*6)+(Jan!E11*5)+(Feb!E11*4)+(Mar!E11*3)+(Apr!E11*2)+(May!E11*1)</f>
        <v>0</v>
      </c>
      <c r="G11" s="8">
        <v>1320</v>
      </c>
      <c r="H11" s="30">
        <f>Apr!H11+G11</f>
        <v>1320</v>
      </c>
      <c r="I11" s="30">
        <f t="shared" si="0"/>
        <v>1584</v>
      </c>
      <c r="J11" s="48">
        <f t="shared" si="1"/>
        <v>1584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27246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24810</v>
      </c>
      <c r="I12" s="30">
        <f t="shared" si="0"/>
        <v>0</v>
      </c>
      <c r="J12" s="48">
        <f t="shared" si="1"/>
        <v>52056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>
        <v>1590</v>
      </c>
      <c r="D13" s="30">
        <f>(Jul!C13*11)+(Aug!C13*10)+(Sep!C13*9)+(Oct!C13*8)+(Nov!C13*7)+(Dec!C13*6)+(Jan!C13*5)+(Feb!C13*4)+(Mar!C13*3)+(Apr!C13*2)+(May!C13*1)</f>
        <v>1590</v>
      </c>
      <c r="E13" s="8"/>
      <c r="F13" s="30">
        <f>(Jul!E13*11)+(Aug!E13*10)+(Sep!E13*9)+(Oct!E13*8)+(Nov!E13*7)+(Dec!E13*6)+(Jan!E13*5)+(Feb!E13*4)+(Mar!E13*3)+(Apr!E13*2)+(May!E13*1)</f>
        <v>0</v>
      </c>
      <c r="G13" s="8">
        <v>1784</v>
      </c>
      <c r="H13" s="30">
        <f>Apr!H13+G13</f>
        <v>1784</v>
      </c>
      <c r="I13" s="30">
        <f t="shared" si="0"/>
        <v>3374</v>
      </c>
      <c r="J13" s="48">
        <f t="shared" si="1"/>
        <v>3374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>
        <v>2094</v>
      </c>
      <c r="D14" s="30">
        <f>(Jul!C14*11)+(Aug!C14*10)+(Sep!C14*9)+(Oct!C14*8)+(Nov!C14*7)+(Dec!C14*6)+(Jan!C14*5)+(Feb!C14*4)+(Mar!C14*3)+(Apr!C14*2)+(May!C14*1)</f>
        <v>12748</v>
      </c>
      <c r="E14" s="8"/>
      <c r="F14" s="30">
        <f>(Jul!E14*11)+(Aug!E14*10)+(Sep!E14*9)+(Oct!E14*8)+(Nov!E14*7)+(Dec!E14*6)+(Jan!E14*5)+(Feb!E14*4)+(Mar!E14*3)+(Apr!E14*2)+(May!E14*1)</f>
        <v>0</v>
      </c>
      <c r="G14" s="8">
        <v>6138</v>
      </c>
      <c r="H14" s="30">
        <f>Apr!H14+G14</f>
        <v>7713</v>
      </c>
      <c r="I14" s="30">
        <f t="shared" si="0"/>
        <v>8232</v>
      </c>
      <c r="J14" s="48">
        <f t="shared" si="1"/>
        <v>20461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>
        <v>13048</v>
      </c>
      <c r="D16" s="30">
        <f>(Jul!C16*11)+(Aug!C16*10)+(Sep!C16*9)+(Oct!C16*8)+(Nov!C16*7)+(Dec!C16*6)+(Jan!C16*5)+(Feb!C16*4)+(Mar!C16*3)+(Apr!C16*2)+(May!C16*1)</f>
        <v>2724471</v>
      </c>
      <c r="E16" s="8"/>
      <c r="F16" s="30">
        <f>(Jul!E16*11)+(Aug!E16*10)+(Sep!E16*9)+(Oct!E16*8)+(Nov!E16*7)+(Dec!E16*6)+(Jan!E16*5)+(Feb!E16*4)+(Mar!E16*3)+(Apr!E16*2)+(May!E16*1)</f>
        <v>8576</v>
      </c>
      <c r="G16" s="8">
        <v>68500</v>
      </c>
      <c r="H16" s="30">
        <f>Apr!H16+G16</f>
        <v>366722</v>
      </c>
      <c r="I16" s="30">
        <f t="shared" si="0"/>
        <v>81548</v>
      </c>
      <c r="J16" s="48">
        <f t="shared" si="1"/>
        <v>3099769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0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0</v>
      </c>
      <c r="I17" s="30">
        <f t="shared" si="0"/>
        <v>0</v>
      </c>
      <c r="J17" s="48">
        <f t="shared" si="1"/>
        <v>0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>
        <v>2257</v>
      </c>
      <c r="D22" s="30">
        <f>(Jul!C22*11)+(Aug!C22*10)+(Sep!C22*9)+(Oct!C22*8)+(Nov!C22*7)+(Dec!C22*6)+(Jan!C22*5)+(Feb!C22*4)+(Mar!C22*3)+(Apr!C22*2)+(May!C22*1)</f>
        <v>2257</v>
      </c>
      <c r="E22" s="8"/>
      <c r="F22" s="30">
        <f>(Jul!E22*11)+(Aug!E22*10)+(Sep!E22*9)+(Oct!E22*8)+(Nov!E22*7)+(Dec!E22*6)+(Jan!E22*5)+(Feb!E22*4)+(Mar!E22*3)+(Apr!E22*2)+(May!E22*1)</f>
        <v>0</v>
      </c>
      <c r="G22" s="8">
        <v>33727</v>
      </c>
      <c r="H22" s="30">
        <f>Apr!H22+G22</f>
        <v>33727</v>
      </c>
      <c r="I22" s="30">
        <f t="shared" si="0"/>
        <v>35984</v>
      </c>
      <c r="J22" s="48">
        <f t="shared" si="1"/>
        <v>35984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11896</v>
      </c>
      <c r="E24" s="8"/>
      <c r="F24" s="30">
        <f>(Jul!E24*11)+(Aug!E24*10)+(Sep!E24*9)+(Oct!E24*8)+(Nov!E24*7)+(Dec!E24*6)+(Jan!E24*5)+(Feb!E24*4)+(Mar!E24*3)+(Apr!E24*2)+(May!E24*1)</f>
        <v>5048</v>
      </c>
      <c r="G24" s="8"/>
      <c r="H24" s="30">
        <f>Apr!H24+G24</f>
        <v>4444</v>
      </c>
      <c r="I24" s="30">
        <f t="shared" si="0"/>
        <v>0</v>
      </c>
      <c r="J24" s="48">
        <f t="shared" si="1"/>
        <v>21388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>
        <v>1711</v>
      </c>
      <c r="D25" s="30">
        <f>(Jul!C25*11)+(Aug!C25*10)+(Sep!C25*9)+(Oct!C25*8)+(Nov!C25*7)+(Dec!C25*6)+(Jan!C25*5)+(Feb!C25*4)+(Mar!C25*3)+(Apr!C25*2)+(May!C25*1)</f>
        <v>15051</v>
      </c>
      <c r="E25" s="8"/>
      <c r="F25" s="30">
        <f>(Jul!E25*11)+(Aug!E25*10)+(Sep!E25*9)+(Oct!E25*8)+(Nov!E25*7)+(Dec!E25*6)+(Jan!E25*5)+(Feb!E25*4)+(Mar!E25*3)+(Apr!E25*2)+(May!E25*1)</f>
        <v>0</v>
      </c>
      <c r="G25" s="8">
        <v>6459</v>
      </c>
      <c r="H25" s="30">
        <f>Apr!H25+G25</f>
        <v>29565</v>
      </c>
      <c r="I25" s="30">
        <f t="shared" si="0"/>
        <v>8170</v>
      </c>
      <c r="J25" s="48">
        <f t="shared" si="1"/>
        <v>44616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>
        <v>264</v>
      </c>
      <c r="D26" s="30">
        <f>(Jul!C26*11)+(Aug!C26*10)+(Sep!C26*9)+(Oct!C26*8)+(Nov!C26*7)+(Dec!C26*6)+(Jan!C26*5)+(Feb!C26*4)+(Mar!C26*3)+(Apr!C26*2)+(May!C26*1)</f>
        <v>40048</v>
      </c>
      <c r="E26" s="8"/>
      <c r="F26" s="30">
        <f>(Jul!E26*11)+(Aug!E26*10)+(Sep!E26*9)+(Oct!E26*8)+(Nov!E26*7)+(Dec!E26*6)+(Jan!E26*5)+(Feb!E26*4)+(Mar!E26*3)+(Apr!E26*2)+(May!E26*1)</f>
        <v>0</v>
      </c>
      <c r="G26" s="8">
        <v>0</v>
      </c>
      <c r="H26" s="30">
        <f>Apr!H26+G26</f>
        <v>6479</v>
      </c>
      <c r="I26" s="30">
        <f t="shared" si="0"/>
        <v>264</v>
      </c>
      <c r="J26" s="48">
        <f t="shared" si="1"/>
        <v>46527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8">
        <f t="shared" si="1"/>
        <v>0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6372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3803</v>
      </c>
      <c r="I28" s="30">
        <f t="shared" si="0"/>
        <v>0</v>
      </c>
      <c r="J28" s="48">
        <f t="shared" si="1"/>
        <v>10175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>
        <v>3024</v>
      </c>
      <c r="D29" s="30">
        <f>(Jul!C29*11)+(Aug!C29*10)+(Sep!C29*9)+(Oct!C29*8)+(Nov!C29*7)+(Dec!C29*6)+(Jan!C29*5)+(Feb!C29*4)+(Mar!C29*3)+(Apr!C29*2)+(May!C29*1)</f>
        <v>4088</v>
      </c>
      <c r="E29" s="8"/>
      <c r="F29" s="30">
        <f>(Jul!E29*11)+(Aug!E29*10)+(Sep!E29*9)+(Oct!E29*8)+(Nov!E29*7)+(Dec!E29*6)+(Jan!E29*5)+(Feb!E29*4)+(Mar!E29*3)+(Apr!E29*2)+(May!E29*1)</f>
        <v>0</v>
      </c>
      <c r="G29" s="8">
        <v>7059</v>
      </c>
      <c r="H29" s="30">
        <f>Apr!H29+G29</f>
        <v>7059</v>
      </c>
      <c r="I29" s="30">
        <f t="shared" si="0"/>
        <v>10083</v>
      </c>
      <c r="J29" s="48">
        <f t="shared" si="1"/>
        <v>11147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0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0</v>
      </c>
      <c r="I30" s="30">
        <f t="shared" si="0"/>
        <v>0</v>
      </c>
      <c r="J30" s="48">
        <f t="shared" si="1"/>
        <v>0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465970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3564</v>
      </c>
      <c r="I31" s="30">
        <f t="shared" si="0"/>
        <v>0</v>
      </c>
      <c r="J31" s="48">
        <f t="shared" si="1"/>
        <v>469534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>
        <v>2915</v>
      </c>
      <c r="D32" s="30">
        <f>(Jul!C32*11)+(Aug!C32*10)+(Sep!C32*9)+(Oct!C32*8)+(Nov!C32*7)+(Dec!C32*6)+(Jan!C32*5)+(Feb!C32*4)+(Mar!C32*3)+(Apr!C32*2)+(May!C32*1)</f>
        <v>2915</v>
      </c>
      <c r="E32" s="8"/>
      <c r="F32" s="30">
        <f>(Jul!E32*11)+(Aug!E32*10)+(Sep!E32*9)+(Oct!E32*8)+(Nov!E32*7)+(Dec!E32*6)+(Jan!E32*5)+(Feb!E32*4)+(Mar!E32*3)+(Apr!E32*2)+(May!E32*1)</f>
        <v>0</v>
      </c>
      <c r="G32" s="8">
        <v>0</v>
      </c>
      <c r="H32" s="30">
        <f>Apr!H32+G32</f>
        <v>0</v>
      </c>
      <c r="I32" s="30">
        <f t="shared" si="0"/>
        <v>2915</v>
      </c>
      <c r="J32" s="48">
        <f t="shared" si="1"/>
        <v>2915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198712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86116</v>
      </c>
      <c r="I33" s="30">
        <f t="shared" si="0"/>
        <v>0</v>
      </c>
      <c r="J33" s="48">
        <f t="shared" si="1"/>
        <v>284828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>
        <v>919</v>
      </c>
      <c r="D34" s="30">
        <f>(Jul!C34*11)+(Aug!C34*10)+(Sep!C34*9)+(Oct!C34*8)+(Nov!C34*7)+(Dec!C34*6)+(Jan!C34*5)+(Feb!C34*4)+(Mar!C34*3)+(Apr!C34*2)+(May!C34*1)</f>
        <v>3037</v>
      </c>
      <c r="E34" s="8"/>
      <c r="F34" s="30">
        <f>(Jul!E34*11)+(Aug!E34*10)+(Sep!E34*9)+(Oct!E34*8)+(Nov!E34*7)+(Dec!E34*6)+(Jan!E34*5)+(Feb!E34*4)+(Mar!E34*3)+(Apr!E34*2)+(May!E34*1)</f>
        <v>0</v>
      </c>
      <c r="G34" s="8">
        <v>925</v>
      </c>
      <c r="H34" s="30">
        <f>Apr!H34+G34</f>
        <v>4628</v>
      </c>
      <c r="I34" s="30">
        <f t="shared" si="0"/>
        <v>1844</v>
      </c>
      <c r="J34" s="48">
        <f t="shared" si="1"/>
        <v>7665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12518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11497</v>
      </c>
      <c r="I35" s="30">
        <f t="shared" si="0"/>
        <v>0</v>
      </c>
      <c r="J35" s="48">
        <f t="shared" si="1"/>
        <v>24015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>
        <v>3078</v>
      </c>
      <c r="D37" s="30">
        <f>(Jul!C37*11)+(Aug!C37*10)+(Sep!C37*9)+(Oct!C37*8)+(Nov!C37*7)+(Dec!C37*6)+(Jan!C37*5)+(Feb!C37*4)+(Mar!C37*3)+(Apr!C37*2)+(May!C37*1)</f>
        <v>29074</v>
      </c>
      <c r="E37" s="8"/>
      <c r="F37" s="30">
        <f>(Jul!E37*11)+(Aug!E37*10)+(Sep!E37*9)+(Oct!E37*8)+(Nov!E37*7)+(Dec!E37*6)+(Jan!E37*5)+(Feb!E37*4)+(Mar!E37*3)+(Apr!E37*2)+(May!E37*1)</f>
        <v>11792</v>
      </c>
      <c r="G37" s="8">
        <v>12502</v>
      </c>
      <c r="H37" s="30">
        <f>Apr!H37+G37</f>
        <v>28983</v>
      </c>
      <c r="I37" s="30">
        <f t="shared" si="0"/>
        <v>15580</v>
      </c>
      <c r="J37" s="48">
        <f t="shared" si="1"/>
        <v>69849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>
        <v>9648</v>
      </c>
      <c r="D39" s="30">
        <f>(Jul!C39*11)+(Aug!C39*10)+(Sep!C39*9)+(Oct!C39*8)+(Nov!C39*7)+(Dec!C39*6)+(Jan!C39*5)+(Feb!C39*4)+(Mar!C39*3)+(Apr!C39*2)+(May!C39*1)</f>
        <v>396697</v>
      </c>
      <c r="E39" s="8"/>
      <c r="F39" s="30">
        <f>(Jul!E39*11)+(Aug!E39*10)+(Sep!E39*9)+(Oct!E39*8)+(Nov!E39*7)+(Dec!E39*6)+(Jan!E39*5)+(Feb!E39*4)+(Mar!E39*3)+(Apr!E39*2)+(May!E39*1)</f>
        <v>0</v>
      </c>
      <c r="G39" s="8">
        <v>34903</v>
      </c>
      <c r="H39" s="30">
        <f>Apr!H39+G39</f>
        <v>161783</v>
      </c>
      <c r="I39" s="30">
        <f t="shared" si="0"/>
        <v>44551</v>
      </c>
      <c r="J39" s="48">
        <f t="shared" si="1"/>
        <v>558480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17061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4066</v>
      </c>
      <c r="I41" s="30">
        <f t="shared" si="0"/>
        <v>0</v>
      </c>
      <c r="J41" s="48">
        <f t="shared" si="1"/>
        <v>21127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>
        <v>1676</v>
      </c>
      <c r="D42" s="30">
        <f>(Jul!C42*11)+(Aug!C42*10)+(Sep!C42*9)+(Oct!C42*8)+(Nov!C42*7)+(Dec!C42*6)+(Jan!C42*5)+(Feb!C42*4)+(Mar!C42*3)+(Apr!C42*2)+(May!C42*1)</f>
        <v>174512</v>
      </c>
      <c r="E42" s="8"/>
      <c r="F42" s="30">
        <f>(Jul!E42*11)+(Aug!E42*10)+(Sep!E42*9)+(Oct!E42*8)+(Nov!E42*7)+(Dec!E42*6)+(Jan!E42*5)+(Feb!E42*4)+(Mar!E42*3)+(Apr!E42*2)+(May!E42*1)</f>
        <v>0</v>
      </c>
      <c r="G42" s="8">
        <v>4052</v>
      </c>
      <c r="H42" s="30">
        <f>Apr!H42+G42</f>
        <v>77152</v>
      </c>
      <c r="I42" s="30">
        <f t="shared" si="0"/>
        <v>5728</v>
      </c>
      <c r="J42" s="48">
        <f t="shared" si="1"/>
        <v>251664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>
        <v>0</v>
      </c>
      <c r="D43" s="30">
        <f>(Jul!C43*11)+(Aug!C43*10)+(Sep!C43*9)+(Oct!C43*8)+(Nov!C43*7)+(Dec!C43*6)+(Jan!C43*5)+(Feb!C43*4)+(Mar!C43*3)+(Apr!C43*2)+(May!C43*1)</f>
        <v>126322</v>
      </c>
      <c r="E43" s="8">
        <v>789</v>
      </c>
      <c r="F43" s="30">
        <f>(Jul!E43*11)+(Aug!E43*10)+(Sep!E43*9)+(Oct!E43*8)+(Nov!E43*7)+(Dec!E43*6)+(Jan!E43*5)+(Feb!E43*4)+(Mar!E43*3)+(Apr!E43*2)+(May!E43*1)</f>
        <v>789</v>
      </c>
      <c r="G43" s="8">
        <v>3217</v>
      </c>
      <c r="H43" s="30">
        <f>Apr!H43+G43</f>
        <v>81759</v>
      </c>
      <c r="I43" s="30">
        <f t="shared" si="0"/>
        <v>4006</v>
      </c>
      <c r="J43" s="48">
        <f t="shared" si="1"/>
        <v>208870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>
        <v>2915</v>
      </c>
      <c r="D44" s="30">
        <f>(Jul!C44*11)+(Aug!C44*10)+(Sep!C44*9)+(Oct!C44*8)+(Nov!C44*7)+(Dec!C44*6)+(Jan!C44*5)+(Feb!C44*4)+(Mar!C44*3)+(Apr!C44*2)+(May!C44*1)</f>
        <v>71613</v>
      </c>
      <c r="E44" s="8"/>
      <c r="F44" s="30">
        <f>(Jul!E44*11)+(Aug!E44*10)+(Sep!E44*9)+(Oct!E44*8)+(Nov!E44*7)+(Dec!E44*6)+(Jan!E44*5)+(Feb!E44*4)+(Mar!E44*3)+(Apr!E44*2)+(May!E44*1)</f>
        <v>0</v>
      </c>
      <c r="G44" s="8">
        <v>6297</v>
      </c>
      <c r="H44" s="30">
        <f>Apr!H44+G44</f>
        <v>28139</v>
      </c>
      <c r="I44" s="30">
        <f t="shared" si="0"/>
        <v>9212</v>
      </c>
      <c r="J44" s="48">
        <f t="shared" si="1"/>
        <v>99752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>
        <v>3958</v>
      </c>
      <c r="D47" s="30">
        <f>(Jul!C47*11)+(Aug!C47*10)+(Sep!C47*9)+(Oct!C47*8)+(Nov!C47*7)+(Dec!C47*6)+(Jan!C47*5)+(Feb!C47*4)+(Mar!C47*3)+(Apr!C47*2)+(May!C47*1)</f>
        <v>678399</v>
      </c>
      <c r="E47" s="8"/>
      <c r="F47" s="30">
        <f>(Jul!E47*11)+(Aug!E47*10)+(Sep!E47*9)+(Oct!E47*8)+(Nov!E47*7)+(Dec!E47*6)+(Jan!E47*5)+(Feb!E47*4)+(Mar!E47*3)+(Apr!E47*2)+(May!E47*1)</f>
        <v>0</v>
      </c>
      <c r="G47" s="8">
        <v>15556</v>
      </c>
      <c r="H47" s="30">
        <f>Apr!H47+G47</f>
        <v>92860</v>
      </c>
      <c r="I47" s="30">
        <f t="shared" si="0"/>
        <v>19514</v>
      </c>
      <c r="J47" s="48">
        <f t="shared" si="1"/>
        <v>771259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107132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65961</v>
      </c>
      <c r="I48" s="30">
        <f t="shared" si="0"/>
        <v>0</v>
      </c>
      <c r="J48" s="48">
        <f t="shared" si="1"/>
        <v>173093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83356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17408</v>
      </c>
      <c r="I49" s="30">
        <f t="shared" si="0"/>
        <v>0</v>
      </c>
      <c r="J49" s="48">
        <f t="shared" si="1"/>
        <v>100764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0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0</v>
      </c>
      <c r="I50" s="30">
        <f t="shared" si="0"/>
        <v>0</v>
      </c>
      <c r="J50" s="48">
        <f t="shared" si="1"/>
        <v>0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>
        <v>4232</v>
      </c>
      <c r="D51" s="30">
        <f>(Jul!C51*11)+(Aug!C51*10)+(Sep!C51*9)+(Oct!C51*8)+(Nov!C51*7)+(Dec!C51*6)+(Jan!C51*5)+(Feb!C51*4)+(Mar!C51*3)+(Apr!C51*2)+(May!C51*1)</f>
        <v>67122</v>
      </c>
      <c r="E51" s="8"/>
      <c r="F51" s="30">
        <f>(Jul!E51*11)+(Aug!E51*10)+(Sep!E51*9)+(Oct!E51*8)+(Nov!E51*7)+(Dec!E51*6)+(Jan!E51*5)+(Feb!E51*4)+(Mar!E51*3)+(Apr!E51*2)+(May!E51*1)</f>
        <v>0</v>
      </c>
      <c r="G51" s="8">
        <v>42288</v>
      </c>
      <c r="H51" s="30">
        <f>Apr!H51+G51</f>
        <v>55449</v>
      </c>
      <c r="I51" s="30">
        <f t="shared" si="0"/>
        <v>46520</v>
      </c>
      <c r="J51" s="48">
        <f t="shared" si="1"/>
        <v>122571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43881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7082</v>
      </c>
      <c r="I54" s="30">
        <f t="shared" si="0"/>
        <v>0</v>
      </c>
      <c r="J54" s="48">
        <f t="shared" si="1"/>
        <v>50963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>
        <v>2573</v>
      </c>
      <c r="D55" s="30">
        <f>(Jul!C55*11)+(Aug!C55*10)+(Sep!C55*9)+(Oct!C55*8)+(Nov!C55*7)+(Dec!C55*6)+(Jan!C55*5)+(Feb!C55*4)+(Mar!C55*3)+(Apr!C55*2)+(May!C55*1)</f>
        <v>91166</v>
      </c>
      <c r="E55" s="8"/>
      <c r="F55" s="30">
        <f>(Jul!E55*11)+(Aug!E55*10)+(Sep!E55*9)+(Oct!E55*8)+(Nov!E55*7)+(Dec!E55*6)+(Jan!E55*5)+(Feb!E55*4)+(Mar!E55*3)+(Apr!E55*2)+(May!E55*1)</f>
        <v>0</v>
      </c>
      <c r="G55" s="8">
        <v>9115</v>
      </c>
      <c r="H55" s="30">
        <f>Apr!H55+G55</f>
        <v>31333</v>
      </c>
      <c r="I55" s="30">
        <f t="shared" si="0"/>
        <v>11688</v>
      </c>
      <c r="J55" s="48">
        <f t="shared" si="1"/>
        <v>122499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>
        <v>1062</v>
      </c>
      <c r="D57" s="30">
        <f>(Jul!C57*11)+(Aug!C57*10)+(Sep!C57*9)+(Oct!C57*8)+(Nov!C57*7)+(Dec!C57*6)+(Jan!C57*5)+(Feb!C57*4)+(Mar!C57*3)+(Apr!C57*2)+(May!C57*1)</f>
        <v>15432</v>
      </c>
      <c r="E57" s="8"/>
      <c r="F57" s="30">
        <f>(Jul!E57*11)+(Aug!E57*10)+(Sep!E57*9)+(Oct!E57*8)+(Nov!E57*7)+(Dec!E57*6)+(Jan!E57*5)+(Feb!E57*4)+(Mar!E57*3)+(Apr!E57*2)+(May!E57*1)</f>
        <v>0</v>
      </c>
      <c r="G57" s="8">
        <v>14839</v>
      </c>
      <c r="H57" s="30">
        <f>Apr!H57+G57</f>
        <v>19152</v>
      </c>
      <c r="I57" s="30">
        <f t="shared" si="0"/>
        <v>15901</v>
      </c>
      <c r="J57" s="48">
        <f t="shared" si="1"/>
        <v>34584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13746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8416</v>
      </c>
      <c r="I58" s="30">
        <f t="shared" si="0"/>
        <v>0</v>
      </c>
      <c r="J58" s="48">
        <f t="shared" si="1"/>
        <v>22162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>
        <v>4582</v>
      </c>
      <c r="D60" s="30">
        <f>(Jul!C60*11)+(Aug!C60*10)+(Sep!C60*9)+(Oct!C60*8)+(Nov!C60*7)+(Dec!C60*6)+(Jan!C60*5)+(Feb!C60*4)+(Mar!C60*3)+(Apr!C60*2)+(May!C60*1)</f>
        <v>377451</v>
      </c>
      <c r="E60" s="8"/>
      <c r="F60" s="30">
        <f>(Jul!E60*11)+(Aug!E60*10)+(Sep!E60*9)+(Oct!E60*8)+(Nov!E60*7)+(Dec!E60*6)+(Jan!E60*5)+(Feb!E60*4)+(Mar!E60*3)+(Apr!E60*2)+(May!E60*1)</f>
        <v>11792</v>
      </c>
      <c r="G60" s="8">
        <v>27647</v>
      </c>
      <c r="H60" s="30">
        <f>Apr!H60+G60</f>
        <v>203036</v>
      </c>
      <c r="I60" s="30">
        <f t="shared" si="0"/>
        <v>32229</v>
      </c>
      <c r="J60" s="48">
        <f t="shared" si="1"/>
        <v>592279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35958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18655</v>
      </c>
      <c r="I61" s="30">
        <f t="shared" si="0"/>
        <v>0</v>
      </c>
      <c r="J61" s="48">
        <f t="shared" si="1"/>
        <v>54613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>
        <v>7666</v>
      </c>
      <c r="D63" s="30">
        <f>(Jul!C63*11)+(Aug!C63*10)+(Sep!C63*9)+(Oct!C63*8)+(Nov!C63*7)+(Dec!C63*6)+(Jan!C63*5)+(Feb!C63*4)+(Mar!C63*3)+(Apr!C63*2)+(May!C63*1)</f>
        <v>210489</v>
      </c>
      <c r="E63" s="8"/>
      <c r="F63" s="30">
        <f>(Jul!E63*11)+(Aug!E63*10)+(Sep!E63*9)+(Oct!E63*8)+(Nov!E63*7)+(Dec!E63*6)+(Jan!E63*5)+(Feb!E63*4)+(Mar!E63*3)+(Apr!E63*2)+(May!E63*1)</f>
        <v>0</v>
      </c>
      <c r="G63" s="8">
        <v>26689</v>
      </c>
      <c r="H63" s="30">
        <f>Apr!H63+G63</f>
        <v>162042</v>
      </c>
      <c r="I63" s="30">
        <f t="shared" si="0"/>
        <v>34355</v>
      </c>
      <c r="J63" s="48">
        <f t="shared" si="1"/>
        <v>372531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17830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2655</v>
      </c>
      <c r="I66" s="30">
        <f t="shared" si="2"/>
        <v>0</v>
      </c>
      <c r="J66" s="48">
        <f t="shared" si="3"/>
        <v>20485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>
        <v>589</v>
      </c>
      <c r="D69" s="30">
        <f>(Jul!C69*11)+(Aug!C69*10)+(Sep!C69*9)+(Oct!C69*8)+(Nov!C69*7)+(Dec!C69*6)+(Jan!C69*5)+(Feb!C69*4)+(Mar!C69*3)+(Apr!C69*2)+(May!C69*1)</f>
        <v>5257</v>
      </c>
      <c r="E69" s="8"/>
      <c r="F69" s="30">
        <f>(Jul!E69*11)+(Aug!E69*10)+(Sep!E69*9)+(Oct!E69*8)+(Nov!E69*7)+(Dec!E69*6)+(Jan!E69*5)+(Feb!E69*4)+(Mar!E69*3)+(Apr!E69*2)+(May!E69*1)</f>
        <v>0</v>
      </c>
      <c r="G69" s="8">
        <v>4091</v>
      </c>
      <c r="H69" s="30">
        <f>Apr!H69+G69</f>
        <v>13399</v>
      </c>
      <c r="I69" s="30">
        <f t="shared" si="2"/>
        <v>4680</v>
      </c>
      <c r="J69" s="48">
        <f t="shared" si="3"/>
        <v>18656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3412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3412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>
        <v>5993</v>
      </c>
      <c r="D71" s="30">
        <f>(Jul!C71*11)+(Aug!C71*10)+(Sep!C71*9)+(Oct!C71*8)+(Nov!C71*7)+(Dec!C71*6)+(Jan!C71*5)+(Feb!C71*4)+(Mar!C71*3)+(Apr!C71*2)+(May!C71*1)</f>
        <v>360042</v>
      </c>
      <c r="E71" s="8"/>
      <c r="F71" s="30">
        <f>(Jul!E71*11)+(Aug!E71*10)+(Sep!E71*9)+(Oct!E71*8)+(Nov!E71*7)+(Dec!E71*6)+(Jan!E71*5)+(Feb!E71*4)+(Mar!E71*3)+(Apr!E71*2)+(May!E71*1)</f>
        <v>0</v>
      </c>
      <c r="G71" s="8">
        <v>9838</v>
      </c>
      <c r="H71" s="30">
        <f>Apr!H71+G71</f>
        <v>40045</v>
      </c>
      <c r="I71" s="30">
        <f t="shared" si="2"/>
        <v>15831</v>
      </c>
      <c r="J71" s="48">
        <f t="shared" si="3"/>
        <v>400087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50561</v>
      </c>
      <c r="D72" s="31">
        <f t="shared" si="4"/>
        <v>7158856</v>
      </c>
      <c r="E72" s="31">
        <f t="shared" si="4"/>
        <v>407</v>
      </c>
      <c r="F72" s="31">
        <f t="shared" si="4"/>
        <v>18008</v>
      </c>
      <c r="G72" s="31">
        <f t="shared" si="4"/>
        <v>273127</v>
      </c>
      <c r="H72" s="31">
        <f t="shared" si="4"/>
        <v>946494</v>
      </c>
      <c r="I72" s="31">
        <f t="shared" si="4"/>
        <v>324095</v>
      </c>
      <c r="J72" s="31">
        <f t="shared" si="4"/>
        <v>8123358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51806</v>
      </c>
      <c r="D73" s="31">
        <f t="shared" si="5"/>
        <v>3143134</v>
      </c>
      <c r="E73" s="31">
        <f t="shared" si="5"/>
        <v>789</v>
      </c>
      <c r="F73" s="31">
        <f t="shared" si="5"/>
        <v>24373</v>
      </c>
      <c r="G73" s="31">
        <f t="shared" si="5"/>
        <v>211959</v>
      </c>
      <c r="H73" s="31">
        <f t="shared" si="5"/>
        <v>1221616</v>
      </c>
      <c r="I73" s="31">
        <f t="shared" si="5"/>
        <v>264554</v>
      </c>
      <c r="J73" s="31">
        <f t="shared" si="5"/>
        <v>4389123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102367</v>
      </c>
      <c r="D74" s="31">
        <f t="shared" ref="D74:J74" si="6">SUM(D72:D73)</f>
        <v>10301990</v>
      </c>
      <c r="E74" s="31">
        <f t="shared" si="6"/>
        <v>1196</v>
      </c>
      <c r="F74" s="31">
        <f t="shared" si="6"/>
        <v>42381</v>
      </c>
      <c r="G74" s="31">
        <f t="shared" si="6"/>
        <v>485086</v>
      </c>
      <c r="H74" s="31">
        <f t="shared" si="6"/>
        <v>2168110</v>
      </c>
      <c r="I74" s="31">
        <f t="shared" si="6"/>
        <v>588649</v>
      </c>
      <c r="J74" s="31">
        <f t="shared" si="6"/>
        <v>12512481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72925</v>
      </c>
      <c r="E5" s="8"/>
      <c r="F5" s="48">
        <f>(Jul!E5*12)+(Aug!E5*11)+(Sep!E5*10)+(Oct!E5*9)+(Nov!E5*8)+(Dec!E5*7)+(Jan!E5*6)+(Feb!E5*5)+(Mar!E5*4)+(Apr!E5*3)+(May!E5*2)+(Jun!E5*1)</f>
        <v>0</v>
      </c>
      <c r="G5" s="8"/>
      <c r="H5" s="30">
        <f>May!H5+G5</f>
        <v>33271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106196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1595968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34484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1630452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528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260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788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41294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56860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98154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2699071</v>
      </c>
      <c r="E10" s="8"/>
      <c r="F10" s="48">
        <f>(Jul!E10*12)+(Aug!E10*11)+(Sep!E10*10)+(Oct!E10*9)+(Nov!E10*8)+(Dec!E10*7)+(Jan!E10*6)+(Feb!E10*5)+(Mar!E10*4)+(Apr!E10*3)+(May!E10*2)+(Jun!E10*1)</f>
        <v>5371</v>
      </c>
      <c r="G10" s="8"/>
      <c r="H10" s="30">
        <f>May!H10+G10</f>
        <v>330629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3035071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528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1320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1848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30550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24810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55360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3180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1784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4964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16207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7713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23920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3111451</v>
      </c>
      <c r="E16" s="8"/>
      <c r="F16" s="48">
        <f>(Jul!E16*12)+(Aug!E16*11)+(Sep!E16*10)+(Oct!E16*9)+(Nov!E16*8)+(Dec!E16*7)+(Jan!E16*6)+(Feb!E16*5)+(Mar!E16*4)+(Apr!E16*3)+(May!E16*2)+(Jun!E16*1)</f>
        <v>9648</v>
      </c>
      <c r="G16" s="8"/>
      <c r="H16" s="30">
        <f>May!H16+G16</f>
        <v>366722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3487821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0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0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4514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33727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38241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13383</v>
      </c>
      <c r="E24" s="8"/>
      <c r="F24" s="48">
        <f>(Jul!E24*12)+(Aug!E24*11)+(Sep!E24*10)+(Oct!E24*9)+(Nov!E24*8)+(Dec!E24*7)+(Jan!E24*6)+(Feb!E24*5)+(Mar!E24*4)+(Apr!E24*3)+(May!E24*2)+(Jun!E24*1)</f>
        <v>5679</v>
      </c>
      <c r="G24" s="8"/>
      <c r="H24" s="30">
        <f>May!H24+G24</f>
        <v>4444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23506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18096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29565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47661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45285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6479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51764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0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0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7434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3803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11237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7245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7059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14304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0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0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532479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3564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536043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5830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5830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221583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86116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307699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5015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4628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9643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16269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11497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27766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34668</v>
      </c>
      <c r="E37" s="8"/>
      <c r="F37" s="48">
        <f>(Jul!E37*12)+(Aug!E37*11)+(Sep!E37*10)+(Oct!E37*9)+(Nov!E37*8)+(Dec!E37*7)+(Jan!E37*6)+(Feb!E37*5)+(Mar!E37*4)+(Apr!E37*3)+(May!E37*2)+(Jun!E37*1)</f>
        <v>12864</v>
      </c>
      <c r="G37" s="8"/>
      <c r="H37" s="30">
        <f>May!H37+G37</f>
        <v>28983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76515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447576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161783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609359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18612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4066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22678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202267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77152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279419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144056</v>
      </c>
      <c r="E43" s="8"/>
      <c r="F43" s="48">
        <f>(Jul!E43*12)+(Aug!E43*11)+(Sep!E43*10)+(Oct!E43*9)+(Nov!E43*8)+(Dec!E43*7)+(Jan!E43*6)+(Feb!E43*5)+(Mar!E43*4)+(Apr!E43*3)+(May!E43*2)+(Jun!E43*1)</f>
        <v>1578</v>
      </c>
      <c r="G43" s="8"/>
      <c r="H43" s="30">
        <f>May!H43+G43</f>
        <v>81759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227393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83559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28139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111698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774329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92860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867189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118615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65961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184576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92128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17408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109536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0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0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78087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55449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133536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49066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7082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56148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103982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31333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135315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17931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19152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37083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17514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8416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25930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428646</v>
      </c>
      <c r="E60" s="8"/>
      <c r="F60" s="48">
        <f>(Jul!E60*12)+(Aug!E60*11)+(Sep!E60*10)+(Oct!E60*9)+(Nov!E60*8)+(Dec!E60*7)+(Jan!E60*6)+(Feb!E60*5)+(Mar!E60*4)+(Apr!E60*3)+(May!E60*2)+(Jun!E60*1)</f>
        <v>12864</v>
      </c>
      <c r="G60" s="8"/>
      <c r="H60" s="30">
        <f>May!H60+G60</f>
        <v>203036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644546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40698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18655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59353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243238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162042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405280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19613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2655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22268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7402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13399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20801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5118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5118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414406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40045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454451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0</v>
      </c>
      <c r="D72" s="31">
        <f t="shared" si="2"/>
        <v>8200138</v>
      </c>
      <c r="E72" s="31">
        <f t="shared" si="2"/>
        <v>0</v>
      </c>
      <c r="F72" s="30">
        <f t="shared" si="2"/>
        <v>20698</v>
      </c>
      <c r="G72" s="31">
        <f t="shared" si="2"/>
        <v>0</v>
      </c>
      <c r="H72" s="31">
        <f t="shared" si="2"/>
        <v>946494</v>
      </c>
      <c r="I72" s="31">
        <f t="shared" si="2"/>
        <v>0</v>
      </c>
      <c r="J72" s="31">
        <f t="shared" si="2"/>
        <v>9167330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0</v>
      </c>
      <c r="D73" s="31">
        <f t="shared" si="3"/>
        <v>3590208</v>
      </c>
      <c r="E73" s="31">
        <f t="shared" si="3"/>
        <v>0</v>
      </c>
      <c r="F73" s="31">
        <f t="shared" si="3"/>
        <v>27306</v>
      </c>
      <c r="G73" s="31">
        <f t="shared" si="3"/>
        <v>0</v>
      </c>
      <c r="H73" s="31">
        <f t="shared" si="3"/>
        <v>1221616</v>
      </c>
      <c r="I73" s="31">
        <f t="shared" si="3"/>
        <v>0</v>
      </c>
      <c r="J73" s="31">
        <f t="shared" si="3"/>
        <v>4839130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0</v>
      </c>
      <c r="D74" s="31">
        <f t="shared" si="4"/>
        <v>11790346</v>
      </c>
      <c r="E74" s="31">
        <f t="shared" si="4"/>
        <v>0</v>
      </c>
      <c r="F74" s="31">
        <f t="shared" si="4"/>
        <v>48004</v>
      </c>
      <c r="G74" s="31">
        <f t="shared" si="4"/>
        <v>0</v>
      </c>
      <c r="H74" s="31">
        <f t="shared" si="4"/>
        <v>2168110</v>
      </c>
      <c r="I74" s="31">
        <f>SUM(I72:I73)</f>
        <v>0</v>
      </c>
      <c r="J74" s="31">
        <f>SUM(J72:J73)</f>
        <v>14006460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M65" sqref="M65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/>
      <c r="D5" s="30">
        <f>(Jul!C5*2)+(Aug!C5*1)</f>
        <v>0</v>
      </c>
      <c r="E5" s="61"/>
      <c r="F5" s="30">
        <f>(Jul!E5*2)+(Aug!E5*1)</f>
        <v>0</v>
      </c>
      <c r="G5" s="62"/>
      <c r="H5" s="30">
        <f>Jul!H5+Aug!G5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0">
        <v>1775</v>
      </c>
      <c r="D6" s="30">
        <f>(Jul!C6*2)+(Aug!C6*1)</f>
        <v>2041</v>
      </c>
      <c r="E6" s="61"/>
      <c r="F6" s="30">
        <f>(Jul!E6*2)+(Aug!E6*1)</f>
        <v>0</v>
      </c>
      <c r="G6" s="62">
        <v>4387</v>
      </c>
      <c r="H6" s="30">
        <f>Jul!H6+Aug!G6</f>
        <v>6517</v>
      </c>
      <c r="I6" s="30">
        <f t="shared" si="0"/>
        <v>6162</v>
      </c>
      <c r="J6" s="30">
        <f t="shared" si="1"/>
        <v>8558</v>
      </c>
    </row>
    <row r="7" spans="1:10" s="1" customFormat="1" ht="15.75" customHeight="1" x14ac:dyDescent="0.2">
      <c r="A7" s="5" t="s">
        <v>24</v>
      </c>
      <c r="B7" s="6" t="s">
        <v>22</v>
      </c>
      <c r="C7" s="60"/>
      <c r="D7" s="30">
        <f>(Jul!C7*2)+(Aug!C7*1)</f>
        <v>0</v>
      </c>
      <c r="E7" s="61"/>
      <c r="F7" s="30">
        <f>(Jul!E7*2)+(Aug!E7*1)</f>
        <v>0</v>
      </c>
      <c r="G7" s="62"/>
      <c r="H7" s="30">
        <f>Jul!H7+Aug!G7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0">
        <v>133</v>
      </c>
      <c r="D9" s="30">
        <f>(Jul!C9*2)+(Aug!C9*1)</f>
        <v>133</v>
      </c>
      <c r="E9" s="61"/>
      <c r="F9" s="30">
        <f>(Jul!E9*2)+(Aug!E9*1)</f>
        <v>0</v>
      </c>
      <c r="G9" s="62">
        <v>266</v>
      </c>
      <c r="H9" s="30">
        <f>Jul!H9+Aug!G9</f>
        <v>266</v>
      </c>
      <c r="I9" s="30">
        <f t="shared" si="0"/>
        <v>399</v>
      </c>
      <c r="J9" s="30">
        <f t="shared" si="1"/>
        <v>399</v>
      </c>
    </row>
    <row r="10" spans="1:10" s="1" customFormat="1" ht="15.75" customHeight="1" x14ac:dyDescent="0.2">
      <c r="A10" s="5" t="s">
        <v>30</v>
      </c>
      <c r="B10" s="6" t="s">
        <v>22</v>
      </c>
      <c r="C10" s="60"/>
      <c r="D10" s="30">
        <f>(Jul!C10*2)+(Aug!C10*1)</f>
        <v>814</v>
      </c>
      <c r="E10" s="61"/>
      <c r="F10" s="30">
        <f>(Jul!E10*2)+(Aug!E10*1)</f>
        <v>0</v>
      </c>
      <c r="G10" s="62"/>
      <c r="H10" s="30">
        <f>Jul!H10+Aug!G10</f>
        <v>6835</v>
      </c>
      <c r="I10" s="30">
        <f t="shared" si="0"/>
        <v>0</v>
      </c>
      <c r="J10" s="30">
        <f t="shared" si="1"/>
        <v>7649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>
        <v>407</v>
      </c>
      <c r="D12" s="30">
        <f>(Jul!C12*2)+(Aug!C12*1)</f>
        <v>407</v>
      </c>
      <c r="E12" s="61"/>
      <c r="F12" s="30">
        <f>(Jul!E12*2)+(Aug!E12*1)</f>
        <v>0</v>
      </c>
      <c r="G12" s="62">
        <v>2278</v>
      </c>
      <c r="H12" s="30">
        <f>Jul!H12+Aug!G12</f>
        <v>2278</v>
      </c>
      <c r="I12" s="30">
        <f t="shared" si="0"/>
        <v>2685</v>
      </c>
      <c r="J12" s="30">
        <f t="shared" si="1"/>
        <v>2685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>
        <v>4773</v>
      </c>
      <c r="D16" s="30">
        <f>(Jul!C16*2)+(Aug!C16*1)</f>
        <v>23437</v>
      </c>
      <c r="E16" s="61"/>
      <c r="F16" s="30">
        <f>(Jul!E16*2)+(Aug!E16*1)</f>
        <v>0</v>
      </c>
      <c r="G16" s="62">
        <v>11250</v>
      </c>
      <c r="H16" s="30">
        <f>Jul!H16+Aug!G16</f>
        <v>31859</v>
      </c>
      <c r="I16" s="30">
        <f t="shared" si="0"/>
        <v>16023</v>
      </c>
      <c r="J16" s="30">
        <f t="shared" si="1"/>
        <v>55296</v>
      </c>
    </row>
    <row r="17" spans="1:10" s="1" customFormat="1" ht="15.75" customHeight="1" x14ac:dyDescent="0.2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0">
        <v>1334</v>
      </c>
      <c r="D25" s="30">
        <f>(Jul!C25*2)+(Aug!C25*1)</f>
        <v>1334</v>
      </c>
      <c r="E25" s="61"/>
      <c r="F25" s="30">
        <f>(Jul!E25*2)+(Aug!E25*1)</f>
        <v>0</v>
      </c>
      <c r="G25" s="62">
        <v>23106</v>
      </c>
      <c r="H25" s="30">
        <f>Jul!H25+Aug!G25</f>
        <v>23106</v>
      </c>
      <c r="I25" s="30">
        <f t="shared" si="0"/>
        <v>24440</v>
      </c>
      <c r="J25" s="30">
        <f t="shared" si="1"/>
        <v>24440</v>
      </c>
    </row>
    <row r="26" spans="1:10" s="1" customFormat="1" ht="15.75" customHeight="1" x14ac:dyDescent="0.2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0</v>
      </c>
      <c r="E27" s="61"/>
      <c r="F27" s="30">
        <f>(Jul!E27*2)+(Aug!E27*1)</f>
        <v>0</v>
      </c>
      <c r="G27" s="62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0"/>
      <c r="D31" s="30">
        <f>(Jul!C31*2)+(Aug!C31*1)</f>
        <v>0</v>
      </c>
      <c r="E31" s="61"/>
      <c r="F31" s="30">
        <f>(Jul!E31*2)+(Aug!E31*1)</f>
        <v>0</v>
      </c>
      <c r="G31" s="62"/>
      <c r="H31" s="30">
        <f>Jul!H31+Aug!G31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0">
        <v>3265</v>
      </c>
      <c r="D33" s="30">
        <f>(Jul!C33*2)+(Aug!C33*1)</f>
        <v>30637</v>
      </c>
      <c r="E33" s="61"/>
      <c r="F33" s="30">
        <f>(Jul!E33*2)+(Aug!E33*1)</f>
        <v>0</v>
      </c>
      <c r="G33" s="62">
        <v>5426</v>
      </c>
      <c r="H33" s="30">
        <f>Jul!H33+Aug!G33</f>
        <v>74163</v>
      </c>
      <c r="I33" s="30">
        <f t="shared" si="0"/>
        <v>8691</v>
      </c>
      <c r="J33" s="30">
        <f t="shared" si="1"/>
        <v>104800</v>
      </c>
    </row>
    <row r="34" spans="1:10" s="1" customFormat="1" ht="15.75" customHeight="1" x14ac:dyDescent="0.2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0"/>
      <c r="D35" s="30">
        <f>(Jul!C35*2)+(Aug!C35*1)</f>
        <v>0</v>
      </c>
      <c r="E35" s="61"/>
      <c r="F35" s="30">
        <f>(Jul!E35*2)+(Aug!E35*1)</f>
        <v>0</v>
      </c>
      <c r="G35" s="62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>
        <v>1680</v>
      </c>
      <c r="D37" s="30">
        <f>(Jul!C37*2)+(Aug!C37*1)</f>
        <v>3352</v>
      </c>
      <c r="E37" s="61"/>
      <c r="F37" s="30">
        <f>(Jul!E37*2)+(Aug!E37*1)</f>
        <v>2144</v>
      </c>
      <c r="G37" s="62">
        <v>2058</v>
      </c>
      <c r="H37" s="30">
        <f>Jul!H37+Aug!G37</f>
        <v>16481</v>
      </c>
      <c r="I37" s="30">
        <f t="shared" si="0"/>
        <v>3738</v>
      </c>
      <c r="J37" s="30">
        <f t="shared" si="1"/>
        <v>21977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0">
        <v>8402</v>
      </c>
      <c r="D39" s="30">
        <f>(Jul!C39*2)+(Aug!C39*1)</f>
        <v>46466</v>
      </c>
      <c r="E39" s="61"/>
      <c r="F39" s="30">
        <f>(Jul!E39*2)+(Aug!E39*1)</f>
        <v>0</v>
      </c>
      <c r="G39" s="62">
        <v>16484</v>
      </c>
      <c r="H39" s="30">
        <f>Jul!H39+Aug!G39</f>
        <v>42844</v>
      </c>
      <c r="I39" s="30">
        <f t="shared" si="0"/>
        <v>24886</v>
      </c>
      <c r="J39" s="30">
        <f t="shared" si="1"/>
        <v>89310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/>
      <c r="D41" s="30">
        <f>(Jul!C41*2)+(Aug!C41*1)</f>
        <v>3102</v>
      </c>
      <c r="E41" s="61"/>
      <c r="F41" s="30">
        <f>(Jul!E41*2)+(Aug!E41*1)</f>
        <v>0</v>
      </c>
      <c r="G41" s="62"/>
      <c r="H41" s="30">
        <f>Jul!H41+Aug!G41</f>
        <v>4066</v>
      </c>
      <c r="I41" s="30">
        <f t="shared" si="0"/>
        <v>0</v>
      </c>
      <c r="J41" s="30">
        <f t="shared" si="1"/>
        <v>7168</v>
      </c>
    </row>
    <row r="42" spans="1:10" s="1" customFormat="1" ht="15.75" customHeight="1" x14ac:dyDescent="0.2">
      <c r="A42" s="5" t="s">
        <v>41</v>
      </c>
      <c r="B42" s="6" t="s">
        <v>20</v>
      </c>
      <c r="C42" s="60">
        <v>7233</v>
      </c>
      <c r="D42" s="30">
        <f>(Jul!C42*2)+(Aug!C42*1)</f>
        <v>15119</v>
      </c>
      <c r="E42" s="61"/>
      <c r="F42" s="30">
        <f>(Jul!E42*2)+(Aug!E42*1)</f>
        <v>0</v>
      </c>
      <c r="G42" s="62">
        <v>34787</v>
      </c>
      <c r="H42" s="30">
        <f>Jul!H42+Aug!G42</f>
        <v>43670</v>
      </c>
      <c r="I42" s="30">
        <f t="shared" si="0"/>
        <v>42020</v>
      </c>
      <c r="J42" s="30">
        <f t="shared" si="1"/>
        <v>58789</v>
      </c>
    </row>
    <row r="43" spans="1:10" s="1" customFormat="1" ht="15.75" customHeight="1" x14ac:dyDescent="0.2">
      <c r="A43" s="5" t="s">
        <v>42</v>
      </c>
      <c r="B43" s="6" t="s">
        <v>20</v>
      </c>
      <c r="C43" s="60">
        <v>9312</v>
      </c>
      <c r="D43" s="30">
        <f>(Jul!C43*2)+(Aug!C43*1)</f>
        <v>11798</v>
      </c>
      <c r="E43" s="61"/>
      <c r="F43" s="30">
        <f>(Jul!E43*2)+(Aug!E43*1)</f>
        <v>0</v>
      </c>
      <c r="G43" s="62">
        <v>9448</v>
      </c>
      <c r="H43" s="30">
        <f>Jul!H43+Aug!G43</f>
        <v>14935</v>
      </c>
      <c r="I43" s="30">
        <f t="shared" si="0"/>
        <v>18760</v>
      </c>
      <c r="J43" s="30">
        <f t="shared" si="1"/>
        <v>26733</v>
      </c>
    </row>
    <row r="44" spans="1:10" s="11" customFormat="1" ht="15.75" customHeight="1" x14ac:dyDescent="0.2">
      <c r="A44" s="9" t="s">
        <v>43</v>
      </c>
      <c r="B44" s="10" t="s">
        <v>20</v>
      </c>
      <c r="C44" s="60">
        <v>1180</v>
      </c>
      <c r="D44" s="30">
        <f>(Jul!C44*2)+(Aug!C44*1)</f>
        <v>9552</v>
      </c>
      <c r="E44" s="61"/>
      <c r="F44" s="30">
        <f>(Jul!E44*2)+(Aug!E44*1)</f>
        <v>0</v>
      </c>
      <c r="G44" s="62">
        <v>10486</v>
      </c>
      <c r="H44" s="30">
        <f>Jul!H44+Aug!G44</f>
        <v>13004</v>
      </c>
      <c r="I44" s="30">
        <f t="shared" si="0"/>
        <v>11666</v>
      </c>
      <c r="J44" s="30">
        <f t="shared" si="1"/>
        <v>22556</v>
      </c>
    </row>
    <row r="45" spans="1:10" s="1" customFormat="1" ht="15.75" customHeight="1" x14ac:dyDescent="0.2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0">
        <v>1419</v>
      </c>
      <c r="D47" s="30">
        <f>(Jul!C47*2)+(Aug!C47*1)</f>
        <v>21011</v>
      </c>
      <c r="E47" s="61"/>
      <c r="F47" s="30">
        <f>(Jul!E47*2)+(Aug!E47*1)</f>
        <v>0</v>
      </c>
      <c r="G47" s="62">
        <v>2494</v>
      </c>
      <c r="H47" s="30">
        <f>Jul!H47+Aug!G47</f>
        <v>29672</v>
      </c>
      <c r="I47" s="30">
        <f t="shared" si="0"/>
        <v>3913</v>
      </c>
      <c r="J47" s="30">
        <f t="shared" si="1"/>
        <v>50683</v>
      </c>
    </row>
    <row r="48" spans="1:10" s="11" customFormat="1" ht="15.75" customHeight="1" x14ac:dyDescent="0.2">
      <c r="A48" s="9" t="s">
        <v>55</v>
      </c>
      <c r="B48" s="10" t="s">
        <v>20</v>
      </c>
      <c r="C48" s="60">
        <v>1564</v>
      </c>
      <c r="D48" s="30">
        <f>(Jul!C48*2)+(Aug!C48*1)</f>
        <v>7376</v>
      </c>
      <c r="E48" s="61"/>
      <c r="F48" s="30">
        <f>(Jul!E48*2)+(Aug!E48*1)</f>
        <v>0</v>
      </c>
      <c r="G48" s="62">
        <v>0</v>
      </c>
      <c r="H48" s="30">
        <f>Jul!H48+Aug!G48</f>
        <v>3695</v>
      </c>
      <c r="I48" s="30">
        <f t="shared" si="0"/>
        <v>1564</v>
      </c>
      <c r="J48" s="30">
        <f t="shared" si="1"/>
        <v>11071</v>
      </c>
    </row>
    <row r="49" spans="1:10" s="1" customFormat="1" ht="15.75" customHeight="1" x14ac:dyDescent="0.2">
      <c r="A49" s="5" t="s">
        <v>57</v>
      </c>
      <c r="B49" s="6" t="s">
        <v>20</v>
      </c>
      <c r="C49" s="60"/>
      <c r="D49" s="30">
        <f>(Jul!C49*2)+(Aug!C49*1)</f>
        <v>14260</v>
      </c>
      <c r="E49" s="61"/>
      <c r="F49" s="30">
        <f>(Jul!E49*2)+(Aug!E49*1)</f>
        <v>0</v>
      </c>
      <c r="G49" s="62"/>
      <c r="H49" s="30">
        <f>Jul!H49+Aug!G49</f>
        <v>15650</v>
      </c>
      <c r="I49" s="30">
        <f t="shared" si="0"/>
        <v>0</v>
      </c>
      <c r="J49" s="30">
        <f t="shared" si="1"/>
        <v>29910</v>
      </c>
    </row>
    <row r="50" spans="1:10" s="1" customFormat="1" ht="15.75" customHeight="1" x14ac:dyDescent="0.2">
      <c r="A50" s="5" t="s">
        <v>58</v>
      </c>
      <c r="B50" s="6" t="s">
        <v>20</v>
      </c>
      <c r="C50" s="60"/>
      <c r="D50" s="30">
        <f>(Jul!C50*2)+(Aug!C50*1)</f>
        <v>0</v>
      </c>
      <c r="E50" s="61"/>
      <c r="F50" s="30">
        <f>(Jul!E50*2)+(Aug!E50*1)</f>
        <v>0</v>
      </c>
      <c r="G50" s="62"/>
      <c r="H50" s="30">
        <f>Jul!H50+Aug!G50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0">
        <v>4616</v>
      </c>
      <c r="D51" s="30">
        <f>(Jul!C51*2)+(Aug!C51*1)</f>
        <v>5142</v>
      </c>
      <c r="E51" s="61"/>
      <c r="F51" s="30">
        <f>(Jul!E51*2)+(Aug!E51*1)</f>
        <v>0</v>
      </c>
      <c r="G51" s="62">
        <v>7626</v>
      </c>
      <c r="H51" s="30">
        <f>Jul!H51+Aug!G51</f>
        <v>8016</v>
      </c>
      <c r="I51" s="30">
        <f t="shared" si="0"/>
        <v>12242</v>
      </c>
      <c r="J51" s="30">
        <f t="shared" si="1"/>
        <v>13158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>
        <v>587</v>
      </c>
      <c r="D54" s="30">
        <f>(Jul!C54*2)+(Aug!C54*1)</f>
        <v>587</v>
      </c>
      <c r="E54" s="61"/>
      <c r="F54" s="30">
        <f>(Jul!E54*2)+(Aug!E54*1)</f>
        <v>0</v>
      </c>
      <c r="G54" s="62">
        <v>651</v>
      </c>
      <c r="H54" s="30">
        <f>Jul!H54+Aug!G54</f>
        <v>651</v>
      </c>
      <c r="I54" s="30">
        <f t="shared" si="0"/>
        <v>1238</v>
      </c>
      <c r="J54" s="30">
        <f t="shared" si="1"/>
        <v>1238</v>
      </c>
    </row>
    <row r="55" spans="1:10" s="1" customFormat="1" ht="15.75" customHeight="1" x14ac:dyDescent="0.2">
      <c r="A55" s="5" t="s">
        <v>66</v>
      </c>
      <c r="B55" s="6" t="s">
        <v>20</v>
      </c>
      <c r="C55" s="60"/>
      <c r="D55" s="30">
        <f>(Jul!C55*2)+(Aug!C55*1)</f>
        <v>14466</v>
      </c>
      <c r="E55" s="61"/>
      <c r="F55" s="30">
        <f>(Jul!E55*2)+(Aug!E55*1)</f>
        <v>0</v>
      </c>
      <c r="G55" s="62"/>
      <c r="H55" s="30">
        <f>Jul!H55+Aug!G55</f>
        <v>14828</v>
      </c>
      <c r="I55" s="30">
        <f t="shared" si="0"/>
        <v>0</v>
      </c>
      <c r="J55" s="30">
        <f t="shared" si="1"/>
        <v>29294</v>
      </c>
    </row>
    <row r="56" spans="1:10" s="11" customFormat="1" ht="15.75" customHeight="1" x14ac:dyDescent="0.2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0">
        <v>1437</v>
      </c>
      <c r="D57" s="30">
        <f>(Jul!C57*2)+(Aug!C57*1)</f>
        <v>1437</v>
      </c>
      <c r="E57" s="61"/>
      <c r="F57" s="30">
        <f>(Jul!E57*2)+(Aug!E57*1)</f>
        <v>0</v>
      </c>
      <c r="G57" s="62">
        <v>4313</v>
      </c>
      <c r="H57" s="30">
        <f>Jul!H57+Aug!G57</f>
        <v>4313</v>
      </c>
      <c r="I57" s="30">
        <f t="shared" si="0"/>
        <v>5750</v>
      </c>
      <c r="J57" s="30">
        <f t="shared" si="1"/>
        <v>5750</v>
      </c>
    </row>
    <row r="58" spans="1:10" s="11" customFormat="1" ht="15.75" customHeight="1" x14ac:dyDescent="0.2">
      <c r="A58" s="9" t="s">
        <v>69</v>
      </c>
      <c r="B58" s="10" t="s">
        <v>20</v>
      </c>
      <c r="C58" s="60"/>
      <c r="D58" s="30">
        <f>(Jul!C58*2)+(Aug!C58*1)</f>
        <v>1380</v>
      </c>
      <c r="E58" s="61"/>
      <c r="F58" s="30">
        <f>(Jul!E58*2)+(Aug!E58*1)</f>
        <v>0</v>
      </c>
      <c r="G58" s="62"/>
      <c r="H58" s="30">
        <f>Jul!H58+Aug!G58</f>
        <v>324</v>
      </c>
      <c r="I58" s="30">
        <f t="shared" si="0"/>
        <v>0</v>
      </c>
      <c r="J58" s="30">
        <f t="shared" si="1"/>
        <v>1704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>
        <v>10966</v>
      </c>
      <c r="D60" s="30">
        <f>(Jul!C60*2)+(Aug!C60*1)</f>
        <v>41452</v>
      </c>
      <c r="E60" s="61"/>
      <c r="F60" s="30">
        <f>(Jul!E60*2)+(Aug!E60*1)</f>
        <v>2144</v>
      </c>
      <c r="G60" s="62">
        <v>6287</v>
      </c>
      <c r="H60" s="30">
        <f>Jul!H60+Aug!G60</f>
        <v>68948</v>
      </c>
      <c r="I60" s="30">
        <f t="shared" si="0"/>
        <v>17253</v>
      </c>
      <c r="J60" s="30">
        <f t="shared" si="1"/>
        <v>112544</v>
      </c>
    </row>
    <row r="61" spans="1:10" s="1" customFormat="1" ht="15.75" customHeight="1" x14ac:dyDescent="0.2">
      <c r="A61" s="5" t="s">
        <v>72</v>
      </c>
      <c r="B61" s="6" t="s">
        <v>20</v>
      </c>
      <c r="C61" s="60">
        <v>3143</v>
      </c>
      <c r="D61" s="30">
        <f>(Jul!C61*2)+(Aug!C61*1)</f>
        <v>3143</v>
      </c>
      <c r="E61" s="61"/>
      <c r="F61" s="30">
        <f>(Jul!E61*2)+(Aug!E61*1)</f>
        <v>0</v>
      </c>
      <c r="G61" s="62">
        <v>17591</v>
      </c>
      <c r="H61" s="30">
        <f>Jul!H61+Aug!G61</f>
        <v>17591</v>
      </c>
      <c r="I61" s="30">
        <f t="shared" si="0"/>
        <v>20734</v>
      </c>
      <c r="J61" s="30">
        <f t="shared" si="1"/>
        <v>20734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>
        <v>8437</v>
      </c>
      <c r="D63" s="30">
        <f>(Jul!C63*2)+(Aug!C63*1)</f>
        <v>26161</v>
      </c>
      <c r="E63" s="61"/>
      <c r="F63" s="30">
        <f>(Jul!E63*2)+(Aug!E63*1)</f>
        <v>0</v>
      </c>
      <c r="G63" s="62">
        <v>14041</v>
      </c>
      <c r="H63" s="30">
        <f>Jul!H63+Aug!G63</f>
        <v>76379</v>
      </c>
      <c r="I63" s="30">
        <f t="shared" si="0"/>
        <v>22478</v>
      </c>
      <c r="J63" s="30">
        <f t="shared" si="1"/>
        <v>102540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>
        <v>1783</v>
      </c>
      <c r="D66" s="30">
        <f>(Jul!C66*2)+(Aug!C66*1)</f>
        <v>1783</v>
      </c>
      <c r="E66" s="61"/>
      <c r="F66" s="30">
        <f>(Jul!E66*2)+(Aug!E66*1)</f>
        <v>0</v>
      </c>
      <c r="G66" s="62">
        <v>2655</v>
      </c>
      <c r="H66" s="30">
        <f>Jul!H66+Aug!G66</f>
        <v>2655</v>
      </c>
      <c r="I66" s="30">
        <f t="shared" si="2"/>
        <v>4438</v>
      </c>
      <c r="J66" s="30">
        <f t="shared" si="3"/>
        <v>4438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0">
        <v>1983</v>
      </c>
      <c r="D71" s="30">
        <f>(Jul!C71*2)+(Aug!C71*1)</f>
        <v>9437</v>
      </c>
      <c r="E71" s="61"/>
      <c r="F71" s="30">
        <f>(Jul!E71*2)+(Aug!E71*1)</f>
        <v>0</v>
      </c>
      <c r="G71" s="62">
        <v>2105</v>
      </c>
      <c r="H71" s="30">
        <f>Jul!H71+Aug!G71</f>
        <v>12120</v>
      </c>
      <c r="I71" s="30">
        <f t="shared" si="2"/>
        <v>4088</v>
      </c>
      <c r="J71" s="30">
        <f t="shared" si="3"/>
        <v>21557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8422</v>
      </c>
      <c r="D72" s="35">
        <f t="shared" si="4"/>
        <v>28166</v>
      </c>
      <c r="E72" s="35">
        <f t="shared" si="4"/>
        <v>0</v>
      </c>
      <c r="F72" s="35">
        <f t="shared" si="4"/>
        <v>0</v>
      </c>
      <c r="G72" s="35">
        <f t="shared" si="4"/>
        <v>41287</v>
      </c>
      <c r="H72" s="35">
        <f t="shared" si="4"/>
        <v>70861</v>
      </c>
      <c r="I72" s="35">
        <f t="shared" si="4"/>
        <v>49709</v>
      </c>
      <c r="J72" s="35">
        <f t="shared" si="4"/>
        <v>99027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67007</v>
      </c>
      <c r="D73" s="35">
        <f t="shared" si="5"/>
        <v>267661</v>
      </c>
      <c r="E73" s="35">
        <f t="shared" si="5"/>
        <v>0</v>
      </c>
      <c r="F73" s="35">
        <f t="shared" si="5"/>
        <v>4288</v>
      </c>
      <c r="G73" s="35">
        <f t="shared" si="5"/>
        <v>136452</v>
      </c>
      <c r="H73" s="35">
        <f t="shared" si="5"/>
        <v>464005</v>
      </c>
      <c r="I73" s="35">
        <f t="shared" si="5"/>
        <v>203459</v>
      </c>
      <c r="J73" s="35">
        <f t="shared" si="5"/>
        <v>735954</v>
      </c>
    </row>
    <row r="74" spans="1:10" s="3" customFormat="1" ht="15.75" customHeight="1" x14ac:dyDescent="0.2">
      <c r="A74" s="17" t="s">
        <v>87</v>
      </c>
      <c r="B74" s="2"/>
      <c r="C74" s="35">
        <f>SUM(C72:C73)</f>
        <v>75429</v>
      </c>
      <c r="D74" s="31">
        <f t="shared" ref="D74:J74" si="6">SUM(D72:D73)</f>
        <v>295827</v>
      </c>
      <c r="E74" s="35">
        <f t="shared" si="6"/>
        <v>0</v>
      </c>
      <c r="F74" s="31">
        <f t="shared" si="6"/>
        <v>4288</v>
      </c>
      <c r="G74" s="35">
        <f t="shared" si="6"/>
        <v>177739</v>
      </c>
      <c r="H74" s="31">
        <f t="shared" si="6"/>
        <v>534866</v>
      </c>
      <c r="I74" s="31">
        <f t="shared" si="6"/>
        <v>253168</v>
      </c>
      <c r="J74" s="31">
        <f t="shared" si="6"/>
        <v>834981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2" activePane="bottomLeft" state="frozen"/>
      <selection pane="bottomLeft" activeCell="L60" sqref="L60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/>
      <c r="D5" s="30">
        <f>(Jul!C5*3)+(Aug!C5*2)+(Sep!C5*1)</f>
        <v>0</v>
      </c>
      <c r="E5" s="64"/>
      <c r="F5" s="30">
        <f>(Jul!E5*3)+(Aug!E5*2)+(Sep!E5*1)</f>
        <v>0</v>
      </c>
      <c r="G5" s="65"/>
      <c r="H5" s="30">
        <f>SUM(Aug!H5+G5)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30">
        <f>(Jul!C6*3)+(Aug!C6*2)+(Sep!C6*1)</f>
        <v>3949</v>
      </c>
      <c r="E6" s="64"/>
      <c r="F6" s="30">
        <f>(Jul!E6*3)+(Aug!E6*2)+(Sep!E6*1)</f>
        <v>0</v>
      </c>
      <c r="G6" s="65"/>
      <c r="H6" s="30">
        <f>SUM(Aug!H6+G6)</f>
        <v>6517</v>
      </c>
      <c r="I6" s="30">
        <f t="shared" si="0"/>
        <v>0</v>
      </c>
      <c r="J6" s="30">
        <f t="shared" si="1"/>
        <v>10466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30">
        <f>(Jul!C7*3)+(Aug!C7*2)+(Sep!C7*1)</f>
        <v>0</v>
      </c>
      <c r="E7" s="64"/>
      <c r="F7" s="30">
        <f>(Jul!E7*3)+(Aug!E7*2)+(Sep!E7*1)</f>
        <v>0</v>
      </c>
      <c r="G7" s="65"/>
      <c r="H7" s="30">
        <f>SUM(Aug!H7+G7)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0</v>
      </c>
      <c r="E8" s="64"/>
      <c r="F8" s="30">
        <f>(Jul!E8*3)+(Aug!E8*2)+(Sep!E8*1)</f>
        <v>0</v>
      </c>
      <c r="G8" s="65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266</v>
      </c>
      <c r="E9" s="64"/>
      <c r="F9" s="30">
        <f>(Jul!E9*3)+(Aug!E9*2)+(Sep!E9*1)</f>
        <v>0</v>
      </c>
      <c r="G9" s="65"/>
      <c r="H9" s="30">
        <f>SUM(Aug!H9+G9)</f>
        <v>266</v>
      </c>
      <c r="I9" s="30">
        <f t="shared" si="0"/>
        <v>0</v>
      </c>
      <c r="J9" s="30">
        <f t="shared" si="1"/>
        <v>532</v>
      </c>
    </row>
    <row r="10" spans="1:10" s="1" customFormat="1" ht="15.75" customHeight="1" x14ac:dyDescent="0.2">
      <c r="A10" s="5" t="s">
        <v>30</v>
      </c>
      <c r="B10" s="6" t="s">
        <v>22</v>
      </c>
      <c r="C10" s="63"/>
      <c r="D10" s="30">
        <f>(Jul!C10*3)+(Aug!C10*2)+(Sep!C10*1)</f>
        <v>1221</v>
      </c>
      <c r="E10" s="64"/>
      <c r="F10" s="30">
        <f>(Jul!E10*3)+(Aug!E10*2)+(Sep!E10*1)</f>
        <v>0</v>
      </c>
      <c r="G10" s="65"/>
      <c r="H10" s="30">
        <f>SUM(Aug!H10+G10)</f>
        <v>6835</v>
      </c>
      <c r="I10" s="30">
        <f t="shared" si="0"/>
        <v>0</v>
      </c>
      <c r="J10" s="30">
        <f t="shared" si="1"/>
        <v>8056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64"/>
      <c r="F11" s="30">
        <f>(Jul!E11*3)+(Aug!E11*2)+(Sep!E11*1)</f>
        <v>0</v>
      </c>
      <c r="G11" s="65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30">
        <f>(Jul!C12*3)+(Aug!C12*2)+(Sep!C12*1)</f>
        <v>814</v>
      </c>
      <c r="E12" s="64"/>
      <c r="F12" s="30">
        <f>(Jul!E12*3)+(Aug!E12*2)+(Sep!E12*1)</f>
        <v>0</v>
      </c>
      <c r="G12" s="65"/>
      <c r="H12" s="30">
        <f>SUM(Aug!H12+G12)</f>
        <v>2278</v>
      </c>
      <c r="I12" s="30">
        <f t="shared" si="0"/>
        <v>0</v>
      </c>
      <c r="J12" s="30">
        <f t="shared" si="1"/>
        <v>3092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64"/>
      <c r="F13" s="30">
        <f>(Jul!E13*3)+(Aug!E13*2)+(Sep!E13*1)</f>
        <v>0</v>
      </c>
      <c r="G13" s="65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30">
        <f>(Jul!C14*3)+(Aug!C14*2)+(Sep!C14*1)</f>
        <v>0</v>
      </c>
      <c r="E14" s="64"/>
      <c r="F14" s="30">
        <f>(Jul!E14*3)+(Aug!E14*2)+(Sep!E14*1)</f>
        <v>0</v>
      </c>
      <c r="G14" s="65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64"/>
      <c r="F15" s="30">
        <f>(Jul!E15*3)+(Aug!E15*2)+(Sep!E15*1)</f>
        <v>0</v>
      </c>
      <c r="G15" s="65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30">
        <f>(Jul!C16*3)+(Aug!C16*2)+(Sep!C16*1)</f>
        <v>37542</v>
      </c>
      <c r="E16" s="64"/>
      <c r="F16" s="30">
        <f>(Jul!E16*3)+(Aug!E16*2)+(Sep!E16*1)</f>
        <v>0</v>
      </c>
      <c r="G16" s="65"/>
      <c r="H16" s="30">
        <f>SUM(Aug!H16+G16)</f>
        <v>31859</v>
      </c>
      <c r="I16" s="30">
        <f t="shared" si="0"/>
        <v>0</v>
      </c>
      <c r="J16" s="30">
        <f t="shared" si="1"/>
        <v>69401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30">
        <f>(Jul!C17*3)+(Aug!C17*2)+(Sep!C17*1)</f>
        <v>0</v>
      </c>
      <c r="E17" s="64"/>
      <c r="F17" s="30">
        <f>(Jul!E17*3)+(Aug!E17*2)+(Sep!E17*1)</f>
        <v>0</v>
      </c>
      <c r="G17" s="65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64"/>
      <c r="F18" s="30">
        <f>(Jul!E18*3)+(Aug!E18*2)+(Sep!E18*1)</f>
        <v>0</v>
      </c>
      <c r="G18" s="65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64"/>
      <c r="F19" s="30">
        <f>(Jul!E19*3)+(Aug!E19*2)+(Sep!E19*1)</f>
        <v>0</v>
      </c>
      <c r="G19" s="65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64"/>
      <c r="F20" s="30">
        <f>(Jul!E20*3)+(Aug!E20*2)+(Sep!E20*1)</f>
        <v>0</v>
      </c>
      <c r="G20" s="65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64"/>
      <c r="F21" s="30">
        <f>(Jul!E21*3)+(Aug!E21*2)+(Sep!E21*1)</f>
        <v>0</v>
      </c>
      <c r="G21" s="65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30">
        <f>(Jul!C22*3)+(Aug!C22*2)+(Sep!C22*1)</f>
        <v>0</v>
      </c>
      <c r="E22" s="64"/>
      <c r="F22" s="30">
        <f>(Jul!E22*3)+(Aug!E22*2)+(Sep!E22*1)</f>
        <v>0</v>
      </c>
      <c r="G22" s="65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0</v>
      </c>
      <c r="E23" s="64"/>
      <c r="F23" s="30">
        <f>(Jul!E23*3)+(Aug!E23*2)+(Sep!E23*1)</f>
        <v>0</v>
      </c>
      <c r="G23" s="65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30">
        <f>(Jul!C24*3)+(Aug!C24*2)+(Sep!C24*1)</f>
        <v>0</v>
      </c>
      <c r="E24" s="64"/>
      <c r="F24" s="30">
        <f>(Jul!E24*3)+(Aug!E24*2)+(Sep!E24*1)</f>
        <v>0</v>
      </c>
      <c r="G24" s="65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2668</v>
      </c>
      <c r="E25" s="64"/>
      <c r="F25" s="30">
        <f>(Jul!E25*3)+(Aug!E25*2)+(Sep!E25*1)</f>
        <v>0</v>
      </c>
      <c r="G25" s="65"/>
      <c r="H25" s="30">
        <f>SUM(Aug!H25+G25)</f>
        <v>23106</v>
      </c>
      <c r="I25" s="30">
        <f t="shared" si="0"/>
        <v>0</v>
      </c>
      <c r="J25" s="30">
        <f t="shared" si="1"/>
        <v>25774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30">
        <f>(Jul!C26*3)+(Aug!C26*2)+(Sep!C26*1)</f>
        <v>0</v>
      </c>
      <c r="E26" s="64"/>
      <c r="F26" s="30">
        <f>(Jul!E26*3)+(Aug!E26*2)+(Sep!E26*1)</f>
        <v>0</v>
      </c>
      <c r="G26" s="65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0</v>
      </c>
      <c r="E27" s="64"/>
      <c r="F27" s="30">
        <f>(Jul!E27*3)+(Aug!E27*2)+(Sep!E27*1)</f>
        <v>0</v>
      </c>
      <c r="G27" s="65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0</v>
      </c>
      <c r="E28" s="64"/>
      <c r="F28" s="30">
        <f>(Jul!E28*3)+(Aug!E28*2)+(Sep!E28*1)</f>
        <v>0</v>
      </c>
      <c r="G28" s="65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64"/>
      <c r="F29" s="30">
        <f>(Jul!E29*3)+(Aug!E29*2)+(Sep!E29*1)</f>
        <v>0</v>
      </c>
      <c r="G29" s="65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30">
        <f>(Jul!C30*3)+(Aug!C30*2)+(Sep!C30*1)</f>
        <v>0</v>
      </c>
      <c r="E30" s="64"/>
      <c r="F30" s="30">
        <f>(Jul!E30*3)+(Aug!E30*2)+(Sep!E30*1)</f>
        <v>0</v>
      </c>
      <c r="G30" s="65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3"/>
      <c r="D31" s="30">
        <f>(Jul!C31*3)+(Aug!C31*2)+(Sep!C31*1)</f>
        <v>0</v>
      </c>
      <c r="E31" s="64"/>
      <c r="F31" s="30">
        <f>(Jul!E31*3)+(Aug!E31*2)+(Sep!E31*1)</f>
        <v>0</v>
      </c>
      <c r="G31" s="65"/>
      <c r="H31" s="30">
        <f>SUM(Aug!H31+G31)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30">
        <f>(Jul!C32*3)+(Aug!C32*2)+(Sep!C32*1)</f>
        <v>0</v>
      </c>
      <c r="E32" s="64"/>
      <c r="F32" s="30">
        <f>(Jul!E32*3)+(Aug!E32*2)+(Sep!E32*1)</f>
        <v>0</v>
      </c>
      <c r="G32" s="65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30">
        <f>(Jul!C33*3)+(Aug!C33*2)+(Sep!C33*1)</f>
        <v>47588</v>
      </c>
      <c r="E33" s="64"/>
      <c r="F33" s="30">
        <f>(Jul!E33*3)+(Aug!E33*2)+(Sep!E33*1)</f>
        <v>0</v>
      </c>
      <c r="G33" s="65"/>
      <c r="H33" s="30">
        <f>SUM(Aug!H33+G33)</f>
        <v>74163</v>
      </c>
      <c r="I33" s="30">
        <f t="shared" si="0"/>
        <v>0</v>
      </c>
      <c r="J33" s="30">
        <f t="shared" si="1"/>
        <v>121751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30">
        <f>(Jul!C34*3)+(Aug!C34*2)+(Sep!C34*1)</f>
        <v>0</v>
      </c>
      <c r="E34" s="64"/>
      <c r="F34" s="30">
        <f>(Jul!E34*3)+(Aug!E34*2)+(Sep!E34*1)</f>
        <v>0</v>
      </c>
      <c r="G34" s="65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30">
        <f>(Jul!C35*3)+(Aug!C35*2)+(Sep!C35*1)</f>
        <v>0</v>
      </c>
      <c r="E35" s="64"/>
      <c r="F35" s="30">
        <f>(Jul!E35*3)+(Aug!E35*2)+(Sep!E35*1)</f>
        <v>0</v>
      </c>
      <c r="G35" s="65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64"/>
      <c r="F36" s="30">
        <f>(Jul!E36*3)+(Aug!E36*2)+(Sep!E36*1)</f>
        <v>0</v>
      </c>
      <c r="G36" s="65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30">
        <f>(Jul!C37*3)+(Aug!C37*2)+(Sep!C37*1)</f>
        <v>5868</v>
      </c>
      <c r="E37" s="64"/>
      <c r="F37" s="30">
        <f>(Jul!E37*3)+(Aug!E37*2)+(Sep!E37*1)</f>
        <v>3216</v>
      </c>
      <c r="G37" s="65"/>
      <c r="H37" s="30">
        <f>SUM(Aug!H37+G37)</f>
        <v>16481</v>
      </c>
      <c r="I37" s="30">
        <f t="shared" si="0"/>
        <v>0</v>
      </c>
      <c r="J37" s="30">
        <f t="shared" si="1"/>
        <v>25565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30">
        <f>(Jul!C38*3)+(Aug!C38*2)+(Sep!C38*1)</f>
        <v>0</v>
      </c>
      <c r="E38" s="64"/>
      <c r="F38" s="30">
        <f>(Jul!E38*3)+(Aug!E38*2)+(Sep!E38*1)</f>
        <v>0</v>
      </c>
      <c r="G38" s="65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>
        <v>4127</v>
      </c>
      <c r="D39" s="30">
        <f>(Jul!C39*3)+(Aug!C39*2)+(Sep!C39*1)</f>
        <v>78027</v>
      </c>
      <c r="E39" s="64"/>
      <c r="F39" s="30">
        <f>(Jul!E39*3)+(Aug!E39*2)+(Sep!E39*1)</f>
        <v>0</v>
      </c>
      <c r="G39" s="65">
        <v>14005</v>
      </c>
      <c r="H39" s="30">
        <f>SUM(Aug!H39+G39)</f>
        <v>56849</v>
      </c>
      <c r="I39" s="30">
        <f t="shared" si="0"/>
        <v>18132</v>
      </c>
      <c r="J39" s="30">
        <f t="shared" si="1"/>
        <v>134876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64"/>
      <c r="F40" s="30">
        <f>(Jul!E40*3)+(Aug!E40*2)+(Sep!E40*1)</f>
        <v>0</v>
      </c>
      <c r="G40" s="65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4653</v>
      </c>
      <c r="E41" s="64"/>
      <c r="F41" s="30">
        <f>(Jul!E41*3)+(Aug!E41*2)+(Sep!E41*1)</f>
        <v>0</v>
      </c>
      <c r="G41" s="65"/>
      <c r="H41" s="30">
        <f>SUM(Aug!H41+G41)</f>
        <v>4066</v>
      </c>
      <c r="I41" s="30">
        <f t="shared" si="0"/>
        <v>0</v>
      </c>
      <c r="J41" s="30">
        <f t="shared" si="1"/>
        <v>8719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30">
        <f>(Jul!C42*3)+(Aug!C42*2)+(Sep!C42*1)</f>
        <v>26295</v>
      </c>
      <c r="E42" s="64"/>
      <c r="F42" s="30">
        <f>(Jul!E42*3)+(Aug!E42*2)+(Sep!E42*1)</f>
        <v>0</v>
      </c>
      <c r="G42" s="65"/>
      <c r="H42" s="30">
        <f>SUM(Aug!H42+G42)</f>
        <v>43670</v>
      </c>
      <c r="I42" s="30">
        <f t="shared" si="0"/>
        <v>0</v>
      </c>
      <c r="J42" s="30">
        <f t="shared" si="1"/>
        <v>69965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30">
        <f>(Jul!C43*3)+(Aug!C43*2)+(Sep!C43*1)</f>
        <v>22353</v>
      </c>
      <c r="E43" s="64"/>
      <c r="F43" s="30">
        <f>(Jul!E43*3)+(Aug!E43*2)+(Sep!E43*1)</f>
        <v>0</v>
      </c>
      <c r="G43" s="65"/>
      <c r="H43" s="30">
        <f>SUM(Aug!H43+G43)</f>
        <v>14935</v>
      </c>
      <c r="I43" s="30">
        <f t="shared" si="0"/>
        <v>0</v>
      </c>
      <c r="J43" s="30">
        <f t="shared" si="1"/>
        <v>37288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30">
        <f>(Jul!C44*3)+(Aug!C44*2)+(Sep!C44*1)</f>
        <v>14918</v>
      </c>
      <c r="E44" s="64"/>
      <c r="F44" s="30">
        <f>(Jul!E44*3)+(Aug!E44*2)+(Sep!E44*1)</f>
        <v>0</v>
      </c>
      <c r="G44" s="65"/>
      <c r="H44" s="30">
        <f>SUM(Aug!H44+G44)</f>
        <v>13004</v>
      </c>
      <c r="I44" s="30">
        <f t="shared" si="0"/>
        <v>0</v>
      </c>
      <c r="J44" s="30">
        <f t="shared" si="1"/>
        <v>27922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0</v>
      </c>
      <c r="E45" s="64"/>
      <c r="F45" s="30">
        <f>(Jul!E45*3)+(Aug!E45*2)+(Sep!E45*1)</f>
        <v>0</v>
      </c>
      <c r="G45" s="65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0</v>
      </c>
      <c r="E46" s="64"/>
      <c r="F46" s="30">
        <f>(Jul!E46*3)+(Aug!E46*2)+(Sep!E46*1)</f>
        <v>0</v>
      </c>
      <c r="G46" s="65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30">
        <f>(Jul!C47*3)+(Aug!C47*2)+(Sep!C47*1)</f>
        <v>32226</v>
      </c>
      <c r="E47" s="64"/>
      <c r="F47" s="30">
        <f>(Jul!E47*3)+(Aug!E47*2)+(Sep!E47*1)</f>
        <v>0</v>
      </c>
      <c r="G47" s="65"/>
      <c r="H47" s="30">
        <f>SUM(Aug!H47+G47)</f>
        <v>29672</v>
      </c>
      <c r="I47" s="30">
        <f t="shared" si="0"/>
        <v>0</v>
      </c>
      <c r="J47" s="30">
        <f t="shared" si="1"/>
        <v>61898</v>
      </c>
    </row>
    <row r="48" spans="1:10" s="11" customFormat="1" ht="15.75" customHeight="1" x14ac:dyDescent="0.2">
      <c r="A48" s="9" t="s">
        <v>55</v>
      </c>
      <c r="B48" s="10" t="s">
        <v>20</v>
      </c>
      <c r="C48" s="63">
        <v>6424</v>
      </c>
      <c r="D48" s="30">
        <f>(Jul!C48*3)+(Aug!C48*2)+(Sep!C48*1)</f>
        <v>18270</v>
      </c>
      <c r="E48" s="64"/>
      <c r="F48" s="30">
        <f>(Jul!E48*3)+(Aug!E48*2)+(Sep!E48*1)</f>
        <v>0</v>
      </c>
      <c r="G48" s="65">
        <v>59940</v>
      </c>
      <c r="H48" s="30">
        <f>SUM(Aug!H48+G48)</f>
        <v>63635</v>
      </c>
      <c r="I48" s="30">
        <f t="shared" si="0"/>
        <v>66364</v>
      </c>
      <c r="J48" s="30">
        <f t="shared" si="1"/>
        <v>81905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30">
        <f>(Jul!C49*3)+(Aug!C49*2)+(Sep!C49*1)</f>
        <v>21390</v>
      </c>
      <c r="E49" s="64"/>
      <c r="F49" s="30">
        <f>(Jul!E49*3)+(Aug!E49*2)+(Sep!E49*1)</f>
        <v>0</v>
      </c>
      <c r="G49" s="65"/>
      <c r="H49" s="30">
        <f>SUM(Aug!H49+G49)</f>
        <v>15650</v>
      </c>
      <c r="I49" s="30">
        <f t="shared" si="0"/>
        <v>0</v>
      </c>
      <c r="J49" s="30">
        <f t="shared" si="1"/>
        <v>37040</v>
      </c>
    </row>
    <row r="50" spans="1:10" s="1" customFormat="1" ht="15.75" customHeight="1" x14ac:dyDescent="0.2">
      <c r="A50" s="5" t="s">
        <v>58</v>
      </c>
      <c r="B50" s="6" t="s">
        <v>20</v>
      </c>
      <c r="C50" s="63"/>
      <c r="D50" s="30">
        <f>(Jul!C50*3)+(Aug!C50*2)+(Sep!C50*1)</f>
        <v>0</v>
      </c>
      <c r="E50" s="64"/>
      <c r="F50" s="30">
        <f>(Jul!E50*3)+(Aug!E50*2)+(Sep!E50*1)</f>
        <v>0</v>
      </c>
      <c r="G50" s="65"/>
      <c r="H50" s="30">
        <f>SUM(Aug!H50+G50)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3">
        <v>1447</v>
      </c>
      <c r="D51" s="30">
        <f>(Jul!C51*3)+(Aug!C51*2)+(Sep!C51*1)</f>
        <v>11468</v>
      </c>
      <c r="E51" s="64"/>
      <c r="F51" s="30">
        <f>(Jul!E51*3)+(Aug!E51*2)+(Sep!E51*1)</f>
        <v>0</v>
      </c>
      <c r="G51" s="65">
        <v>2867</v>
      </c>
      <c r="H51" s="30">
        <f>SUM(Aug!H51+G51)</f>
        <v>10883</v>
      </c>
      <c r="I51" s="30">
        <f t="shared" si="0"/>
        <v>4314</v>
      </c>
      <c r="J51" s="30">
        <f t="shared" si="1"/>
        <v>22351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0</v>
      </c>
      <c r="E52" s="64"/>
      <c r="F52" s="30">
        <f>(Jul!E52*3)+(Aug!E52*2)+(Sep!E52*1)</f>
        <v>0</v>
      </c>
      <c r="G52" s="65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64"/>
      <c r="F53" s="30">
        <f>(Jul!E53*3)+(Aug!E53*2)+(Sep!E53*1)</f>
        <v>0</v>
      </c>
      <c r="G53" s="65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>
        <v>1227</v>
      </c>
      <c r="D54" s="30">
        <f>(Jul!C54*3)+(Aug!C54*2)+(Sep!C54*1)</f>
        <v>2401</v>
      </c>
      <c r="E54" s="64"/>
      <c r="F54" s="30">
        <f>(Jul!E54*3)+(Aug!E54*2)+(Sep!E54*1)</f>
        <v>0</v>
      </c>
      <c r="G54" s="65">
        <v>5385</v>
      </c>
      <c r="H54" s="30">
        <f>SUM(Aug!H54+G54)</f>
        <v>6036</v>
      </c>
      <c r="I54" s="30">
        <f t="shared" si="0"/>
        <v>6612</v>
      </c>
      <c r="J54" s="30">
        <f t="shared" si="1"/>
        <v>8437</v>
      </c>
    </row>
    <row r="55" spans="1:10" s="1" customFormat="1" ht="15.75" customHeight="1" x14ac:dyDescent="0.2">
      <c r="A55" s="5" t="s">
        <v>66</v>
      </c>
      <c r="B55" s="6" t="s">
        <v>20</v>
      </c>
      <c r="C55" s="63"/>
      <c r="D55" s="30">
        <f>(Jul!C55*3)+(Aug!C55*2)+(Sep!C55*1)</f>
        <v>21699</v>
      </c>
      <c r="E55" s="64"/>
      <c r="F55" s="30">
        <f>(Jul!E55*3)+(Aug!E55*2)+(Sep!E55*1)</f>
        <v>0</v>
      </c>
      <c r="G55" s="65"/>
      <c r="H55" s="30">
        <f>SUM(Aug!H55+G55)</f>
        <v>14828</v>
      </c>
      <c r="I55" s="30">
        <f t="shared" si="0"/>
        <v>0</v>
      </c>
      <c r="J55" s="30">
        <f t="shared" si="1"/>
        <v>36527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30">
        <f>(Jul!C56*3)+(Aug!C56*2)+(Sep!C56*1)</f>
        <v>0</v>
      </c>
      <c r="E56" s="64"/>
      <c r="F56" s="30">
        <f>(Jul!E56*3)+(Aug!E56*2)+(Sep!E56*1)</f>
        <v>0</v>
      </c>
      <c r="G56" s="65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30">
        <f>(Jul!C57*3)+(Aug!C57*2)+(Sep!C57*1)</f>
        <v>2874</v>
      </c>
      <c r="E57" s="64"/>
      <c r="F57" s="30">
        <f>(Jul!E57*3)+(Aug!E57*2)+(Sep!E57*1)</f>
        <v>0</v>
      </c>
      <c r="G57" s="65"/>
      <c r="H57" s="30">
        <f>SUM(Aug!H57+G57)</f>
        <v>4313</v>
      </c>
      <c r="I57" s="30">
        <f t="shared" si="0"/>
        <v>0</v>
      </c>
      <c r="J57" s="30">
        <f t="shared" si="1"/>
        <v>7187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30">
        <f>(Jul!C58*3)+(Aug!C58*2)+(Sep!C58*1)</f>
        <v>2070</v>
      </c>
      <c r="E58" s="64"/>
      <c r="F58" s="30">
        <f>(Jul!E58*3)+(Aug!E58*2)+(Sep!E58*1)</f>
        <v>0</v>
      </c>
      <c r="G58" s="65"/>
      <c r="H58" s="30">
        <f>SUM(Aug!H58+G58)</f>
        <v>324</v>
      </c>
      <c r="I58" s="30">
        <f t="shared" si="0"/>
        <v>0</v>
      </c>
      <c r="J58" s="30">
        <f t="shared" si="1"/>
        <v>2394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30">
        <f>(Jul!C59*3)+(Aug!C59*2)+(Sep!C59*1)</f>
        <v>0</v>
      </c>
      <c r="E59" s="64"/>
      <c r="F59" s="30">
        <f>(Jul!E59*3)+(Aug!E59*2)+(Sep!E59*1)</f>
        <v>0</v>
      </c>
      <c r="G59" s="65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>
        <v>3294</v>
      </c>
      <c r="D60" s="30">
        <f>(Jul!C60*3)+(Aug!C60*2)+(Sep!C60*1)</f>
        <v>70955</v>
      </c>
      <c r="E60" s="64"/>
      <c r="F60" s="30">
        <f>(Jul!E60*3)+(Aug!E60*2)+(Sep!E60*1)</f>
        <v>3216</v>
      </c>
      <c r="G60" s="65">
        <v>408</v>
      </c>
      <c r="H60" s="30">
        <f>SUM(Aug!H60+G60)</f>
        <v>69356</v>
      </c>
      <c r="I60" s="30">
        <f t="shared" si="0"/>
        <v>3702</v>
      </c>
      <c r="J60" s="30">
        <f t="shared" si="1"/>
        <v>143527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6286</v>
      </c>
      <c r="E61" s="64"/>
      <c r="F61" s="30">
        <f>(Jul!E61*3)+(Aug!E61*2)+(Sep!E61*1)</f>
        <v>0</v>
      </c>
      <c r="G61" s="65"/>
      <c r="H61" s="30">
        <f>SUM(Aug!H61+G61)</f>
        <v>17591</v>
      </c>
      <c r="I61" s="30">
        <f t="shared" si="0"/>
        <v>0</v>
      </c>
      <c r="J61" s="30">
        <f t="shared" si="1"/>
        <v>23877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64"/>
      <c r="F62" s="30">
        <f>(Jul!E62*3)+(Aug!E62*2)+(Sep!E62*1)</f>
        <v>0</v>
      </c>
      <c r="G62" s="65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30">
        <f>(Jul!C63*3)+(Aug!C63*2)+(Sep!C63*1)</f>
        <v>43460</v>
      </c>
      <c r="E63" s="64"/>
      <c r="F63" s="30">
        <f>(Jul!E63*3)+(Aug!E63*2)+(Sep!E63*1)</f>
        <v>0</v>
      </c>
      <c r="G63" s="65"/>
      <c r="H63" s="30">
        <f>SUM(Aug!H63+G63)</f>
        <v>76379</v>
      </c>
      <c r="I63" s="30">
        <f t="shared" si="0"/>
        <v>0</v>
      </c>
      <c r="J63" s="30">
        <f t="shared" si="1"/>
        <v>119839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0</v>
      </c>
      <c r="E64" s="64"/>
      <c r="F64" s="30">
        <f>(Jul!E64*3)+(Aug!E64*2)+(Sep!E64*1)</f>
        <v>0</v>
      </c>
      <c r="G64" s="65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64"/>
      <c r="F65" s="30">
        <f>(Jul!E65*3)+(Aug!E65*2)+(Sep!E65*1)</f>
        <v>0</v>
      </c>
      <c r="G65" s="65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30">
        <f>(Jul!C66*3)+(Aug!C66*2)+(Sep!C66*1)</f>
        <v>3566</v>
      </c>
      <c r="E66" s="64"/>
      <c r="F66" s="30">
        <f>(Jul!E66*3)+(Aug!E66*2)+(Sep!E66*1)</f>
        <v>0</v>
      </c>
      <c r="G66" s="65"/>
      <c r="H66" s="30">
        <f>SUM(Aug!H66+G66)</f>
        <v>2655</v>
      </c>
      <c r="I66" s="30">
        <f t="shared" si="2"/>
        <v>0</v>
      </c>
      <c r="J66" s="30">
        <f t="shared" si="3"/>
        <v>6221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64"/>
      <c r="F67" s="30">
        <f>(Jul!E67*3)+(Aug!E67*2)+(Sep!E67*1)</f>
        <v>0</v>
      </c>
      <c r="G67" s="65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64"/>
      <c r="F68" s="30">
        <f>(Jul!E68*3)+(Aug!E68*2)+(Sep!E68*1)</f>
        <v>0</v>
      </c>
      <c r="G68" s="65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30">
        <f>(Jul!C69*3)+(Aug!C69*2)+(Sep!C69*1)</f>
        <v>0</v>
      </c>
      <c r="E69" s="64"/>
      <c r="F69" s="30">
        <f>(Jul!E69*3)+(Aug!E69*2)+(Sep!E69*1)</f>
        <v>0</v>
      </c>
      <c r="G69" s="65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0</v>
      </c>
      <c r="E70" s="64"/>
      <c r="F70" s="30">
        <f>(Jul!E70*3)+(Aug!E70*2)+(Sep!E70*1)</f>
        <v>0</v>
      </c>
      <c r="G70" s="65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30">
        <f>(Jul!C71*3)+(Aug!C71*2)+(Sep!C71*1)</f>
        <v>15147</v>
      </c>
      <c r="E71" s="64"/>
      <c r="F71" s="30">
        <f>(Jul!E71*3)+(Aug!E71*2)+(Sep!E71*1)</f>
        <v>0</v>
      </c>
      <c r="G71" s="65"/>
      <c r="H71" s="30">
        <f>SUM(Aug!H71+G71)</f>
        <v>12120</v>
      </c>
      <c r="I71" s="30">
        <f t="shared" si="2"/>
        <v>0</v>
      </c>
      <c r="J71" s="30">
        <f t="shared" si="3"/>
        <v>27267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46460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70861</v>
      </c>
      <c r="I72" s="31">
        <f t="shared" si="4"/>
        <v>0</v>
      </c>
      <c r="J72" s="31">
        <f t="shared" si="4"/>
        <v>117321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16519</v>
      </c>
      <c r="D73" s="31">
        <f t="shared" si="5"/>
        <v>451514</v>
      </c>
      <c r="E73" s="31">
        <f t="shared" si="5"/>
        <v>0</v>
      </c>
      <c r="F73" s="31">
        <f t="shared" si="5"/>
        <v>6432</v>
      </c>
      <c r="G73" s="31">
        <f t="shared" si="5"/>
        <v>82605</v>
      </c>
      <c r="H73" s="31">
        <f t="shared" si="5"/>
        <v>546610</v>
      </c>
      <c r="I73" s="31">
        <f t="shared" si="5"/>
        <v>99124</v>
      </c>
      <c r="J73" s="31">
        <f t="shared" si="5"/>
        <v>1004556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16519</v>
      </c>
      <c r="D74" s="31">
        <f t="shared" ref="D74:J74" si="6">SUM(D72:D73)</f>
        <v>497974</v>
      </c>
      <c r="E74" s="31">
        <f t="shared" si="6"/>
        <v>0</v>
      </c>
      <c r="F74" s="31">
        <f t="shared" si="6"/>
        <v>6432</v>
      </c>
      <c r="G74" s="31">
        <f t="shared" si="6"/>
        <v>82605</v>
      </c>
      <c r="H74" s="31">
        <f t="shared" si="6"/>
        <v>617471</v>
      </c>
      <c r="I74" s="31">
        <f t="shared" si="6"/>
        <v>99124</v>
      </c>
      <c r="J74" s="31">
        <f t="shared" si="6"/>
        <v>1121877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71" sqref="K71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2">
        <v>7011</v>
      </c>
      <c r="D5" s="29">
        <f>(Jul!C5*4)+(Aug!C5*3)+(Sep!C5*2)+(Oct!C5*1)</f>
        <v>7011</v>
      </c>
      <c r="E5" s="62"/>
      <c r="F5" s="29">
        <f>(Jul!E5*4)+(Aug!E5*3)+(Sep!E5*2)+(Oct!E5*1)</f>
        <v>0</v>
      </c>
      <c r="G5" s="62">
        <v>10043</v>
      </c>
      <c r="H5" s="29">
        <f>Sep!H5+G5</f>
        <v>10043</v>
      </c>
      <c r="I5" s="29">
        <f t="shared" ref="I5:I63" si="0">C5+E5+G5</f>
        <v>17054</v>
      </c>
      <c r="J5" s="29">
        <f t="shared" ref="J5:J63" si="1">D5+F5+H5</f>
        <v>17054</v>
      </c>
    </row>
    <row r="6" spans="1:10" s="15" customFormat="1" ht="15.75" customHeight="1" x14ac:dyDescent="0.2">
      <c r="A6" s="9" t="s">
        <v>23</v>
      </c>
      <c r="B6" s="10" t="s">
        <v>22</v>
      </c>
      <c r="C6" s="62">
        <v>7109</v>
      </c>
      <c r="D6" s="29">
        <f>(Jul!C6*4)+(Aug!C6*3)+(Sep!C6*2)+(Oct!C6*1)</f>
        <v>12966</v>
      </c>
      <c r="E6" s="62"/>
      <c r="F6" s="29">
        <f>(Jul!E6*4)+(Aug!E6*3)+(Sep!E6*2)+(Oct!E6*1)</f>
        <v>0</v>
      </c>
      <c r="G6" s="62">
        <v>5925</v>
      </c>
      <c r="H6" s="29">
        <f>Sep!H6+G6</f>
        <v>12442</v>
      </c>
      <c r="I6" s="29">
        <f t="shared" si="0"/>
        <v>13034</v>
      </c>
      <c r="J6" s="29">
        <f t="shared" si="1"/>
        <v>25408</v>
      </c>
    </row>
    <row r="7" spans="1:10" s="17" customFormat="1" ht="15.75" customHeight="1" x14ac:dyDescent="0.2">
      <c r="A7" s="5" t="s">
        <v>24</v>
      </c>
      <c r="B7" s="6" t="s">
        <v>22</v>
      </c>
      <c r="C7" s="62"/>
      <c r="D7" s="29">
        <f>(Jul!C7*4)+(Aug!C7*3)+(Sep!C7*2)+(Oct!C7*1)</f>
        <v>0</v>
      </c>
      <c r="E7" s="62"/>
      <c r="F7" s="29">
        <f>(Jul!E7*4)+(Aug!E7*3)+(Sep!E7*2)+(Oct!E7*1)</f>
        <v>0</v>
      </c>
      <c r="G7" s="62"/>
      <c r="H7" s="29">
        <f>Sep!H7+G7</f>
        <v>0</v>
      </c>
      <c r="I7" s="29">
        <f t="shared" si="0"/>
        <v>0</v>
      </c>
      <c r="J7" s="29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62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2">
        <v>3387</v>
      </c>
      <c r="D9" s="29">
        <f>(Jul!C9*4)+(Aug!C9*3)+(Sep!C9*2)+(Oct!C9*1)</f>
        <v>3786</v>
      </c>
      <c r="E9" s="62"/>
      <c r="F9" s="29">
        <f>(Jul!E9*4)+(Aug!E9*3)+(Sep!E9*2)+(Oct!E9*1)</f>
        <v>0</v>
      </c>
      <c r="G9" s="62">
        <v>51349</v>
      </c>
      <c r="H9" s="29">
        <f>Sep!H9+G9</f>
        <v>51615</v>
      </c>
      <c r="I9" s="29">
        <f t="shared" si="0"/>
        <v>54736</v>
      </c>
      <c r="J9" s="29">
        <f t="shared" si="1"/>
        <v>55401</v>
      </c>
    </row>
    <row r="10" spans="1:10" s="17" customFormat="1" ht="15.75" customHeight="1" x14ac:dyDescent="0.2">
      <c r="A10" s="5" t="s">
        <v>30</v>
      </c>
      <c r="B10" s="6" t="s">
        <v>22</v>
      </c>
      <c r="C10" s="62">
        <v>44465</v>
      </c>
      <c r="D10" s="29">
        <f>(Jul!C10*4)+(Aug!C10*3)+(Sep!C10*2)+(Oct!C10*1)</f>
        <v>46093</v>
      </c>
      <c r="E10" s="62">
        <v>359</v>
      </c>
      <c r="F10" s="29">
        <f>(Jul!E10*4)+(Aug!E10*3)+(Sep!E10*2)+(Oct!E10*1)</f>
        <v>359</v>
      </c>
      <c r="G10" s="62">
        <v>172929</v>
      </c>
      <c r="H10" s="29">
        <f>Sep!H10+G10</f>
        <v>179764</v>
      </c>
      <c r="I10" s="29">
        <f t="shared" si="0"/>
        <v>217753</v>
      </c>
      <c r="J10" s="29">
        <f t="shared" si="1"/>
        <v>226216</v>
      </c>
    </row>
    <row r="11" spans="1:10" s="17" customFormat="1" ht="15.75" customHeight="1" x14ac:dyDescent="0.2">
      <c r="A11" s="5" t="s">
        <v>31</v>
      </c>
      <c r="B11" s="6" t="s">
        <v>22</v>
      </c>
      <c r="C11" s="62"/>
      <c r="D11" s="29">
        <f>(Jul!C11*4)+(Aug!C11*3)+(Sep!C11*2)+(Oct!C11*1)</f>
        <v>0</v>
      </c>
      <c r="E11" s="62"/>
      <c r="F11" s="29">
        <f>(Jul!E11*4)+(Aug!E11*3)+(Sep!E11*2)+(Oct!E11*1)</f>
        <v>0</v>
      </c>
      <c r="G11" s="62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2">
        <v>2897</v>
      </c>
      <c r="D12" s="29">
        <f>(Jul!C12*4)+(Aug!C12*3)+(Sep!C12*2)+(Oct!C12*1)</f>
        <v>4118</v>
      </c>
      <c r="E12" s="62"/>
      <c r="F12" s="29">
        <f>(Jul!E12*4)+(Aug!E12*3)+(Sep!E12*2)+(Oct!E12*1)</f>
        <v>0</v>
      </c>
      <c r="G12" s="62">
        <v>22532</v>
      </c>
      <c r="H12" s="29">
        <f>Sep!H12+G12</f>
        <v>24810</v>
      </c>
      <c r="I12" s="29">
        <f t="shared" si="0"/>
        <v>25429</v>
      </c>
      <c r="J12" s="29">
        <f t="shared" si="1"/>
        <v>28928</v>
      </c>
    </row>
    <row r="13" spans="1:10" s="17" customFormat="1" ht="15.75" customHeight="1" x14ac:dyDescent="0.2">
      <c r="A13" s="5" t="s">
        <v>37</v>
      </c>
      <c r="B13" s="6" t="s">
        <v>22</v>
      </c>
      <c r="C13" s="62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2">
        <v>1232</v>
      </c>
      <c r="D14" s="29">
        <f>(Jul!C14*4)+(Aug!C14*3)+(Sep!C14*2)+(Oct!C14*1)</f>
        <v>1232</v>
      </c>
      <c r="E14" s="62"/>
      <c r="F14" s="29">
        <f>(Jul!E14*4)+(Aug!E14*3)+(Sep!E14*2)+(Oct!E14*1)</f>
        <v>0</v>
      </c>
      <c r="G14" s="62">
        <v>1043</v>
      </c>
      <c r="H14" s="29">
        <f>Sep!H14+G14</f>
        <v>1043</v>
      </c>
      <c r="I14" s="29">
        <f t="shared" si="0"/>
        <v>2275</v>
      </c>
      <c r="J14" s="29">
        <f t="shared" si="1"/>
        <v>2275</v>
      </c>
    </row>
    <row r="15" spans="1:10" s="17" customFormat="1" ht="15.75" customHeight="1" x14ac:dyDescent="0.2">
      <c r="A15" s="5" t="s">
        <v>44</v>
      </c>
      <c r="B15" s="6" t="s">
        <v>22</v>
      </c>
      <c r="C15" s="62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2">
        <v>62128</v>
      </c>
      <c r="D16" s="29">
        <f>(Jul!C16*4)+(Aug!C16*3)+(Sep!C16*2)+(Oct!C16*1)</f>
        <v>113775</v>
      </c>
      <c r="E16" s="62">
        <v>1072</v>
      </c>
      <c r="F16" s="29">
        <f>(Jul!E16*4)+(Aug!E16*3)+(Sep!E16*2)+(Oct!E16*1)</f>
        <v>1072</v>
      </c>
      <c r="G16" s="62">
        <v>218993</v>
      </c>
      <c r="H16" s="29">
        <f>Sep!H16+G16</f>
        <v>250852</v>
      </c>
      <c r="I16" s="29">
        <f t="shared" si="0"/>
        <v>282193</v>
      </c>
      <c r="J16" s="29">
        <f t="shared" si="1"/>
        <v>365699</v>
      </c>
    </row>
    <row r="17" spans="1:10" s="17" customFormat="1" ht="15.75" customHeight="1" x14ac:dyDescent="0.2">
      <c r="A17" s="5" t="s">
        <v>46</v>
      </c>
      <c r="B17" s="6" t="s">
        <v>22</v>
      </c>
      <c r="C17" s="62"/>
      <c r="D17" s="29">
        <f>(Jul!C17*4)+(Aug!C17*3)+(Sep!C17*2)+(Oct!C17*1)</f>
        <v>0</v>
      </c>
      <c r="E17" s="62"/>
      <c r="F17" s="29">
        <f>(Jul!E17*4)+(Aug!E17*3)+(Sep!E17*2)+(Oct!E17*1)</f>
        <v>0</v>
      </c>
      <c r="G17" s="62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62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2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2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2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2"/>
      <c r="D22" s="29">
        <f>(Jul!C22*4)+(Aug!C22*3)+(Sep!C22*2)+(Oct!C22*1)</f>
        <v>0</v>
      </c>
      <c r="E22" s="62"/>
      <c r="F22" s="29">
        <f>(Jul!E22*4)+(Aug!E22*3)+(Sep!E22*2)+(Oct!E22*1)</f>
        <v>0</v>
      </c>
      <c r="G22" s="62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2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2">
        <v>1487</v>
      </c>
      <c r="D24" s="29">
        <f>(Jul!C24*4)+(Aug!C24*3)+(Sep!C24*2)+(Oct!C24*1)</f>
        <v>1487</v>
      </c>
      <c r="E24" s="62">
        <v>631</v>
      </c>
      <c r="F24" s="29">
        <f>(Jul!E24*4)+(Aug!E24*3)+(Sep!E24*2)+(Oct!E24*1)</f>
        <v>631</v>
      </c>
      <c r="G24" s="62">
        <v>4444</v>
      </c>
      <c r="H24" s="29">
        <f>Sep!H24+G24</f>
        <v>4444</v>
      </c>
      <c r="I24" s="29">
        <f t="shared" si="0"/>
        <v>6562</v>
      </c>
      <c r="J24" s="29">
        <f t="shared" si="1"/>
        <v>6562</v>
      </c>
    </row>
    <row r="25" spans="1:10" s="17" customFormat="1" ht="15.75" customHeight="1" x14ac:dyDescent="0.2">
      <c r="A25" s="5" t="s">
        <v>62</v>
      </c>
      <c r="B25" s="6" t="s">
        <v>22</v>
      </c>
      <c r="C25" s="62"/>
      <c r="D25" s="29">
        <f>(Jul!C25*4)+(Aug!C25*3)+(Sep!C25*2)+(Oct!C25*1)</f>
        <v>4002</v>
      </c>
      <c r="E25" s="62"/>
      <c r="F25" s="29">
        <f>(Jul!E25*4)+(Aug!E25*3)+(Sep!E25*2)+(Oct!E25*1)</f>
        <v>0</v>
      </c>
      <c r="G25" s="62"/>
      <c r="H25" s="29">
        <f>Sep!H25+G25</f>
        <v>23106</v>
      </c>
      <c r="I25" s="29">
        <f t="shared" si="0"/>
        <v>0</v>
      </c>
      <c r="J25" s="29">
        <f t="shared" si="1"/>
        <v>27108</v>
      </c>
    </row>
    <row r="26" spans="1:10" s="17" customFormat="1" ht="15.75" customHeight="1" x14ac:dyDescent="0.2">
      <c r="A26" s="5" t="s">
        <v>63</v>
      </c>
      <c r="B26" s="6" t="s">
        <v>22</v>
      </c>
      <c r="C26" s="62">
        <v>4973</v>
      </c>
      <c r="D26" s="29">
        <f>(Jul!C26*4)+(Aug!C26*3)+(Sep!C26*2)+(Oct!C26*1)</f>
        <v>4973</v>
      </c>
      <c r="E26" s="62"/>
      <c r="F26" s="29">
        <f>(Jul!E26*4)+(Aug!E26*3)+(Sep!E26*2)+(Oct!E26*1)</f>
        <v>0</v>
      </c>
      <c r="G26" s="62">
        <v>6479</v>
      </c>
      <c r="H26" s="29">
        <f>Sep!H26+G26</f>
        <v>6479</v>
      </c>
      <c r="I26" s="29">
        <f t="shared" si="0"/>
        <v>11452</v>
      </c>
      <c r="J26" s="29">
        <f t="shared" si="1"/>
        <v>11452</v>
      </c>
    </row>
    <row r="27" spans="1:10" s="17" customFormat="1" ht="15.75" customHeight="1" x14ac:dyDescent="0.2">
      <c r="A27" s="5" t="s">
        <v>75</v>
      </c>
      <c r="B27" s="6" t="s">
        <v>22</v>
      </c>
      <c r="C27" s="62"/>
      <c r="D27" s="29">
        <f>(Jul!C27*4)+(Aug!C27*3)+(Sep!C27*2)+(Oct!C27*1)</f>
        <v>0</v>
      </c>
      <c r="E27" s="62"/>
      <c r="F27" s="29">
        <f>(Jul!E27*4)+(Aug!E27*3)+(Sep!E27*2)+(Oct!E27*1)</f>
        <v>0</v>
      </c>
      <c r="G27" s="62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2"/>
      <c r="D28" s="29">
        <f>(Jul!C28*4)+(Aug!C28*3)+(Sep!C28*2)+(Oct!C28*1)</f>
        <v>0</v>
      </c>
      <c r="E28" s="62"/>
      <c r="F28" s="29">
        <f>(Jul!E28*4)+(Aug!E28*3)+(Sep!E28*2)+(Oct!E28*1)</f>
        <v>0</v>
      </c>
      <c r="G28" s="62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2">
        <v>133</v>
      </c>
      <c r="D29" s="29">
        <f>(Jul!C29*4)+(Aug!C29*3)+(Sep!C29*2)+(Oct!C29*1)</f>
        <v>133</v>
      </c>
      <c r="E29" s="62"/>
      <c r="F29" s="29">
        <f>(Jul!E29*4)+(Aug!E29*3)+(Sep!E29*2)+(Oct!E29*1)</f>
        <v>0</v>
      </c>
      <c r="G29" s="62">
        <v>0</v>
      </c>
      <c r="H29" s="29">
        <f>Sep!H29+G29</f>
        <v>0</v>
      </c>
      <c r="I29" s="29">
        <f t="shared" si="0"/>
        <v>133</v>
      </c>
      <c r="J29" s="29">
        <f t="shared" si="1"/>
        <v>133</v>
      </c>
    </row>
    <row r="30" spans="1:10" s="17" customFormat="1" ht="15.75" customHeight="1" x14ac:dyDescent="0.2">
      <c r="A30" s="5" t="s">
        <v>82</v>
      </c>
      <c r="B30" s="6" t="s">
        <v>22</v>
      </c>
      <c r="C30" s="62"/>
      <c r="D30" s="29">
        <f>(Jul!C30*4)+(Aug!C30*3)+(Sep!C30*2)+(Oct!C30*1)</f>
        <v>0</v>
      </c>
      <c r="E30" s="62"/>
      <c r="F30" s="29">
        <f>(Jul!E30*4)+(Aug!E30*3)+(Sep!E30*2)+(Oct!E30*1)</f>
        <v>0</v>
      </c>
      <c r="G30" s="62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2">
        <v>407</v>
      </c>
      <c r="D31" s="29">
        <f>(Jul!C31*4)+(Aug!C31*3)+(Sep!C31*2)+(Oct!C31*1)</f>
        <v>407</v>
      </c>
      <c r="E31" s="62"/>
      <c r="F31" s="29">
        <f>(Jul!E31*4)+(Aug!E31*3)+(Sep!E31*2)+(Oct!E31*1)</f>
        <v>0</v>
      </c>
      <c r="G31" s="62">
        <v>3189</v>
      </c>
      <c r="H31" s="29">
        <f>Sep!H31+G31</f>
        <v>3189</v>
      </c>
      <c r="I31" s="29">
        <f t="shared" si="0"/>
        <v>3596</v>
      </c>
      <c r="J31" s="29">
        <f t="shared" si="1"/>
        <v>3596</v>
      </c>
    </row>
    <row r="32" spans="1:10" s="17" customFormat="1" ht="15.75" customHeight="1" x14ac:dyDescent="0.2">
      <c r="A32" s="5" t="s">
        <v>19</v>
      </c>
      <c r="B32" s="6" t="s">
        <v>20</v>
      </c>
      <c r="C32" s="62"/>
      <c r="D32" s="29">
        <f>(Jul!C32*4)+(Aug!C32*3)+(Sep!C32*2)+(Oct!C32*1)</f>
        <v>0</v>
      </c>
      <c r="E32" s="62"/>
      <c r="F32" s="29">
        <f>(Jul!E32*4)+(Aug!E32*3)+(Sep!E32*2)+(Oct!E32*1)</f>
        <v>0</v>
      </c>
      <c r="G32" s="62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62"/>
      <c r="D33" s="29">
        <f>(Jul!C33*4)+(Aug!C33*3)+(Sep!C33*2)+(Oct!C33*1)</f>
        <v>64539</v>
      </c>
      <c r="E33" s="62"/>
      <c r="F33" s="29">
        <f>(Jul!E33*4)+(Aug!E33*3)+(Sep!E33*2)+(Oct!E33*1)</f>
        <v>0</v>
      </c>
      <c r="G33" s="62"/>
      <c r="H33" s="29">
        <f>Sep!H33+G33</f>
        <v>74163</v>
      </c>
      <c r="I33" s="29">
        <f t="shared" si="0"/>
        <v>0</v>
      </c>
      <c r="J33" s="29">
        <f t="shared" si="1"/>
        <v>138702</v>
      </c>
    </row>
    <row r="34" spans="1:10" s="17" customFormat="1" ht="15.75" customHeight="1" x14ac:dyDescent="0.2">
      <c r="A34" s="5" t="s">
        <v>28</v>
      </c>
      <c r="B34" s="6" t="s">
        <v>20</v>
      </c>
      <c r="C34" s="62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2">
        <v>836</v>
      </c>
      <c r="D35" s="29">
        <f>(Jul!C35*4)+(Aug!C35*3)+(Sep!C35*2)+(Oct!C35*1)</f>
        <v>836</v>
      </c>
      <c r="E35" s="62"/>
      <c r="F35" s="29">
        <f>(Jul!E35*4)+(Aug!E35*3)+(Sep!E35*2)+(Oct!E35*1)</f>
        <v>0</v>
      </c>
      <c r="G35" s="62">
        <v>3344</v>
      </c>
      <c r="H35" s="29">
        <f>Sep!H35+G35</f>
        <v>3344</v>
      </c>
      <c r="I35" s="29">
        <f t="shared" si="0"/>
        <v>4180</v>
      </c>
      <c r="J35" s="29">
        <f t="shared" si="1"/>
        <v>4180</v>
      </c>
    </row>
    <row r="36" spans="1:10" s="15" customFormat="1" ht="15.75" customHeight="1" x14ac:dyDescent="0.2">
      <c r="A36" s="9" t="s">
        <v>32</v>
      </c>
      <c r="B36" s="10" t="s">
        <v>20</v>
      </c>
      <c r="C36" s="62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2"/>
      <c r="D37" s="29">
        <f>(Jul!C37*4)+(Aug!C37*3)+(Sep!C37*2)+(Oct!C37*1)</f>
        <v>8384</v>
      </c>
      <c r="E37" s="62"/>
      <c r="F37" s="29">
        <f>(Jul!E37*4)+(Aug!E37*3)+(Sep!E37*2)+(Oct!E37*1)</f>
        <v>4288</v>
      </c>
      <c r="G37" s="62"/>
      <c r="H37" s="29">
        <f>Sep!H37+G37</f>
        <v>16481</v>
      </c>
      <c r="I37" s="29">
        <f t="shared" si="0"/>
        <v>0</v>
      </c>
      <c r="J37" s="29">
        <f t="shared" si="1"/>
        <v>29153</v>
      </c>
    </row>
    <row r="38" spans="1:10" s="17" customFormat="1" ht="15.75" customHeight="1" x14ac:dyDescent="0.2">
      <c r="A38" s="5" t="s">
        <v>34</v>
      </c>
      <c r="B38" s="6" t="s">
        <v>20</v>
      </c>
      <c r="C38" s="62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2">
        <v>4793</v>
      </c>
      <c r="D39" s="29">
        <f>(Jul!C39*4)+(Aug!C39*3)+(Sep!C39*2)+(Oct!C39*1)</f>
        <v>114381</v>
      </c>
      <c r="E39" s="62"/>
      <c r="F39" s="29">
        <f>(Jul!E39*4)+(Aug!E39*3)+(Sep!E39*2)+(Oct!E39*1)</f>
        <v>0</v>
      </c>
      <c r="G39" s="62">
        <v>20306</v>
      </c>
      <c r="H39" s="29">
        <f>Sep!H39+G39</f>
        <v>77155</v>
      </c>
      <c r="I39" s="29">
        <f t="shared" si="0"/>
        <v>25099</v>
      </c>
      <c r="J39" s="29">
        <f t="shared" si="1"/>
        <v>191536</v>
      </c>
    </row>
    <row r="40" spans="1:10" s="17" customFormat="1" ht="15.75" customHeight="1" x14ac:dyDescent="0.2">
      <c r="A40" s="5" t="s">
        <v>38</v>
      </c>
      <c r="B40" s="6" t="s">
        <v>20</v>
      </c>
      <c r="C40" s="62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2"/>
      <c r="D41" s="29">
        <f>(Jul!C41*4)+(Aug!C41*3)+(Sep!C41*2)+(Oct!C41*1)</f>
        <v>6204</v>
      </c>
      <c r="E41" s="62"/>
      <c r="F41" s="29">
        <f>(Jul!E41*4)+(Aug!E41*3)+(Sep!E41*2)+(Oct!E41*1)</f>
        <v>0</v>
      </c>
      <c r="G41" s="62"/>
      <c r="H41" s="29">
        <f>Sep!H41+G41</f>
        <v>4066</v>
      </c>
      <c r="I41" s="29">
        <f t="shared" si="0"/>
        <v>0</v>
      </c>
      <c r="J41" s="29">
        <f t="shared" si="1"/>
        <v>10270</v>
      </c>
    </row>
    <row r="42" spans="1:10" s="17" customFormat="1" ht="15.75" customHeight="1" x14ac:dyDescent="0.2">
      <c r="A42" s="5" t="s">
        <v>41</v>
      </c>
      <c r="B42" s="6" t="s">
        <v>20</v>
      </c>
      <c r="C42" s="62">
        <v>1888</v>
      </c>
      <c r="D42" s="29">
        <f>(Jul!C42*4)+(Aug!C42*3)+(Sep!C42*2)+(Oct!C42*1)</f>
        <v>39359</v>
      </c>
      <c r="E42" s="62"/>
      <c r="F42" s="29">
        <f>(Jul!E42*4)+(Aug!E42*3)+(Sep!E42*2)+(Oct!E42*1)</f>
        <v>0</v>
      </c>
      <c r="G42" s="62">
        <v>0</v>
      </c>
      <c r="H42" s="29">
        <f>Sep!H42+G42</f>
        <v>43670</v>
      </c>
      <c r="I42" s="29">
        <f t="shared" si="0"/>
        <v>1888</v>
      </c>
      <c r="J42" s="29">
        <f t="shared" si="1"/>
        <v>83029</v>
      </c>
    </row>
    <row r="43" spans="1:10" s="17" customFormat="1" ht="15.75" customHeight="1" x14ac:dyDescent="0.2">
      <c r="A43" s="5" t="s">
        <v>42</v>
      </c>
      <c r="B43" s="6" t="s">
        <v>20</v>
      </c>
      <c r="C43" s="62">
        <v>263</v>
      </c>
      <c r="D43" s="29">
        <f>(Jul!C43*4)+(Aug!C43*3)+(Sep!C43*2)+(Oct!C43*1)</f>
        <v>33171</v>
      </c>
      <c r="E43" s="62"/>
      <c r="F43" s="29">
        <f>(Jul!E43*4)+(Aug!E43*3)+(Sep!E43*2)+(Oct!E43*1)</f>
        <v>0</v>
      </c>
      <c r="G43" s="62">
        <v>260</v>
      </c>
      <c r="H43" s="29">
        <f>Sep!H43+G43</f>
        <v>15195</v>
      </c>
      <c r="I43" s="29">
        <f t="shared" si="0"/>
        <v>523</v>
      </c>
      <c r="J43" s="29">
        <f t="shared" si="1"/>
        <v>48366</v>
      </c>
    </row>
    <row r="44" spans="1:10" s="15" customFormat="1" ht="15.75" customHeight="1" x14ac:dyDescent="0.2">
      <c r="A44" s="9" t="s">
        <v>43</v>
      </c>
      <c r="B44" s="10" t="s">
        <v>20</v>
      </c>
      <c r="C44" s="62">
        <v>587</v>
      </c>
      <c r="D44" s="29">
        <f>(Jul!C44*4)+(Aug!C44*3)+(Sep!C44*2)+(Oct!C44*1)</f>
        <v>20871</v>
      </c>
      <c r="E44" s="62"/>
      <c r="F44" s="29">
        <f>(Jul!E44*4)+(Aug!E44*3)+(Sep!E44*2)+(Oct!E44*1)</f>
        <v>0</v>
      </c>
      <c r="G44" s="62">
        <v>2936</v>
      </c>
      <c r="H44" s="29">
        <f>Sep!H44+G44</f>
        <v>15940</v>
      </c>
      <c r="I44" s="29">
        <f t="shared" si="0"/>
        <v>3523</v>
      </c>
      <c r="J44" s="29">
        <f t="shared" si="1"/>
        <v>36811</v>
      </c>
    </row>
    <row r="45" spans="1:10" s="17" customFormat="1" ht="15.75" customHeight="1" x14ac:dyDescent="0.2">
      <c r="A45" s="5" t="s">
        <v>48</v>
      </c>
      <c r="B45" s="6" t="s">
        <v>20</v>
      </c>
      <c r="C45" s="62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2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2"/>
      <c r="D47" s="29">
        <f>(Jul!C47*4)+(Aug!C47*3)+(Sep!C47*2)+(Oct!C47*1)</f>
        <v>43441</v>
      </c>
      <c r="E47" s="62"/>
      <c r="F47" s="29">
        <f>(Jul!E47*4)+(Aug!E47*3)+(Sep!E47*2)+(Oct!E47*1)</f>
        <v>0</v>
      </c>
      <c r="G47" s="62"/>
      <c r="H47" s="29">
        <f>Sep!H47+G47</f>
        <v>29672</v>
      </c>
      <c r="I47" s="29">
        <f t="shared" si="0"/>
        <v>0</v>
      </c>
      <c r="J47" s="29">
        <f t="shared" si="1"/>
        <v>73113</v>
      </c>
    </row>
    <row r="48" spans="1:10" s="15" customFormat="1" ht="15.75" customHeight="1" x14ac:dyDescent="0.2">
      <c r="A48" s="9" t="s">
        <v>55</v>
      </c>
      <c r="B48" s="10" t="s">
        <v>20</v>
      </c>
      <c r="C48" s="62"/>
      <c r="D48" s="29">
        <f>(Jul!C48*4)+(Aug!C48*3)+(Sep!C48*2)+(Oct!C48*1)</f>
        <v>29164</v>
      </c>
      <c r="E48" s="62"/>
      <c r="F48" s="29">
        <f>(Jul!E48*4)+(Aug!E48*3)+(Sep!E48*2)+(Oct!E48*1)</f>
        <v>0</v>
      </c>
      <c r="G48" s="62"/>
      <c r="H48" s="29">
        <f>Sep!H48+G48</f>
        <v>63635</v>
      </c>
      <c r="I48" s="29">
        <f t="shared" si="0"/>
        <v>0</v>
      </c>
      <c r="J48" s="29">
        <f t="shared" si="1"/>
        <v>92799</v>
      </c>
    </row>
    <row r="49" spans="1:10" s="17" customFormat="1" ht="15.75" customHeight="1" x14ac:dyDescent="0.2">
      <c r="A49" s="5" t="s">
        <v>57</v>
      </c>
      <c r="B49" s="6" t="s">
        <v>20</v>
      </c>
      <c r="C49" s="62"/>
      <c r="D49" s="29">
        <f>(Jul!C49*4)+(Aug!C49*3)+(Sep!C49*2)+(Oct!C49*1)</f>
        <v>28520</v>
      </c>
      <c r="E49" s="62"/>
      <c r="F49" s="29">
        <f>(Jul!E49*4)+(Aug!E49*3)+(Sep!E49*2)+(Oct!E49*1)</f>
        <v>0</v>
      </c>
      <c r="G49" s="62"/>
      <c r="H49" s="29">
        <f>Sep!H49+G49</f>
        <v>15650</v>
      </c>
      <c r="I49" s="29">
        <f t="shared" si="0"/>
        <v>0</v>
      </c>
      <c r="J49" s="29">
        <f t="shared" si="1"/>
        <v>44170</v>
      </c>
    </row>
    <row r="50" spans="1:10" s="17" customFormat="1" ht="15.75" customHeight="1" x14ac:dyDescent="0.2">
      <c r="A50" s="5" t="s">
        <v>58</v>
      </c>
      <c r="B50" s="6" t="s">
        <v>20</v>
      </c>
      <c r="C50" s="62"/>
      <c r="D50" s="29">
        <f>(Jul!C50*4)+(Aug!C50*3)+(Sep!C50*2)+(Oct!C50*1)</f>
        <v>0</v>
      </c>
      <c r="E50" s="62"/>
      <c r="F50" s="29">
        <f>(Jul!E50*4)+(Aug!E50*3)+(Sep!E50*2)+(Oct!E50*1)</f>
        <v>0</v>
      </c>
      <c r="G50" s="62"/>
      <c r="H50" s="29">
        <f>Sep!H50+G50</f>
        <v>0</v>
      </c>
      <c r="I50" s="29">
        <f t="shared" si="0"/>
        <v>0</v>
      </c>
      <c r="J50" s="29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62"/>
      <c r="D51" s="29">
        <f>(Jul!C51*4)+(Aug!C51*3)+(Sep!C51*2)+(Oct!C51*1)</f>
        <v>17794</v>
      </c>
      <c r="E51" s="62"/>
      <c r="F51" s="29">
        <f>(Jul!E51*4)+(Aug!E51*3)+(Sep!E51*2)+(Oct!E51*1)</f>
        <v>0</v>
      </c>
      <c r="G51" s="62"/>
      <c r="H51" s="29">
        <f>Sep!H51+G51</f>
        <v>10883</v>
      </c>
      <c r="I51" s="29">
        <f t="shared" si="0"/>
        <v>0</v>
      </c>
      <c r="J51" s="29">
        <f t="shared" si="1"/>
        <v>28677</v>
      </c>
    </row>
    <row r="52" spans="1:10" s="17" customFormat="1" ht="15.75" customHeight="1" x14ac:dyDescent="0.2">
      <c r="A52" s="5" t="s">
        <v>60</v>
      </c>
      <c r="B52" s="6" t="s">
        <v>20</v>
      </c>
      <c r="C52" s="62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2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2">
        <v>3371</v>
      </c>
      <c r="D54" s="29">
        <f>(Jul!C54*4)+(Aug!C54*3)+(Sep!C54*2)+(Oct!C54*1)</f>
        <v>7586</v>
      </c>
      <c r="E54" s="62"/>
      <c r="F54" s="29">
        <f>(Jul!E54*4)+(Aug!E54*3)+(Sep!E54*2)+(Oct!E54*1)</f>
        <v>0</v>
      </c>
      <c r="G54" s="62">
        <v>1046</v>
      </c>
      <c r="H54" s="29">
        <f>Sep!H54+G54</f>
        <v>7082</v>
      </c>
      <c r="I54" s="29">
        <f t="shared" si="0"/>
        <v>4417</v>
      </c>
      <c r="J54" s="29">
        <f t="shared" si="1"/>
        <v>14668</v>
      </c>
    </row>
    <row r="55" spans="1:10" s="17" customFormat="1" ht="15.75" customHeight="1" x14ac:dyDescent="0.2">
      <c r="A55" s="5" t="s">
        <v>66</v>
      </c>
      <c r="B55" s="6" t="s">
        <v>20</v>
      </c>
      <c r="C55" s="62"/>
      <c r="D55" s="29">
        <f>(Jul!C55*4)+(Aug!C55*3)+(Sep!C55*2)+(Oct!C55*1)</f>
        <v>28932</v>
      </c>
      <c r="E55" s="62"/>
      <c r="F55" s="29">
        <f>(Jul!E55*4)+(Aug!E55*3)+(Sep!E55*2)+(Oct!E55*1)</f>
        <v>0</v>
      </c>
      <c r="G55" s="62"/>
      <c r="H55" s="29">
        <f>Sep!H55+G55</f>
        <v>14828</v>
      </c>
      <c r="I55" s="29">
        <f t="shared" si="0"/>
        <v>0</v>
      </c>
      <c r="J55" s="29">
        <f t="shared" si="1"/>
        <v>43760</v>
      </c>
    </row>
    <row r="56" spans="1:10" s="15" customFormat="1" ht="15.75" customHeight="1" x14ac:dyDescent="0.2">
      <c r="A56" s="9" t="s">
        <v>67</v>
      </c>
      <c r="B56" s="10" t="s">
        <v>20</v>
      </c>
      <c r="C56" s="62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2"/>
      <c r="D57" s="29">
        <f>(Jul!C57*4)+(Aug!C57*3)+(Sep!C57*2)+(Oct!C57*1)</f>
        <v>4311</v>
      </c>
      <c r="E57" s="62"/>
      <c r="F57" s="29">
        <f>(Jul!E57*4)+(Aug!E57*3)+(Sep!E57*2)+(Oct!E57*1)</f>
        <v>0</v>
      </c>
      <c r="G57" s="62"/>
      <c r="H57" s="29">
        <f>Sep!H57+G57</f>
        <v>4313</v>
      </c>
      <c r="I57" s="29">
        <f t="shared" si="0"/>
        <v>0</v>
      </c>
      <c r="J57" s="29">
        <f t="shared" si="1"/>
        <v>8624</v>
      </c>
    </row>
    <row r="58" spans="1:10" s="15" customFormat="1" ht="15.75" customHeight="1" x14ac:dyDescent="0.2">
      <c r="A58" s="9" t="s">
        <v>69</v>
      </c>
      <c r="B58" s="10" t="s">
        <v>20</v>
      </c>
      <c r="C58" s="62"/>
      <c r="D58" s="29">
        <f>(Jul!C58*4)+(Aug!C58*3)+(Sep!C58*2)+(Oct!C58*1)</f>
        <v>2760</v>
      </c>
      <c r="E58" s="62"/>
      <c r="F58" s="29">
        <f>(Jul!E58*4)+(Aug!E58*3)+(Sep!E58*2)+(Oct!E58*1)</f>
        <v>0</v>
      </c>
      <c r="G58" s="62"/>
      <c r="H58" s="29">
        <f>Sep!H58+G58</f>
        <v>324</v>
      </c>
      <c r="I58" s="29">
        <f t="shared" si="0"/>
        <v>0</v>
      </c>
      <c r="J58" s="29">
        <f t="shared" si="1"/>
        <v>3084</v>
      </c>
    </row>
    <row r="59" spans="1:10" s="17" customFormat="1" ht="15.75" customHeight="1" x14ac:dyDescent="0.2">
      <c r="A59" s="5" t="s">
        <v>70</v>
      </c>
      <c r="B59" s="6" t="s">
        <v>20</v>
      </c>
      <c r="C59" s="62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2">
        <v>2588</v>
      </c>
      <c r="D60" s="29">
        <f>(Jul!C60*4)+(Aug!C60*3)+(Sep!C60*2)+(Oct!C60*1)</f>
        <v>103046</v>
      </c>
      <c r="E60" s="62"/>
      <c r="F60" s="29">
        <f>(Jul!E60*4)+(Aug!E60*3)+(Sep!E60*2)+(Oct!E60*1)</f>
        <v>4288</v>
      </c>
      <c r="G60" s="62">
        <v>13446</v>
      </c>
      <c r="H60" s="29">
        <f>Sep!H60+G60</f>
        <v>82802</v>
      </c>
      <c r="I60" s="29">
        <f t="shared" si="0"/>
        <v>16034</v>
      </c>
      <c r="J60" s="29">
        <f t="shared" si="1"/>
        <v>190136</v>
      </c>
    </row>
    <row r="61" spans="1:10" s="17" customFormat="1" ht="15.75" customHeight="1" x14ac:dyDescent="0.2">
      <c r="A61" s="5" t="s">
        <v>72</v>
      </c>
      <c r="B61" s="6" t="s">
        <v>20</v>
      </c>
      <c r="C61" s="62"/>
      <c r="D61" s="29">
        <f>(Jul!C61*4)+(Aug!C61*3)+(Sep!C61*2)+(Oct!C61*1)</f>
        <v>9429</v>
      </c>
      <c r="E61" s="62"/>
      <c r="F61" s="29">
        <f>(Jul!E61*4)+(Aug!E61*3)+(Sep!E61*2)+(Oct!E61*1)</f>
        <v>0</v>
      </c>
      <c r="G61" s="62"/>
      <c r="H61" s="29">
        <f>Sep!H61+G61</f>
        <v>17591</v>
      </c>
      <c r="I61" s="29">
        <f t="shared" si="0"/>
        <v>0</v>
      </c>
      <c r="J61" s="29">
        <f t="shared" si="1"/>
        <v>27020</v>
      </c>
    </row>
    <row r="62" spans="1:10" s="15" customFormat="1" ht="15.75" customHeight="1" x14ac:dyDescent="0.2">
      <c r="A62" s="9" t="s">
        <v>73</v>
      </c>
      <c r="B62" s="10" t="s">
        <v>20</v>
      </c>
      <c r="C62" s="62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2"/>
      <c r="D63" s="29">
        <f>(Jul!C63*4)+(Aug!C63*3)+(Sep!C63*2)+(Oct!C63*1)</f>
        <v>60759</v>
      </c>
      <c r="E63" s="62"/>
      <c r="F63" s="29">
        <f>(Jul!E63*4)+(Aug!E63*3)+(Sep!E63*2)+(Oct!E63*1)</f>
        <v>0</v>
      </c>
      <c r="G63" s="62"/>
      <c r="H63" s="29">
        <f>Sep!H63+G63</f>
        <v>76379</v>
      </c>
      <c r="I63" s="29">
        <f t="shared" si="0"/>
        <v>0</v>
      </c>
      <c r="J63" s="29">
        <f t="shared" si="1"/>
        <v>137138</v>
      </c>
    </row>
    <row r="64" spans="1:10" s="17" customFormat="1" ht="15.75" customHeight="1" x14ac:dyDescent="0.2">
      <c r="A64" s="5" t="s">
        <v>74</v>
      </c>
      <c r="B64" s="6" t="s">
        <v>20</v>
      </c>
      <c r="C64" s="62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2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2"/>
      <c r="D66" s="29">
        <f>(Jul!C66*4)+(Aug!C66*3)+(Sep!C66*2)+(Oct!C66*1)</f>
        <v>5349</v>
      </c>
      <c r="E66" s="62"/>
      <c r="F66" s="29">
        <f>(Jul!E66*4)+(Aug!E66*3)+(Sep!E66*2)+(Oct!E66*1)</f>
        <v>0</v>
      </c>
      <c r="G66" s="62"/>
      <c r="H66" s="29">
        <f>Sep!H66+G66</f>
        <v>2655</v>
      </c>
      <c r="I66" s="29">
        <f t="shared" si="2"/>
        <v>0</v>
      </c>
      <c r="J66" s="29">
        <f t="shared" si="3"/>
        <v>8004</v>
      </c>
    </row>
    <row r="67" spans="1:10" s="15" customFormat="1" ht="15.75" customHeight="1" x14ac:dyDescent="0.2">
      <c r="A67" s="9" t="s">
        <v>78</v>
      </c>
      <c r="B67" s="10" t="s">
        <v>20</v>
      </c>
      <c r="C67" s="62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2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2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2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2">
        <v>2283</v>
      </c>
      <c r="D71" s="29">
        <f>(Jul!C71*4)+(Aug!C71*3)+(Sep!C71*2)+(Oct!C71*1)</f>
        <v>23140</v>
      </c>
      <c r="E71" s="62"/>
      <c r="F71" s="29">
        <f>(Jul!E71*4)+(Aug!E71*3)+(Sep!E71*2)+(Oct!E71*1)</f>
        <v>0</v>
      </c>
      <c r="G71" s="62">
        <v>3186</v>
      </c>
      <c r="H71" s="29">
        <f>Sep!H71+G71</f>
        <v>15306</v>
      </c>
      <c r="I71" s="29">
        <f t="shared" si="2"/>
        <v>5469</v>
      </c>
      <c r="J71" s="29">
        <f t="shared" si="3"/>
        <v>38446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135229</v>
      </c>
      <c r="D72" s="31">
        <f t="shared" si="4"/>
        <v>199983</v>
      </c>
      <c r="E72" s="31">
        <f t="shared" si="4"/>
        <v>2062</v>
      </c>
      <c r="F72" s="31">
        <f t="shared" si="4"/>
        <v>2062</v>
      </c>
      <c r="G72" s="31">
        <f t="shared" si="4"/>
        <v>496926</v>
      </c>
      <c r="H72" s="31">
        <f t="shared" si="4"/>
        <v>567787</v>
      </c>
      <c r="I72" s="31">
        <f t="shared" si="4"/>
        <v>634217</v>
      </c>
      <c r="J72" s="31">
        <f t="shared" si="4"/>
        <v>769832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16609</v>
      </c>
      <c r="D73" s="31">
        <f t="shared" si="5"/>
        <v>651976</v>
      </c>
      <c r="E73" s="31">
        <f t="shared" si="5"/>
        <v>0</v>
      </c>
      <c r="F73" s="31">
        <f t="shared" si="5"/>
        <v>8576</v>
      </c>
      <c r="G73" s="31">
        <f t="shared" si="5"/>
        <v>44524</v>
      </c>
      <c r="H73" s="31">
        <f t="shared" si="5"/>
        <v>591134</v>
      </c>
      <c r="I73" s="31">
        <f t="shared" si="5"/>
        <v>61133</v>
      </c>
      <c r="J73" s="31">
        <f t="shared" si="5"/>
        <v>1251686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151838</v>
      </c>
      <c r="D74" s="31">
        <f t="shared" ref="D74:J74" si="6">SUM(D72:D73)</f>
        <v>851959</v>
      </c>
      <c r="E74" s="31">
        <f t="shared" si="6"/>
        <v>2062</v>
      </c>
      <c r="F74" s="31">
        <f t="shared" si="6"/>
        <v>10638</v>
      </c>
      <c r="G74" s="31">
        <f t="shared" si="6"/>
        <v>541450</v>
      </c>
      <c r="H74" s="31">
        <f t="shared" si="6"/>
        <v>1158921</v>
      </c>
      <c r="I74" s="31">
        <f t="shared" si="6"/>
        <v>695350</v>
      </c>
      <c r="J74" s="31">
        <f t="shared" si="6"/>
        <v>2021518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H71" sqref="H7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(Jul!C5*5)+(Aug!C5*4)+(Sep!C5*3)+(Oct!C5*2)+(Nov!C5*1)</f>
        <v>14022</v>
      </c>
      <c r="E5" s="8"/>
      <c r="F5" s="30">
        <f>(Jul!E5*5)+(Aug!E5*4)+(Sep!E5*3)+(Oct!E5*2)+(Nov!E5*1)</f>
        <v>0</v>
      </c>
      <c r="G5" s="8"/>
      <c r="H5" s="30">
        <f>Oct!H5+G5</f>
        <v>10043</v>
      </c>
      <c r="I5" s="30">
        <f t="shared" ref="I5:I63" si="0">C5+E5+G5</f>
        <v>0</v>
      </c>
      <c r="J5" s="30">
        <f t="shared" ref="J5:J63" si="1">D5+F5+H5</f>
        <v>24065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187864</v>
      </c>
      <c r="D6" s="30">
        <f>(Jul!C6*5)+(Aug!C6*4)+(Sep!C6*3)+(Oct!C6*2)+(Nov!C6*1)</f>
        <v>209847</v>
      </c>
      <c r="E6" s="8"/>
      <c r="F6" s="30">
        <f>(Jul!E6*5)+(Aug!E6*4)+(Sep!E6*3)+(Oct!E6*2)+(Nov!E6*1)</f>
        <v>0</v>
      </c>
      <c r="G6" s="8">
        <v>8766</v>
      </c>
      <c r="H6" s="30">
        <f>Oct!H6+G6</f>
        <v>21208</v>
      </c>
      <c r="I6" s="30">
        <f t="shared" si="0"/>
        <v>196630</v>
      </c>
      <c r="J6" s="30">
        <f t="shared" si="1"/>
        <v>231055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(Jul!C7*5)+(Aug!C7*4)+(Sep!C7*3)+(Oct!C7*2)+(Nov!C7*1)</f>
        <v>0</v>
      </c>
      <c r="E7" s="8"/>
      <c r="F7" s="30">
        <f>(Jul!E7*5)+(Aug!E7*4)+(Sep!E7*3)+(Oct!E7*2)+(Nov!E7*1)</f>
        <v>0</v>
      </c>
      <c r="G7" s="8"/>
      <c r="H7" s="30">
        <f>Oct!H7+G7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(Jul!C9*5)+(Aug!C9*4)+(Sep!C9*3)+(Oct!C9*2)+(Nov!C9*1)</f>
        <v>7306</v>
      </c>
      <c r="E9" s="8"/>
      <c r="F9" s="30">
        <f>(Jul!E9*5)+(Aug!E9*4)+(Sep!E9*3)+(Oct!E9*2)+(Nov!E9*1)</f>
        <v>0</v>
      </c>
      <c r="G9" s="8"/>
      <c r="H9" s="30">
        <f>Oct!H9+G9</f>
        <v>51615</v>
      </c>
      <c r="I9" s="30">
        <f t="shared" si="0"/>
        <v>0</v>
      </c>
      <c r="J9" s="30">
        <f t="shared" si="1"/>
        <v>58921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280002</v>
      </c>
      <c r="D10" s="30">
        <f>(Jul!C10*5)+(Aug!C10*4)+(Sep!C10*3)+(Oct!C10*2)+(Nov!C10*1)</f>
        <v>370967</v>
      </c>
      <c r="E10" s="8"/>
      <c r="F10" s="30">
        <f>(Jul!E10*5)+(Aug!E10*4)+(Sep!E10*3)+(Oct!E10*2)+(Nov!E10*1)</f>
        <v>718</v>
      </c>
      <c r="G10" s="8">
        <v>18251</v>
      </c>
      <c r="H10" s="30">
        <f>Oct!H10+G10</f>
        <v>198015</v>
      </c>
      <c r="I10" s="30">
        <f t="shared" si="0"/>
        <v>298253</v>
      </c>
      <c r="J10" s="30">
        <f t="shared" si="1"/>
        <v>569700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(Jul!C11*5)+(Aug!C11*4)+(Sep!C11*3)+(Oct!C11*2)+(Nov!C11*1)</f>
        <v>0</v>
      </c>
      <c r="E11" s="8"/>
      <c r="F11" s="30">
        <f>(Jul!E11*5)+(Aug!E11*4)+(Sep!E11*3)+(Oct!E11*2)+(Nov!E11*1)</f>
        <v>0</v>
      </c>
      <c r="G11" s="8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(Jul!C12*5)+(Aug!C12*4)+(Sep!C12*3)+(Oct!C12*2)+(Nov!C12*1)</f>
        <v>7422</v>
      </c>
      <c r="E12" s="8"/>
      <c r="F12" s="30">
        <f>(Jul!E12*5)+(Aug!E12*4)+(Sep!E12*3)+(Oct!E12*2)+(Nov!E12*1)</f>
        <v>0</v>
      </c>
      <c r="G12" s="8"/>
      <c r="H12" s="30">
        <f>Oct!H12+G12</f>
        <v>24810</v>
      </c>
      <c r="I12" s="30">
        <f t="shared" si="0"/>
        <v>0</v>
      </c>
      <c r="J12" s="30">
        <f t="shared" si="1"/>
        <v>32232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(Jul!C14*5)+(Aug!C14*4)+(Sep!C14*3)+(Oct!C14*2)+(Nov!C14*1)</f>
        <v>2464</v>
      </c>
      <c r="E14" s="8"/>
      <c r="F14" s="30">
        <f>(Jul!E14*5)+(Aug!E14*4)+(Sep!E14*3)+(Oct!E14*2)+(Nov!E14*1)</f>
        <v>0</v>
      </c>
      <c r="G14" s="8"/>
      <c r="H14" s="30">
        <f>Oct!H14+G14</f>
        <v>1043</v>
      </c>
      <c r="I14" s="30">
        <f t="shared" si="0"/>
        <v>0</v>
      </c>
      <c r="J14" s="30">
        <f t="shared" si="1"/>
        <v>3507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286672</v>
      </c>
      <c r="D16" s="30">
        <f>(Jul!C16*5)+(Aug!C16*4)+(Sep!C16*3)+(Oct!C16*2)+(Nov!C16*1)</f>
        <v>476680</v>
      </c>
      <c r="E16" s="8"/>
      <c r="F16" s="30">
        <f>(Jul!E16*5)+(Aug!E16*4)+(Sep!E16*3)+(Oct!E16*2)+(Nov!E16*1)</f>
        <v>2144</v>
      </c>
      <c r="G16" s="8">
        <v>14399</v>
      </c>
      <c r="H16" s="30">
        <f>Oct!H16+G16</f>
        <v>265251</v>
      </c>
      <c r="I16" s="30">
        <f t="shared" si="0"/>
        <v>301071</v>
      </c>
      <c r="J16" s="30">
        <f t="shared" si="1"/>
        <v>744075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(Jul!C22*5)+(Aug!C22*4)+(Sep!C22*3)+(Oct!C22*2)+(Nov!C22*1)</f>
        <v>0</v>
      </c>
      <c r="E22" s="8"/>
      <c r="F22" s="30">
        <f>(Jul!E22*5)+(Aug!E22*4)+(Sep!E22*3)+(Oct!E22*2)+(Nov!E22*1)</f>
        <v>0</v>
      </c>
      <c r="G22" s="8"/>
      <c r="H22" s="30">
        <f>Oct!H22+G22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(Jul!C24*5)+(Aug!C24*4)+(Sep!C24*3)+(Oct!C24*2)+(Nov!C24*1)</f>
        <v>2974</v>
      </c>
      <c r="E24" s="8"/>
      <c r="F24" s="30">
        <f>(Jul!E24*5)+(Aug!E24*4)+(Sep!E24*3)+(Oct!E24*2)+(Nov!E24*1)</f>
        <v>1262</v>
      </c>
      <c r="G24" s="8"/>
      <c r="H24" s="30">
        <f>Oct!H24+G24</f>
        <v>4444</v>
      </c>
      <c r="I24" s="30">
        <f t="shared" si="0"/>
        <v>0</v>
      </c>
      <c r="J24" s="30">
        <f t="shared" si="1"/>
        <v>8680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5336</v>
      </c>
      <c r="E25" s="8"/>
      <c r="F25" s="30">
        <f>(Jul!E25*5)+(Aug!E25*4)+(Sep!E25*3)+(Oct!E25*2)+(Nov!E25*1)</f>
        <v>0</v>
      </c>
      <c r="G25" s="8"/>
      <c r="H25" s="30">
        <f>Oct!H25+G25</f>
        <v>23106</v>
      </c>
      <c r="I25" s="30">
        <f t="shared" si="0"/>
        <v>0</v>
      </c>
      <c r="J25" s="30">
        <f t="shared" si="1"/>
        <v>28442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(Jul!C26*5)+(Aug!C26*4)+(Sep!C26*3)+(Oct!C26*2)+(Nov!C26*1)</f>
        <v>9946</v>
      </c>
      <c r="E26" s="8"/>
      <c r="F26" s="30">
        <f>(Jul!E26*5)+(Aug!E26*4)+(Sep!E26*3)+(Oct!E26*2)+(Nov!E26*1)</f>
        <v>0</v>
      </c>
      <c r="G26" s="8"/>
      <c r="H26" s="30">
        <f>Oct!H26+G26</f>
        <v>6479</v>
      </c>
      <c r="I26" s="30">
        <f t="shared" si="0"/>
        <v>0</v>
      </c>
      <c r="J26" s="30">
        <f t="shared" si="1"/>
        <v>16425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(Jul!C27*5)+(Aug!C27*4)+(Sep!C27*3)+(Oct!C27*2)+(Nov!C27*1)</f>
        <v>0</v>
      </c>
      <c r="E27" s="8"/>
      <c r="F27" s="30">
        <f>(Jul!E27*5)+(Aug!E27*4)+(Sep!E27*3)+(Oct!E27*2)+(Nov!E27*1)</f>
        <v>0</v>
      </c>
      <c r="G27" s="8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(Jul!C28*5)+(Aug!C28*4)+(Sep!C28*3)+(Oct!C28*2)+(Nov!C28*1)</f>
        <v>0</v>
      </c>
      <c r="E28" s="8"/>
      <c r="F28" s="30">
        <f>(Jul!E28*5)+(Aug!E28*4)+(Sep!E28*3)+(Oct!E28*2)+(Nov!E28*1)</f>
        <v>0</v>
      </c>
      <c r="G28" s="8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266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266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(Jul!C30*5)+(Aug!C30*4)+(Sep!C30*3)+(Oct!C30*2)+(Nov!C30*1)</f>
        <v>0</v>
      </c>
      <c r="E30" s="8"/>
      <c r="F30" s="30">
        <f>(Jul!E30*5)+(Aug!E30*4)+(Sep!E30*3)+(Oct!E30*2)+(Nov!E30*1)</f>
        <v>0</v>
      </c>
      <c r="G30" s="8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66102</v>
      </c>
      <c r="D31" s="30">
        <f>(Jul!C31*5)+(Aug!C31*4)+(Sep!C31*3)+(Oct!C31*2)+(Nov!C31*1)</f>
        <v>66916</v>
      </c>
      <c r="E31" s="8"/>
      <c r="F31" s="30">
        <f>(Jul!E31*5)+(Aug!E31*4)+(Sep!E31*3)+(Oct!E31*2)+(Nov!E31*1)</f>
        <v>0</v>
      </c>
      <c r="G31" s="8">
        <v>375</v>
      </c>
      <c r="H31" s="30">
        <f>Oct!H31+G31</f>
        <v>3564</v>
      </c>
      <c r="I31" s="30">
        <f t="shared" si="0"/>
        <v>66477</v>
      </c>
      <c r="J31" s="30">
        <f t="shared" si="1"/>
        <v>70480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(Jul!C33*5)+(Aug!C33*4)+(Sep!C33*3)+(Oct!C33*2)+(Nov!C33*1)</f>
        <v>81490</v>
      </c>
      <c r="E33" s="8"/>
      <c r="F33" s="30">
        <f>(Jul!E33*5)+(Aug!E33*4)+(Sep!E33*3)+(Oct!E33*2)+(Nov!E33*1)</f>
        <v>0</v>
      </c>
      <c r="G33" s="8"/>
      <c r="H33" s="30">
        <f>Oct!H33+G33</f>
        <v>74163</v>
      </c>
      <c r="I33" s="30">
        <f t="shared" si="0"/>
        <v>0</v>
      </c>
      <c r="J33" s="30">
        <f t="shared" si="1"/>
        <v>155653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(Jul!C35*5)+(Aug!C35*4)+(Sep!C35*3)+(Oct!C35*2)+(Nov!C35*1)</f>
        <v>1672</v>
      </c>
      <c r="E35" s="8"/>
      <c r="F35" s="30">
        <f>(Jul!E35*5)+(Aug!E35*4)+(Sep!E35*3)+(Oct!E35*2)+(Nov!E35*1)</f>
        <v>0</v>
      </c>
      <c r="G35" s="8"/>
      <c r="H35" s="30">
        <f>Oct!H35+G35</f>
        <v>3344</v>
      </c>
      <c r="I35" s="30">
        <f t="shared" si="0"/>
        <v>0</v>
      </c>
      <c r="J35" s="30">
        <f t="shared" si="1"/>
        <v>5016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(Jul!C37*5)+(Aug!C37*4)+(Sep!C37*3)+(Oct!C37*2)+(Nov!C37*1)</f>
        <v>10900</v>
      </c>
      <c r="E37" s="8"/>
      <c r="F37" s="30">
        <f>(Jul!E37*5)+(Aug!E37*4)+(Sep!E37*3)+(Oct!E37*2)+(Nov!E37*1)</f>
        <v>5360</v>
      </c>
      <c r="G37" s="8"/>
      <c r="H37" s="30">
        <f>Oct!H37+G37</f>
        <v>16481</v>
      </c>
      <c r="I37" s="30">
        <f t="shared" si="0"/>
        <v>0</v>
      </c>
      <c r="J37" s="30">
        <f t="shared" si="1"/>
        <v>32741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(Jul!C39*5)+(Aug!C39*4)+(Sep!C39*3)+(Oct!C39*2)+(Nov!C39*1)</f>
        <v>150735</v>
      </c>
      <c r="E39" s="8"/>
      <c r="F39" s="30">
        <f>(Jul!E39*5)+(Aug!E39*4)+(Sep!E39*3)+(Oct!E39*2)+(Nov!E39*1)</f>
        <v>0</v>
      </c>
      <c r="G39" s="8"/>
      <c r="H39" s="30">
        <f>Oct!H39+G39</f>
        <v>77155</v>
      </c>
      <c r="I39" s="30">
        <f t="shared" si="0"/>
        <v>0</v>
      </c>
      <c r="J39" s="30">
        <f t="shared" si="1"/>
        <v>227890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(Jul!C41*5)+(Aug!C41*4)+(Sep!C41*3)+(Oct!C41*2)+(Nov!C41*1)</f>
        <v>7755</v>
      </c>
      <c r="E41" s="8"/>
      <c r="F41" s="30">
        <f>(Jul!E41*5)+(Aug!E41*4)+(Sep!E41*3)+(Oct!E41*2)+(Nov!E41*1)</f>
        <v>0</v>
      </c>
      <c r="G41" s="8"/>
      <c r="H41" s="30">
        <f>Oct!H41+G41</f>
        <v>4066</v>
      </c>
      <c r="I41" s="30">
        <f t="shared" si="0"/>
        <v>0</v>
      </c>
      <c r="J41" s="30">
        <f t="shared" si="1"/>
        <v>11821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(Jul!C42*5)+(Aug!C42*4)+(Sep!C42*3)+(Oct!C42*2)+(Nov!C42*1)</f>
        <v>52423</v>
      </c>
      <c r="E42" s="8"/>
      <c r="F42" s="30">
        <f>(Jul!E42*5)+(Aug!E42*4)+(Sep!E42*3)+(Oct!E42*2)+(Nov!E42*1)</f>
        <v>0</v>
      </c>
      <c r="G42" s="8"/>
      <c r="H42" s="30">
        <f>Oct!H42+G42</f>
        <v>43670</v>
      </c>
      <c r="I42" s="30">
        <f t="shared" si="0"/>
        <v>0</v>
      </c>
      <c r="J42" s="30">
        <f t="shared" si="1"/>
        <v>96093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(Jul!C43*5)+(Aug!C43*4)+(Sep!C43*3)+(Oct!C43*2)+(Nov!C43*1)</f>
        <v>43989</v>
      </c>
      <c r="E43" s="8"/>
      <c r="F43" s="30">
        <f>(Jul!E43*5)+(Aug!E43*4)+(Sep!E43*3)+(Oct!E43*2)+(Nov!E43*1)</f>
        <v>0</v>
      </c>
      <c r="G43" s="8"/>
      <c r="H43" s="30">
        <f>Oct!H43+G43</f>
        <v>15195</v>
      </c>
      <c r="I43" s="30">
        <f t="shared" si="0"/>
        <v>0</v>
      </c>
      <c r="J43" s="30">
        <f t="shared" si="1"/>
        <v>59184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(Jul!C44*5)+(Aug!C44*4)+(Sep!C44*3)+(Oct!C44*2)+(Nov!C44*1)</f>
        <v>26824</v>
      </c>
      <c r="E44" s="8"/>
      <c r="F44" s="30">
        <f>(Jul!E44*5)+(Aug!E44*4)+(Sep!E44*3)+(Oct!E44*2)+(Nov!E44*1)</f>
        <v>0</v>
      </c>
      <c r="G44" s="8"/>
      <c r="H44" s="30">
        <f>Oct!H44+G44</f>
        <v>15940</v>
      </c>
      <c r="I44" s="30">
        <f t="shared" si="0"/>
        <v>0</v>
      </c>
      <c r="J44" s="30">
        <f t="shared" si="1"/>
        <v>42764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77556</v>
      </c>
      <c r="D47" s="30">
        <f>(Jul!C47*5)+(Aug!C47*4)+(Sep!C47*3)+(Oct!C47*2)+(Nov!C47*1)</f>
        <v>132212</v>
      </c>
      <c r="E47" s="8"/>
      <c r="F47" s="30">
        <f>(Jul!E47*5)+(Aug!E47*4)+(Sep!E47*3)+(Oct!E47*2)+(Nov!E47*1)</f>
        <v>0</v>
      </c>
      <c r="G47" s="8">
        <v>1806</v>
      </c>
      <c r="H47" s="30">
        <f>Oct!H47+G47</f>
        <v>31478</v>
      </c>
      <c r="I47" s="30">
        <f t="shared" si="0"/>
        <v>79362</v>
      </c>
      <c r="J47" s="30">
        <f t="shared" si="1"/>
        <v>163690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(Jul!C48*5)+(Aug!C48*4)+(Sep!C48*3)+(Oct!C48*2)+(Nov!C48*1)</f>
        <v>40058</v>
      </c>
      <c r="E48" s="8"/>
      <c r="F48" s="30">
        <f>(Jul!E48*5)+(Aug!E48*4)+(Sep!E48*3)+(Oct!E48*2)+(Nov!E48*1)</f>
        <v>0</v>
      </c>
      <c r="G48" s="8"/>
      <c r="H48" s="30">
        <f>Oct!H48+G48</f>
        <v>63635</v>
      </c>
      <c r="I48" s="30">
        <f t="shared" si="0"/>
        <v>0</v>
      </c>
      <c r="J48" s="30">
        <f t="shared" si="1"/>
        <v>103693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(Jul!C49*5)+(Aug!C49*4)+(Sep!C49*3)+(Oct!C49*2)+(Nov!C49*1)</f>
        <v>35650</v>
      </c>
      <c r="E49" s="8"/>
      <c r="F49" s="30">
        <f>(Jul!E49*5)+(Aug!E49*4)+(Sep!E49*3)+(Oct!E49*2)+(Nov!E49*1)</f>
        <v>0</v>
      </c>
      <c r="G49" s="8"/>
      <c r="H49" s="30">
        <f>Oct!H49+G49</f>
        <v>15650</v>
      </c>
      <c r="I49" s="30">
        <f t="shared" si="0"/>
        <v>0</v>
      </c>
      <c r="J49" s="30">
        <f t="shared" si="1"/>
        <v>51300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(Jul!C50*5)+(Aug!C50*4)+(Sep!C50*3)+(Oct!C50*2)+(Nov!C50*1)</f>
        <v>0</v>
      </c>
      <c r="E50" s="8"/>
      <c r="F50" s="30">
        <f>(Jul!E50*5)+(Aug!E50*4)+(Sep!E50*3)+(Oct!E50*2)+(Nov!E50*1)</f>
        <v>0</v>
      </c>
      <c r="G50" s="8"/>
      <c r="H50" s="30">
        <f>Oct!H50+G50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(Jul!C51*5)+(Aug!C51*4)+(Sep!C51*3)+(Oct!C51*2)+(Nov!C51*1)</f>
        <v>24120</v>
      </c>
      <c r="E51" s="8"/>
      <c r="F51" s="30">
        <f>(Jul!E51*5)+(Aug!E51*4)+(Sep!E51*3)+(Oct!E51*2)+(Nov!E51*1)</f>
        <v>0</v>
      </c>
      <c r="G51" s="8"/>
      <c r="H51" s="30">
        <f>Oct!H51+G51</f>
        <v>10883</v>
      </c>
      <c r="I51" s="30">
        <f t="shared" si="0"/>
        <v>0</v>
      </c>
      <c r="J51" s="30">
        <f t="shared" si="1"/>
        <v>35003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(Jul!C54*5)+(Aug!C54*4)+(Sep!C54*3)+(Oct!C54*2)+(Nov!C54*1)</f>
        <v>12771</v>
      </c>
      <c r="E54" s="8"/>
      <c r="F54" s="30">
        <f>(Jul!E54*5)+(Aug!E54*4)+(Sep!E54*3)+(Oct!E54*2)+(Nov!E54*1)</f>
        <v>0</v>
      </c>
      <c r="G54" s="8"/>
      <c r="H54" s="30">
        <f>Oct!H54+G54</f>
        <v>7082</v>
      </c>
      <c r="I54" s="30">
        <f t="shared" si="0"/>
        <v>0</v>
      </c>
      <c r="J54" s="30">
        <f t="shared" si="1"/>
        <v>19853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(Jul!C55*5)+(Aug!C55*4)+(Sep!C55*3)+(Oct!C55*2)+(Nov!C55*1)</f>
        <v>36165</v>
      </c>
      <c r="E55" s="8"/>
      <c r="F55" s="30">
        <f>(Jul!E55*5)+(Aug!E55*4)+(Sep!E55*3)+(Oct!E55*2)+(Nov!E55*1)</f>
        <v>0</v>
      </c>
      <c r="G55" s="8"/>
      <c r="H55" s="30">
        <f>Oct!H55+G55</f>
        <v>14828</v>
      </c>
      <c r="I55" s="30">
        <f t="shared" si="0"/>
        <v>0</v>
      </c>
      <c r="J55" s="30">
        <f t="shared" si="1"/>
        <v>50993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(Jul!C57*5)+(Aug!C57*4)+(Sep!C57*3)+(Oct!C57*2)+(Nov!C57*1)</f>
        <v>5748</v>
      </c>
      <c r="E57" s="8"/>
      <c r="F57" s="30">
        <f>(Jul!E57*5)+(Aug!E57*4)+(Sep!E57*3)+(Oct!E57*2)+(Nov!E57*1)</f>
        <v>0</v>
      </c>
      <c r="G57" s="8"/>
      <c r="H57" s="30">
        <f>Oct!H57+G57</f>
        <v>4313</v>
      </c>
      <c r="I57" s="30">
        <f t="shared" si="0"/>
        <v>0</v>
      </c>
      <c r="J57" s="30">
        <f t="shared" si="1"/>
        <v>10061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3450</v>
      </c>
      <c r="E58" s="8"/>
      <c r="F58" s="30">
        <f>(Jul!E58*5)+(Aug!E58*4)+(Sep!E58*3)+(Oct!E58*2)+(Nov!E58*1)</f>
        <v>0</v>
      </c>
      <c r="G58" s="8"/>
      <c r="H58" s="30">
        <f>Oct!H58+G58</f>
        <v>324</v>
      </c>
      <c r="I58" s="30">
        <f t="shared" si="0"/>
        <v>0</v>
      </c>
      <c r="J58" s="30">
        <f t="shared" si="1"/>
        <v>3774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(Jul!C60*5)+(Aug!C60*4)+(Sep!C60*3)+(Oct!C60*2)+(Nov!C60*1)</f>
        <v>135137</v>
      </c>
      <c r="E60" s="8"/>
      <c r="F60" s="30">
        <f>(Jul!E60*5)+(Aug!E60*4)+(Sep!E60*3)+(Oct!E60*2)+(Nov!E60*1)</f>
        <v>5360</v>
      </c>
      <c r="G60" s="8"/>
      <c r="H60" s="30">
        <f>Oct!H60+G60</f>
        <v>82802</v>
      </c>
      <c r="I60" s="30">
        <f t="shared" si="0"/>
        <v>0</v>
      </c>
      <c r="J60" s="30">
        <f t="shared" si="1"/>
        <v>223299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12572</v>
      </c>
      <c r="E61" s="8"/>
      <c r="F61" s="30">
        <f>(Jul!E61*5)+(Aug!E61*4)+(Sep!E61*3)+(Oct!E61*2)+(Nov!E61*1)</f>
        <v>0</v>
      </c>
      <c r="G61" s="8"/>
      <c r="H61" s="30">
        <f>Oct!H61+G61</f>
        <v>17591</v>
      </c>
      <c r="I61" s="30">
        <f t="shared" si="0"/>
        <v>0</v>
      </c>
      <c r="J61" s="30">
        <f t="shared" si="1"/>
        <v>30163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(Jul!C63*5)+(Aug!C63*4)+(Sep!C63*3)+(Oct!C63*2)+(Nov!C63*1)</f>
        <v>78058</v>
      </c>
      <c r="E63" s="8"/>
      <c r="F63" s="30">
        <f>(Jul!E63*5)+(Aug!E63*4)+(Sep!E63*3)+(Oct!E63*2)+(Nov!E63*1)</f>
        <v>0</v>
      </c>
      <c r="G63" s="8"/>
      <c r="H63" s="30">
        <f>Oct!H63+G63</f>
        <v>76379</v>
      </c>
      <c r="I63" s="30">
        <f t="shared" si="0"/>
        <v>0</v>
      </c>
      <c r="J63" s="30">
        <f t="shared" si="1"/>
        <v>154437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7132</v>
      </c>
      <c r="E66" s="8"/>
      <c r="F66" s="30">
        <f>(Jul!E66*5)+(Aug!E66*4)+(Sep!E66*3)+(Oct!E66*2)+(Nov!E66*1)</f>
        <v>0</v>
      </c>
      <c r="G66" s="8"/>
      <c r="H66" s="30">
        <f>Oct!H66+G66</f>
        <v>2655</v>
      </c>
      <c r="I66" s="30">
        <f t="shared" si="2"/>
        <v>0</v>
      </c>
      <c r="J66" s="30">
        <f t="shared" si="3"/>
        <v>9787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38456</v>
      </c>
      <c r="D71" s="30">
        <f>(Jul!C71*5)+(Aug!C71*4)+(Sep!C71*3)+(Oct!C71*2)+(Nov!C71*1)</f>
        <v>69589</v>
      </c>
      <c r="E71" s="8"/>
      <c r="F71" s="30">
        <f>(Jul!E71*5)+(Aug!E71*4)+(Sep!E71*3)+(Oct!E71*2)+(Nov!E71*1)</f>
        <v>0</v>
      </c>
      <c r="G71" s="8">
        <v>8020</v>
      </c>
      <c r="H71" s="30">
        <f>Oct!H71+G71</f>
        <v>23326</v>
      </c>
      <c r="I71" s="30">
        <f t="shared" si="2"/>
        <v>46476</v>
      </c>
      <c r="J71" s="30">
        <f t="shared" si="3"/>
        <v>92915</v>
      </c>
    </row>
    <row r="72" spans="1:10" s="3" customFormat="1" ht="21.75" x14ac:dyDescent="0.2">
      <c r="A72" s="19" t="s">
        <v>123</v>
      </c>
      <c r="B72" s="2"/>
      <c r="C72" s="31">
        <f>SUM(C5:C31)</f>
        <v>820640</v>
      </c>
      <c r="D72" s="31">
        <f t="shared" ref="D72:J72" si="4">SUM(D5:D31)</f>
        <v>1174146</v>
      </c>
      <c r="E72" s="31">
        <f t="shared" si="4"/>
        <v>0</v>
      </c>
      <c r="F72" s="31">
        <f t="shared" si="4"/>
        <v>4124</v>
      </c>
      <c r="G72" s="31">
        <f t="shared" si="4"/>
        <v>41791</v>
      </c>
      <c r="H72" s="31">
        <f t="shared" si="4"/>
        <v>609578</v>
      </c>
      <c r="I72" s="31">
        <f t="shared" si="4"/>
        <v>862431</v>
      </c>
      <c r="J72" s="31">
        <f t="shared" si="4"/>
        <v>1787848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116012</v>
      </c>
      <c r="D73" s="31">
        <f t="shared" si="5"/>
        <v>968450</v>
      </c>
      <c r="E73" s="31">
        <f t="shared" si="5"/>
        <v>0</v>
      </c>
      <c r="F73" s="31">
        <f t="shared" si="5"/>
        <v>10720</v>
      </c>
      <c r="G73" s="31">
        <f t="shared" si="5"/>
        <v>9826</v>
      </c>
      <c r="H73" s="31">
        <f t="shared" si="5"/>
        <v>600960</v>
      </c>
      <c r="I73" s="31">
        <f t="shared" si="5"/>
        <v>125838</v>
      </c>
      <c r="J73" s="31">
        <f t="shared" si="5"/>
        <v>1580130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936652</v>
      </c>
      <c r="D74" s="31">
        <f t="shared" ref="D74:J74" si="6">SUM(D72:D73)</f>
        <v>2142596</v>
      </c>
      <c r="E74" s="31">
        <f t="shared" si="6"/>
        <v>0</v>
      </c>
      <c r="F74" s="31">
        <f t="shared" si="6"/>
        <v>14844</v>
      </c>
      <c r="G74" s="31">
        <f t="shared" si="6"/>
        <v>51617</v>
      </c>
      <c r="H74" s="31">
        <f t="shared" si="6"/>
        <v>1210538</v>
      </c>
      <c r="I74" s="31">
        <f t="shared" si="6"/>
        <v>988269</v>
      </c>
      <c r="J74" s="31">
        <f t="shared" si="6"/>
        <v>3367978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3" activePane="bottomLeft" state="frozen"/>
      <selection pane="bottomLeft" activeCell="G29" sqref="G29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(Jul!C5*6)+(Aug!C5*5)+(Sep!C5*4)+(Oct!C5*3)+(Nov!C5*2)+(Dec!C5*1)</f>
        <v>21033</v>
      </c>
      <c r="E5" s="8"/>
      <c r="F5" s="30">
        <f>(Jul!E5*6)+(Aug!E5*5)+(Sep!E5*4)+(Oct!E5*3)+(Nov!E5*2)+(Dec!E5*1)</f>
        <v>0</v>
      </c>
      <c r="G5" s="8"/>
      <c r="H5" s="30">
        <f>Nov!H5+G5</f>
        <v>10043</v>
      </c>
      <c r="I5" s="30">
        <f t="shared" ref="I5:I63" si="0">C5+E5+G5</f>
        <v>0</v>
      </c>
      <c r="J5" s="30">
        <f t="shared" ref="J5:J63" si="1">D5+F5+H5</f>
        <v>31076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406728</v>
      </c>
      <c r="E6" s="8"/>
      <c r="F6" s="30">
        <f>(Jul!E6*6)+(Aug!E6*5)+(Sep!E6*4)+(Oct!E6*3)+(Nov!E6*2)+(Dec!E6*1)</f>
        <v>0</v>
      </c>
      <c r="G6" s="8"/>
      <c r="H6" s="30">
        <f>Nov!H6+G6</f>
        <v>21208</v>
      </c>
      <c r="I6" s="30">
        <f t="shared" si="0"/>
        <v>0</v>
      </c>
      <c r="J6" s="30">
        <f t="shared" si="1"/>
        <v>427936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(Jul!C7*6)+(Aug!C7*5)+(Sep!C7*4)+(Oct!C7*3)+(Nov!C7*2)+(Dec!C7*1)</f>
        <v>0</v>
      </c>
      <c r="E7" s="8"/>
      <c r="F7" s="30">
        <f>(Jul!E7*6)+(Aug!E7*5)+(Sep!E7*4)+(Oct!E7*3)+(Nov!E7*2)+(Dec!E7*1)</f>
        <v>0</v>
      </c>
      <c r="G7" s="8"/>
      <c r="H7" s="30">
        <f>Nov!H7+G7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836</v>
      </c>
      <c r="D9" s="30">
        <f>(Jul!C9*6)+(Aug!C9*5)+(Sep!C9*4)+(Oct!C9*3)+(Nov!C9*2)+(Dec!C9*1)</f>
        <v>11662</v>
      </c>
      <c r="E9" s="8"/>
      <c r="F9" s="30">
        <f>(Jul!E9*6)+(Aug!E9*5)+(Sep!E9*4)+(Oct!E9*3)+(Nov!E9*2)+(Dec!E9*1)</f>
        <v>0</v>
      </c>
      <c r="G9" s="8">
        <v>4835</v>
      </c>
      <c r="H9" s="30">
        <f>Nov!H9+G9</f>
        <v>56450</v>
      </c>
      <c r="I9" s="30">
        <f t="shared" si="0"/>
        <v>5671</v>
      </c>
      <c r="J9" s="30">
        <f t="shared" si="1"/>
        <v>68112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2172</v>
      </c>
      <c r="D10" s="30">
        <f>(Jul!C10*6)+(Aug!C10*5)+(Sep!C10*4)+(Oct!C10*3)+(Nov!C10*2)+(Dec!C10*1)</f>
        <v>698013</v>
      </c>
      <c r="E10" s="8"/>
      <c r="F10" s="30">
        <f>(Jul!E10*6)+(Aug!E10*5)+(Sep!E10*4)+(Oct!E10*3)+(Nov!E10*2)+(Dec!E10*1)</f>
        <v>1077</v>
      </c>
      <c r="G10" s="8">
        <v>16214</v>
      </c>
      <c r="H10" s="30">
        <f>Nov!H10+G10</f>
        <v>214229</v>
      </c>
      <c r="I10" s="30">
        <f t="shared" si="0"/>
        <v>18386</v>
      </c>
      <c r="J10" s="30">
        <f t="shared" si="1"/>
        <v>913319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10726</v>
      </c>
      <c r="E12" s="8"/>
      <c r="F12" s="30">
        <f>(Jul!E12*6)+(Aug!E12*5)+(Sep!E12*4)+(Oct!E12*3)+(Nov!E12*2)+(Dec!E12*1)</f>
        <v>0</v>
      </c>
      <c r="G12" s="8"/>
      <c r="H12" s="30">
        <f>Nov!H12+G12</f>
        <v>24810</v>
      </c>
      <c r="I12" s="30">
        <f t="shared" si="0"/>
        <v>0</v>
      </c>
      <c r="J12" s="30">
        <f t="shared" si="1"/>
        <v>35536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133</v>
      </c>
      <c r="D14" s="30">
        <f>(Jul!C14*6)+(Aug!C14*5)+(Sep!C14*4)+(Oct!C14*3)+(Nov!C14*2)+(Dec!C14*1)</f>
        <v>3829</v>
      </c>
      <c r="E14" s="8"/>
      <c r="F14" s="30">
        <f>(Jul!E14*6)+(Aug!E14*5)+(Sep!E14*4)+(Oct!E14*3)+(Nov!E14*2)+(Dec!E14*1)</f>
        <v>0</v>
      </c>
      <c r="G14" s="8">
        <v>532</v>
      </c>
      <c r="H14" s="30">
        <f>Nov!H14+G14</f>
        <v>1575</v>
      </c>
      <c r="I14" s="30">
        <f t="shared" si="0"/>
        <v>665</v>
      </c>
      <c r="J14" s="30">
        <f t="shared" si="1"/>
        <v>5404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2178</v>
      </c>
      <c r="D16" s="30">
        <f>(Jul!C16*6)+(Aug!C16*5)+(Sep!C16*4)+(Oct!C16*3)+(Nov!C16*2)+(Dec!C16*1)</f>
        <v>841763</v>
      </c>
      <c r="E16" s="8"/>
      <c r="F16" s="30">
        <f>(Jul!E16*6)+(Aug!E16*5)+(Sep!E16*4)+(Oct!E16*3)+(Nov!E16*2)+(Dec!E16*1)</f>
        <v>3216</v>
      </c>
      <c r="G16" s="8">
        <v>10077</v>
      </c>
      <c r="H16" s="30">
        <f>Nov!H16+G16</f>
        <v>275328</v>
      </c>
      <c r="I16" s="30">
        <f t="shared" si="0"/>
        <v>12255</v>
      </c>
      <c r="J16" s="30">
        <f t="shared" si="1"/>
        <v>1120307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(Jul!C17*6)+(Aug!C17*5)+(Sep!C17*4)+(Oct!C17*3)+(Nov!C17*2)+(Dec!C17*1)</f>
        <v>0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0</v>
      </c>
      <c r="E22" s="8"/>
      <c r="F22" s="30">
        <f>(Jul!E22*6)+(Aug!E22*5)+(Sep!E22*4)+(Oct!E22*3)+(Nov!E22*2)+(Dec!E22*1)</f>
        <v>0</v>
      </c>
      <c r="G22" s="8"/>
      <c r="H22" s="30">
        <f>Nov!H22+G22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4461</v>
      </c>
      <c r="E24" s="8"/>
      <c r="F24" s="30">
        <f>(Jul!E24*6)+(Aug!E24*5)+(Sep!E24*4)+(Oct!E24*3)+(Nov!E24*2)+(Dec!E24*1)</f>
        <v>1893</v>
      </c>
      <c r="G24" s="8"/>
      <c r="H24" s="30">
        <f>Nov!H24+G24</f>
        <v>4444</v>
      </c>
      <c r="I24" s="30">
        <f t="shared" si="0"/>
        <v>0</v>
      </c>
      <c r="J24" s="30">
        <f t="shared" si="1"/>
        <v>10798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6670</v>
      </c>
      <c r="E25" s="8"/>
      <c r="F25" s="30">
        <f>(Jul!E25*6)+(Aug!E25*5)+(Sep!E25*4)+(Oct!E25*3)+(Nov!E25*2)+(Dec!E25*1)</f>
        <v>0</v>
      </c>
      <c r="G25" s="8"/>
      <c r="H25" s="30">
        <f>Nov!H25+G25</f>
        <v>23106</v>
      </c>
      <c r="I25" s="30">
        <f t="shared" si="0"/>
        <v>0</v>
      </c>
      <c r="J25" s="30">
        <f t="shared" si="1"/>
        <v>29776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14919</v>
      </c>
      <c r="E26" s="8"/>
      <c r="F26" s="30">
        <f>(Jul!E26*6)+(Aug!E26*5)+(Sep!E26*4)+(Oct!E26*3)+(Nov!E26*2)+(Dec!E26*1)</f>
        <v>0</v>
      </c>
      <c r="G26" s="8"/>
      <c r="H26" s="30">
        <f>Nov!H26+G26</f>
        <v>6479</v>
      </c>
      <c r="I26" s="30">
        <f t="shared" si="0"/>
        <v>0</v>
      </c>
      <c r="J26" s="30">
        <f t="shared" si="1"/>
        <v>21398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1062</v>
      </c>
      <c r="D28" s="30">
        <f>(Jul!C28*6)+(Aug!C28*5)+(Sep!C28*4)+(Oct!C28*3)+(Nov!C28*2)+(Dec!C28*1)</f>
        <v>1062</v>
      </c>
      <c r="E28" s="8"/>
      <c r="F28" s="30">
        <f>(Jul!E28*6)+(Aug!E28*5)+(Sep!E28*4)+(Oct!E28*3)+(Nov!E28*2)+(Dec!E28*1)</f>
        <v>0</v>
      </c>
      <c r="G28" s="8">
        <v>3803</v>
      </c>
      <c r="H28" s="30">
        <f>Nov!H28+G28</f>
        <v>3803</v>
      </c>
      <c r="I28" s="30">
        <f t="shared" si="0"/>
        <v>4865</v>
      </c>
      <c r="J28" s="30">
        <f t="shared" si="1"/>
        <v>4865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399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399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(Jul!C31*6)+(Aug!C31*5)+(Sep!C31*4)+(Oct!C31*3)+(Nov!C31*2)+(Dec!C31*1)</f>
        <v>133425</v>
      </c>
      <c r="E31" s="8"/>
      <c r="F31" s="30">
        <f>(Jul!E31*6)+(Aug!E31*5)+(Sep!E31*4)+(Oct!E31*3)+(Nov!E31*2)+(Dec!E31*1)</f>
        <v>0</v>
      </c>
      <c r="G31" s="8"/>
      <c r="H31" s="30">
        <f>Nov!H31+G31</f>
        <v>3564</v>
      </c>
      <c r="I31" s="30">
        <f t="shared" si="0"/>
        <v>0</v>
      </c>
      <c r="J31" s="30">
        <f t="shared" si="1"/>
        <v>136989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919</v>
      </c>
      <c r="D33" s="30">
        <f>(Jul!C33*6)+(Aug!C33*5)+(Sep!C33*4)+(Oct!C33*3)+(Nov!C33*2)+(Dec!C33*1)</f>
        <v>99360</v>
      </c>
      <c r="E33" s="8"/>
      <c r="F33" s="30">
        <f>(Jul!E33*6)+(Aug!E33*5)+(Sep!E33*4)+(Oct!E33*3)+(Nov!E33*2)+(Dec!E33*1)</f>
        <v>0</v>
      </c>
      <c r="G33" s="8">
        <v>4779</v>
      </c>
      <c r="H33" s="30">
        <f>Nov!H33+G33</f>
        <v>78942</v>
      </c>
      <c r="I33" s="30">
        <f t="shared" si="0"/>
        <v>5698</v>
      </c>
      <c r="J33" s="30">
        <f t="shared" si="1"/>
        <v>178302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(Jul!C35*6)+(Aug!C35*5)+(Sep!C35*4)+(Oct!C35*3)+(Nov!C35*2)+(Dec!C35*1)</f>
        <v>2508</v>
      </c>
      <c r="E35" s="8"/>
      <c r="F35" s="30">
        <f>(Jul!E35*6)+(Aug!E35*5)+(Sep!E35*4)+(Oct!E35*3)+(Nov!E35*2)+(Dec!E35*1)</f>
        <v>0</v>
      </c>
      <c r="G35" s="8"/>
      <c r="H35" s="30">
        <f>Nov!H35+G35</f>
        <v>3344</v>
      </c>
      <c r="I35" s="30">
        <f t="shared" si="0"/>
        <v>0</v>
      </c>
      <c r="J35" s="30">
        <f t="shared" si="1"/>
        <v>5852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13416</v>
      </c>
      <c r="E37" s="8"/>
      <c r="F37" s="30">
        <f>(Jul!E37*6)+(Aug!E37*5)+(Sep!E37*4)+(Oct!E37*3)+(Nov!E37*2)+(Dec!E37*1)</f>
        <v>6432</v>
      </c>
      <c r="G37" s="8"/>
      <c r="H37" s="30">
        <f>Nov!H37+G37</f>
        <v>16481</v>
      </c>
      <c r="I37" s="30">
        <f t="shared" si="0"/>
        <v>0</v>
      </c>
      <c r="J37" s="30">
        <f t="shared" si="1"/>
        <v>36329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1338</v>
      </c>
      <c r="D39" s="30">
        <f>(Jul!C39*6)+(Aug!C39*5)+(Sep!C39*4)+(Oct!C39*3)+(Nov!C39*2)+(Dec!C39*1)</f>
        <v>188427</v>
      </c>
      <c r="E39" s="8"/>
      <c r="F39" s="30">
        <f>(Jul!E39*6)+(Aug!E39*5)+(Sep!E39*4)+(Oct!E39*3)+(Nov!E39*2)+(Dec!E39*1)</f>
        <v>0</v>
      </c>
      <c r="G39" s="8">
        <v>18685</v>
      </c>
      <c r="H39" s="30">
        <f>Nov!H39+G39</f>
        <v>95840</v>
      </c>
      <c r="I39" s="30">
        <f t="shared" si="0"/>
        <v>20023</v>
      </c>
      <c r="J39" s="30">
        <f t="shared" si="1"/>
        <v>284267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9306</v>
      </c>
      <c r="E41" s="8"/>
      <c r="F41" s="30">
        <f>(Jul!E41*6)+(Aug!E41*5)+(Sep!E41*4)+(Oct!E41*3)+(Nov!E41*2)+(Dec!E41*1)</f>
        <v>0</v>
      </c>
      <c r="G41" s="8"/>
      <c r="H41" s="30">
        <f>Nov!H41+G41</f>
        <v>4066</v>
      </c>
      <c r="I41" s="30">
        <f t="shared" si="0"/>
        <v>0</v>
      </c>
      <c r="J41" s="30">
        <f t="shared" si="1"/>
        <v>13372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1556</v>
      </c>
      <c r="D42" s="30">
        <f>(Jul!C42*6)+(Aug!C42*5)+(Sep!C42*4)+(Oct!C42*3)+(Nov!C42*2)+(Dec!C42*1)</f>
        <v>67043</v>
      </c>
      <c r="E42" s="8"/>
      <c r="F42" s="30">
        <f>(Jul!E42*6)+(Aug!E42*5)+(Sep!E42*4)+(Oct!E42*3)+(Nov!E42*2)+(Dec!E42*1)</f>
        <v>0</v>
      </c>
      <c r="G42" s="8"/>
      <c r="H42" s="30">
        <f>Nov!H42+G42</f>
        <v>43670</v>
      </c>
      <c r="I42" s="30">
        <f t="shared" si="0"/>
        <v>1556</v>
      </c>
      <c r="J42" s="30">
        <f t="shared" si="1"/>
        <v>110713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(Jul!C43*6)+(Aug!C43*5)+(Sep!C43*4)+(Oct!C43*3)+(Nov!C43*2)+(Dec!C43*1)</f>
        <v>54807</v>
      </c>
      <c r="E43" s="8"/>
      <c r="F43" s="30">
        <f>(Jul!E43*6)+(Aug!E43*5)+(Sep!E43*4)+(Oct!E43*3)+(Nov!E43*2)+(Dec!E43*1)</f>
        <v>0</v>
      </c>
      <c r="G43" s="8"/>
      <c r="H43" s="30">
        <f>Nov!H43+G43</f>
        <v>15195</v>
      </c>
      <c r="I43" s="30">
        <f t="shared" si="0"/>
        <v>0</v>
      </c>
      <c r="J43" s="30">
        <f t="shared" si="1"/>
        <v>70002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(Jul!C44*6)+(Aug!C44*5)+(Sep!C44*4)+(Oct!C44*3)+(Nov!C44*2)+(Dec!C44*1)</f>
        <v>32777</v>
      </c>
      <c r="E44" s="8"/>
      <c r="F44" s="30">
        <f>(Jul!E44*6)+(Aug!E44*5)+(Sep!E44*4)+(Oct!E44*3)+(Nov!E44*2)+(Dec!E44*1)</f>
        <v>0</v>
      </c>
      <c r="G44" s="8"/>
      <c r="H44" s="30">
        <f>Nov!H44+G44</f>
        <v>15940</v>
      </c>
      <c r="I44" s="30">
        <f t="shared" si="0"/>
        <v>0</v>
      </c>
      <c r="J44" s="30">
        <f t="shared" si="1"/>
        <v>48717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220983</v>
      </c>
      <c r="E47" s="8"/>
      <c r="F47" s="30">
        <f>(Jul!E47*6)+(Aug!E47*5)+(Sep!E47*4)+(Oct!E47*3)+(Nov!E47*2)+(Dec!E47*1)</f>
        <v>0</v>
      </c>
      <c r="G47" s="8"/>
      <c r="H47" s="30">
        <f>Nov!H47+G47</f>
        <v>31478</v>
      </c>
      <c r="I47" s="30">
        <f t="shared" si="0"/>
        <v>0</v>
      </c>
      <c r="J47" s="30">
        <f t="shared" si="1"/>
        <v>252461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133</v>
      </c>
      <c r="D48" s="30">
        <f>(Jul!C48*6)+(Aug!C48*5)+(Sep!C48*4)+(Oct!C48*3)+(Nov!C48*2)+(Dec!C48*1)</f>
        <v>51085</v>
      </c>
      <c r="E48" s="8"/>
      <c r="F48" s="30">
        <f>(Jul!E48*6)+(Aug!E48*5)+(Sep!E48*4)+(Oct!E48*3)+(Nov!E48*2)+(Dec!E48*1)</f>
        <v>0</v>
      </c>
      <c r="G48" s="8">
        <v>399</v>
      </c>
      <c r="H48" s="30">
        <f>Nov!H48+G48</f>
        <v>64034</v>
      </c>
      <c r="I48" s="30">
        <f t="shared" si="0"/>
        <v>532</v>
      </c>
      <c r="J48" s="30">
        <f t="shared" si="1"/>
        <v>115119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42780</v>
      </c>
      <c r="E49" s="8"/>
      <c r="F49" s="30">
        <f>(Jul!E49*6)+(Aug!E49*5)+(Sep!E49*4)+(Oct!E49*3)+(Nov!E49*2)+(Dec!E49*1)</f>
        <v>0</v>
      </c>
      <c r="G49" s="8"/>
      <c r="H49" s="30">
        <f>Nov!H49+G49</f>
        <v>15650</v>
      </c>
      <c r="I49" s="30">
        <f t="shared" si="0"/>
        <v>0</v>
      </c>
      <c r="J49" s="30">
        <f t="shared" si="1"/>
        <v>58430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0</v>
      </c>
      <c r="E50" s="8"/>
      <c r="F50" s="30">
        <f>(Jul!E50*6)+(Aug!E50*5)+(Sep!E50*4)+(Oct!E50*3)+(Nov!E50*2)+(Dec!E50*1)</f>
        <v>0</v>
      </c>
      <c r="G50" s="8"/>
      <c r="H50" s="30">
        <f>Nov!H50+G50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30446</v>
      </c>
      <c r="E51" s="8"/>
      <c r="F51" s="30">
        <f>(Jul!E51*6)+(Aug!E51*5)+(Sep!E51*4)+(Oct!E51*3)+(Nov!E51*2)+(Dec!E51*1)</f>
        <v>0</v>
      </c>
      <c r="G51" s="8"/>
      <c r="H51" s="30">
        <f>Nov!H51+G51</f>
        <v>10883</v>
      </c>
      <c r="I51" s="30">
        <f t="shared" si="0"/>
        <v>0</v>
      </c>
      <c r="J51" s="30">
        <f t="shared" si="1"/>
        <v>41329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17956</v>
      </c>
      <c r="E54" s="8"/>
      <c r="F54" s="30">
        <f>(Jul!E54*6)+(Aug!E54*5)+(Sep!E54*4)+(Oct!E54*3)+(Nov!E54*2)+(Dec!E54*1)</f>
        <v>0</v>
      </c>
      <c r="G54" s="8"/>
      <c r="H54" s="30">
        <f>Nov!H54+G54</f>
        <v>7082</v>
      </c>
      <c r="I54" s="30">
        <f t="shared" si="0"/>
        <v>0</v>
      </c>
      <c r="J54" s="30">
        <f t="shared" si="1"/>
        <v>25038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(Jul!C55*6)+(Aug!C55*5)+(Sep!C55*4)+(Oct!C55*3)+(Nov!C55*2)+(Dec!C55*1)</f>
        <v>43398</v>
      </c>
      <c r="E55" s="8"/>
      <c r="F55" s="30">
        <f>(Jul!E55*6)+(Aug!E55*5)+(Sep!E55*4)+(Oct!E55*3)+(Nov!E55*2)+(Dec!E55*1)</f>
        <v>0</v>
      </c>
      <c r="G55" s="8"/>
      <c r="H55" s="30">
        <f>Nov!H55+G55</f>
        <v>14828</v>
      </c>
      <c r="I55" s="30">
        <f t="shared" si="0"/>
        <v>0</v>
      </c>
      <c r="J55" s="30">
        <f t="shared" si="1"/>
        <v>58226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7185</v>
      </c>
      <c r="E57" s="8"/>
      <c r="F57" s="30">
        <f>(Jul!E57*6)+(Aug!E57*5)+(Sep!E57*4)+(Oct!E57*3)+(Nov!E57*2)+(Dec!E57*1)</f>
        <v>0</v>
      </c>
      <c r="G57" s="8"/>
      <c r="H57" s="30">
        <f>Nov!H57+G57</f>
        <v>4313</v>
      </c>
      <c r="I57" s="30">
        <f t="shared" si="0"/>
        <v>0</v>
      </c>
      <c r="J57" s="30">
        <f t="shared" si="1"/>
        <v>11498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4140</v>
      </c>
      <c r="E58" s="8"/>
      <c r="F58" s="30">
        <f>(Jul!E58*6)+(Aug!E58*5)+(Sep!E58*4)+(Oct!E58*3)+(Nov!E58*2)+(Dec!E58*1)</f>
        <v>0</v>
      </c>
      <c r="G58" s="8"/>
      <c r="H58" s="30">
        <f>Nov!H58+G58</f>
        <v>324</v>
      </c>
      <c r="I58" s="30">
        <f t="shared" si="0"/>
        <v>0</v>
      </c>
      <c r="J58" s="30">
        <f t="shared" si="1"/>
        <v>4464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1654</v>
      </c>
      <c r="D60" s="30">
        <f>(Jul!C60*6)+(Aug!C60*5)+(Sep!C60*4)+(Oct!C60*3)+(Nov!C60*2)+(Dec!C60*1)</f>
        <v>168882</v>
      </c>
      <c r="E60" s="8"/>
      <c r="F60" s="30">
        <f>(Jul!E60*6)+(Aug!E60*5)+(Sep!E60*4)+(Oct!E60*3)+(Nov!E60*2)+(Dec!E60*1)</f>
        <v>6432</v>
      </c>
      <c r="G60" s="8">
        <v>10040</v>
      </c>
      <c r="H60" s="30">
        <f>Nov!H60+G60</f>
        <v>92842</v>
      </c>
      <c r="I60" s="30">
        <f t="shared" si="0"/>
        <v>11694</v>
      </c>
      <c r="J60" s="30">
        <f t="shared" si="1"/>
        <v>268156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15715</v>
      </c>
      <c r="E61" s="8"/>
      <c r="F61" s="30">
        <f>(Jul!E61*6)+(Aug!E61*5)+(Sep!E61*4)+(Oct!E61*3)+(Nov!E61*2)+(Dec!E61*1)</f>
        <v>0</v>
      </c>
      <c r="G61" s="8"/>
      <c r="H61" s="30">
        <f>Nov!H61+G61</f>
        <v>17591</v>
      </c>
      <c r="I61" s="30">
        <f t="shared" si="0"/>
        <v>0</v>
      </c>
      <c r="J61" s="30">
        <f t="shared" si="1"/>
        <v>33306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95357</v>
      </c>
      <c r="E63" s="8"/>
      <c r="F63" s="30">
        <f>(Jul!E63*6)+(Aug!E63*5)+(Sep!E63*4)+(Oct!E63*3)+(Nov!E63*2)+(Dec!E63*1)</f>
        <v>0</v>
      </c>
      <c r="G63" s="8"/>
      <c r="H63" s="30">
        <f>Nov!H63+G63</f>
        <v>76379</v>
      </c>
      <c r="I63" s="30">
        <f t="shared" si="0"/>
        <v>0</v>
      </c>
      <c r="J63" s="30">
        <f t="shared" si="1"/>
        <v>171736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8915</v>
      </c>
      <c r="E66" s="8"/>
      <c r="F66" s="30">
        <f>(Jul!E66*6)+(Aug!E66*5)+(Sep!E66*4)+(Oct!E66*3)+(Nov!E66*2)+(Dec!E66*1)</f>
        <v>0</v>
      </c>
      <c r="G66" s="8"/>
      <c r="H66" s="30">
        <f>Nov!H66+G66</f>
        <v>2655</v>
      </c>
      <c r="I66" s="30">
        <f t="shared" si="2"/>
        <v>0</v>
      </c>
      <c r="J66" s="30">
        <f t="shared" si="3"/>
        <v>11570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(Jul!C71*6)+(Aug!C71*5)+(Sep!C71*4)+(Oct!C71*3)+(Nov!C71*2)+(Dec!C71*1)</f>
        <v>116038</v>
      </c>
      <c r="E71" s="8"/>
      <c r="F71" s="30">
        <f>(Jul!E71*6)+(Aug!E71*5)+(Sep!E71*4)+(Oct!E71*3)+(Nov!E71*2)+(Dec!E71*1)</f>
        <v>0</v>
      </c>
      <c r="G71" s="8"/>
      <c r="H71" s="30">
        <f>Nov!H71+G71</f>
        <v>23326</v>
      </c>
      <c r="I71" s="30">
        <f t="shared" si="2"/>
        <v>0</v>
      </c>
      <c r="J71" s="30">
        <f t="shared" si="3"/>
        <v>139364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6381</v>
      </c>
      <c r="D72" s="31">
        <f t="shared" si="4"/>
        <v>2154690</v>
      </c>
      <c r="E72" s="31">
        <f t="shared" si="4"/>
        <v>0</v>
      </c>
      <c r="F72" s="31">
        <f t="shared" si="4"/>
        <v>6186</v>
      </c>
      <c r="G72" s="31">
        <f t="shared" si="4"/>
        <v>35461</v>
      </c>
      <c r="H72" s="31">
        <f t="shared" si="4"/>
        <v>645039</v>
      </c>
      <c r="I72" s="31">
        <f t="shared" si="4"/>
        <v>41842</v>
      </c>
      <c r="J72" s="31">
        <f t="shared" si="4"/>
        <v>2805915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5600</v>
      </c>
      <c r="D73" s="31">
        <f t="shared" si="5"/>
        <v>1290524</v>
      </c>
      <c r="E73" s="31">
        <f t="shared" si="5"/>
        <v>0</v>
      </c>
      <c r="F73" s="31">
        <f t="shared" si="5"/>
        <v>12864</v>
      </c>
      <c r="G73" s="31">
        <f t="shared" si="5"/>
        <v>33903</v>
      </c>
      <c r="H73" s="31">
        <f t="shared" si="5"/>
        <v>634863</v>
      </c>
      <c r="I73" s="31">
        <f t="shared" si="5"/>
        <v>39503</v>
      </c>
      <c r="J73" s="31">
        <f t="shared" si="5"/>
        <v>1938251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11981</v>
      </c>
      <c r="D74" s="31">
        <f t="shared" ref="D74:J74" si="6">SUM(D72:D73)</f>
        <v>3445214</v>
      </c>
      <c r="E74" s="31">
        <f t="shared" si="6"/>
        <v>0</v>
      </c>
      <c r="F74" s="31">
        <f t="shared" si="6"/>
        <v>19050</v>
      </c>
      <c r="G74" s="31">
        <f t="shared" si="6"/>
        <v>69364</v>
      </c>
      <c r="H74" s="31">
        <f t="shared" si="6"/>
        <v>1279902</v>
      </c>
      <c r="I74" s="31">
        <f t="shared" si="6"/>
        <v>81345</v>
      </c>
      <c r="J74" s="31">
        <f t="shared" si="6"/>
        <v>4744166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H16" sqref="H16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(Jul!C5*7)+(Aug!C5*6)+(Sep!C5*5)+(Oct!C5*4)+(Nov!C5*3)+(Dec!C5*2)+(Jan!C5*1)</f>
        <v>28044</v>
      </c>
      <c r="E5" s="8"/>
      <c r="F5" s="30">
        <f>(Jul!E5*7)+(Aug!E5*6)+(Sep!E5*5)+(Oct!E5*4)+(Nov!E5*3)+(Dec!E5*2)+(Jan!E5*1)</f>
        <v>0</v>
      </c>
      <c r="G5" s="8"/>
      <c r="H5" s="30">
        <f>Dec!H5+G5</f>
        <v>10043</v>
      </c>
      <c r="I5" s="30">
        <f t="shared" ref="I5:I63" si="0">C5+E5+G5</f>
        <v>0</v>
      </c>
      <c r="J5" s="30">
        <f t="shared" ref="J5:J63" si="1">D5+F5+H5</f>
        <v>38087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603609</v>
      </c>
      <c r="E6" s="8"/>
      <c r="F6" s="30">
        <f>(Jul!E6*7)+(Aug!E6*6)+(Sep!E6*5)+(Oct!E6*4)+(Nov!E6*3)+(Dec!E6*2)+(Jan!E6*1)</f>
        <v>0</v>
      </c>
      <c r="G6" s="8"/>
      <c r="H6" s="30">
        <f>Dec!H6+G6</f>
        <v>21208</v>
      </c>
      <c r="I6" s="30">
        <f t="shared" si="0"/>
        <v>0</v>
      </c>
      <c r="J6" s="30">
        <f t="shared" si="1"/>
        <v>624817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0</v>
      </c>
      <c r="E7" s="8"/>
      <c r="F7" s="30">
        <f>(Jul!E7*7)+(Aug!E7*6)+(Sep!E7*5)+(Oct!E7*4)+(Nov!E7*3)+(Dec!E7*2)+(Jan!E7*1)</f>
        <v>0</v>
      </c>
      <c r="G7" s="8"/>
      <c r="H7" s="30">
        <f>Dec!H7+G7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16018</v>
      </c>
      <c r="E9" s="8"/>
      <c r="F9" s="30">
        <f>(Jul!E9*7)+(Aug!E9*6)+(Sep!E9*5)+(Oct!E9*4)+(Nov!E9*3)+(Dec!E9*2)+(Jan!E9*1)</f>
        <v>0</v>
      </c>
      <c r="G9" s="8"/>
      <c r="H9" s="30">
        <f>Dec!H9+G9</f>
        <v>56450</v>
      </c>
      <c r="I9" s="30">
        <f t="shared" si="0"/>
        <v>0</v>
      </c>
      <c r="J9" s="30">
        <f t="shared" si="1"/>
        <v>72468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1328</v>
      </c>
      <c r="D10" s="30">
        <f>(Jul!C10*7)+(Aug!C10*6)+(Sep!C10*5)+(Oct!C10*4)+(Nov!C10*3)+(Dec!C10*2)+(Jan!C10*1)</f>
        <v>1026387</v>
      </c>
      <c r="E10" s="8">
        <v>221</v>
      </c>
      <c r="F10" s="30">
        <f>(Jul!E10*7)+(Aug!E10*6)+(Sep!E10*5)+(Oct!E10*4)+(Nov!E10*3)+(Dec!E10*2)+(Jan!E10*1)</f>
        <v>1657</v>
      </c>
      <c r="G10" s="8">
        <v>5434</v>
      </c>
      <c r="H10" s="30">
        <f>Dec!H10+G10</f>
        <v>219663</v>
      </c>
      <c r="I10" s="30">
        <f t="shared" si="0"/>
        <v>6983</v>
      </c>
      <c r="J10" s="30">
        <f t="shared" si="1"/>
        <v>1247707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14030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24810</v>
      </c>
      <c r="I12" s="30">
        <f t="shared" si="0"/>
        <v>0</v>
      </c>
      <c r="J12" s="30">
        <f t="shared" si="1"/>
        <v>38840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5194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1575</v>
      </c>
      <c r="I14" s="30">
        <f t="shared" si="0"/>
        <v>0</v>
      </c>
      <c r="J14" s="30">
        <f t="shared" si="1"/>
        <v>6769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8849</v>
      </c>
      <c r="D16" s="30">
        <f>(Jul!C16*7)+(Aug!C16*6)+(Sep!C16*5)+(Oct!C16*4)+(Nov!C16*3)+(Dec!C16*2)+(Jan!C16*1)</f>
        <v>1215695</v>
      </c>
      <c r="E16" s="8"/>
      <c r="F16" s="30">
        <f>(Jul!E16*7)+(Aug!E16*6)+(Sep!E16*5)+(Oct!E16*4)+(Nov!E16*3)+(Dec!E16*2)+(Jan!E16*1)</f>
        <v>4288</v>
      </c>
      <c r="G16" s="8">
        <v>22894</v>
      </c>
      <c r="H16" s="30">
        <f>Dec!H16+G16</f>
        <v>298222</v>
      </c>
      <c r="I16" s="30">
        <f t="shared" si="0"/>
        <v>31743</v>
      </c>
      <c r="J16" s="30">
        <f t="shared" si="1"/>
        <v>1518205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0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0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5948</v>
      </c>
      <c r="E24" s="8"/>
      <c r="F24" s="30">
        <f>(Jul!E24*7)+(Aug!E24*6)+(Sep!E24*5)+(Oct!E24*4)+(Nov!E24*3)+(Dec!E24*2)+(Jan!E24*1)</f>
        <v>2524</v>
      </c>
      <c r="G24" s="8"/>
      <c r="H24" s="30">
        <f>Dec!H24+G24</f>
        <v>4444</v>
      </c>
      <c r="I24" s="30">
        <f t="shared" si="0"/>
        <v>0</v>
      </c>
      <c r="J24" s="30">
        <f t="shared" si="1"/>
        <v>12916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8004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23106</v>
      </c>
      <c r="I25" s="30">
        <f t="shared" si="0"/>
        <v>0</v>
      </c>
      <c r="J25" s="30">
        <f t="shared" si="1"/>
        <v>31110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19892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6479</v>
      </c>
      <c r="I26" s="30">
        <f t="shared" si="0"/>
        <v>0</v>
      </c>
      <c r="J26" s="30">
        <f t="shared" si="1"/>
        <v>26371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2124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3803</v>
      </c>
      <c r="I28" s="30">
        <f t="shared" si="0"/>
        <v>0</v>
      </c>
      <c r="J28" s="30">
        <f t="shared" si="1"/>
        <v>5927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532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532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0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199934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3564</v>
      </c>
      <c r="I31" s="30">
        <f t="shared" si="0"/>
        <v>0</v>
      </c>
      <c r="J31" s="30">
        <f t="shared" si="1"/>
        <v>203498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117230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78942</v>
      </c>
      <c r="I33" s="30">
        <f t="shared" si="0"/>
        <v>0</v>
      </c>
      <c r="J33" s="30">
        <f t="shared" si="1"/>
        <v>196172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3344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3344</v>
      </c>
      <c r="I35" s="30">
        <f t="shared" si="0"/>
        <v>0</v>
      </c>
      <c r="J35" s="30">
        <f t="shared" si="1"/>
        <v>6688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15932</v>
      </c>
      <c r="E37" s="8"/>
      <c r="F37" s="30">
        <f>(Jul!E37*7)+(Aug!E37*6)+(Sep!E37*5)+(Oct!E37*4)+(Nov!E37*3)+(Dec!E37*2)+(Jan!E37*1)</f>
        <v>7504</v>
      </c>
      <c r="G37" s="8"/>
      <c r="H37" s="30">
        <f>Dec!H37+G37</f>
        <v>16481</v>
      </c>
      <c r="I37" s="30">
        <f t="shared" si="0"/>
        <v>0</v>
      </c>
      <c r="J37" s="30">
        <f t="shared" si="1"/>
        <v>39917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226119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95840</v>
      </c>
      <c r="I39" s="30">
        <f t="shared" si="0"/>
        <v>0</v>
      </c>
      <c r="J39" s="30">
        <f t="shared" si="1"/>
        <v>321959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10857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4066</v>
      </c>
      <c r="I41" s="30">
        <f t="shared" si="0"/>
        <v>0</v>
      </c>
      <c r="J41" s="30">
        <f t="shared" si="1"/>
        <v>14923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81663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43670</v>
      </c>
      <c r="I42" s="30">
        <f t="shared" si="0"/>
        <v>0</v>
      </c>
      <c r="J42" s="30">
        <f t="shared" si="1"/>
        <v>125333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65625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15195</v>
      </c>
      <c r="I43" s="30">
        <f t="shared" si="0"/>
        <v>0</v>
      </c>
      <c r="J43" s="30">
        <f t="shared" si="1"/>
        <v>80820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38730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15940</v>
      </c>
      <c r="I44" s="30">
        <f t="shared" si="0"/>
        <v>0</v>
      </c>
      <c r="J44" s="30">
        <f t="shared" si="1"/>
        <v>54670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309754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31478</v>
      </c>
      <c r="I47" s="30">
        <f t="shared" si="0"/>
        <v>0</v>
      </c>
      <c r="J47" s="30">
        <f t="shared" si="1"/>
        <v>341232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62112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64034</v>
      </c>
      <c r="I48" s="30">
        <f t="shared" si="0"/>
        <v>0</v>
      </c>
      <c r="J48" s="30">
        <f t="shared" si="1"/>
        <v>126146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49910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15650</v>
      </c>
      <c r="I49" s="30">
        <f t="shared" si="0"/>
        <v>0</v>
      </c>
      <c r="J49" s="30">
        <f t="shared" si="1"/>
        <v>65560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0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36772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10883</v>
      </c>
      <c r="I51" s="30">
        <f t="shared" si="0"/>
        <v>0</v>
      </c>
      <c r="J51" s="30">
        <f t="shared" si="1"/>
        <v>47655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23141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7082</v>
      </c>
      <c r="I54" s="30">
        <f t="shared" si="0"/>
        <v>0</v>
      </c>
      <c r="J54" s="30">
        <f t="shared" si="1"/>
        <v>30223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50631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14828</v>
      </c>
      <c r="I55" s="30">
        <f t="shared" si="0"/>
        <v>0</v>
      </c>
      <c r="J55" s="30">
        <f t="shared" si="1"/>
        <v>65459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8622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4313</v>
      </c>
      <c r="I57" s="30">
        <f t="shared" si="0"/>
        <v>0</v>
      </c>
      <c r="J57" s="30">
        <f t="shared" si="1"/>
        <v>12935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4830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324</v>
      </c>
      <c r="I58" s="30">
        <f t="shared" si="0"/>
        <v>0</v>
      </c>
      <c r="J58" s="30">
        <f t="shared" si="1"/>
        <v>5154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202627</v>
      </c>
      <c r="E60" s="8"/>
      <c r="F60" s="30">
        <f>(Jul!E60*7)+(Aug!E60*6)+(Sep!E60*5)+(Oct!E60*4)+(Nov!E60*3)+(Dec!E60*2)+(Jan!E60*1)</f>
        <v>7504</v>
      </c>
      <c r="G60" s="8"/>
      <c r="H60" s="30">
        <f>Dec!H60+G60</f>
        <v>92842</v>
      </c>
      <c r="I60" s="30">
        <f t="shared" si="0"/>
        <v>0</v>
      </c>
      <c r="J60" s="30">
        <f t="shared" si="1"/>
        <v>302973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18858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17591</v>
      </c>
      <c r="I61" s="30">
        <f t="shared" si="0"/>
        <v>0</v>
      </c>
      <c r="J61" s="30">
        <f t="shared" si="1"/>
        <v>36449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112656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76379</v>
      </c>
      <c r="I63" s="30">
        <f t="shared" si="0"/>
        <v>0</v>
      </c>
      <c r="J63" s="30">
        <f t="shared" si="1"/>
        <v>189035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10698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2655</v>
      </c>
      <c r="I66" s="30">
        <f t="shared" si="2"/>
        <v>0</v>
      </c>
      <c r="J66" s="30">
        <f t="shared" si="3"/>
        <v>13353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162487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23326</v>
      </c>
      <c r="I71" s="30">
        <f t="shared" si="2"/>
        <v>0</v>
      </c>
      <c r="J71" s="30">
        <f t="shared" si="3"/>
        <v>185813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10177</v>
      </c>
      <c r="D72" s="31">
        <f t="shared" si="4"/>
        <v>3145411</v>
      </c>
      <c r="E72" s="31">
        <f t="shared" si="4"/>
        <v>221</v>
      </c>
      <c r="F72" s="31">
        <f t="shared" si="4"/>
        <v>8469</v>
      </c>
      <c r="G72" s="31">
        <f t="shared" si="4"/>
        <v>28328</v>
      </c>
      <c r="H72" s="31">
        <f t="shared" si="4"/>
        <v>673367</v>
      </c>
      <c r="I72" s="31">
        <f t="shared" si="4"/>
        <v>38726</v>
      </c>
      <c r="J72" s="31">
        <f t="shared" si="4"/>
        <v>3827247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1612598</v>
      </c>
      <c r="E73" s="31">
        <f t="shared" si="5"/>
        <v>0</v>
      </c>
      <c r="F73" s="31">
        <f t="shared" si="5"/>
        <v>15008</v>
      </c>
      <c r="G73" s="31">
        <f t="shared" si="5"/>
        <v>0</v>
      </c>
      <c r="H73" s="31">
        <f t="shared" si="5"/>
        <v>634863</v>
      </c>
      <c r="I73" s="31">
        <f t="shared" si="5"/>
        <v>0</v>
      </c>
      <c r="J73" s="31">
        <f t="shared" si="5"/>
        <v>2262469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10177</v>
      </c>
      <c r="D74" s="31">
        <f t="shared" ref="D74:J74" si="6">SUM(D72:D73)</f>
        <v>4758009</v>
      </c>
      <c r="E74" s="31">
        <f t="shared" si="6"/>
        <v>221</v>
      </c>
      <c r="F74" s="31">
        <f t="shared" si="6"/>
        <v>23477</v>
      </c>
      <c r="G74" s="31">
        <f t="shared" si="6"/>
        <v>28328</v>
      </c>
      <c r="H74" s="31">
        <f t="shared" si="6"/>
        <v>1308230</v>
      </c>
      <c r="I74" s="31">
        <f t="shared" si="6"/>
        <v>38726</v>
      </c>
      <c r="J74" s="31">
        <f t="shared" si="6"/>
        <v>6089716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5" sqref="G5:G7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(Jul!C5*8)+(Aug!C5*7)+(Sep!C5*6)+(Oct!C5*5)+(Nov!C5*4)+(Dec!C5*3)+(Jan!C5*2)+(Feb!C5*1)</f>
        <v>35055</v>
      </c>
      <c r="E5" s="8"/>
      <c r="F5" s="30">
        <f>(Jul!E5*8)+(Aug!E5*7)+(Sep!E5*6)+(Oct!E5*5)+(Nov!E5*4)+(Dec!E5*3)+(Jan!E5*2)+(Feb!E5*1)</f>
        <v>0</v>
      </c>
      <c r="G5" s="8"/>
      <c r="H5" s="30">
        <f>Jan!H5+G5</f>
        <v>10043</v>
      </c>
      <c r="I5" s="30">
        <f t="shared" ref="I5:I63" si="0">C5+E5+G5</f>
        <v>0</v>
      </c>
      <c r="J5" s="30">
        <f t="shared" ref="J5:J63" si="1">D5+F5+H5</f>
        <v>45098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800490</v>
      </c>
      <c r="E6" s="8"/>
      <c r="F6" s="30">
        <f>(Jul!E6*8)+(Aug!E6*7)+(Sep!E6*6)+(Oct!E6*5)+(Nov!E6*4)+(Dec!E6*3)+(Jan!E6*2)+(Feb!E6*1)</f>
        <v>0</v>
      </c>
      <c r="G6" s="8"/>
      <c r="H6" s="30">
        <f>Jan!H6+G6</f>
        <v>21208</v>
      </c>
      <c r="I6" s="30">
        <f t="shared" si="0"/>
        <v>0</v>
      </c>
      <c r="J6" s="30">
        <f t="shared" si="1"/>
        <v>821698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0</v>
      </c>
      <c r="E7" s="8"/>
      <c r="F7" s="30">
        <f>(Jul!E7*8)+(Aug!E7*7)+(Sep!E7*6)+(Oct!E7*5)+(Nov!E7*4)+(Dec!E7*3)+(Jan!E7*2)+(Feb!E7*1)</f>
        <v>0</v>
      </c>
      <c r="G7" s="8"/>
      <c r="H7" s="30">
        <f>Jan!H7+G7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0</v>
      </c>
      <c r="E8" s="8"/>
      <c r="F8" s="30">
        <f>(Jul!E8*8)+(Aug!E8*7)+(Sep!E8*6)+(Oct!E8*5)+(Nov!E8*4)+(Dec!E8*3)+(Jan!E8*2)+(Feb!E8*1)</f>
        <v>0</v>
      </c>
      <c r="G8" s="8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20374</v>
      </c>
      <c r="E9" s="8"/>
      <c r="F9" s="30">
        <f>(Jul!E9*8)+(Aug!E9*7)+(Sep!E9*6)+(Oct!E9*5)+(Nov!E9*4)+(Dec!E9*3)+(Jan!E9*2)+(Feb!E9*1)</f>
        <v>0</v>
      </c>
      <c r="G9" s="8"/>
      <c r="H9" s="30">
        <f>Jan!H9+G9</f>
        <v>56450</v>
      </c>
      <c r="I9" s="30">
        <f t="shared" si="0"/>
        <v>0</v>
      </c>
      <c r="J9" s="30">
        <f t="shared" si="1"/>
        <v>76824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1354761</v>
      </c>
      <c r="E10" s="8"/>
      <c r="F10" s="30">
        <f>(Jul!E10*8)+(Aug!E10*7)+(Sep!E10*6)+(Oct!E10*5)+(Nov!E10*4)+(Dec!E10*3)+(Jan!E10*2)+(Feb!E10*1)</f>
        <v>2237</v>
      </c>
      <c r="G10" s="8"/>
      <c r="H10" s="30">
        <f>Jan!H10+G10</f>
        <v>219663</v>
      </c>
      <c r="I10" s="30">
        <f t="shared" si="0"/>
        <v>0</v>
      </c>
      <c r="J10" s="30">
        <f t="shared" si="1"/>
        <v>1576661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0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17334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24810</v>
      </c>
      <c r="I12" s="30">
        <f t="shared" si="0"/>
        <v>0</v>
      </c>
      <c r="J12" s="30">
        <f t="shared" si="1"/>
        <v>42144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6559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1575</v>
      </c>
      <c r="I14" s="30">
        <f t="shared" si="0"/>
        <v>0</v>
      </c>
      <c r="J14" s="30">
        <f t="shared" si="1"/>
        <v>8134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1589627</v>
      </c>
      <c r="E16" s="8"/>
      <c r="F16" s="30">
        <f>(Jul!E16*8)+(Aug!E16*7)+(Sep!E16*6)+(Oct!E16*5)+(Nov!E16*4)+(Dec!E16*3)+(Jan!E16*2)+(Feb!E16*1)</f>
        <v>5360</v>
      </c>
      <c r="G16" s="8"/>
      <c r="H16" s="30">
        <f>Jan!H16+G16</f>
        <v>298222</v>
      </c>
      <c r="I16" s="30">
        <f t="shared" si="0"/>
        <v>0</v>
      </c>
      <c r="J16" s="30">
        <f t="shared" si="1"/>
        <v>1893209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0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0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7435</v>
      </c>
      <c r="E24" s="8"/>
      <c r="F24" s="30">
        <f>(Jul!E24*8)+(Aug!E24*7)+(Sep!E24*6)+(Oct!E24*5)+(Nov!E24*4)+(Dec!E24*3)+(Jan!E24*2)+(Feb!E24*1)</f>
        <v>3155</v>
      </c>
      <c r="G24" s="8"/>
      <c r="H24" s="30">
        <f>Jan!H24+G24</f>
        <v>4444</v>
      </c>
      <c r="I24" s="30">
        <f t="shared" si="0"/>
        <v>0</v>
      </c>
      <c r="J24" s="30">
        <f t="shared" si="1"/>
        <v>15034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9338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23106</v>
      </c>
      <c r="I25" s="30">
        <f t="shared" si="0"/>
        <v>0</v>
      </c>
      <c r="J25" s="30">
        <f t="shared" si="1"/>
        <v>32444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24865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6479</v>
      </c>
      <c r="I26" s="30">
        <f t="shared" si="0"/>
        <v>0</v>
      </c>
      <c r="J26" s="30">
        <f t="shared" si="1"/>
        <v>31344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0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3186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3803</v>
      </c>
      <c r="I28" s="30">
        <f t="shared" si="0"/>
        <v>0</v>
      </c>
      <c r="J28" s="30">
        <f t="shared" si="1"/>
        <v>6989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665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665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0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266443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3564</v>
      </c>
      <c r="I31" s="30">
        <f t="shared" si="0"/>
        <v>0</v>
      </c>
      <c r="J31" s="30">
        <f t="shared" si="1"/>
        <v>270007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(Jul!C33*8)+(Aug!C33*7)+(Sep!C33*6)+(Oct!C33*5)+(Nov!C33*4)+(Dec!C33*3)+(Jan!C33*2)+(Feb!C33*1)</f>
        <v>135100</v>
      </c>
      <c r="E33" s="8"/>
      <c r="F33" s="30">
        <f>(Jul!E33*8)+(Aug!E33*7)+(Sep!E33*6)+(Oct!E33*5)+(Nov!E33*4)+(Dec!E33*3)+(Jan!E33*2)+(Feb!E33*1)</f>
        <v>0</v>
      </c>
      <c r="G33" s="8"/>
      <c r="H33" s="30">
        <f>Jan!H33+G33</f>
        <v>78942</v>
      </c>
      <c r="I33" s="30">
        <f t="shared" si="0"/>
        <v>0</v>
      </c>
      <c r="J33" s="30">
        <f t="shared" si="1"/>
        <v>214042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4180</v>
      </c>
      <c r="E35" s="8"/>
      <c r="F35" s="30">
        <f>(Jul!E35*8)+(Aug!E35*7)+(Sep!E35*6)+(Oct!E35*5)+(Nov!E35*4)+(Dec!E35*3)+(Jan!E35*2)+(Feb!E35*1)</f>
        <v>0</v>
      </c>
      <c r="G35" s="8"/>
      <c r="H35" s="30">
        <f>Jan!H35+G35</f>
        <v>3344</v>
      </c>
      <c r="I35" s="30">
        <f t="shared" si="0"/>
        <v>0</v>
      </c>
      <c r="J35" s="30">
        <f t="shared" si="1"/>
        <v>7524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18448</v>
      </c>
      <c r="E37" s="8"/>
      <c r="F37" s="30">
        <f>(Jul!E37*8)+(Aug!E37*7)+(Sep!E37*6)+(Oct!E37*5)+(Nov!E37*4)+(Dec!E37*3)+(Jan!E37*2)+(Feb!E37*1)</f>
        <v>8576</v>
      </c>
      <c r="G37" s="8"/>
      <c r="H37" s="30">
        <f>Jan!H37+G37</f>
        <v>16481</v>
      </c>
      <c r="I37" s="30">
        <f t="shared" si="0"/>
        <v>0</v>
      </c>
      <c r="J37" s="30">
        <f t="shared" si="1"/>
        <v>43505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(Jul!C39*8)+(Aug!C39*7)+(Sep!C39*6)+(Oct!C39*5)+(Nov!C39*4)+(Dec!C39*3)+(Jan!C39*2)+(Feb!C39*1)</f>
        <v>263811</v>
      </c>
      <c r="E39" s="8"/>
      <c r="F39" s="30">
        <f>(Jul!E39*8)+(Aug!E39*7)+(Sep!E39*6)+(Oct!E39*5)+(Nov!E39*4)+(Dec!E39*3)+(Jan!E39*2)+(Feb!E39*1)</f>
        <v>0</v>
      </c>
      <c r="G39" s="8"/>
      <c r="H39" s="30">
        <f>Jan!H39+G39</f>
        <v>95840</v>
      </c>
      <c r="I39" s="30">
        <f t="shared" si="0"/>
        <v>0</v>
      </c>
      <c r="J39" s="30">
        <f t="shared" si="1"/>
        <v>359651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12408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4066</v>
      </c>
      <c r="I41" s="30">
        <f t="shared" si="0"/>
        <v>0</v>
      </c>
      <c r="J41" s="30">
        <f t="shared" si="1"/>
        <v>16474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96283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43670</v>
      </c>
      <c r="I42" s="30">
        <f t="shared" si="0"/>
        <v>0</v>
      </c>
      <c r="J42" s="30">
        <f t="shared" si="1"/>
        <v>139953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76443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15195</v>
      </c>
      <c r="I43" s="30">
        <f t="shared" si="0"/>
        <v>0</v>
      </c>
      <c r="J43" s="30">
        <f t="shared" si="1"/>
        <v>91638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44683</v>
      </c>
      <c r="E44" s="8"/>
      <c r="F44" s="30">
        <f>(Jul!E44*8)+(Aug!E44*7)+(Sep!E44*6)+(Oct!E44*5)+(Nov!E44*4)+(Dec!E44*3)+(Jan!E44*2)+(Feb!E44*1)</f>
        <v>0</v>
      </c>
      <c r="G44" s="8"/>
      <c r="H44" s="30">
        <f>Jan!H44+G44</f>
        <v>15940</v>
      </c>
      <c r="I44" s="30">
        <f t="shared" si="0"/>
        <v>0</v>
      </c>
      <c r="J44" s="30">
        <f t="shared" si="1"/>
        <v>60623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398525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31478</v>
      </c>
      <c r="I47" s="30">
        <f t="shared" si="0"/>
        <v>0</v>
      </c>
      <c r="J47" s="30">
        <f t="shared" si="1"/>
        <v>430003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73139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64034</v>
      </c>
      <c r="I48" s="30">
        <f t="shared" si="0"/>
        <v>0</v>
      </c>
      <c r="J48" s="30">
        <f t="shared" si="1"/>
        <v>137173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57040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15650</v>
      </c>
      <c r="I49" s="30">
        <f t="shared" si="0"/>
        <v>0</v>
      </c>
      <c r="J49" s="30">
        <f t="shared" si="1"/>
        <v>72690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(Jul!C50*8)+(Aug!C50*7)+(Sep!C50*6)+(Oct!C50*5)+(Nov!C50*4)+(Dec!C50*3)+(Jan!C50*2)+(Feb!C50*1)</f>
        <v>0</v>
      </c>
      <c r="E50" s="8"/>
      <c r="F50" s="30">
        <f>(Jul!E50*8)+(Aug!E50*7)+(Sep!E50*6)+(Oct!E50*5)+(Nov!E50*4)+(Dec!E50*3)+(Jan!E50*2)+(Feb!E50*1)</f>
        <v>0</v>
      </c>
      <c r="G50" s="8"/>
      <c r="H50" s="30">
        <f>Jan!H50+G50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43098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10883</v>
      </c>
      <c r="I51" s="30">
        <f t="shared" si="0"/>
        <v>0</v>
      </c>
      <c r="J51" s="30">
        <f t="shared" si="1"/>
        <v>53981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28326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7082</v>
      </c>
      <c r="I54" s="30">
        <f t="shared" si="0"/>
        <v>0</v>
      </c>
      <c r="J54" s="30">
        <f t="shared" si="1"/>
        <v>35408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(Jul!C55*8)+(Aug!C55*7)+(Sep!C55*6)+(Oct!C55*5)+(Nov!C55*4)+(Dec!C55*3)+(Jan!C55*2)+(Feb!C55*1)</f>
        <v>57864</v>
      </c>
      <c r="E55" s="8"/>
      <c r="F55" s="30">
        <f>(Jul!E55*8)+(Aug!E55*7)+(Sep!E55*6)+(Oct!E55*5)+(Nov!E55*4)+(Dec!E55*3)+(Jan!E55*2)+(Feb!E55*1)</f>
        <v>0</v>
      </c>
      <c r="G55" s="8"/>
      <c r="H55" s="30">
        <f>Jan!H55+G55</f>
        <v>14828</v>
      </c>
      <c r="I55" s="30">
        <f t="shared" si="0"/>
        <v>0</v>
      </c>
      <c r="J55" s="30">
        <f t="shared" si="1"/>
        <v>72692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10059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4313</v>
      </c>
      <c r="I57" s="30">
        <f t="shared" si="0"/>
        <v>0</v>
      </c>
      <c r="J57" s="30">
        <f t="shared" si="1"/>
        <v>14372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5520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324</v>
      </c>
      <c r="I58" s="30">
        <f t="shared" si="0"/>
        <v>0</v>
      </c>
      <c r="J58" s="30">
        <f t="shared" si="1"/>
        <v>5844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(Jul!C60*8)+(Aug!C60*7)+(Sep!C60*6)+(Oct!C60*5)+(Nov!C60*4)+(Dec!C60*3)+(Jan!C60*2)+(Feb!C60*1)</f>
        <v>236372</v>
      </c>
      <c r="E60" s="8"/>
      <c r="F60" s="30">
        <f>(Jul!E60*8)+(Aug!E60*7)+(Sep!E60*6)+(Oct!E60*5)+(Nov!E60*4)+(Dec!E60*3)+(Jan!E60*2)+(Feb!E60*1)</f>
        <v>8576</v>
      </c>
      <c r="G60" s="8"/>
      <c r="H60" s="30">
        <f>Jan!H60+G60</f>
        <v>92842</v>
      </c>
      <c r="I60" s="30">
        <f t="shared" si="0"/>
        <v>0</v>
      </c>
      <c r="J60" s="30">
        <f t="shared" si="1"/>
        <v>337790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22001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17591</v>
      </c>
      <c r="I61" s="30">
        <f t="shared" si="0"/>
        <v>0</v>
      </c>
      <c r="J61" s="30">
        <f t="shared" si="1"/>
        <v>39592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129955</v>
      </c>
      <c r="E63" s="8"/>
      <c r="F63" s="30">
        <f>(Jul!E63*8)+(Aug!E63*7)+(Sep!E63*6)+(Oct!E63*5)+(Nov!E63*4)+(Dec!E63*3)+(Jan!E63*2)+(Feb!E63*1)</f>
        <v>0</v>
      </c>
      <c r="G63" s="8"/>
      <c r="H63" s="30">
        <f>Jan!H63+G63</f>
        <v>76379</v>
      </c>
      <c r="I63" s="30">
        <f t="shared" si="0"/>
        <v>0</v>
      </c>
      <c r="J63" s="30">
        <f t="shared" si="1"/>
        <v>206334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12481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2655</v>
      </c>
      <c r="I66" s="30">
        <f t="shared" si="2"/>
        <v>0</v>
      </c>
      <c r="J66" s="30">
        <f t="shared" si="3"/>
        <v>15136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208936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23326</v>
      </c>
      <c r="I71" s="30">
        <f t="shared" si="2"/>
        <v>0</v>
      </c>
      <c r="J71" s="30">
        <f t="shared" si="3"/>
        <v>232262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4136132</v>
      </c>
      <c r="E72" s="31">
        <f t="shared" si="4"/>
        <v>0</v>
      </c>
      <c r="F72" s="31">
        <f t="shared" si="4"/>
        <v>10752</v>
      </c>
      <c r="G72" s="31">
        <f t="shared" si="4"/>
        <v>0</v>
      </c>
      <c r="H72" s="31">
        <f t="shared" si="4"/>
        <v>673367</v>
      </c>
      <c r="I72" s="31">
        <f t="shared" si="4"/>
        <v>0</v>
      </c>
      <c r="J72" s="31">
        <f t="shared" si="4"/>
        <v>4820251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1934672</v>
      </c>
      <c r="E73" s="31">
        <f t="shared" si="5"/>
        <v>0</v>
      </c>
      <c r="F73" s="31">
        <f t="shared" si="5"/>
        <v>17152</v>
      </c>
      <c r="G73" s="31">
        <f t="shared" si="5"/>
        <v>0</v>
      </c>
      <c r="H73" s="31">
        <f t="shared" si="5"/>
        <v>634863</v>
      </c>
      <c r="I73" s="31">
        <f t="shared" si="5"/>
        <v>0</v>
      </c>
      <c r="J73" s="31">
        <f t="shared" si="5"/>
        <v>2586687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0">
        <f>SUM(D72:D73)</f>
        <v>6070804</v>
      </c>
      <c r="E74" s="31">
        <f t="shared" ref="E74:J74" si="6">SUM(E72:E73)</f>
        <v>0</v>
      </c>
      <c r="F74" s="31">
        <f t="shared" si="6"/>
        <v>27904</v>
      </c>
      <c r="G74" s="31">
        <f t="shared" si="6"/>
        <v>0</v>
      </c>
      <c r="H74" s="31">
        <f t="shared" si="6"/>
        <v>1308230</v>
      </c>
      <c r="I74" s="31">
        <f t="shared" si="6"/>
        <v>0</v>
      </c>
      <c r="J74" s="31">
        <f t="shared" si="6"/>
        <v>7406938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47" activePane="bottomLeft" state="frozen"/>
      <selection pane="bottomLeft" activeCell="E64" sqref="E64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(Jul!C5*9)+(Aug!C5*8)+(Sep!C5*7)+(Oct!C5*6)+(Nov!C5*5)+(Dec!C5*4)+(Jan!C5*3)+(Feb!C5*2)+(Mar!C5*1)</f>
        <v>42066</v>
      </c>
      <c r="E5" s="8"/>
      <c r="F5" s="30">
        <f>(Jul!E5*9)+(Aug!E5*8)+(Sep!E5*7)+(Oct!E5*6)+(Nov!E5*5)+(Dec!E5*4)+(Jan!E5*3)+(Feb!E5*2)+(Mar!E5*1)</f>
        <v>0</v>
      </c>
      <c r="G5" s="8"/>
      <c r="H5" s="30">
        <f>Feb!H5+G5</f>
        <v>10043</v>
      </c>
      <c r="I5" s="30">
        <f t="shared" ref="I5:I63" si="0">C5+E5+G5</f>
        <v>0</v>
      </c>
      <c r="J5" s="30">
        <f t="shared" ref="J5:J63" si="1">D5+F5+H5</f>
        <v>52109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997371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21208</v>
      </c>
      <c r="I6" s="30">
        <f t="shared" si="0"/>
        <v>0</v>
      </c>
      <c r="J6" s="30">
        <f t="shared" si="1"/>
        <v>1018579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0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24730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56450</v>
      </c>
      <c r="I9" s="30">
        <f t="shared" si="0"/>
        <v>0</v>
      </c>
      <c r="J9" s="30">
        <f t="shared" si="1"/>
        <v>81180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1683135</v>
      </c>
      <c r="E10" s="8"/>
      <c r="F10" s="30">
        <f>(Jul!E10*9)+(Aug!E10*8)+(Sep!E10*7)+(Oct!E10*6)+(Nov!E10*5)+(Dec!E10*4)+(Jan!E10*3)+(Feb!E10*2)+(Mar!E10*1)</f>
        <v>2817</v>
      </c>
      <c r="G10" s="8"/>
      <c r="H10" s="30">
        <f>Feb!H10+G10</f>
        <v>219663</v>
      </c>
      <c r="I10" s="30">
        <f t="shared" si="0"/>
        <v>0</v>
      </c>
      <c r="J10" s="30">
        <f t="shared" si="1"/>
        <v>1905615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20638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24810</v>
      </c>
      <c r="I12" s="30">
        <f t="shared" si="0"/>
        <v>0</v>
      </c>
      <c r="J12" s="30">
        <f t="shared" si="1"/>
        <v>45448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7924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1575</v>
      </c>
      <c r="I14" s="30">
        <f t="shared" si="0"/>
        <v>0</v>
      </c>
      <c r="J14" s="30">
        <f t="shared" si="1"/>
        <v>9499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1963559</v>
      </c>
      <c r="E16" s="8"/>
      <c r="F16" s="30">
        <f>(Jul!E16*9)+(Aug!E16*8)+(Sep!E16*7)+(Oct!E16*6)+(Nov!E16*5)+(Dec!E16*4)+(Jan!E16*3)+(Feb!E16*2)+(Mar!E16*1)</f>
        <v>6432</v>
      </c>
      <c r="G16" s="8"/>
      <c r="H16" s="30">
        <f>Feb!H16+G16</f>
        <v>298222</v>
      </c>
      <c r="I16" s="30">
        <f t="shared" si="0"/>
        <v>0</v>
      </c>
      <c r="J16" s="30">
        <f t="shared" si="1"/>
        <v>2268213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0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0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8922</v>
      </c>
      <c r="E24" s="8"/>
      <c r="F24" s="30">
        <f>(Jul!E24*9)+(Aug!E24*8)+(Sep!E24*7)+(Oct!E24*6)+(Nov!E24*5)+(Dec!E24*4)+(Jan!E24*3)+(Feb!E24*2)+(Mar!E24*1)</f>
        <v>3786</v>
      </c>
      <c r="G24" s="8"/>
      <c r="H24" s="30">
        <f>Feb!H24+G24</f>
        <v>4444</v>
      </c>
      <c r="I24" s="30">
        <f t="shared" si="0"/>
        <v>0</v>
      </c>
      <c r="J24" s="30">
        <f t="shared" si="1"/>
        <v>17152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10672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23106</v>
      </c>
      <c r="I25" s="30">
        <f t="shared" si="0"/>
        <v>0</v>
      </c>
      <c r="J25" s="30">
        <f t="shared" si="1"/>
        <v>33778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29838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6479</v>
      </c>
      <c r="I26" s="30">
        <f t="shared" si="0"/>
        <v>0</v>
      </c>
      <c r="J26" s="30">
        <f t="shared" si="1"/>
        <v>36317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4248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3803</v>
      </c>
      <c r="I28" s="30">
        <f t="shared" si="0"/>
        <v>0</v>
      </c>
      <c r="J28" s="30">
        <f t="shared" si="1"/>
        <v>8051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798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798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0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332952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3564</v>
      </c>
      <c r="I31" s="30">
        <f t="shared" si="0"/>
        <v>0</v>
      </c>
      <c r="J31" s="30">
        <f t="shared" si="1"/>
        <v>336516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152970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78942</v>
      </c>
      <c r="I33" s="30">
        <f t="shared" si="0"/>
        <v>0</v>
      </c>
      <c r="J33" s="30">
        <f t="shared" si="1"/>
        <v>231912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5016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3344</v>
      </c>
      <c r="I35" s="30">
        <f t="shared" si="0"/>
        <v>0</v>
      </c>
      <c r="J35" s="30">
        <f t="shared" si="1"/>
        <v>8360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20964</v>
      </c>
      <c r="E37" s="8"/>
      <c r="F37" s="30">
        <f>(Jul!E37*9)+(Aug!E37*8)+(Sep!E37*7)+(Oct!E37*6)+(Nov!E37*5)+(Dec!E37*4)+(Jan!E37*3)+(Feb!E37*2)+(Mar!E37*1)</f>
        <v>9648</v>
      </c>
      <c r="G37" s="8"/>
      <c r="H37" s="30">
        <f>Feb!H37+G37</f>
        <v>16481</v>
      </c>
      <c r="I37" s="30">
        <f t="shared" si="0"/>
        <v>0</v>
      </c>
      <c r="J37" s="30">
        <f t="shared" si="1"/>
        <v>47093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3084</v>
      </c>
      <c r="D39" s="30">
        <f>(Jul!C39*9)+(Aug!C39*8)+(Sep!C39*7)+(Oct!C39*6)+(Nov!C39*5)+(Dec!C39*4)+(Jan!C39*3)+(Feb!C39*2)+(Mar!C39*1)</f>
        <v>304587</v>
      </c>
      <c r="E39" s="8"/>
      <c r="F39" s="30">
        <f>(Jul!E39*9)+(Aug!E39*8)+(Sep!E39*7)+(Oct!E39*6)+(Nov!E39*5)+(Dec!E39*4)+(Jan!E39*3)+(Feb!E39*2)+(Mar!E39*1)</f>
        <v>0</v>
      </c>
      <c r="G39" s="8">
        <v>28762</v>
      </c>
      <c r="H39" s="30">
        <f>Feb!H39+G39</f>
        <v>124602</v>
      </c>
      <c r="I39" s="30">
        <f t="shared" si="0"/>
        <v>31846</v>
      </c>
      <c r="J39" s="30">
        <f t="shared" si="1"/>
        <v>429189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13959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4066</v>
      </c>
      <c r="I41" s="30">
        <f t="shared" si="0"/>
        <v>0</v>
      </c>
      <c r="J41" s="30">
        <f t="shared" si="1"/>
        <v>18025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9775</v>
      </c>
      <c r="D42" s="30">
        <f>(Jul!C42*9)+(Aug!C42*8)+(Sep!C42*7)+(Oct!C42*6)+(Nov!C42*5)+(Dec!C42*4)+(Jan!C42*3)+(Feb!C42*2)+(Mar!C42*1)</f>
        <v>120678</v>
      </c>
      <c r="E42" s="8"/>
      <c r="F42" s="30">
        <f>(Jul!E42*9)+(Aug!E42*8)+(Sep!E42*7)+(Oct!E42*6)+(Nov!E42*5)+(Dec!E42*4)+(Jan!E42*3)+(Feb!E42*2)+(Mar!E42*1)</f>
        <v>0</v>
      </c>
      <c r="G42" s="8">
        <v>24058</v>
      </c>
      <c r="H42" s="30">
        <f>Feb!H42+G42</f>
        <v>67728</v>
      </c>
      <c r="I42" s="30">
        <f t="shared" si="0"/>
        <v>33833</v>
      </c>
      <c r="J42" s="30">
        <f t="shared" si="1"/>
        <v>188406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3593</v>
      </c>
      <c r="D43" s="30">
        <f>(Jul!C43*9)+(Aug!C43*8)+(Sep!C43*7)+(Oct!C43*6)+(Nov!C43*5)+(Dec!C43*4)+(Jan!C43*3)+(Feb!C43*2)+(Mar!C43*1)</f>
        <v>90854</v>
      </c>
      <c r="E43" s="8"/>
      <c r="F43" s="30">
        <f>(Jul!E43*9)+(Aug!E43*8)+(Sep!E43*7)+(Oct!E43*6)+(Nov!E43*5)+(Dec!E43*4)+(Jan!E43*3)+(Feb!E43*2)+(Mar!E43*1)</f>
        <v>0</v>
      </c>
      <c r="G43" s="8">
        <v>10572</v>
      </c>
      <c r="H43" s="30">
        <f>Feb!H43+G43</f>
        <v>25767</v>
      </c>
      <c r="I43" s="30">
        <f t="shared" si="0"/>
        <v>14165</v>
      </c>
      <c r="J43" s="30">
        <f t="shared" si="1"/>
        <v>116621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50636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15940</v>
      </c>
      <c r="I44" s="30">
        <f t="shared" si="0"/>
        <v>0</v>
      </c>
      <c r="J44" s="30">
        <f t="shared" si="1"/>
        <v>66576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3201</v>
      </c>
      <c r="D47" s="30">
        <f>(Jul!C47*9)+(Aug!C47*8)+(Sep!C47*7)+(Oct!C47*6)+(Nov!C47*5)+(Dec!C47*4)+(Jan!C47*3)+(Feb!C47*2)+(Mar!C47*1)</f>
        <v>490497</v>
      </c>
      <c r="E47" s="8"/>
      <c r="F47" s="30">
        <f>(Jul!E47*9)+(Aug!E47*8)+(Sep!E47*7)+(Oct!E47*6)+(Nov!E47*5)+(Dec!E47*4)+(Jan!E47*3)+(Feb!E47*2)+(Mar!E47*1)</f>
        <v>0</v>
      </c>
      <c r="G47" s="8">
        <v>45826</v>
      </c>
      <c r="H47" s="30">
        <f>Feb!H47+G47</f>
        <v>77304</v>
      </c>
      <c r="I47" s="30">
        <f t="shared" si="0"/>
        <v>49027</v>
      </c>
      <c r="J47" s="30">
        <f t="shared" si="1"/>
        <v>567801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84166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64034</v>
      </c>
      <c r="I48" s="30">
        <f t="shared" si="0"/>
        <v>0</v>
      </c>
      <c r="J48" s="30">
        <f t="shared" si="1"/>
        <v>148200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1642</v>
      </c>
      <c r="D49" s="30">
        <f>(Jul!C49*9)+(Aug!C49*8)+(Sep!C49*7)+(Oct!C49*6)+(Nov!C49*5)+(Dec!C49*4)+(Jan!C49*3)+(Feb!C49*2)+(Mar!C49*1)</f>
        <v>65812</v>
      </c>
      <c r="E49" s="8"/>
      <c r="F49" s="30">
        <f>(Jul!E49*9)+(Aug!E49*8)+(Sep!E49*7)+(Oct!E49*6)+(Nov!E49*5)+(Dec!E49*4)+(Jan!E49*3)+(Feb!E49*2)+(Mar!E49*1)</f>
        <v>0</v>
      </c>
      <c r="G49" s="8">
        <v>1758</v>
      </c>
      <c r="H49" s="30">
        <f>Feb!H49+G49</f>
        <v>17408</v>
      </c>
      <c r="I49" s="30">
        <f t="shared" si="0"/>
        <v>3400</v>
      </c>
      <c r="J49" s="30">
        <f t="shared" si="1"/>
        <v>83220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0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49424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10883</v>
      </c>
      <c r="I51" s="30">
        <f t="shared" si="0"/>
        <v>0</v>
      </c>
      <c r="J51" s="30">
        <f t="shared" si="1"/>
        <v>60307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33511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7082</v>
      </c>
      <c r="I54" s="30">
        <f t="shared" si="0"/>
        <v>0</v>
      </c>
      <c r="J54" s="30">
        <f t="shared" si="1"/>
        <v>40593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3010</v>
      </c>
      <c r="D55" s="30">
        <f>(Jul!C55*9)+(Aug!C55*8)+(Sep!C55*7)+(Oct!C55*6)+(Nov!C55*5)+(Dec!C55*4)+(Jan!C55*3)+(Feb!C55*2)+(Mar!C55*1)</f>
        <v>68107</v>
      </c>
      <c r="E55" s="8"/>
      <c r="F55" s="30">
        <f>(Jul!E55*9)+(Aug!E55*8)+(Sep!E55*7)+(Oct!E55*6)+(Nov!E55*5)+(Dec!E55*4)+(Jan!E55*3)+(Feb!E55*2)+(Mar!E55*1)</f>
        <v>0</v>
      </c>
      <c r="G55" s="8">
        <v>7390</v>
      </c>
      <c r="H55" s="30">
        <f>Feb!H55+G55</f>
        <v>22218</v>
      </c>
      <c r="I55" s="30">
        <f t="shared" si="0"/>
        <v>10400</v>
      </c>
      <c r="J55" s="30">
        <f t="shared" si="1"/>
        <v>90325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11496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4313</v>
      </c>
      <c r="I57" s="30">
        <f t="shared" si="0"/>
        <v>0</v>
      </c>
      <c r="J57" s="30">
        <f t="shared" si="1"/>
        <v>15809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6210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324</v>
      </c>
      <c r="I58" s="30">
        <f t="shared" si="0"/>
        <v>0</v>
      </c>
      <c r="J58" s="30">
        <f t="shared" si="1"/>
        <v>6534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9526</v>
      </c>
      <c r="D60" s="30">
        <f>(Jul!C60*9)+(Aug!C60*8)+(Sep!C60*7)+(Oct!C60*6)+(Nov!C60*5)+(Dec!C60*4)+(Jan!C60*3)+(Feb!C60*2)+(Mar!C60*1)</f>
        <v>279643</v>
      </c>
      <c r="E60" s="8"/>
      <c r="F60" s="30">
        <f>(Jul!E60*9)+(Aug!E60*8)+(Sep!E60*7)+(Oct!E60*6)+(Nov!E60*5)+(Dec!E60*4)+(Jan!E60*3)+(Feb!E60*2)+(Mar!E60*1)</f>
        <v>9648</v>
      </c>
      <c r="G60" s="8">
        <v>47483</v>
      </c>
      <c r="H60" s="30">
        <f>Feb!H60+G60</f>
        <v>140325</v>
      </c>
      <c r="I60" s="30">
        <f t="shared" si="0"/>
        <v>57009</v>
      </c>
      <c r="J60" s="30">
        <f t="shared" si="1"/>
        <v>429616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1334</v>
      </c>
      <c r="D61" s="30">
        <f>(Jul!C61*9)+(Aug!C61*8)+(Sep!C61*7)+(Oct!C61*6)+(Nov!C61*5)+(Dec!C61*4)+(Jan!C61*3)+(Feb!C61*2)+(Mar!C61*1)</f>
        <v>26478</v>
      </c>
      <c r="E61" s="8"/>
      <c r="F61" s="30">
        <f>(Jul!E61*9)+(Aug!E61*8)+(Sep!E61*7)+(Oct!E61*6)+(Nov!E61*5)+(Dec!E61*4)+(Jan!E61*3)+(Feb!E61*2)+(Mar!E61*1)</f>
        <v>0</v>
      </c>
      <c r="G61" s="8">
        <v>275</v>
      </c>
      <c r="H61" s="30">
        <f>Feb!H61+G61</f>
        <v>17866</v>
      </c>
      <c r="I61" s="30">
        <f t="shared" si="0"/>
        <v>1609</v>
      </c>
      <c r="J61" s="30">
        <f t="shared" si="1"/>
        <v>44344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5403</v>
      </c>
      <c r="D63" s="30">
        <f>(Jul!C63*9)+(Aug!C63*8)+(Sep!C63*7)+(Oct!C63*6)+(Nov!C63*5)+(Dec!C63*4)+(Jan!C63*3)+(Feb!C63*2)+(Mar!C63*1)</f>
        <v>152657</v>
      </c>
      <c r="E63" s="8"/>
      <c r="F63" s="30">
        <f>(Jul!E63*9)+(Aug!E63*8)+(Sep!E63*7)+(Oct!E63*6)+(Nov!E63*5)+(Dec!E63*4)+(Jan!E63*3)+(Feb!E63*2)+(Mar!E63*1)</f>
        <v>0</v>
      </c>
      <c r="G63" s="8">
        <v>33369</v>
      </c>
      <c r="H63" s="30">
        <f>Feb!H63+G63</f>
        <v>109748</v>
      </c>
      <c r="I63" s="30">
        <f t="shared" si="0"/>
        <v>38772</v>
      </c>
      <c r="J63" s="30">
        <f t="shared" si="1"/>
        <v>262405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14264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2655</v>
      </c>
      <c r="I66" s="30">
        <f t="shared" si="2"/>
        <v>0</v>
      </c>
      <c r="J66" s="30">
        <f t="shared" si="3"/>
        <v>16919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1556</v>
      </c>
      <c r="D69" s="30">
        <f>(Jul!C69*9)+(Aug!C69*8)+(Sep!C69*7)+(Oct!C69*6)+(Nov!C69*5)+(Dec!C69*4)+(Jan!C69*3)+(Feb!C69*2)+(Mar!C69*1)</f>
        <v>1556</v>
      </c>
      <c r="E69" s="8"/>
      <c r="F69" s="30">
        <f>(Jul!E69*9)+(Aug!E69*8)+(Sep!E69*7)+(Oct!E69*6)+(Nov!E69*5)+(Dec!E69*4)+(Jan!E69*3)+(Feb!E69*2)+(Mar!E69*1)</f>
        <v>0</v>
      </c>
      <c r="G69" s="8">
        <v>9308</v>
      </c>
      <c r="H69" s="30">
        <f>Feb!H69+G69</f>
        <v>9308</v>
      </c>
      <c r="I69" s="30">
        <f t="shared" si="2"/>
        <v>10864</v>
      </c>
      <c r="J69" s="30">
        <f t="shared" si="3"/>
        <v>10864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1922</v>
      </c>
      <c r="D71" s="30">
        <f>(Jul!C71*9)+(Aug!C71*8)+(Sep!C71*7)+(Oct!C71*6)+(Nov!C71*5)+(Dec!C71*4)+(Jan!C71*3)+(Feb!C71*2)+(Mar!C71*1)</f>
        <v>257307</v>
      </c>
      <c r="E71" s="8"/>
      <c r="F71" s="30">
        <f>(Jul!E71*9)+(Aug!E71*8)+(Sep!E71*7)+(Oct!E71*6)+(Nov!E71*5)+(Dec!E71*4)+(Jan!E71*3)+(Feb!E71*2)+(Mar!E71*1)</f>
        <v>0</v>
      </c>
      <c r="G71" s="8">
        <v>6881</v>
      </c>
      <c r="H71" s="30">
        <f>Feb!H71+G71</f>
        <v>30207</v>
      </c>
      <c r="I71" s="30">
        <f t="shared" si="2"/>
        <v>8803</v>
      </c>
      <c r="J71" s="30">
        <f t="shared" si="3"/>
        <v>287514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5126853</v>
      </c>
      <c r="E72" s="31">
        <f t="shared" si="4"/>
        <v>0</v>
      </c>
      <c r="F72" s="31">
        <f t="shared" si="4"/>
        <v>13035</v>
      </c>
      <c r="G72" s="31">
        <f t="shared" si="4"/>
        <v>0</v>
      </c>
      <c r="H72" s="31">
        <f t="shared" si="4"/>
        <v>673367</v>
      </c>
      <c r="I72" s="31">
        <f t="shared" si="4"/>
        <v>0</v>
      </c>
      <c r="J72" s="31">
        <f t="shared" si="4"/>
        <v>5813255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44046</v>
      </c>
      <c r="D73" s="31">
        <f t="shared" si="5"/>
        <v>2300792</v>
      </c>
      <c r="E73" s="31">
        <f t="shared" si="5"/>
        <v>0</v>
      </c>
      <c r="F73" s="31">
        <f t="shared" si="5"/>
        <v>19296</v>
      </c>
      <c r="G73" s="31">
        <f t="shared" si="5"/>
        <v>215682</v>
      </c>
      <c r="H73" s="31">
        <f t="shared" si="5"/>
        <v>850545</v>
      </c>
      <c r="I73" s="31">
        <f t="shared" si="5"/>
        <v>259728</v>
      </c>
      <c r="J73" s="31">
        <f t="shared" si="5"/>
        <v>3170633</v>
      </c>
    </row>
    <row r="74" spans="1:13" s="3" customFormat="1" ht="15.75" customHeight="1" x14ac:dyDescent="0.2">
      <c r="A74" s="17" t="s">
        <v>87</v>
      </c>
      <c r="B74" s="2"/>
      <c r="C74" s="31">
        <f>SUM(C72:C73)</f>
        <v>44046</v>
      </c>
      <c r="D74" s="31">
        <f t="shared" ref="D74:J74" si="6">SUM(D72:D73)</f>
        <v>7427645</v>
      </c>
      <c r="E74" s="31">
        <f t="shared" si="6"/>
        <v>0</v>
      </c>
      <c r="F74" s="31">
        <f t="shared" si="6"/>
        <v>32331</v>
      </c>
      <c r="G74" s="31">
        <f t="shared" si="6"/>
        <v>215682</v>
      </c>
      <c r="H74" s="31">
        <f t="shared" si="6"/>
        <v>1523912</v>
      </c>
      <c r="I74" s="31">
        <f t="shared" si="6"/>
        <v>259728</v>
      </c>
      <c r="J74" s="31">
        <f t="shared" si="6"/>
        <v>8983888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8E0349-DFFB-44CB-88FE-AFBCFB9FA060}"/>
</file>

<file path=customXml/itemProps2.xml><?xml version="1.0" encoding="utf-8"?>
<ds:datastoreItem xmlns:ds="http://schemas.openxmlformats.org/officeDocument/2006/customXml" ds:itemID="{C4AFE626-4E64-4A54-A1EE-C286CA550A31}"/>
</file>

<file path=customXml/itemProps3.xml><?xml version="1.0" encoding="utf-8"?>
<ds:datastoreItem xmlns:ds="http://schemas.openxmlformats.org/officeDocument/2006/customXml" ds:itemID="{AAEAB157-9C92-49F0-AEFE-31307A607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Falk, Jonathan, VSOPITT</cp:lastModifiedBy>
  <cp:lastPrinted>2011-06-21T11:00:53Z</cp:lastPrinted>
  <dcterms:created xsi:type="dcterms:W3CDTF">2005-09-22T19:10:16Z</dcterms:created>
  <dcterms:modified xsi:type="dcterms:W3CDTF">2017-07-19T11:14:54Z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