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<sst xmlns="http://schemas.openxmlformats.org/spreadsheetml/2006/main" count="1789" uniqueCount="142">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</sst>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H62" sqref="H6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2588</v>
      </c>
      <c r="D9" s="30">
        <f t="shared" si="0"/>
        <v>2588</v>
      </c>
      <c r="E9" s="59"/>
      <c r="F9" s="30">
        <f t="shared" si="1"/>
        <v>0</v>
      </c>
      <c r="G9" s="60">
        <v>18285</v>
      </c>
      <c r="H9" s="30">
        <f t="shared" si="2"/>
        <v>18285</v>
      </c>
      <c r="I9" s="30">
        <f t="shared" si="3"/>
        <v>20873</v>
      </c>
      <c r="J9" s="30">
        <f t="shared" si="4"/>
        <v>20873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2065</v>
      </c>
      <c r="D11" s="30">
        <f t="shared" si="0"/>
        <v>2065</v>
      </c>
      <c r="E11" s="59"/>
      <c r="F11" s="30">
        <f t="shared" si="1"/>
        <v>0</v>
      </c>
      <c r="G11" s="60">
        <v>156200</v>
      </c>
      <c r="H11" s="30">
        <f t="shared" si="2"/>
        <v>156200</v>
      </c>
      <c r="I11" s="30">
        <f t="shared" si="3"/>
        <v>158265</v>
      </c>
      <c r="J11" s="30">
        <f t="shared" si="4"/>
        <v>158265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>
        <v>239</v>
      </c>
      <c r="D13" s="30">
        <f t="shared" si="0"/>
        <v>239</v>
      </c>
      <c r="E13" s="59"/>
      <c r="F13" s="30">
        <f t="shared" si="1"/>
        <v>0</v>
      </c>
      <c r="G13" s="60">
        <v>38157</v>
      </c>
      <c r="H13" s="30">
        <f t="shared" si="2"/>
        <v>38157</v>
      </c>
      <c r="I13" s="30">
        <f t="shared" si="3"/>
        <v>38396</v>
      </c>
      <c r="J13" s="30">
        <f t="shared" si="4"/>
        <v>38396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>
        <v>130</v>
      </c>
      <c r="D21" s="30">
        <f t="shared" si="0"/>
        <v>130</v>
      </c>
      <c r="E21" s="59"/>
      <c r="F21" s="30">
        <f t="shared" si="1"/>
        <v>0</v>
      </c>
      <c r="G21" s="60">
        <v>15820</v>
      </c>
      <c r="H21" s="30">
        <f t="shared" si="2"/>
        <v>15820</v>
      </c>
      <c r="I21" s="30">
        <f t="shared" si="3"/>
        <v>15950</v>
      </c>
      <c r="J21" s="30">
        <f t="shared" si="4"/>
        <v>15950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>
        <v>148</v>
      </c>
      <c r="D23" s="30">
        <f t="shared" si="0"/>
        <v>148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148</v>
      </c>
      <c r="J23" s="30">
        <f t="shared" si="4"/>
        <v>148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>
        <v>1735</v>
      </c>
      <c r="D27" s="30">
        <f t="shared" si="0"/>
        <v>1735</v>
      </c>
      <c r="E27" s="59"/>
      <c r="F27" s="30">
        <f t="shared" si="1"/>
        <v>0</v>
      </c>
      <c r="G27" s="60">
        <v>10410</v>
      </c>
      <c r="H27" s="30">
        <f t="shared" si="2"/>
        <v>10410</v>
      </c>
      <c r="I27" s="30">
        <f t="shared" si="3"/>
        <v>12145</v>
      </c>
      <c r="J27" s="30">
        <f t="shared" si="4"/>
        <v>12145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>
        <v>1156</v>
      </c>
      <c r="D37" s="30">
        <f t="shared" si="0"/>
        <v>1156</v>
      </c>
      <c r="E37" s="59"/>
      <c r="F37" s="30">
        <f t="shared" si="1"/>
        <v>0</v>
      </c>
      <c r="G37" s="60">
        <v>5780</v>
      </c>
      <c r="H37" s="30">
        <f t="shared" si="2"/>
        <v>5780</v>
      </c>
      <c r="I37" s="30">
        <f t="shared" si="3"/>
        <v>6936</v>
      </c>
      <c r="J37" s="30">
        <f t="shared" si="4"/>
        <v>6936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>
        <v>17276</v>
      </c>
      <c r="H38" s="30">
        <f t="shared" si="2"/>
        <v>17276</v>
      </c>
      <c r="I38" s="30">
        <f t="shared" si="3"/>
        <v>17276</v>
      </c>
      <c r="J38" s="30">
        <f t="shared" si="4"/>
        <v>17276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/>
      <c r="D55" s="30">
        <f t="shared" si="0"/>
        <v>0</v>
      </c>
      <c r="E55" s="59"/>
      <c r="F55" s="30">
        <f t="shared" si="1"/>
        <v>0</v>
      </c>
      <c r="G55" s="60"/>
      <c r="H55" s="30">
        <f t="shared" si="2"/>
        <v>0</v>
      </c>
      <c r="I55" s="30">
        <f t="shared" si="3"/>
        <v>0</v>
      </c>
      <c r="J55" s="30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5281</v>
      </c>
      <c r="D60" s="30">
        <f t="shared" si="0"/>
        <v>5281</v>
      </c>
      <c r="E60" s="59"/>
      <c r="F60" s="30">
        <f t="shared" si="1"/>
        <v>0</v>
      </c>
      <c r="G60" s="60">
        <v>21824</v>
      </c>
      <c r="H60" s="30">
        <f t="shared" si="2"/>
        <v>21824</v>
      </c>
      <c r="I60" s="30">
        <f t="shared" si="3"/>
        <v>27105</v>
      </c>
      <c r="J60" s="30">
        <f t="shared" si="4"/>
        <v>27105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6905</v>
      </c>
      <c r="D72" s="32">
        <f t="shared" si="10"/>
        <v>6905</v>
      </c>
      <c r="E72" s="32">
        <f t="shared" si="10"/>
        <v>0</v>
      </c>
      <c r="F72" s="32">
        <f t="shared" si="10"/>
        <v>0</v>
      </c>
      <c r="G72" s="32">
        <f t="shared" si="10"/>
        <v>238872</v>
      </c>
      <c r="H72" s="32">
        <f t="shared" si="10"/>
        <v>238872</v>
      </c>
      <c r="I72" s="32">
        <f t="shared" si="10"/>
        <v>245777</v>
      </c>
      <c r="J72" s="32">
        <f t="shared" si="10"/>
        <v>245777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6437</v>
      </c>
      <c r="D73" s="32">
        <f t="shared" si="11"/>
        <v>6437</v>
      </c>
      <c r="E73" s="32">
        <f t="shared" si="11"/>
        <v>0</v>
      </c>
      <c r="F73" s="32">
        <f t="shared" si="11"/>
        <v>0</v>
      </c>
      <c r="G73" s="32">
        <f t="shared" si="11"/>
        <v>44880</v>
      </c>
      <c r="H73" s="32">
        <f t="shared" si="11"/>
        <v>44880</v>
      </c>
      <c r="I73" s="32">
        <f t="shared" si="11"/>
        <v>51317</v>
      </c>
      <c r="J73" s="32">
        <f t="shared" si="11"/>
        <v>51317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13342</v>
      </c>
      <c r="D74" s="32">
        <f t="shared" ref="D74:J74" si="12">SUM(D72:D73)</f>
        <v>13342</v>
      </c>
      <c r="E74" s="36">
        <f t="shared" si="12"/>
        <v>0</v>
      </c>
      <c r="F74" s="32">
        <f t="shared" si="12"/>
        <v>0</v>
      </c>
      <c r="G74" s="36">
        <f t="shared" si="12"/>
        <v>283752</v>
      </c>
      <c r="H74" s="32">
        <f t="shared" si="12"/>
        <v>283752</v>
      </c>
      <c r="I74" s="32">
        <f t="shared" si="12"/>
        <v>297094</v>
      </c>
      <c r="J74" s="32">
        <f t="shared" si="12"/>
        <v>297094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G54" sqref="G54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2071</v>
      </c>
      <c r="D8" s="31">
        <f>(Jul!C8*10)+(Aug!C8*9)+(Sep!C8*8)+(Oct!C8*7)+(Nov!C8*6)+(Dec!C8*5)+(Jan!C8*4)+(Feb!C8*3)+(Mar!C8*2)+(Apr!C8*1)</f>
        <v>40215</v>
      </c>
      <c r="E8" s="8"/>
      <c r="F8" s="31">
        <f>(Jul!E8*10)+(Aug!E8*9)+(Sep!E8*8)+(Oct!E8*7)+(Nov!E8*6)+(Dec!E8*5)+(Jan!E8*4)+(Feb!E8*3)+(Mar!E8*2)+(Apr!E8*1)</f>
        <v>0</v>
      </c>
      <c r="G8" s="8">
        <v>6738</v>
      </c>
      <c r="H8" s="31">
        <f>Mar!H8+G8</f>
        <v>111987</v>
      </c>
      <c r="I8" s="31">
        <f t="shared" si="0"/>
        <v>8809</v>
      </c>
      <c r="J8" s="31">
        <f t="shared" si="1"/>
        <v>152202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13149</v>
      </c>
      <c r="D9" s="31">
        <f>(Jul!C9*10)+(Aug!C9*9)+(Sep!C9*8)+(Oct!C9*7)+(Nov!C9*6)+(Dec!C9*5)+(Jan!C9*4)+(Feb!C9*3)+(Mar!C9*2)+(Apr!C9*1)</f>
        <v>358635</v>
      </c>
      <c r="E9" s="8">
        <v>988</v>
      </c>
      <c r="F9" s="31">
        <f>(Jul!E9*10)+(Aug!E9*9)+(Sep!E9*8)+(Oct!E9*7)+(Nov!E9*6)+(Dec!E9*5)+(Jan!E9*4)+(Feb!E9*3)+(Mar!E9*2)+(Apr!E9*1)</f>
        <v>6190</v>
      </c>
      <c r="G9" s="8">
        <v>131927</v>
      </c>
      <c r="H9" s="31">
        <f>Mar!H9+G9</f>
        <v>1231894</v>
      </c>
      <c r="I9" s="31">
        <f t="shared" si="0"/>
        <v>146064</v>
      </c>
      <c r="J9" s="31">
        <f t="shared" si="1"/>
        <v>1596719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0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5777</v>
      </c>
      <c r="D11" s="31">
        <f>(Jul!C11*10)+(Aug!C11*9)+(Sep!C11*8)+(Oct!C11*7)+(Nov!C11*6)+(Dec!C11*5)+(Jan!C11*4)+(Feb!C11*3)+(Mar!C11*2)+(Apr!C11*1)</f>
        <v>190136</v>
      </c>
      <c r="E11" s="8"/>
      <c r="F11" s="31">
        <f>(Jul!E11*10)+(Aug!E11*9)+(Sep!E11*8)+(Oct!E11*7)+(Nov!E11*6)+(Dec!E11*5)+(Jan!E11*4)+(Feb!E11*3)+(Mar!E11*2)+(Apr!E11*1)</f>
        <v>10131</v>
      </c>
      <c r="G11" s="8">
        <v>28286</v>
      </c>
      <c r="H11" s="31">
        <f>Mar!H11+G11</f>
        <v>696704</v>
      </c>
      <c r="I11" s="31">
        <f t="shared" si="0"/>
        <v>34063</v>
      </c>
      <c r="J11" s="31">
        <f t="shared" si="1"/>
        <v>896971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4556</v>
      </c>
      <c r="I12" s="31">
        <f t="shared" si="0"/>
        <v>0</v>
      </c>
      <c r="J12" s="31">
        <f t="shared" si="1"/>
        <v>4556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53530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323281</v>
      </c>
      <c r="I13" s="31">
        <f t="shared" si="0"/>
        <v>0</v>
      </c>
      <c r="J13" s="31">
        <f t="shared" si="1"/>
        <v>376811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0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0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0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85349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267280</v>
      </c>
      <c r="I21" s="31">
        <f t="shared" si="0"/>
        <v>0</v>
      </c>
      <c r="J21" s="31">
        <f t="shared" si="1"/>
        <v>352629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457</v>
      </c>
      <c r="D22" s="31">
        <f>(Jul!C22*10)+(Aug!C22*9)+(Sep!C22*8)+(Oct!C22*7)+(Nov!C22*6)+(Dec!C22*5)+(Jan!C22*4)+(Feb!C22*3)+(Mar!C22*2)+(Apr!C22*1)</f>
        <v>15810</v>
      </c>
      <c r="E22" s="8"/>
      <c r="F22" s="31">
        <f>(Jul!E22*10)+(Aug!E22*9)+(Sep!E22*8)+(Oct!E22*7)+(Nov!E22*6)+(Dec!E22*5)+(Jan!E22*4)+(Feb!E22*3)+(Mar!E22*2)+(Apr!E22*1)</f>
        <v>0</v>
      </c>
      <c r="G22" s="8">
        <v>10031</v>
      </c>
      <c r="H22" s="31">
        <f>Mar!H22+G22</f>
        <v>74567</v>
      </c>
      <c r="I22" s="31">
        <f t="shared" si="0"/>
        <v>10488</v>
      </c>
      <c r="J22" s="31">
        <f t="shared" si="1"/>
        <v>90377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1480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1480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3426</v>
      </c>
      <c r="D27" s="31">
        <f>(Jul!C27*10)+(Aug!C27*9)+(Sep!C27*8)+(Oct!C27*7)+(Nov!C27*6)+(Dec!C27*5)+(Jan!C27*4)+(Feb!C27*3)+(Mar!C27*2)+(Apr!C27*1)</f>
        <v>66804</v>
      </c>
      <c r="E27" s="8"/>
      <c r="F27" s="31">
        <f>(Jul!E27*10)+(Aug!E27*9)+(Sep!E27*8)+(Oct!E27*7)+(Nov!E27*6)+(Dec!E27*5)+(Jan!E27*4)+(Feb!E27*3)+(Mar!E27*2)+(Apr!E27*1)</f>
        <v>0</v>
      </c>
      <c r="G27" s="8">
        <v>17119</v>
      </c>
      <c r="H27" s="31">
        <f>Mar!H27+G27</f>
        <v>109654</v>
      </c>
      <c r="I27" s="31">
        <f t="shared" si="0"/>
        <v>20545</v>
      </c>
      <c r="J27" s="31">
        <f t="shared" si="1"/>
        <v>176458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5472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59630</v>
      </c>
      <c r="I30" s="31">
        <f t="shared" si="0"/>
        <v>0</v>
      </c>
      <c r="J30" s="31">
        <f t="shared" si="1"/>
        <v>65102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0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0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0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4014</v>
      </c>
      <c r="E35" s="8"/>
      <c r="F35" s="31">
        <f>(Jul!E35*10)+(Aug!E35*9)+(Sep!E35*8)+(Oct!E35*7)+(Nov!E35*6)+(Dec!E35*5)+(Jan!E35*4)+(Feb!E35*3)+(Mar!E35*2)+(Apr!E35*1)</f>
        <v>4300</v>
      </c>
      <c r="G35" s="8"/>
      <c r="H35" s="31">
        <f>Mar!H35+G35</f>
        <v>7756</v>
      </c>
      <c r="I35" s="31">
        <f t="shared" si="0"/>
        <v>0</v>
      </c>
      <c r="J35" s="31">
        <f t="shared" si="1"/>
        <v>16070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5502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2751</v>
      </c>
      <c r="I36" s="31">
        <f t="shared" si="0"/>
        <v>0</v>
      </c>
      <c r="J36" s="31">
        <f t="shared" si="1"/>
        <v>8253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11560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5780</v>
      </c>
      <c r="I37" s="31">
        <f t="shared" si="0"/>
        <v>0</v>
      </c>
      <c r="J37" s="31">
        <f t="shared" si="1"/>
        <v>17340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496</v>
      </c>
      <c r="D38" s="31">
        <f>(Jul!C38*10)+(Aug!C38*9)+(Sep!C38*8)+(Oct!C38*7)+(Nov!C38*6)+(Dec!C38*5)+(Jan!C38*4)+(Feb!C38*3)+(Mar!C38*2)+(Apr!C38*1)</f>
        <v>39794</v>
      </c>
      <c r="E38" s="8"/>
      <c r="F38" s="31">
        <f>(Jul!E38*10)+(Aug!E38*9)+(Sep!E38*8)+(Oct!E38*7)+(Nov!E38*6)+(Dec!E38*5)+(Jan!E38*4)+(Feb!E38*3)+(Mar!E38*2)+(Apr!E38*1)</f>
        <v>0</v>
      </c>
      <c r="G38" s="8">
        <v>2376</v>
      </c>
      <c r="H38" s="31">
        <f>Mar!H38+G38</f>
        <v>120972</v>
      </c>
      <c r="I38" s="31">
        <f t="shared" si="0"/>
        <v>2872</v>
      </c>
      <c r="J38" s="31">
        <f t="shared" si="1"/>
        <v>160766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38254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40831</v>
      </c>
      <c r="I39" s="31">
        <f t="shared" si="0"/>
        <v>0</v>
      </c>
      <c r="J39" s="31">
        <f t="shared" si="1"/>
        <v>79085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22042</v>
      </c>
      <c r="I40" s="31">
        <f t="shared" si="0"/>
        <v>0</v>
      </c>
      <c r="J40" s="31">
        <f t="shared" si="1"/>
        <v>22042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11102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20627</v>
      </c>
      <c r="I41" s="31">
        <f t="shared" si="0"/>
        <v>0</v>
      </c>
      <c r="J41" s="31">
        <f t="shared" si="1"/>
        <v>31729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553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16622</v>
      </c>
      <c r="I42" s="31">
        <f t="shared" si="0"/>
        <v>0</v>
      </c>
      <c r="J42" s="31">
        <f t="shared" si="1"/>
        <v>17175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0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21996</v>
      </c>
      <c r="E44" s="8"/>
      <c r="F44" s="31">
        <f>(Jul!E44*10)+(Aug!E44*9)+(Sep!E44*8)+(Oct!E44*7)+(Nov!E44*6)+(Dec!E44*5)+(Jan!E44*4)+(Feb!E44*3)+(Mar!E44*2)+(Apr!E44*1)</f>
        <v>3225</v>
      </c>
      <c r="G44" s="8"/>
      <c r="H44" s="31">
        <f>Mar!H44+G44</f>
        <v>66754</v>
      </c>
      <c r="I44" s="31">
        <f t="shared" si="0"/>
        <v>0</v>
      </c>
      <c r="J44" s="31">
        <f t="shared" si="1"/>
        <v>91975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9531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7413</v>
      </c>
      <c r="I47" s="31">
        <f t="shared" si="0"/>
        <v>0</v>
      </c>
      <c r="J47" s="31">
        <f t="shared" si="1"/>
        <v>16944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0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0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3751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35916</v>
      </c>
      <c r="I51" s="31">
        <f t="shared" si="0"/>
        <v>0</v>
      </c>
      <c r="J51" s="31">
        <f t="shared" si="1"/>
        <v>39667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208</v>
      </c>
      <c r="D53" s="31">
        <f>(Jul!C53*10)+(Aug!C53*9)+(Sep!C53*8)+(Oct!C53*7)+(Nov!C53*6)+(Dec!C53*5)+(Jan!C53*4)+(Feb!C53*3)+(Mar!C53*2)+(Apr!C53*1)</f>
        <v>10179</v>
      </c>
      <c r="E53" s="8"/>
      <c r="F53" s="31">
        <f>(Jul!E53*10)+(Aug!E53*9)+(Sep!E53*8)+(Oct!E53*7)+(Nov!E53*6)+(Dec!E53*5)+(Jan!E53*4)+(Feb!E53*3)+(Mar!E53*2)+(Apr!E53*1)</f>
        <v>0</v>
      </c>
      <c r="G53" s="8">
        <v>1039</v>
      </c>
      <c r="H53" s="31">
        <f>Mar!H53+G53</f>
        <v>176304</v>
      </c>
      <c r="I53" s="31">
        <f t="shared" si="0"/>
        <v>1247</v>
      </c>
      <c r="J53" s="31">
        <f t="shared" si="1"/>
        <v>186483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0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9508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47065</v>
      </c>
      <c r="I55" s="31">
        <f t="shared" si="0"/>
        <v>0</v>
      </c>
      <c r="J55" s="31">
        <f t="shared" si="1"/>
        <v>56573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200722</v>
      </c>
      <c r="E60" s="8"/>
      <c r="F60" s="31">
        <f>(Jul!E60*10)+(Aug!E60*9)+(Sep!E60*8)+(Oct!E60*7)+(Nov!E60*6)+(Dec!E60*5)+(Jan!E60*4)+(Feb!E60*3)+(Mar!E60*2)+(Apr!E60*1)</f>
        <v>0</v>
      </c>
      <c r="G60" s="8"/>
      <c r="H60" s="31">
        <f>Mar!H60+G60</f>
        <v>257209</v>
      </c>
      <c r="I60" s="31">
        <f t="shared" si="0"/>
        <v>0</v>
      </c>
      <c r="J60" s="31">
        <f t="shared" si="1"/>
        <v>457931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550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1840</v>
      </c>
      <c r="I62" s="31">
        <f t="shared" si="0"/>
        <v>0</v>
      </c>
      <c r="J62" s="31">
        <f t="shared" si="1"/>
        <v>2390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0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1227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3264</v>
      </c>
      <c r="I67" s="31">
        <f t="shared" si="2"/>
        <v>0</v>
      </c>
      <c r="J67" s="31">
        <f t="shared" si="3"/>
        <v>4491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0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24880</v>
      </c>
      <c r="D72" s="32">
        <f t="shared" si="4"/>
        <v>817431</v>
      </c>
      <c r="E72" s="32">
        <f t="shared" si="4"/>
        <v>988</v>
      </c>
      <c r="F72" s="32">
        <f t="shared" si="4"/>
        <v>16321</v>
      </c>
      <c r="G72" s="32">
        <f t="shared" si="4"/>
        <v>194101</v>
      </c>
      <c r="H72" s="32">
        <f t="shared" si="4"/>
        <v>2879553</v>
      </c>
      <c r="I72" s="32">
        <f t="shared" si="4"/>
        <v>219969</v>
      </c>
      <c r="J72" s="32">
        <f t="shared" si="4"/>
        <v>3713305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704</v>
      </c>
      <c r="D73" s="32">
        <f t="shared" si="5"/>
        <v>368243</v>
      </c>
      <c r="E73" s="32">
        <f t="shared" si="5"/>
        <v>0</v>
      </c>
      <c r="F73" s="32">
        <f t="shared" si="5"/>
        <v>7525</v>
      </c>
      <c r="G73" s="32">
        <f t="shared" si="5"/>
        <v>3415</v>
      </c>
      <c r="H73" s="32">
        <f t="shared" si="5"/>
        <v>833146</v>
      </c>
      <c r="I73" s="32">
        <f t="shared" si="5"/>
        <v>4119</v>
      </c>
      <c r="J73" s="32">
        <f t="shared" si="5"/>
        <v>1208914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25584</v>
      </c>
      <c r="D74" s="32">
        <f t="shared" ref="D74:J74" si="6">SUM(D72:D73)</f>
        <v>1185674</v>
      </c>
      <c r="E74" s="32">
        <f t="shared" si="6"/>
        <v>988</v>
      </c>
      <c r="F74" s="32">
        <f t="shared" si="6"/>
        <v>23846</v>
      </c>
      <c r="G74" s="32">
        <f t="shared" si="6"/>
        <v>197516</v>
      </c>
      <c r="H74" s="32">
        <f t="shared" si="6"/>
        <v>3712699</v>
      </c>
      <c r="I74" s="32">
        <f t="shared" si="6"/>
        <v>224088</v>
      </c>
      <c r="J74" s="32">
        <f t="shared" si="6"/>
        <v>4922219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H61" sqref="H6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>
        <v>282</v>
      </c>
      <c r="D8" s="31">
        <f>(Jul!C8*11)+(Aug!C8*10)+(Sep!C8*9)+(Oct!C8*8)+(Nov!C8*7)+(Dec!C8*6)+(Jan!C8*5)+(Feb!C8*4)+(Mar!C8*3)+(Apr!C8*2)+(May!C8*1)</f>
        <v>52334</v>
      </c>
      <c r="E8" s="8"/>
      <c r="F8" s="31">
        <f>(Jul!E8*11)+(Aug!E8*10)+(Sep!E8*9)+(Oct!E8*8)+(Nov!E8*7)+(Dec!E8*6)+(Jan!E8*5)+(Feb!E8*4)+(Mar!E8*3)+(Apr!E8*2)+(May!E8*1)</f>
        <v>0</v>
      </c>
      <c r="G8" s="8">
        <v>1182</v>
      </c>
      <c r="H8" s="31">
        <f>Apr!H8+G8</f>
        <v>113169</v>
      </c>
      <c r="I8" s="31">
        <f t="shared" si="0"/>
        <v>1464</v>
      </c>
      <c r="J8" s="49">
        <f t="shared" si="1"/>
        <v>165503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8544</v>
      </c>
      <c r="D9" s="31">
        <f>(Jul!C9*11)+(Aug!C9*10)+(Sep!C9*9)+(Oct!C9*8)+(Nov!C9*7)+(Dec!C9*6)+(Jan!C9*5)+(Feb!C9*4)+(Mar!C9*3)+(Apr!C9*2)+(May!C9*1)</f>
        <v>444622</v>
      </c>
      <c r="E9" s="8"/>
      <c r="F9" s="31">
        <f>(Jul!E9*11)+(Aug!E9*10)+(Sep!E9*9)+(Oct!E9*8)+(Nov!E9*7)+(Dec!E9*6)+(Jan!E9*5)+(Feb!E9*4)+(Mar!E9*3)+(Apr!E9*2)+(May!E9*1)</f>
        <v>8045</v>
      </c>
      <c r="G9" s="8">
        <v>83132</v>
      </c>
      <c r="H9" s="31">
        <f>Apr!H9+G9</f>
        <v>1315026</v>
      </c>
      <c r="I9" s="31">
        <f t="shared" si="0"/>
        <v>91676</v>
      </c>
      <c r="J9" s="49">
        <f t="shared" si="1"/>
        <v>1767693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0</v>
      </c>
      <c r="I10" s="31">
        <f t="shared" si="0"/>
        <v>0</v>
      </c>
      <c r="J10" s="49">
        <f t="shared" si="1"/>
        <v>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>
        <v>7419</v>
      </c>
      <c r="D11" s="31">
        <f>(Jul!C11*11)+(Aug!C11*10)+(Sep!C11*9)+(Oct!C11*8)+(Nov!C11*7)+(Dec!C11*6)+(Jan!C11*5)+(Feb!C11*4)+(Mar!C11*3)+(Apr!C11*2)+(May!C11*1)</f>
        <v>237764</v>
      </c>
      <c r="E11" s="8"/>
      <c r="F11" s="31">
        <f>(Jul!E11*11)+(Aug!E11*10)+(Sep!E11*9)+(Oct!E11*8)+(Nov!E11*7)+(Dec!E11*6)+(Jan!E11*5)+(Feb!E11*4)+(Mar!E11*3)+(Apr!E11*2)+(May!E11*1)</f>
        <v>13508</v>
      </c>
      <c r="G11" s="8">
        <v>39268</v>
      </c>
      <c r="H11" s="31">
        <f>Apr!H11+G11</f>
        <v>735972</v>
      </c>
      <c r="I11" s="31">
        <f t="shared" si="0"/>
        <v>46687</v>
      </c>
      <c r="J11" s="49">
        <f t="shared" si="1"/>
        <v>987244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4556</v>
      </c>
      <c r="I12" s="31">
        <f t="shared" si="0"/>
        <v>0</v>
      </c>
      <c r="J12" s="49">
        <f t="shared" si="1"/>
        <v>4556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1584</v>
      </c>
      <c r="D13" s="31">
        <f>(Jul!C13*11)+(Aug!C13*10)+(Sep!C13*9)+(Oct!C13*8)+(Nov!C13*7)+(Dec!C13*6)+(Jan!C13*5)+(Feb!C13*4)+(Mar!C13*3)+(Apr!C13*2)+(May!C13*1)</f>
        <v>65393</v>
      </c>
      <c r="E13" s="8"/>
      <c r="F13" s="31">
        <f>(Jul!E13*11)+(Aug!E13*10)+(Sep!E13*9)+(Oct!E13*8)+(Nov!E13*7)+(Dec!E13*6)+(Jan!E13*5)+(Feb!E13*4)+(Mar!E13*3)+(Apr!E13*2)+(May!E13*1)</f>
        <v>0</v>
      </c>
      <c r="G13" s="8">
        <v>14764</v>
      </c>
      <c r="H13" s="31">
        <f>Apr!H13+G13</f>
        <v>338045</v>
      </c>
      <c r="I13" s="31">
        <f t="shared" si="0"/>
        <v>16348</v>
      </c>
      <c r="J13" s="49">
        <f t="shared" si="1"/>
        <v>403438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0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0</v>
      </c>
      <c r="I16" s="31">
        <f t="shared" si="0"/>
        <v>0</v>
      </c>
      <c r="J16" s="49">
        <f t="shared" si="1"/>
        <v>0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0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0</v>
      </c>
      <c r="I17" s="31">
        <f t="shared" si="0"/>
        <v>0</v>
      </c>
      <c r="J17" s="49">
        <f t="shared" si="1"/>
        <v>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0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0</v>
      </c>
      <c r="I20" s="31">
        <f t="shared" si="0"/>
        <v>0</v>
      </c>
      <c r="J20" s="49">
        <f t="shared" si="1"/>
        <v>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99326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267280</v>
      </c>
      <c r="I21" s="31">
        <f t="shared" si="0"/>
        <v>0</v>
      </c>
      <c r="J21" s="49">
        <f t="shared" si="1"/>
        <v>366606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>
        <v>133</v>
      </c>
      <c r="D22" s="31">
        <f>(Jul!C22*11)+(Aug!C22*10)+(Sep!C22*9)+(Oct!C22*8)+(Nov!C22*7)+(Dec!C22*6)+(Jan!C22*5)+(Feb!C22*4)+(Mar!C22*3)+(Apr!C22*2)+(May!C22*1)</f>
        <v>19285</v>
      </c>
      <c r="E22" s="8"/>
      <c r="F22" s="31">
        <f>(Jul!E22*11)+(Aug!E22*10)+(Sep!E22*9)+(Oct!E22*8)+(Nov!E22*7)+(Dec!E22*6)+(Jan!E22*5)+(Feb!E22*4)+(Mar!E22*3)+(Apr!E22*2)+(May!E22*1)</f>
        <v>0</v>
      </c>
      <c r="G22" s="8">
        <v>1067</v>
      </c>
      <c r="H22" s="31">
        <f>Apr!H22+G22</f>
        <v>75634</v>
      </c>
      <c r="I22" s="31">
        <f t="shared" si="0"/>
        <v>1200</v>
      </c>
      <c r="J22" s="49">
        <f t="shared" si="1"/>
        <v>94919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>
        <v>838</v>
      </c>
      <c r="D23" s="31">
        <f>(Jul!C23*11)+(Aug!C23*10)+(Sep!C23*9)+(Oct!C23*8)+(Nov!C23*7)+(Dec!C23*6)+(Jan!C23*5)+(Feb!C23*4)+(Mar!C23*3)+(Apr!C23*2)+(May!C23*1)</f>
        <v>2466</v>
      </c>
      <c r="E23" s="8"/>
      <c r="F23" s="31">
        <f>(Jul!E23*11)+(Aug!E23*10)+(Sep!E23*9)+(Oct!E23*8)+(Nov!E23*7)+(Dec!E23*6)+(Jan!E23*5)+(Feb!E23*4)+(Mar!E23*3)+(Apr!E23*2)+(May!E23*1)</f>
        <v>0</v>
      </c>
      <c r="G23" s="8">
        <v>3354</v>
      </c>
      <c r="H23" s="31">
        <f>Apr!H23+G23</f>
        <v>3354</v>
      </c>
      <c r="I23" s="31">
        <f t="shared" si="0"/>
        <v>4192</v>
      </c>
      <c r="J23" s="49">
        <f t="shared" si="1"/>
        <v>5820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80787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109654</v>
      </c>
      <c r="I27" s="31">
        <f t="shared" si="0"/>
        <v>0</v>
      </c>
      <c r="J27" s="49">
        <f t="shared" si="1"/>
        <v>190441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0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0</v>
      </c>
      <c r="I28" s="31">
        <f t="shared" si="0"/>
        <v>0</v>
      </c>
      <c r="J28" s="49">
        <f t="shared" si="1"/>
        <v>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6080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59630</v>
      </c>
      <c r="I30" s="31">
        <f t="shared" si="0"/>
        <v>0</v>
      </c>
      <c r="J30" s="49">
        <f t="shared" si="1"/>
        <v>65710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0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0</v>
      </c>
      <c r="I31" s="31">
        <f t="shared" si="0"/>
        <v>0</v>
      </c>
      <c r="J31" s="49">
        <f t="shared" si="1"/>
        <v>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0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>
        <v>1338</v>
      </c>
      <c r="D33" s="31">
        <f>(Jul!C33*11)+(Aug!C33*10)+(Sep!C33*9)+(Oct!C33*8)+(Nov!C33*7)+(Dec!C33*6)+(Jan!C33*5)+(Feb!C33*4)+(Mar!C33*3)+(Apr!C33*2)+(May!C33*1)</f>
        <v>1338</v>
      </c>
      <c r="E33" s="8"/>
      <c r="F33" s="31">
        <f>(Jul!E33*11)+(Aug!E33*10)+(Sep!E33*9)+(Oct!E33*8)+(Nov!E33*7)+(Dec!E33*6)+(Jan!E33*5)+(Feb!E33*4)+(Mar!E33*3)+(Apr!E33*2)+(May!E33*1)</f>
        <v>0</v>
      </c>
      <c r="G33" s="8">
        <v>17371</v>
      </c>
      <c r="H33" s="31">
        <f>Apr!H33+G33</f>
        <v>17371</v>
      </c>
      <c r="I33" s="31">
        <f t="shared" si="0"/>
        <v>18709</v>
      </c>
      <c r="J33" s="49">
        <f t="shared" si="1"/>
        <v>18709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5352</v>
      </c>
      <c r="E35" s="8"/>
      <c r="F35" s="31">
        <f>(Jul!E35*11)+(Aug!E35*10)+(Sep!E35*9)+(Oct!E35*8)+(Nov!E35*7)+(Dec!E35*6)+(Jan!E35*5)+(Feb!E35*4)+(Mar!E35*3)+(Apr!E35*2)+(May!E35*1)</f>
        <v>5375</v>
      </c>
      <c r="G35" s="8"/>
      <c r="H35" s="31">
        <f>Apr!H35+G35</f>
        <v>7756</v>
      </c>
      <c r="I35" s="31">
        <f t="shared" si="0"/>
        <v>0</v>
      </c>
      <c r="J35" s="49">
        <f t="shared" si="1"/>
        <v>18483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6419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2751</v>
      </c>
      <c r="I36" s="31">
        <f t="shared" si="0"/>
        <v>0</v>
      </c>
      <c r="J36" s="49">
        <f t="shared" si="1"/>
        <v>9170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12716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5780</v>
      </c>
      <c r="I37" s="31">
        <f t="shared" si="0"/>
        <v>0</v>
      </c>
      <c r="J37" s="49">
        <f t="shared" si="1"/>
        <v>18496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>
        <v>1338</v>
      </c>
      <c r="D38" s="31">
        <f>(Jul!C38*11)+(Aug!C38*10)+(Sep!C38*9)+(Oct!C38*8)+(Nov!C38*7)+(Dec!C38*6)+(Jan!C38*5)+(Feb!C38*4)+(Mar!C38*3)+(Apr!C38*2)+(May!C38*1)</f>
        <v>49574</v>
      </c>
      <c r="E38" s="8"/>
      <c r="F38" s="31">
        <f>(Jul!E38*11)+(Aug!E38*10)+(Sep!E38*9)+(Oct!E38*8)+(Nov!E38*7)+(Dec!E38*6)+(Jan!E38*5)+(Feb!E38*4)+(Mar!E38*3)+(Apr!E38*2)+(May!E38*1)</f>
        <v>0</v>
      </c>
      <c r="G38" s="8">
        <v>15154</v>
      </c>
      <c r="H38" s="31">
        <f>Apr!H38+G38</f>
        <v>136126</v>
      </c>
      <c r="I38" s="31">
        <f t="shared" si="0"/>
        <v>16492</v>
      </c>
      <c r="J38" s="49">
        <f t="shared" si="1"/>
        <v>185700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>
        <v>531</v>
      </c>
      <c r="D39" s="31">
        <f>(Jul!C39*11)+(Aug!C39*10)+(Sep!C39*9)+(Oct!C39*8)+(Nov!C39*7)+(Dec!C39*6)+(Jan!C39*5)+(Feb!C39*4)+(Mar!C39*3)+(Apr!C39*2)+(May!C39*1)</f>
        <v>45142</v>
      </c>
      <c r="E39" s="8"/>
      <c r="F39" s="31">
        <f>(Jul!E39*11)+(Aug!E39*10)+(Sep!E39*9)+(Oct!E39*8)+(Nov!E39*7)+(Dec!E39*6)+(Jan!E39*5)+(Feb!E39*4)+(Mar!E39*3)+(Apr!E39*2)+(May!E39*1)</f>
        <v>0</v>
      </c>
      <c r="G39" s="8">
        <v>10110</v>
      </c>
      <c r="H39" s="31">
        <f>Apr!H39+G39</f>
        <v>50941</v>
      </c>
      <c r="I39" s="31">
        <f t="shared" si="0"/>
        <v>10641</v>
      </c>
      <c r="J39" s="49">
        <f t="shared" si="1"/>
        <v>96083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22042</v>
      </c>
      <c r="I40" s="31">
        <f t="shared" si="0"/>
        <v>0</v>
      </c>
      <c r="J40" s="49">
        <f t="shared" si="1"/>
        <v>22042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12688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20627</v>
      </c>
      <c r="I41" s="31">
        <f t="shared" si="0"/>
        <v>0</v>
      </c>
      <c r="J41" s="49">
        <f t="shared" si="1"/>
        <v>33315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632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16622</v>
      </c>
      <c r="I42" s="31">
        <f t="shared" si="0"/>
        <v>0</v>
      </c>
      <c r="J42" s="49">
        <f t="shared" si="1"/>
        <v>17254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0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0</v>
      </c>
      <c r="I43" s="31">
        <f t="shared" si="0"/>
        <v>0</v>
      </c>
      <c r="J43" s="49">
        <f t="shared" si="1"/>
        <v>0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>
        <v>574</v>
      </c>
      <c r="D44" s="31">
        <f>(Jul!C44*11)+(Aug!C44*10)+(Sep!C44*9)+(Oct!C44*8)+(Nov!C44*7)+(Dec!C44*6)+(Jan!C44*5)+(Feb!C44*4)+(Mar!C44*3)+(Apr!C44*2)+(May!C44*1)</f>
        <v>29501</v>
      </c>
      <c r="E44" s="8"/>
      <c r="F44" s="31">
        <f>(Jul!E44*11)+(Aug!E44*10)+(Sep!E44*9)+(Oct!E44*8)+(Nov!E44*7)+(Dec!E44*6)+(Jan!E44*5)+(Feb!E44*4)+(Mar!E44*3)+(Apr!E44*2)+(May!E44*1)</f>
        <v>4300</v>
      </c>
      <c r="G44" s="8">
        <v>1149</v>
      </c>
      <c r="H44" s="31">
        <f>Apr!H44+G44</f>
        <v>67903</v>
      </c>
      <c r="I44" s="31">
        <f t="shared" si="0"/>
        <v>1723</v>
      </c>
      <c r="J44" s="49">
        <f t="shared" si="1"/>
        <v>101704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0</v>
      </c>
      <c r="I46" s="31">
        <f t="shared" si="0"/>
        <v>0</v>
      </c>
      <c r="J46" s="49">
        <f t="shared" si="1"/>
        <v>0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10590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7413</v>
      </c>
      <c r="I47" s="31">
        <f t="shared" si="0"/>
        <v>0</v>
      </c>
      <c r="J47" s="49">
        <f t="shared" si="1"/>
        <v>18003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0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0</v>
      </c>
      <c r="I48" s="31">
        <f t="shared" si="0"/>
        <v>0</v>
      </c>
      <c r="J48" s="49">
        <f t="shared" si="1"/>
        <v>0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0</v>
      </c>
      <c r="I49" s="31">
        <f t="shared" si="0"/>
        <v>0</v>
      </c>
      <c r="J49" s="49">
        <f t="shared" si="1"/>
        <v>0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0</v>
      </c>
      <c r="I50" s="31">
        <f t="shared" si="0"/>
        <v>0</v>
      </c>
      <c r="J50" s="49">
        <f t="shared" si="1"/>
        <v>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4722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35916</v>
      </c>
      <c r="I51" s="31">
        <f t="shared" si="0"/>
        <v>0</v>
      </c>
      <c r="J51" s="49">
        <f t="shared" si="1"/>
        <v>40638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0</v>
      </c>
      <c r="I52" s="31">
        <f t="shared" si="0"/>
        <v>0</v>
      </c>
      <c r="J52" s="49">
        <f t="shared" si="1"/>
        <v>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>
        <v>1186</v>
      </c>
      <c r="D53" s="31">
        <f>(Jul!C53*11)+(Aug!C53*10)+(Sep!C53*9)+(Oct!C53*8)+(Nov!C53*7)+(Dec!C53*6)+(Jan!C53*5)+(Feb!C53*4)+(Mar!C53*3)+(Apr!C53*2)+(May!C53*1)</f>
        <v>14318</v>
      </c>
      <c r="E53" s="8"/>
      <c r="F53" s="31">
        <f>(Jul!E53*11)+(Aug!E53*10)+(Sep!E53*9)+(Oct!E53*8)+(Nov!E53*7)+(Dec!E53*6)+(Jan!E53*5)+(Feb!E53*4)+(Mar!E53*3)+(Apr!E53*2)+(May!E53*1)</f>
        <v>0</v>
      </c>
      <c r="G53" s="8">
        <v>2372</v>
      </c>
      <c r="H53" s="31">
        <f>Apr!H53+G53</f>
        <v>178676</v>
      </c>
      <c r="I53" s="31">
        <f t="shared" si="0"/>
        <v>3558</v>
      </c>
      <c r="J53" s="49">
        <f t="shared" si="1"/>
        <v>192994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0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0</v>
      </c>
      <c r="I54" s="31">
        <f t="shared" si="0"/>
        <v>0</v>
      </c>
      <c r="J54" s="49">
        <f t="shared" si="1"/>
        <v>0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13424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47065</v>
      </c>
      <c r="I55" s="31">
        <f t="shared" si="0"/>
        <v>0</v>
      </c>
      <c r="J55" s="49">
        <f t="shared" si="1"/>
        <v>60489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>
        <v>7407</v>
      </c>
      <c r="D60" s="31">
        <f>(Jul!C60*11)+(Aug!C60*10)+(Sep!C60*9)+(Oct!C60*8)+(Nov!C60*7)+(Dec!C60*6)+(Jan!C60*5)+(Feb!C60*4)+(Mar!C60*3)+(Apr!C60*2)+(May!C60*1)</f>
        <v>239843</v>
      </c>
      <c r="E60" s="8"/>
      <c r="F60" s="31">
        <f>(Jul!E60*11)+(Aug!E60*10)+(Sep!E60*9)+(Oct!E60*8)+(Nov!E60*7)+(Dec!E60*6)+(Jan!E60*5)+(Feb!E60*4)+(Mar!E60*3)+(Apr!E60*2)+(May!E60*1)</f>
        <v>0</v>
      </c>
      <c r="G60" s="8">
        <v>82456</v>
      </c>
      <c r="H60" s="31">
        <f>Apr!H60+G60</f>
        <v>339665</v>
      </c>
      <c r="I60" s="31">
        <f t="shared" si="0"/>
        <v>89863</v>
      </c>
      <c r="J60" s="49">
        <f t="shared" si="1"/>
        <v>579508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660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1840</v>
      </c>
      <c r="I62" s="31">
        <f t="shared" si="0"/>
        <v>0</v>
      </c>
      <c r="J62" s="49">
        <f t="shared" si="1"/>
        <v>2500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0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0</v>
      </c>
      <c r="I63" s="31">
        <f t="shared" si="0"/>
        <v>0</v>
      </c>
      <c r="J63" s="49">
        <f t="shared" si="1"/>
        <v>0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1636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3264</v>
      </c>
      <c r="I67" s="31">
        <f t="shared" si="2"/>
        <v>0</v>
      </c>
      <c r="J67" s="49">
        <f t="shared" si="3"/>
        <v>4900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0</v>
      </c>
      <c r="I71" s="31">
        <f t="shared" si="2"/>
        <v>0</v>
      </c>
      <c r="J71" s="49">
        <f t="shared" si="3"/>
        <v>0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18800</v>
      </c>
      <c r="D72" s="32">
        <f t="shared" si="4"/>
        <v>1008057</v>
      </c>
      <c r="E72" s="32">
        <f t="shared" si="4"/>
        <v>0</v>
      </c>
      <c r="F72" s="32">
        <f t="shared" si="4"/>
        <v>21553</v>
      </c>
      <c r="G72" s="32">
        <f t="shared" si="4"/>
        <v>142767</v>
      </c>
      <c r="H72" s="32">
        <f t="shared" si="4"/>
        <v>3022320</v>
      </c>
      <c r="I72" s="32">
        <f t="shared" si="4"/>
        <v>161567</v>
      </c>
      <c r="J72" s="32">
        <f t="shared" si="4"/>
        <v>4051930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12374</v>
      </c>
      <c r="D73" s="32">
        <f t="shared" si="5"/>
        <v>448555</v>
      </c>
      <c r="E73" s="32">
        <f t="shared" si="5"/>
        <v>0</v>
      </c>
      <c r="F73" s="32">
        <f t="shared" si="5"/>
        <v>9675</v>
      </c>
      <c r="G73" s="32">
        <f t="shared" si="5"/>
        <v>128612</v>
      </c>
      <c r="H73" s="32">
        <f t="shared" si="5"/>
        <v>961758</v>
      </c>
      <c r="I73" s="32">
        <f t="shared" si="5"/>
        <v>140986</v>
      </c>
      <c r="J73" s="32">
        <f t="shared" si="5"/>
        <v>1419988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31174</v>
      </c>
      <c r="D74" s="32">
        <f t="shared" ref="D74:J74" si="6">SUM(D72:D73)</f>
        <v>1456612</v>
      </c>
      <c r="E74" s="32">
        <f t="shared" si="6"/>
        <v>0</v>
      </c>
      <c r="F74" s="32">
        <f t="shared" si="6"/>
        <v>31228</v>
      </c>
      <c r="G74" s="32">
        <f t="shared" si="6"/>
        <v>271379</v>
      </c>
      <c r="H74" s="32">
        <f t="shared" si="6"/>
        <v>3984078</v>
      </c>
      <c r="I74" s="32">
        <f t="shared" si="6"/>
        <v>302553</v>
      </c>
      <c r="J74" s="32">
        <f t="shared" si="6"/>
        <v>5471918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3" activePane="bottomLeft" state="frozen"/>
      <selection pane="bottomLeft" activeCell="F63" sqref="F63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2284</v>
      </c>
      <c r="D8" s="49">
        <f>(Jul!C8*12)+(Aug!C8*11)+(Sep!C8*10)+(Oct!C8*9)+(Nov!C8*8)+(Dec!C8*7)+(Jan!C8*6)+(Feb!C8*5)+(Mar!C8*4)+(Apr!C8*3)+(May!C8*2)+(Jun!C8*1)</f>
        <v>66737</v>
      </c>
      <c r="E8" s="8"/>
      <c r="F8" s="49">
        <f>(Jul!E8*12)+(Aug!E8*11)+(Sep!E8*10)+(Oct!E8*9)+(Nov!E8*8)+(Dec!E8*7)+(Jan!E8*6)+(Feb!E8*5)+(Mar!E8*4)+(Apr!E8*3)+(May!E8*2)+(Jun!E8*1)</f>
        <v>0</v>
      </c>
      <c r="G8" s="8">
        <v>19781</v>
      </c>
      <c r="H8" s="31">
        <f>May!H8+G8</f>
        <v>132950</v>
      </c>
      <c r="I8" s="31">
        <f t="shared" si="0"/>
        <v>22065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199687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15724</v>
      </c>
      <c r="D9" s="49">
        <f>(Jul!C9*12)+(Aug!C9*11)+(Sep!C9*10)+(Oct!C9*9)+(Nov!C9*8)+(Dec!C9*7)+(Jan!C9*6)+(Feb!C9*5)+(Mar!C9*4)+(Apr!C9*3)+(May!C9*2)+(Jun!C9*1)</f>
        <v>546333</v>
      </c>
      <c r="E9" s="8">
        <v>2849</v>
      </c>
      <c r="F9" s="49">
        <f>(Jul!E9*12)+(Aug!E9*11)+(Sep!E9*10)+(Oct!E9*9)+(Nov!E9*8)+(Dec!E9*7)+(Jan!E9*6)+(Feb!E9*5)+(Mar!E9*4)+(Apr!E9*3)+(May!E9*2)+(Jun!E9*1)</f>
        <v>12749</v>
      </c>
      <c r="G9" s="8">
        <v>168768</v>
      </c>
      <c r="H9" s="31">
        <f>May!H9+G9</f>
        <v>1483794</v>
      </c>
      <c r="I9" s="31">
        <f t="shared" si="0"/>
        <v>187341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2042876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0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0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>
        <v>8203</v>
      </c>
      <c r="D11" s="49">
        <f>(Jul!C11*12)+(Aug!C11*11)+(Sep!C11*10)+(Oct!C11*9)+(Nov!C11*8)+(Dec!C11*7)+(Jan!C11*6)+(Feb!C11*5)+(Mar!C11*4)+(Apr!C11*3)+(May!C11*2)+(Jun!C11*1)</f>
        <v>293595</v>
      </c>
      <c r="E11" s="8">
        <v>17475</v>
      </c>
      <c r="F11" s="49">
        <f>(Jul!E11*12)+(Aug!E11*11)+(Sep!E11*10)+(Oct!E11*9)+(Nov!E11*8)+(Dec!E11*7)+(Jan!E11*6)+(Feb!E11*5)+(Mar!E11*4)+(Apr!E11*3)+(May!E11*2)+(Jun!E11*1)</f>
        <v>34360</v>
      </c>
      <c r="G11" s="8">
        <v>199911</v>
      </c>
      <c r="H11" s="31">
        <f>May!H11+G11</f>
        <v>935883</v>
      </c>
      <c r="I11" s="31">
        <f t="shared" si="0"/>
        <v>225589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1263838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4556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4556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3071</v>
      </c>
      <c r="D13" s="49">
        <f>(Jul!C13*12)+(Aug!C13*11)+(Sep!C13*10)+(Oct!C13*9)+(Nov!C13*8)+(Dec!C13*7)+(Jan!C13*6)+(Feb!C13*5)+(Mar!C13*4)+(Apr!C13*3)+(May!C13*2)+(Jun!C13*1)</f>
        <v>80327</v>
      </c>
      <c r="E13" s="8">
        <v>227</v>
      </c>
      <c r="F13" s="49">
        <f>(Jul!E13*12)+(Aug!E13*11)+(Sep!E13*10)+(Oct!E13*9)+(Nov!E13*8)+(Dec!E13*7)+(Jan!E13*6)+(Feb!E13*5)+(Mar!E13*4)+(Apr!E13*3)+(May!E13*2)+(Jun!E13*1)</f>
        <v>227</v>
      </c>
      <c r="G13" s="8">
        <v>14640</v>
      </c>
      <c r="H13" s="31">
        <f>May!H13+G13</f>
        <v>352685</v>
      </c>
      <c r="I13" s="31">
        <f t="shared" si="0"/>
        <v>17938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433239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0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0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0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>
        <v>2266</v>
      </c>
      <c r="D19" s="49">
        <f>(Jul!C19*12)+(Aug!C19*11)+(Sep!C19*10)+(Oct!C19*9)+(Nov!C19*8)+(Dec!C19*7)+(Jan!C19*6)+(Feb!C19*5)+(Mar!C19*4)+(Apr!C19*3)+(May!C19*2)+(Jun!C19*1)</f>
        <v>2266</v>
      </c>
      <c r="E19" s="8"/>
      <c r="F19" s="49">
        <f>(Jul!E19*12)+(Aug!E19*11)+(Sep!E19*10)+(Oct!E19*9)+(Nov!E19*8)+(Dec!E19*7)+(Jan!E19*6)+(Feb!E19*5)+(Mar!E19*4)+(Apr!E19*3)+(May!E19*2)+(Jun!E19*1)</f>
        <v>0</v>
      </c>
      <c r="G19" s="8">
        <v>6798</v>
      </c>
      <c r="H19" s="31">
        <f>May!H19+G19</f>
        <v>6798</v>
      </c>
      <c r="I19" s="31">
        <f t="shared" si="0"/>
        <v>9064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9064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0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1268</v>
      </c>
      <c r="D21" s="49">
        <f>(Jul!C21*12)+(Aug!C21*11)+(Sep!C21*10)+(Oct!C21*9)+(Nov!C21*8)+(Dec!C21*7)+(Jan!C21*6)+(Feb!C21*5)+(Mar!C21*4)+(Apr!C21*3)+(May!C21*2)+(Jun!C21*1)</f>
        <v>114571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14177</v>
      </c>
      <c r="H21" s="31">
        <f>May!H21+G21</f>
        <v>281457</v>
      </c>
      <c r="I21" s="31">
        <f t="shared" si="0"/>
        <v>15445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396028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22760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75634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98394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>
        <v>81</v>
      </c>
      <c r="D23" s="49">
        <f>(Jul!C23*12)+(Aug!C23*11)+(Sep!C23*10)+(Oct!C23*9)+(Nov!C23*8)+(Dec!C23*7)+(Jan!C23*6)+(Feb!C23*5)+(Mar!C23*4)+(Apr!C23*3)+(May!C23*2)+(Jun!C23*1)</f>
        <v>3533</v>
      </c>
      <c r="E23" s="8"/>
      <c r="F23" s="49">
        <f>(Jul!E23*12)+(Aug!E23*11)+(Sep!E23*10)+(Oct!E23*9)+(Nov!E23*8)+(Dec!E23*7)+(Jan!E23*6)+(Feb!E23*5)+(Mar!E23*4)+(Apr!E23*3)+(May!E23*2)+(Jun!E23*1)</f>
        <v>0</v>
      </c>
      <c r="G23" s="8">
        <v>405</v>
      </c>
      <c r="H23" s="31">
        <f>May!H23+G23</f>
        <v>3759</v>
      </c>
      <c r="I23" s="31">
        <f t="shared" si="0"/>
        <v>486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7292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>
        <v>3179</v>
      </c>
      <c r="D27" s="49">
        <f>(Jul!C27*12)+(Aug!C27*11)+(Sep!C27*10)+(Oct!C27*9)+(Nov!C27*8)+(Dec!C27*7)+(Jan!C27*6)+(Feb!C27*5)+(Mar!C27*4)+(Apr!C27*3)+(May!C27*2)+(Jun!C27*1)</f>
        <v>97949</v>
      </c>
      <c r="E27" s="8">
        <v>3660</v>
      </c>
      <c r="F27" s="49">
        <f>(Jul!E27*12)+(Aug!E27*11)+(Sep!E27*10)+(Oct!E27*9)+(Nov!E27*8)+(Dec!E27*7)+(Jan!E27*6)+(Feb!E27*5)+(Mar!E27*4)+(Apr!E27*3)+(May!E27*2)+(Jun!E27*1)</f>
        <v>3660</v>
      </c>
      <c r="G27" s="8">
        <v>42020</v>
      </c>
      <c r="H27" s="31">
        <f>May!H27+G27</f>
        <v>151674</v>
      </c>
      <c r="I27" s="31">
        <f t="shared" si="0"/>
        <v>48859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253283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0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6688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59630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66318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>
        <v>292</v>
      </c>
      <c r="D31" s="49">
        <f>(Jul!C31*12)+(Aug!C31*11)+(Sep!C31*10)+(Oct!C31*9)+(Nov!C31*8)+(Dec!C31*7)+(Jan!C31*6)+(Feb!C31*5)+(Mar!C31*4)+(Apr!C31*3)+(May!C31*2)+(Jun!C31*1)</f>
        <v>292</v>
      </c>
      <c r="E31" s="8"/>
      <c r="F31" s="49">
        <f>(Jul!E31*12)+(Aug!E31*11)+(Sep!E31*10)+(Oct!E31*9)+(Nov!E31*8)+(Dec!E31*7)+(Jan!E31*6)+(Feb!E31*5)+(Mar!E31*4)+(Apr!E31*3)+(May!E31*2)+(Jun!E31*1)</f>
        <v>0</v>
      </c>
      <c r="G31" s="8">
        <v>1460</v>
      </c>
      <c r="H31" s="31">
        <f>May!H31+G31</f>
        <v>1460</v>
      </c>
      <c r="I31" s="31">
        <f t="shared" si="0"/>
        <v>1752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1752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2676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17371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20047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6690</v>
      </c>
      <c r="E35" s="8"/>
      <c r="F35" s="49">
        <f>(Jul!E35*12)+(Aug!E35*11)+(Sep!E35*10)+(Oct!E35*9)+(Nov!E35*8)+(Dec!E35*7)+(Jan!E35*6)+(Feb!E35*5)+(Mar!E35*4)+(Apr!E35*3)+(May!E35*2)+(Jun!E35*1)</f>
        <v>6450</v>
      </c>
      <c r="G35" s="8"/>
      <c r="H35" s="31">
        <f>May!H35+G35</f>
        <v>7756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20896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7336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2751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10087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13872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5780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19652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>
        <v>216</v>
      </c>
      <c r="D38" s="49">
        <f>(Jul!C38*12)+(Aug!C38*11)+(Sep!C38*10)+(Oct!C38*9)+(Nov!C38*8)+(Dec!C38*7)+(Jan!C38*6)+(Feb!C38*5)+(Mar!C38*4)+(Apr!C38*3)+(May!C38*2)+(Jun!C38*1)</f>
        <v>59570</v>
      </c>
      <c r="E38" s="8"/>
      <c r="F38" s="49">
        <f>(Jul!E38*12)+(Aug!E38*11)+(Sep!E38*10)+(Oct!E38*9)+(Nov!E38*8)+(Dec!E38*7)+(Jan!E38*6)+(Feb!E38*5)+(Mar!E38*4)+(Apr!E38*3)+(May!E38*2)+(Jun!E38*1)</f>
        <v>0</v>
      </c>
      <c r="G38" s="8">
        <v>648</v>
      </c>
      <c r="H38" s="31">
        <f>May!H38+G38</f>
        <v>136774</v>
      </c>
      <c r="I38" s="31">
        <f t="shared" si="0"/>
        <v>864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196344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>
        <v>589</v>
      </c>
      <c r="D39" s="49">
        <f>(Jul!C39*12)+(Aug!C39*11)+(Sep!C39*10)+(Oct!C39*9)+(Nov!C39*8)+(Dec!C39*7)+(Jan!C39*6)+(Feb!C39*5)+(Mar!C39*4)+(Apr!C39*3)+(May!C39*2)+(Jun!C39*1)</f>
        <v>52619</v>
      </c>
      <c r="E39" s="8"/>
      <c r="F39" s="49">
        <f>(Jul!E39*12)+(Aug!E39*11)+(Sep!E39*10)+(Oct!E39*9)+(Nov!E39*8)+(Dec!E39*7)+(Jan!E39*6)+(Feb!E39*5)+(Mar!E39*4)+(Apr!E39*3)+(May!E39*2)+(Jun!E39*1)</f>
        <v>0</v>
      </c>
      <c r="G39" s="8">
        <v>4711</v>
      </c>
      <c r="H39" s="31">
        <f>May!H39+G39</f>
        <v>55652</v>
      </c>
      <c r="I39" s="31">
        <f t="shared" si="0"/>
        <v>5300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108271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22042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22042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14274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20627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34901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711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16622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17333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0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0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37006</v>
      </c>
      <c r="E44" s="8"/>
      <c r="F44" s="49">
        <f>(Jul!E44*12)+(Aug!E44*11)+(Sep!E44*10)+(Oct!E44*9)+(Nov!E44*8)+(Dec!E44*7)+(Jan!E44*6)+(Feb!E44*5)+(Mar!E44*4)+(Apr!E44*3)+(May!E44*2)+(Jun!E44*1)</f>
        <v>5375</v>
      </c>
      <c r="G44" s="8"/>
      <c r="H44" s="31">
        <f>May!H44+G44</f>
        <v>67903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110284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0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0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11649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7413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19062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0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0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0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0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0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5693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35916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41609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>
        <v>3344</v>
      </c>
      <c r="D53" s="49">
        <f>(Jul!C53*12)+(Aug!C53*11)+(Sep!C53*10)+(Oct!C53*9)+(Nov!C53*8)+(Dec!C53*7)+(Jan!C53*6)+(Feb!C53*5)+(Mar!C53*4)+(Apr!C53*3)+(May!C53*2)+(Jun!C53*1)</f>
        <v>21801</v>
      </c>
      <c r="E53" s="8"/>
      <c r="F53" s="49">
        <f>(Jul!E53*12)+(Aug!E53*11)+(Sep!E53*10)+(Oct!E53*9)+(Nov!E53*8)+(Dec!E53*7)+(Jan!E53*6)+(Feb!E53*5)+(Mar!E53*4)+(Apr!E53*3)+(May!E53*2)+(Jun!E53*1)</f>
        <v>0</v>
      </c>
      <c r="G53" s="8">
        <v>13770</v>
      </c>
      <c r="H53" s="31">
        <f>May!H53+G53</f>
        <v>192446</v>
      </c>
      <c r="I53" s="31">
        <f t="shared" si="0"/>
        <v>17114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214247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0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17340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47065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64405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>
        <v>1153</v>
      </c>
      <c r="D56" s="49">
        <f>(Jul!C56*12)+(Aug!C56*11)+(Sep!C56*10)+(Oct!C56*9)+(Nov!C56*8)+(Dec!C56*7)+(Jan!C56*6)+(Feb!C56*5)+(Mar!C56*4)+(Apr!C56*3)+(May!C56*2)+(Jun!C56*1)</f>
        <v>1153</v>
      </c>
      <c r="E56" s="8"/>
      <c r="F56" s="49">
        <f>(Jul!E56*12)+(Aug!E56*11)+(Sep!E56*10)+(Oct!E56*9)+(Nov!E56*8)+(Dec!E56*7)+(Jan!E56*6)+(Feb!E56*5)+(Mar!E56*4)+(Apr!E56*3)+(May!E56*2)+(Jun!E56*1)</f>
        <v>0</v>
      </c>
      <c r="G56" s="8">
        <v>1153</v>
      </c>
      <c r="H56" s="31">
        <f>May!H56+G56</f>
        <v>1153</v>
      </c>
      <c r="I56" s="31">
        <f t="shared" si="0"/>
        <v>2306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2306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0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8053</v>
      </c>
      <c r="D60" s="49">
        <f>(Jul!C60*12)+(Aug!C60*11)+(Sep!C60*10)+(Oct!C60*9)+(Nov!C60*8)+(Dec!C60*7)+(Jan!C60*6)+(Feb!C60*5)+(Mar!C60*4)+(Apr!C60*3)+(May!C60*2)+(Jun!C60*1)</f>
        <v>287017</v>
      </c>
      <c r="E60" s="8"/>
      <c r="F60" s="49">
        <f>(Jul!E60*12)+(Aug!E60*11)+(Sep!E60*10)+(Oct!E60*9)+(Nov!E60*8)+(Dec!E60*7)+(Jan!E60*6)+(Feb!E60*5)+(Mar!E60*4)+(Apr!E60*3)+(May!E60*2)+(Jun!E60*1)</f>
        <v>0</v>
      </c>
      <c r="G60" s="8">
        <v>58117</v>
      </c>
      <c r="H60" s="31">
        <f>May!H60+G60</f>
        <v>397782</v>
      </c>
      <c r="I60" s="31">
        <f t="shared" si="0"/>
        <v>66170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684799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770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1840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2610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0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0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2045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3264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5309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0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0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36368</v>
      </c>
      <c r="D72" s="32">
        <f t="shared" si="2"/>
        <v>1235051</v>
      </c>
      <c r="E72" s="32">
        <f t="shared" si="2"/>
        <v>24211</v>
      </c>
      <c r="F72" s="31">
        <f t="shared" si="2"/>
        <v>50996</v>
      </c>
      <c r="G72" s="32">
        <f t="shared" si="2"/>
        <v>467960</v>
      </c>
      <c r="H72" s="32">
        <f t="shared" si="2"/>
        <v>3490280</v>
      </c>
      <c r="I72" s="32">
        <f t="shared" si="2"/>
        <v>528539</v>
      </c>
      <c r="J72" s="32">
        <f t="shared" si="2"/>
        <v>4776327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13355</v>
      </c>
      <c r="D73" s="32">
        <f t="shared" si="3"/>
        <v>542222</v>
      </c>
      <c r="E73" s="32">
        <f t="shared" si="3"/>
        <v>0</v>
      </c>
      <c r="F73" s="32">
        <f t="shared" si="3"/>
        <v>11825</v>
      </c>
      <c r="G73" s="32">
        <f t="shared" si="3"/>
        <v>78399</v>
      </c>
      <c r="H73" s="32">
        <f t="shared" si="3"/>
        <v>1040157</v>
      </c>
      <c r="I73" s="32">
        <f t="shared" si="3"/>
        <v>91754</v>
      </c>
      <c r="J73" s="32">
        <f t="shared" si="3"/>
        <v>1594204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49723</v>
      </c>
      <c r="D74" s="32">
        <f t="shared" si="4"/>
        <v>1777273</v>
      </c>
      <c r="E74" s="32">
        <f t="shared" si="4"/>
        <v>24211</v>
      </c>
      <c r="F74" s="32">
        <f t="shared" si="4"/>
        <v>62821</v>
      </c>
      <c r="G74" s="32">
        <f t="shared" si="4"/>
        <v>546359</v>
      </c>
      <c r="H74" s="32">
        <f t="shared" si="4"/>
        <v>4530437</v>
      </c>
      <c r="I74" s="32">
        <f>SUM(I72:I73)</f>
        <v>620293</v>
      </c>
      <c r="J74" s="32">
        <f>SUM(J72:J73)</f>
        <v>6370531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3" activePane="bottomLeft" state="frozen"/>
      <selection pane="bottomLeft" activeCell="E29" sqref="E2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2906</v>
      </c>
      <c r="D9" s="31">
        <f>(Jul!C9*2)+(Aug!C9*1)</f>
        <v>8082</v>
      </c>
      <c r="E9" s="62"/>
      <c r="F9" s="31">
        <f>(Jul!E9*2)+(Aug!E9*1)</f>
        <v>0</v>
      </c>
      <c r="G9" s="63">
        <v>78020</v>
      </c>
      <c r="H9" s="31">
        <f>Jul!H9+Aug!G9</f>
        <v>96305</v>
      </c>
      <c r="I9" s="31">
        <f t="shared" si="0"/>
        <v>80926</v>
      </c>
      <c r="J9" s="31">
        <f t="shared" si="1"/>
        <v>104387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4325</v>
      </c>
      <c r="D11" s="31">
        <f>(Jul!C11*2)+(Aug!C11*1)</f>
        <v>8455</v>
      </c>
      <c r="E11" s="62"/>
      <c r="F11" s="31">
        <f>(Jul!E11*2)+(Aug!E11*1)</f>
        <v>0</v>
      </c>
      <c r="G11" s="63">
        <v>117468</v>
      </c>
      <c r="H11" s="31">
        <f>Jul!H11+Aug!G11</f>
        <v>273668</v>
      </c>
      <c r="I11" s="31">
        <f t="shared" si="0"/>
        <v>121793</v>
      </c>
      <c r="J11" s="31">
        <f t="shared" si="1"/>
        <v>282123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>
        <v>322</v>
      </c>
      <c r="D13" s="31">
        <f>(Jul!C13*2)+(Aug!C13*1)</f>
        <v>800</v>
      </c>
      <c r="E13" s="62"/>
      <c r="F13" s="31">
        <f>(Jul!E13*2)+(Aug!E13*1)</f>
        <v>0</v>
      </c>
      <c r="G13" s="63">
        <v>322</v>
      </c>
      <c r="H13" s="31">
        <f>Jul!H13+Aug!G13</f>
        <v>38479</v>
      </c>
      <c r="I13" s="31">
        <f t="shared" si="0"/>
        <v>644</v>
      </c>
      <c r="J13" s="31">
        <f t="shared" si="1"/>
        <v>39279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31">
        <f>(Jul!C21*2)+(Aug!C21*1)</f>
        <v>260</v>
      </c>
      <c r="E21" s="62"/>
      <c r="F21" s="31">
        <f>(Jul!E21*2)+(Aug!E21*1)</f>
        <v>0</v>
      </c>
      <c r="G21" s="63">
        <v>101290</v>
      </c>
      <c r="H21" s="31">
        <f>Jul!H21+Aug!G21</f>
        <v>117110</v>
      </c>
      <c r="I21" s="31">
        <f t="shared" si="0"/>
        <v>101290</v>
      </c>
      <c r="J21" s="31">
        <f t="shared" si="1"/>
        <v>117370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133</v>
      </c>
      <c r="D22" s="31">
        <f>(Jul!C22*2)+(Aug!C22*1)</f>
        <v>133</v>
      </c>
      <c r="E22" s="62"/>
      <c r="F22" s="31">
        <f>(Jul!E22*2)+(Aug!E22*1)</f>
        <v>0</v>
      </c>
      <c r="G22" s="63">
        <v>15562</v>
      </c>
      <c r="H22" s="31">
        <f>Jul!H22+Aug!G22</f>
        <v>15562</v>
      </c>
      <c r="I22" s="31">
        <f t="shared" si="0"/>
        <v>15695</v>
      </c>
      <c r="J22" s="31">
        <f t="shared" si="1"/>
        <v>15695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296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296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917</v>
      </c>
      <c r="D27" s="31">
        <f>(Jul!C27*2)+(Aug!C27*1)</f>
        <v>4387</v>
      </c>
      <c r="E27" s="62"/>
      <c r="F27" s="31">
        <f>(Jul!E27*2)+(Aug!E27*1)</f>
        <v>0</v>
      </c>
      <c r="G27" s="63">
        <v>30157</v>
      </c>
      <c r="H27" s="31">
        <f>Jul!H27+Aug!G27</f>
        <v>40567</v>
      </c>
      <c r="I27" s="31">
        <f t="shared" si="0"/>
        <v>31074</v>
      </c>
      <c r="J27" s="31">
        <f t="shared" si="1"/>
        <v>44954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>
        <v>608</v>
      </c>
      <c r="D30" s="31">
        <f>(Jul!C30*2)+(Aug!C30*1)</f>
        <v>608</v>
      </c>
      <c r="E30" s="62"/>
      <c r="F30" s="31">
        <f>(Jul!E30*2)+(Aug!E30*1)</f>
        <v>0</v>
      </c>
      <c r="G30" s="63">
        <v>59630</v>
      </c>
      <c r="H30" s="31">
        <f>Jul!H30+Aug!G30</f>
        <v>59630</v>
      </c>
      <c r="I30" s="31">
        <f t="shared" si="0"/>
        <v>60238</v>
      </c>
      <c r="J30" s="31">
        <f t="shared" si="1"/>
        <v>60238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31">
        <f>(Jul!C35*2)+(Aug!C35*1)</f>
        <v>0</v>
      </c>
      <c r="E35" s="62"/>
      <c r="F35" s="31">
        <f>(Jul!E35*2)+(Aug!E35*1)</f>
        <v>0</v>
      </c>
      <c r="G35" s="63"/>
      <c r="H35" s="31">
        <f>Jul!H35+Aug!G35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2312</v>
      </c>
      <c r="E37" s="62"/>
      <c r="F37" s="31">
        <f>(Jul!E37*2)+(Aug!E37*1)</f>
        <v>0</v>
      </c>
      <c r="G37" s="63"/>
      <c r="H37" s="31">
        <f>Jul!H37+Aug!G37</f>
        <v>5780</v>
      </c>
      <c r="I37" s="31">
        <f t="shared" si="0"/>
        <v>0</v>
      </c>
      <c r="J37" s="31">
        <f t="shared" si="1"/>
        <v>8092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526</v>
      </c>
      <c r="D38" s="31">
        <f>(Jul!C38*2)+(Aug!C38*1)</f>
        <v>526</v>
      </c>
      <c r="E38" s="62"/>
      <c r="F38" s="31">
        <f>(Jul!E38*2)+(Aug!E38*1)</f>
        <v>0</v>
      </c>
      <c r="G38" s="63">
        <v>4474</v>
      </c>
      <c r="H38" s="31">
        <f>Jul!H38+Aug!G38</f>
        <v>21750</v>
      </c>
      <c r="I38" s="31">
        <f t="shared" si="0"/>
        <v>5000</v>
      </c>
      <c r="J38" s="31">
        <f t="shared" si="1"/>
        <v>22276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630</v>
      </c>
      <c r="D39" s="31">
        <f>(Jul!C39*2)+(Aug!C39*1)</f>
        <v>630</v>
      </c>
      <c r="E39" s="62"/>
      <c r="F39" s="31">
        <f>(Jul!E39*2)+(Aug!E39*1)</f>
        <v>0</v>
      </c>
      <c r="G39" s="63">
        <v>3782</v>
      </c>
      <c r="H39" s="31">
        <f>Jul!H39+Aug!G39</f>
        <v>3782</v>
      </c>
      <c r="I39" s="31">
        <f t="shared" si="0"/>
        <v>4412</v>
      </c>
      <c r="J39" s="31">
        <f t="shared" si="1"/>
        <v>4412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0</v>
      </c>
      <c r="E42" s="62"/>
      <c r="F42" s="31">
        <f>(Jul!E42*2)+(Aug!E42*1)</f>
        <v>0</v>
      </c>
      <c r="G42" s="63"/>
      <c r="H42" s="31">
        <f>Jul!H42+Aug!G42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31">
        <f>(Jul!C44*2)+(Aug!C44*1)</f>
        <v>0</v>
      </c>
      <c r="E44" s="62"/>
      <c r="F44" s="31">
        <f>(Jul!E44*2)+(Aug!E44*1)</f>
        <v>0</v>
      </c>
      <c r="G44" s="63"/>
      <c r="H44" s="31">
        <f>Jul!H44+Aug!G44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0</v>
      </c>
      <c r="E46" s="62"/>
      <c r="F46" s="31">
        <f>(Jul!E46*2)+(Aug!E46*1)</f>
        <v>0</v>
      </c>
      <c r="G46" s="63"/>
      <c r="H46" s="31">
        <f>Jul!H46+Aug!G46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>
        <v>1059</v>
      </c>
      <c r="D47" s="31">
        <f>(Jul!C47*2)+(Aug!C47*1)</f>
        <v>1059</v>
      </c>
      <c r="E47" s="62"/>
      <c r="F47" s="31">
        <f>(Jul!E47*2)+(Aug!E47*1)</f>
        <v>0</v>
      </c>
      <c r="G47" s="63">
        <v>7413</v>
      </c>
      <c r="H47" s="31">
        <f>Jul!H47+Aug!G47</f>
        <v>7413</v>
      </c>
      <c r="I47" s="31">
        <f t="shared" si="0"/>
        <v>8472</v>
      </c>
      <c r="J47" s="31">
        <f t="shared" si="1"/>
        <v>8472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/>
      <c r="H49" s="31">
        <f>Jul!H49+Aug!G49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0</v>
      </c>
      <c r="E51" s="62"/>
      <c r="F51" s="31">
        <f>(Jul!E51*2)+(Aug!E51*1)</f>
        <v>0</v>
      </c>
      <c r="G51" s="63"/>
      <c r="H51" s="31">
        <f>Jul!H51+Aug!G51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0</v>
      </c>
      <c r="E55" s="62"/>
      <c r="F55" s="31">
        <f>(Jul!E55*2)+(Aug!E55*1)</f>
        <v>0</v>
      </c>
      <c r="G55" s="63"/>
      <c r="H55" s="31">
        <f>Jul!H55+Aug!G55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4332</v>
      </c>
      <c r="D60" s="31">
        <f>(Jul!C60*2)+(Aug!C60*1)</f>
        <v>14894</v>
      </c>
      <c r="E60" s="62"/>
      <c r="F60" s="31">
        <f>(Jul!E60*2)+(Aug!E60*1)</f>
        <v>0</v>
      </c>
      <c r="G60" s="63">
        <v>28589</v>
      </c>
      <c r="H60" s="31">
        <f>Jul!H60+Aug!G60</f>
        <v>50413</v>
      </c>
      <c r="I60" s="31">
        <f t="shared" si="0"/>
        <v>32921</v>
      </c>
      <c r="J60" s="31">
        <f t="shared" si="1"/>
        <v>65307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9211</v>
      </c>
      <c r="D72" s="36">
        <f t="shared" si="4"/>
        <v>23021</v>
      </c>
      <c r="E72" s="36">
        <f t="shared" si="4"/>
        <v>0</v>
      </c>
      <c r="F72" s="36">
        <f t="shared" si="4"/>
        <v>0</v>
      </c>
      <c r="G72" s="36">
        <f t="shared" si="4"/>
        <v>402449</v>
      </c>
      <c r="H72" s="36">
        <f t="shared" si="4"/>
        <v>641321</v>
      </c>
      <c r="I72" s="36">
        <f t="shared" si="4"/>
        <v>411660</v>
      </c>
      <c r="J72" s="36">
        <f t="shared" si="4"/>
        <v>664342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6547</v>
      </c>
      <c r="D73" s="36">
        <f t="shared" si="5"/>
        <v>19421</v>
      </c>
      <c r="E73" s="36">
        <f t="shared" si="5"/>
        <v>0</v>
      </c>
      <c r="F73" s="36">
        <f t="shared" si="5"/>
        <v>0</v>
      </c>
      <c r="G73" s="36">
        <f t="shared" si="5"/>
        <v>44258</v>
      </c>
      <c r="H73" s="36">
        <f t="shared" si="5"/>
        <v>89138</v>
      </c>
      <c r="I73" s="36">
        <f t="shared" si="5"/>
        <v>50805</v>
      </c>
      <c r="J73" s="36">
        <f t="shared" si="5"/>
        <v>108559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15758</v>
      </c>
      <c r="D74" s="32">
        <f t="shared" ref="D74:J74" si="6">SUM(D72:D73)</f>
        <v>42442</v>
      </c>
      <c r="E74" s="36">
        <f t="shared" si="6"/>
        <v>0</v>
      </c>
      <c r="F74" s="32">
        <f t="shared" si="6"/>
        <v>0</v>
      </c>
      <c r="G74" s="36">
        <f t="shared" si="6"/>
        <v>446707</v>
      </c>
      <c r="H74" s="32">
        <f t="shared" si="6"/>
        <v>730459</v>
      </c>
      <c r="I74" s="32">
        <f t="shared" si="6"/>
        <v>462465</v>
      </c>
      <c r="J74" s="32">
        <f t="shared" si="6"/>
        <v>772901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0" activePane="bottomLeft" state="frozen"/>
      <selection pane="bottomLeft" activeCell="F63" sqref="F63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/>
      <c r="D8" s="31">
        <f>(Jul!C8*3)+(Aug!C8*2)+(Sep!C8*1)</f>
        <v>0</v>
      </c>
      <c r="E8" s="8"/>
      <c r="F8" s="31">
        <f>(Jul!E8*3)+(Aug!E8*2)+(Sep!E8*1)</f>
        <v>0</v>
      </c>
      <c r="G8" s="8"/>
      <c r="H8" s="31">
        <f>SUM(Aug!H8+G8)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6375</v>
      </c>
      <c r="D9" s="31">
        <f>(Jul!C9*3)+(Aug!C9*2)+(Sep!C9*1)</f>
        <v>19951</v>
      </c>
      <c r="E9" s="8"/>
      <c r="F9" s="31">
        <f>(Jul!E9*3)+(Aug!E9*2)+(Sep!E9*1)</f>
        <v>0</v>
      </c>
      <c r="G9" s="8">
        <v>240178</v>
      </c>
      <c r="H9" s="31">
        <f>SUM(Aug!H9+G9)</f>
        <v>336483</v>
      </c>
      <c r="I9" s="31">
        <f t="shared" si="0"/>
        <v>246553</v>
      </c>
      <c r="J9" s="31">
        <f t="shared" si="1"/>
        <v>356434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1531</v>
      </c>
      <c r="D11" s="31">
        <f>(Jul!C11*3)+(Aug!C11*2)+(Sep!C11*1)</f>
        <v>16376</v>
      </c>
      <c r="E11" s="8"/>
      <c r="F11" s="31">
        <f>(Jul!E11*3)+(Aug!E11*2)+(Sep!E11*1)</f>
        <v>0</v>
      </c>
      <c r="G11" s="8">
        <v>65125</v>
      </c>
      <c r="H11" s="31">
        <f>SUM(Aug!H11+G11)</f>
        <v>338793</v>
      </c>
      <c r="I11" s="31">
        <f t="shared" si="0"/>
        <v>66656</v>
      </c>
      <c r="J11" s="31">
        <f t="shared" si="1"/>
        <v>355169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/>
      <c r="D13" s="31">
        <f>(Jul!C13*3)+(Aug!C13*2)+(Sep!C13*1)</f>
        <v>1361</v>
      </c>
      <c r="E13" s="8"/>
      <c r="F13" s="31">
        <f>(Jul!E13*3)+(Aug!E13*2)+(Sep!E13*1)</f>
        <v>0</v>
      </c>
      <c r="G13" s="8"/>
      <c r="H13" s="31">
        <f>SUM(Aug!H13+G13)</f>
        <v>38479</v>
      </c>
      <c r="I13" s="31">
        <f t="shared" si="0"/>
        <v>0</v>
      </c>
      <c r="J13" s="31">
        <f t="shared" si="1"/>
        <v>39840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6474</v>
      </c>
      <c r="D21" s="31">
        <f>(Jul!C21*3)+(Aug!C21*2)+(Sep!C21*1)</f>
        <v>6864</v>
      </c>
      <c r="E21" s="8"/>
      <c r="F21" s="31">
        <f>(Jul!E21*3)+(Aug!E21*2)+(Sep!E21*1)</f>
        <v>0</v>
      </c>
      <c r="G21" s="8">
        <v>18385</v>
      </c>
      <c r="H21" s="31">
        <f>SUM(Aug!H21+G21)</f>
        <v>135495</v>
      </c>
      <c r="I21" s="31">
        <f t="shared" si="0"/>
        <v>24859</v>
      </c>
      <c r="J21" s="31">
        <f t="shared" si="1"/>
        <v>142359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1180</v>
      </c>
      <c r="D22" s="31">
        <f>(Jul!C22*3)+(Aug!C22*2)+(Sep!C22*1)</f>
        <v>1446</v>
      </c>
      <c r="E22" s="8"/>
      <c r="F22" s="31">
        <f>(Jul!E22*3)+(Aug!E22*2)+(Sep!E22*1)</f>
        <v>0</v>
      </c>
      <c r="G22" s="8">
        <v>15430</v>
      </c>
      <c r="H22" s="31">
        <f>SUM(Aug!H22+G22)</f>
        <v>30992</v>
      </c>
      <c r="I22" s="31">
        <f t="shared" si="0"/>
        <v>16610</v>
      </c>
      <c r="J22" s="31">
        <f t="shared" si="1"/>
        <v>32438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444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444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1915</v>
      </c>
      <c r="D27" s="31">
        <f>(Jul!C27*3)+(Aug!C27*2)+(Sep!C27*1)</f>
        <v>8954</v>
      </c>
      <c r="E27" s="8"/>
      <c r="F27" s="31">
        <f>(Jul!E27*3)+(Aug!E27*2)+(Sep!E27*1)</f>
        <v>0</v>
      </c>
      <c r="G27" s="8">
        <v>4173</v>
      </c>
      <c r="H27" s="31">
        <f>SUM(Aug!H27+G27)</f>
        <v>44740</v>
      </c>
      <c r="I27" s="31">
        <f t="shared" si="0"/>
        <v>6088</v>
      </c>
      <c r="J27" s="31">
        <f t="shared" si="1"/>
        <v>53694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1216</v>
      </c>
      <c r="E30" s="8"/>
      <c r="F30" s="31">
        <f>(Jul!E30*3)+(Aug!E30*2)+(Sep!E30*1)</f>
        <v>0</v>
      </c>
      <c r="G30" s="8"/>
      <c r="H30" s="31">
        <f>SUM(Aug!H30+G30)</f>
        <v>59630</v>
      </c>
      <c r="I30" s="31">
        <f t="shared" si="0"/>
        <v>0</v>
      </c>
      <c r="J30" s="31">
        <f t="shared" si="1"/>
        <v>60846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0</v>
      </c>
      <c r="E35" s="8"/>
      <c r="F35" s="31">
        <f>(Jul!E35*3)+(Aug!E35*2)+(Sep!E35*1)</f>
        <v>0</v>
      </c>
      <c r="G35" s="8"/>
      <c r="H35" s="31">
        <f>SUM(Aug!H35+G35)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3468</v>
      </c>
      <c r="E37" s="8"/>
      <c r="F37" s="31">
        <f>(Jul!E37*3)+(Aug!E37*2)+(Sep!E37*1)</f>
        <v>0</v>
      </c>
      <c r="G37" s="8"/>
      <c r="H37" s="31">
        <f>SUM(Aug!H37+G37)</f>
        <v>5780</v>
      </c>
      <c r="I37" s="31">
        <f t="shared" si="0"/>
        <v>0</v>
      </c>
      <c r="J37" s="31">
        <f t="shared" si="1"/>
        <v>9248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1227</v>
      </c>
      <c r="D38" s="31">
        <f>(Jul!C38*3)+(Aug!C38*2)+(Sep!C38*1)</f>
        <v>2279</v>
      </c>
      <c r="E38" s="8"/>
      <c r="F38" s="31">
        <f>(Jul!E38*3)+(Aug!E38*2)+(Sep!E38*1)</f>
        <v>0</v>
      </c>
      <c r="G38" s="8">
        <v>7362</v>
      </c>
      <c r="H38" s="31">
        <f>SUM(Aug!H38+G38)</f>
        <v>29112</v>
      </c>
      <c r="I38" s="31">
        <f t="shared" si="0"/>
        <v>8589</v>
      </c>
      <c r="J38" s="31">
        <f t="shared" si="1"/>
        <v>31391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1260</v>
      </c>
      <c r="E39" s="8"/>
      <c r="F39" s="31">
        <f>(Jul!E39*3)+(Aug!E39*2)+(Sep!E39*1)</f>
        <v>0</v>
      </c>
      <c r="G39" s="8"/>
      <c r="H39" s="31">
        <f>SUM(Aug!H39+G39)</f>
        <v>3782</v>
      </c>
      <c r="I39" s="31">
        <f t="shared" si="0"/>
        <v>0</v>
      </c>
      <c r="J39" s="31">
        <f t="shared" si="1"/>
        <v>5042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0</v>
      </c>
      <c r="E42" s="8"/>
      <c r="F42" s="31">
        <f>(Jul!E42*3)+(Aug!E42*2)+(Sep!E42*1)</f>
        <v>0</v>
      </c>
      <c r="G42" s="8"/>
      <c r="H42" s="31">
        <f>SUM(Aug!H42+G42)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0</v>
      </c>
      <c r="E43" s="8"/>
      <c r="F43" s="31">
        <f>(Jul!E43*3)+(Aug!E43*2)+(Sep!E43*1)</f>
        <v>0</v>
      </c>
      <c r="G43" s="8"/>
      <c r="H43" s="31">
        <f>SUM(Aug!H43+G43)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0</v>
      </c>
      <c r="E44" s="8"/>
      <c r="F44" s="31">
        <f>(Jul!E44*3)+(Aug!E44*2)+(Sep!E44*1)</f>
        <v>0</v>
      </c>
      <c r="G44" s="8"/>
      <c r="H44" s="31">
        <f>SUM(Aug!H44+G44)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0</v>
      </c>
      <c r="E46" s="8"/>
      <c r="F46" s="31">
        <f>(Jul!E46*3)+(Aug!E46*2)+(Sep!E46*1)</f>
        <v>0</v>
      </c>
      <c r="G46" s="8"/>
      <c r="H46" s="31">
        <f>SUM(Aug!H46+G46)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2118</v>
      </c>
      <c r="E47" s="8"/>
      <c r="F47" s="31">
        <f>(Jul!E47*3)+(Aug!E47*2)+(Sep!E47*1)</f>
        <v>0</v>
      </c>
      <c r="G47" s="8"/>
      <c r="H47" s="31">
        <f>SUM(Aug!H47+G47)</f>
        <v>7413</v>
      </c>
      <c r="I47" s="31">
        <f t="shared" si="0"/>
        <v>0</v>
      </c>
      <c r="J47" s="31">
        <f t="shared" si="1"/>
        <v>9531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0</v>
      </c>
      <c r="E51" s="8"/>
      <c r="F51" s="31">
        <f>(Jul!E51*3)+(Aug!E51*2)+(Sep!E51*1)</f>
        <v>0</v>
      </c>
      <c r="G51" s="8"/>
      <c r="H51" s="31">
        <f>SUM(Aug!H51+G51)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>
        <v>113307</v>
      </c>
      <c r="H53" s="31">
        <f>SUM(Aug!H53+G53)</f>
        <v>113307</v>
      </c>
      <c r="I53" s="31">
        <f t="shared" si="0"/>
        <v>113307</v>
      </c>
      <c r="J53" s="31">
        <f t="shared" si="1"/>
        <v>113307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/>
      <c r="D55" s="31">
        <f>(Jul!C55*3)+(Aug!C55*2)+(Sep!C55*1)</f>
        <v>0</v>
      </c>
      <c r="E55" s="8"/>
      <c r="F55" s="31">
        <f>(Jul!E55*3)+(Aug!E55*2)+(Sep!E55*1)</f>
        <v>0</v>
      </c>
      <c r="G55" s="8"/>
      <c r="H55" s="31">
        <f>SUM(Aug!H55+G55)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6346</v>
      </c>
      <c r="D60" s="31">
        <f>(Jul!C60*3)+(Aug!C60*2)+(Sep!C60*1)</f>
        <v>30853</v>
      </c>
      <c r="E60" s="8"/>
      <c r="F60" s="31">
        <f>(Jul!E60*3)+(Aug!E60*2)+(Sep!E60*1)</f>
        <v>0</v>
      </c>
      <c r="G60" s="8">
        <v>68653</v>
      </c>
      <c r="H60" s="31">
        <f>SUM(Aug!H60+G60)</f>
        <v>119066</v>
      </c>
      <c r="I60" s="31">
        <f t="shared" si="0"/>
        <v>74999</v>
      </c>
      <c r="J60" s="31">
        <f t="shared" si="1"/>
        <v>149919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17475</v>
      </c>
      <c r="D72" s="32">
        <f t="shared" si="4"/>
        <v>56612</v>
      </c>
      <c r="E72" s="32">
        <f t="shared" si="4"/>
        <v>0</v>
      </c>
      <c r="F72" s="32">
        <f t="shared" si="4"/>
        <v>0</v>
      </c>
      <c r="G72" s="32">
        <f t="shared" si="4"/>
        <v>343291</v>
      </c>
      <c r="H72" s="32">
        <f t="shared" si="4"/>
        <v>984612</v>
      </c>
      <c r="I72" s="32">
        <f t="shared" si="4"/>
        <v>360766</v>
      </c>
      <c r="J72" s="32">
        <f t="shared" si="4"/>
        <v>1041224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7573</v>
      </c>
      <c r="D73" s="32">
        <f t="shared" si="5"/>
        <v>39978</v>
      </c>
      <c r="E73" s="32">
        <f t="shared" si="5"/>
        <v>0</v>
      </c>
      <c r="F73" s="32">
        <f t="shared" si="5"/>
        <v>0</v>
      </c>
      <c r="G73" s="32">
        <f t="shared" si="5"/>
        <v>189322</v>
      </c>
      <c r="H73" s="32">
        <f t="shared" si="5"/>
        <v>278460</v>
      </c>
      <c r="I73" s="32">
        <f t="shared" si="5"/>
        <v>196895</v>
      </c>
      <c r="J73" s="32">
        <f t="shared" si="5"/>
        <v>318438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25048</v>
      </c>
      <c r="D74" s="32">
        <f t="shared" ref="D74:J74" si="6">SUM(D72:D73)</f>
        <v>96590</v>
      </c>
      <c r="E74" s="32">
        <f t="shared" si="6"/>
        <v>0</v>
      </c>
      <c r="F74" s="32">
        <f t="shared" si="6"/>
        <v>0</v>
      </c>
      <c r="G74" s="32">
        <f t="shared" si="6"/>
        <v>532613</v>
      </c>
      <c r="H74" s="32">
        <f t="shared" si="6"/>
        <v>1263072</v>
      </c>
      <c r="I74" s="32">
        <f t="shared" si="6"/>
        <v>557661</v>
      </c>
      <c r="J74" s="32">
        <f t="shared" si="6"/>
        <v>1359662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9" sqref="E9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0</v>
      </c>
      <c r="E8" s="26"/>
      <c r="F8" s="30">
        <f>(Jul!E8*4)+(Aug!E8*3)+(Sep!E8*2)+(Oct!E8*1)</f>
        <v>0</v>
      </c>
      <c r="G8" s="26">
        <v>4931</v>
      </c>
      <c r="H8" s="30">
        <f>Sep!H8+G8</f>
        <v>4931</v>
      </c>
      <c r="I8" s="30">
        <f t="shared" si="0"/>
        <v>4931</v>
      </c>
      <c r="J8" s="30">
        <f t="shared" si="1"/>
        <v>4931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7614</v>
      </c>
      <c r="D9" s="30">
        <f>(Jul!C9*4)+(Aug!C9*3)+(Sep!C9*2)+(Oct!C9*1)</f>
        <v>39434</v>
      </c>
      <c r="E9" s="26"/>
      <c r="F9" s="30">
        <f>(Jul!E9*4)+(Aug!E9*3)+(Sep!E9*2)+(Oct!E9*1)</f>
        <v>0</v>
      </c>
      <c r="G9" s="26">
        <v>256804</v>
      </c>
      <c r="H9" s="30">
        <f>Sep!H9+G9</f>
        <v>593287</v>
      </c>
      <c r="I9" s="30">
        <f t="shared" si="0"/>
        <v>264418</v>
      </c>
      <c r="J9" s="30">
        <f t="shared" si="1"/>
        <v>632721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3324</v>
      </c>
      <c r="D11" s="30">
        <f>(Jul!C11*4)+(Aug!C11*3)+(Sep!C11*2)+(Oct!C11*1)</f>
        <v>27621</v>
      </c>
      <c r="E11" s="26"/>
      <c r="F11" s="30">
        <f>(Jul!E11*4)+(Aug!E11*3)+(Sep!E11*2)+(Oct!E11*1)</f>
        <v>0</v>
      </c>
      <c r="G11" s="26">
        <v>63479</v>
      </c>
      <c r="H11" s="30">
        <f>Sep!H11+G11</f>
        <v>402272</v>
      </c>
      <c r="I11" s="30">
        <f t="shared" si="0"/>
        <v>66803</v>
      </c>
      <c r="J11" s="30">
        <f t="shared" si="1"/>
        <v>429893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1409</v>
      </c>
      <c r="D13" s="30">
        <f>(Jul!C13*4)+(Aug!C13*3)+(Sep!C13*2)+(Oct!C13*1)</f>
        <v>3331</v>
      </c>
      <c r="E13" s="26"/>
      <c r="F13" s="30">
        <f>(Jul!E13*4)+(Aug!E13*3)+(Sep!E13*2)+(Oct!E13*1)</f>
        <v>0</v>
      </c>
      <c r="G13" s="26">
        <v>23161</v>
      </c>
      <c r="H13" s="30">
        <f>Sep!H13+G13</f>
        <v>61640</v>
      </c>
      <c r="I13" s="30">
        <f t="shared" si="0"/>
        <v>24570</v>
      </c>
      <c r="J13" s="30">
        <f t="shared" si="1"/>
        <v>64971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/>
      <c r="D21" s="30">
        <f>(Jul!C21*4)+(Aug!C21*3)+(Sep!C21*2)+(Oct!C21*1)</f>
        <v>13468</v>
      </c>
      <c r="E21" s="26"/>
      <c r="F21" s="30">
        <f>(Jul!E21*4)+(Aug!E21*3)+(Sep!E21*2)+(Oct!E21*1)</f>
        <v>0</v>
      </c>
      <c r="G21" s="26">
        <v>34765</v>
      </c>
      <c r="H21" s="30">
        <f>Sep!H21+G21</f>
        <v>170260</v>
      </c>
      <c r="I21" s="30">
        <f t="shared" si="0"/>
        <v>34765</v>
      </c>
      <c r="J21" s="30">
        <f t="shared" si="1"/>
        <v>183728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2759</v>
      </c>
      <c r="E22" s="26"/>
      <c r="F22" s="30">
        <f>(Jul!E22*4)+(Aug!E22*3)+(Sep!E22*2)+(Oct!E22*1)</f>
        <v>0</v>
      </c>
      <c r="G22" s="26">
        <v>12055</v>
      </c>
      <c r="H22" s="30">
        <f>Sep!H22+G22</f>
        <v>43047</v>
      </c>
      <c r="I22" s="30">
        <f t="shared" si="0"/>
        <v>12055</v>
      </c>
      <c r="J22" s="30">
        <f t="shared" si="1"/>
        <v>45806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592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592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263</v>
      </c>
      <c r="D27" s="30">
        <f>(Jul!C27*4)+(Aug!C27*3)+(Sep!C27*2)+(Oct!C27*1)</f>
        <v>13784</v>
      </c>
      <c r="E27" s="26"/>
      <c r="F27" s="30">
        <f>(Jul!E27*4)+(Aug!E27*3)+(Sep!E27*2)+(Oct!E27*1)</f>
        <v>0</v>
      </c>
      <c r="G27" s="26">
        <v>2632</v>
      </c>
      <c r="H27" s="30">
        <f>Sep!H27+G27</f>
        <v>47372</v>
      </c>
      <c r="I27" s="30">
        <f t="shared" si="0"/>
        <v>2895</v>
      </c>
      <c r="J27" s="30">
        <f t="shared" si="1"/>
        <v>61156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1824</v>
      </c>
      <c r="E30" s="26"/>
      <c r="F30" s="30">
        <f>(Jul!E30*4)+(Aug!E30*3)+(Sep!E30*2)+(Oct!E30*1)</f>
        <v>0</v>
      </c>
      <c r="G30" s="26"/>
      <c r="H30" s="30">
        <f>Sep!H30+G30</f>
        <v>59630</v>
      </c>
      <c r="I30" s="30">
        <f t="shared" si="0"/>
        <v>0</v>
      </c>
      <c r="J30" s="30">
        <f t="shared" si="1"/>
        <v>61454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0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0</v>
      </c>
      <c r="J33" s="30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0</v>
      </c>
      <c r="E35" s="26"/>
      <c r="F35" s="30">
        <f>(Jul!E35*4)+(Aug!E35*3)+(Sep!E35*2)+(Oct!E35*1)</f>
        <v>0</v>
      </c>
      <c r="G35" s="26"/>
      <c r="H35" s="30">
        <f>Sep!H35+G35</f>
        <v>0</v>
      </c>
      <c r="I35" s="30">
        <f t="shared" si="0"/>
        <v>0</v>
      </c>
      <c r="J35" s="30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4624</v>
      </c>
      <c r="E37" s="26"/>
      <c r="F37" s="30">
        <f>(Jul!E37*4)+(Aug!E37*3)+(Sep!E37*2)+(Oct!E37*1)</f>
        <v>0</v>
      </c>
      <c r="G37" s="26"/>
      <c r="H37" s="30">
        <f>Sep!H37+G37</f>
        <v>5780</v>
      </c>
      <c r="I37" s="30">
        <f t="shared" si="0"/>
        <v>0</v>
      </c>
      <c r="J37" s="30">
        <f t="shared" si="1"/>
        <v>10404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4032</v>
      </c>
      <c r="E38" s="26"/>
      <c r="F38" s="30">
        <f>(Jul!E38*4)+(Aug!E38*3)+(Sep!E38*2)+(Oct!E38*1)</f>
        <v>0</v>
      </c>
      <c r="G38" s="26">
        <v>20043</v>
      </c>
      <c r="H38" s="30">
        <f>Sep!H38+G38</f>
        <v>49155</v>
      </c>
      <c r="I38" s="30">
        <f t="shared" si="0"/>
        <v>20043</v>
      </c>
      <c r="J38" s="30">
        <f t="shared" si="1"/>
        <v>53187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1890</v>
      </c>
      <c r="E39" s="26"/>
      <c r="F39" s="30">
        <f>(Jul!E39*4)+(Aug!E39*3)+(Sep!E39*2)+(Oct!E39*1)</f>
        <v>0</v>
      </c>
      <c r="G39" s="26"/>
      <c r="H39" s="30">
        <f>Sep!H39+G39</f>
        <v>3782</v>
      </c>
      <c r="I39" s="30">
        <f t="shared" si="0"/>
        <v>0</v>
      </c>
      <c r="J39" s="30">
        <f t="shared" si="1"/>
        <v>5672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>
        <v>1586</v>
      </c>
      <c r="D41" s="30">
        <f>(Jul!C41*4)+(Aug!C41*3)+(Sep!C41*2)+(Oct!C41*1)</f>
        <v>1586</v>
      </c>
      <c r="E41" s="26"/>
      <c r="F41" s="30">
        <f>(Jul!E41*4)+(Aug!E41*3)+(Sep!E41*2)+(Oct!E41*1)</f>
        <v>0</v>
      </c>
      <c r="G41" s="26">
        <v>20627</v>
      </c>
      <c r="H41" s="30">
        <f>Sep!H41+G41</f>
        <v>20627</v>
      </c>
      <c r="I41" s="30">
        <f t="shared" si="0"/>
        <v>22213</v>
      </c>
      <c r="J41" s="30">
        <f t="shared" si="1"/>
        <v>22213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79</v>
      </c>
      <c r="D42" s="30">
        <f>(Jul!C42*4)+(Aug!C42*3)+(Sep!C42*2)+(Oct!C42*1)</f>
        <v>79</v>
      </c>
      <c r="E42" s="26"/>
      <c r="F42" s="30">
        <f>(Jul!E42*4)+(Aug!E42*3)+(Sep!E42*2)+(Oct!E42*1)</f>
        <v>0</v>
      </c>
      <c r="G42" s="26">
        <v>16622</v>
      </c>
      <c r="H42" s="30">
        <f>Sep!H42+G42</f>
        <v>16622</v>
      </c>
      <c r="I42" s="30">
        <f t="shared" si="0"/>
        <v>16701</v>
      </c>
      <c r="J42" s="30">
        <f t="shared" si="1"/>
        <v>16701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0</v>
      </c>
      <c r="E43" s="26"/>
      <c r="F43" s="30">
        <f>(Jul!E43*4)+(Aug!E43*3)+(Sep!E43*2)+(Oct!E43*1)</f>
        <v>0</v>
      </c>
      <c r="G43" s="26"/>
      <c r="H43" s="30">
        <f>Sep!H43+G43</f>
        <v>0</v>
      </c>
      <c r="I43" s="30">
        <f t="shared" si="0"/>
        <v>0</v>
      </c>
      <c r="J43" s="30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6"/>
      <c r="D44" s="30">
        <f>(Jul!C44*4)+(Aug!C44*3)+(Sep!C44*2)+(Oct!C44*1)</f>
        <v>0</v>
      </c>
      <c r="E44" s="26"/>
      <c r="F44" s="30">
        <f>(Jul!E44*4)+(Aug!E44*3)+(Sep!E44*2)+(Oct!E44*1)</f>
        <v>0</v>
      </c>
      <c r="G44" s="26"/>
      <c r="H44" s="30">
        <f>Sep!H44+G44</f>
        <v>0</v>
      </c>
      <c r="I44" s="30">
        <f t="shared" si="0"/>
        <v>0</v>
      </c>
      <c r="J44" s="30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0</v>
      </c>
      <c r="E46" s="26"/>
      <c r="F46" s="30">
        <f>(Jul!E46*4)+(Aug!E46*3)+(Sep!E46*2)+(Oct!E46*1)</f>
        <v>0</v>
      </c>
      <c r="G46" s="26"/>
      <c r="H46" s="30">
        <f>Sep!H46+G46</f>
        <v>0</v>
      </c>
      <c r="I46" s="30">
        <f t="shared" si="0"/>
        <v>0</v>
      </c>
      <c r="J46" s="30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3177</v>
      </c>
      <c r="E47" s="26"/>
      <c r="F47" s="30">
        <f>(Jul!E47*4)+(Aug!E47*3)+(Sep!E47*2)+(Oct!E47*1)</f>
        <v>0</v>
      </c>
      <c r="G47" s="26"/>
      <c r="H47" s="30">
        <f>Sep!H47+G47</f>
        <v>7413</v>
      </c>
      <c r="I47" s="30">
        <f t="shared" si="0"/>
        <v>0</v>
      </c>
      <c r="J47" s="30">
        <f t="shared" si="1"/>
        <v>10590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0</v>
      </c>
      <c r="G48" s="26"/>
      <c r="H48" s="30">
        <f>Sep!H48+G48</f>
        <v>0</v>
      </c>
      <c r="I48" s="30">
        <f t="shared" si="0"/>
        <v>0</v>
      </c>
      <c r="J48" s="30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0</v>
      </c>
      <c r="I49" s="30">
        <f t="shared" si="0"/>
        <v>0</v>
      </c>
      <c r="J49" s="30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0</v>
      </c>
      <c r="E51" s="26"/>
      <c r="F51" s="30">
        <f>(Jul!E51*4)+(Aug!E51*3)+(Sep!E51*2)+(Oct!E51*1)</f>
        <v>0</v>
      </c>
      <c r="G51" s="26"/>
      <c r="H51" s="30">
        <f>Sep!H51+G51</f>
        <v>0</v>
      </c>
      <c r="I51" s="30">
        <f t="shared" si="0"/>
        <v>0</v>
      </c>
      <c r="J51" s="30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113307</v>
      </c>
      <c r="I53" s="30">
        <f t="shared" si="0"/>
        <v>0</v>
      </c>
      <c r="J53" s="30">
        <f t="shared" si="1"/>
        <v>113307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0</v>
      </c>
      <c r="E55" s="26"/>
      <c r="F55" s="30">
        <f>(Jul!E55*4)+(Aug!E55*3)+(Sep!E55*2)+(Oct!E55*1)</f>
        <v>0</v>
      </c>
      <c r="G55" s="26"/>
      <c r="H55" s="30">
        <f>Sep!H55+G55</f>
        <v>0</v>
      </c>
      <c r="I55" s="30">
        <f t="shared" si="0"/>
        <v>0</v>
      </c>
      <c r="J55" s="30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/>
      <c r="D60" s="30">
        <f>(Jul!C60*4)+(Aug!C60*3)+(Sep!C60*2)+(Oct!C60*1)</f>
        <v>46812</v>
      </c>
      <c r="E60" s="26"/>
      <c r="F60" s="30">
        <f>(Jul!E60*4)+(Aug!E60*3)+(Sep!E60*2)+(Oct!E60*1)</f>
        <v>0</v>
      </c>
      <c r="G60" s="26"/>
      <c r="H60" s="30">
        <f>Sep!H60+G60</f>
        <v>119066</v>
      </c>
      <c r="I60" s="30">
        <f t="shared" si="0"/>
        <v>0</v>
      </c>
      <c r="J60" s="30">
        <f t="shared" si="1"/>
        <v>165878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12610</v>
      </c>
      <c r="D72" s="32">
        <f t="shared" si="4"/>
        <v>102813</v>
      </c>
      <c r="E72" s="32">
        <f t="shared" si="4"/>
        <v>0</v>
      </c>
      <c r="F72" s="32">
        <f t="shared" si="4"/>
        <v>0</v>
      </c>
      <c r="G72" s="32">
        <f t="shared" si="4"/>
        <v>397827</v>
      </c>
      <c r="H72" s="32">
        <f t="shared" si="4"/>
        <v>1382439</v>
      </c>
      <c r="I72" s="32">
        <f t="shared" si="4"/>
        <v>410437</v>
      </c>
      <c r="J72" s="32">
        <f t="shared" si="4"/>
        <v>1485252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1665</v>
      </c>
      <c r="D73" s="32">
        <f t="shared" si="5"/>
        <v>62200</v>
      </c>
      <c r="E73" s="32">
        <f t="shared" si="5"/>
        <v>0</v>
      </c>
      <c r="F73" s="32">
        <f t="shared" si="5"/>
        <v>0</v>
      </c>
      <c r="G73" s="32">
        <f t="shared" si="5"/>
        <v>57292</v>
      </c>
      <c r="H73" s="32">
        <f t="shared" si="5"/>
        <v>335752</v>
      </c>
      <c r="I73" s="32">
        <f t="shared" si="5"/>
        <v>58957</v>
      </c>
      <c r="J73" s="32">
        <f t="shared" si="5"/>
        <v>397952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14275</v>
      </c>
      <c r="D74" s="32">
        <f t="shared" ref="D74:J74" si="6">SUM(D72:D73)</f>
        <v>165013</v>
      </c>
      <c r="E74" s="32">
        <f t="shared" si="6"/>
        <v>0</v>
      </c>
      <c r="F74" s="32">
        <f t="shared" si="6"/>
        <v>0</v>
      </c>
      <c r="G74" s="32">
        <f t="shared" si="6"/>
        <v>455119</v>
      </c>
      <c r="H74" s="32">
        <f t="shared" si="6"/>
        <v>1718191</v>
      </c>
      <c r="I74" s="32">
        <f t="shared" si="6"/>
        <v>469394</v>
      </c>
      <c r="J74" s="32">
        <f t="shared" si="6"/>
        <v>1883204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8" activePane="bottomLeft" state="frozen"/>
      <selection pane="bottomLeft" activeCell="E61" sqref="E6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0</v>
      </c>
      <c r="E8" s="8"/>
      <c r="F8" s="31">
        <f>(Jul!E8*5)+(Aug!E8*4)+(Sep!E8*3)+(Oct!E8*2)+(Nov!E8*1)</f>
        <v>0</v>
      </c>
      <c r="G8" s="8">
        <v>30605</v>
      </c>
      <c r="H8" s="31">
        <f>Oct!H8+G8</f>
        <v>35536</v>
      </c>
      <c r="I8" s="31">
        <f t="shared" si="0"/>
        <v>30605</v>
      </c>
      <c r="J8" s="31">
        <f t="shared" si="1"/>
        <v>35536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12664</v>
      </c>
      <c r="D9" s="31">
        <f>(Jul!C9*5)+(Aug!C9*4)+(Sep!C9*3)+(Oct!C9*2)+(Nov!C9*1)</f>
        <v>71581</v>
      </c>
      <c r="E9" s="8">
        <v>867</v>
      </c>
      <c r="F9" s="31">
        <f>(Jul!E9*5)+(Aug!E9*4)+(Sep!E9*3)+(Oct!E9*2)+(Nov!E9*1)</f>
        <v>867</v>
      </c>
      <c r="G9" s="8">
        <v>220226</v>
      </c>
      <c r="H9" s="31">
        <f>Oct!H9+G9</f>
        <v>813513</v>
      </c>
      <c r="I9" s="31">
        <f t="shared" si="0"/>
        <v>233757</v>
      </c>
      <c r="J9" s="31">
        <f t="shared" si="1"/>
        <v>885961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1618</v>
      </c>
      <c r="D11" s="31">
        <f>(Jul!C11*5)+(Aug!C11*4)+(Sep!C11*3)+(Oct!C11*2)+(Nov!C11*1)</f>
        <v>40484</v>
      </c>
      <c r="E11" s="8"/>
      <c r="F11" s="31">
        <f>(Jul!E11*5)+(Aug!E11*4)+(Sep!E11*3)+(Oct!E11*2)+(Nov!E11*1)</f>
        <v>0</v>
      </c>
      <c r="G11" s="8">
        <v>11441</v>
      </c>
      <c r="H11" s="31">
        <f>Oct!H11+G11</f>
        <v>413713</v>
      </c>
      <c r="I11" s="31">
        <f t="shared" si="0"/>
        <v>13059</v>
      </c>
      <c r="J11" s="31">
        <f t="shared" si="1"/>
        <v>454197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754</v>
      </c>
      <c r="D13" s="31">
        <f>(Jul!C13*5)+(Aug!C13*4)+(Sep!C13*3)+(Oct!C13*2)+(Nov!C13*1)</f>
        <v>6055</v>
      </c>
      <c r="E13" s="8"/>
      <c r="F13" s="31">
        <f>(Jul!E13*5)+(Aug!E13*4)+(Sep!E13*3)+(Oct!E13*2)+(Nov!E13*1)</f>
        <v>0</v>
      </c>
      <c r="G13" s="8">
        <v>14865</v>
      </c>
      <c r="H13" s="31">
        <f>Oct!H13+G13</f>
        <v>76505</v>
      </c>
      <c r="I13" s="31">
        <f t="shared" si="0"/>
        <v>15619</v>
      </c>
      <c r="J13" s="31">
        <f t="shared" si="1"/>
        <v>82560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3120</v>
      </c>
      <c r="D21" s="31">
        <f>(Jul!C21*5)+(Aug!C21*4)+(Sep!C21*3)+(Oct!C21*2)+(Nov!C21*1)</f>
        <v>23192</v>
      </c>
      <c r="E21" s="8"/>
      <c r="F21" s="31">
        <f>(Jul!E21*5)+(Aug!E21*4)+(Sep!E21*3)+(Oct!E21*2)+(Nov!E21*1)</f>
        <v>0</v>
      </c>
      <c r="G21" s="8">
        <v>24960</v>
      </c>
      <c r="H21" s="31">
        <f>Oct!H21+G21</f>
        <v>195220</v>
      </c>
      <c r="I21" s="31">
        <f t="shared" si="0"/>
        <v>28080</v>
      </c>
      <c r="J21" s="31">
        <f t="shared" si="1"/>
        <v>218412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4072</v>
      </c>
      <c r="E22" s="8"/>
      <c r="F22" s="31">
        <f>(Jul!E22*5)+(Aug!E22*4)+(Sep!E22*3)+(Oct!E22*2)+(Nov!E22*1)</f>
        <v>0</v>
      </c>
      <c r="G22" s="8"/>
      <c r="H22" s="31">
        <f>Oct!H22+G22</f>
        <v>43047</v>
      </c>
      <c r="I22" s="31">
        <f t="shared" si="0"/>
        <v>0</v>
      </c>
      <c r="J22" s="31">
        <f t="shared" si="1"/>
        <v>47119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740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740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324</v>
      </c>
      <c r="D27" s="31">
        <f>(Jul!C27*5)+(Aug!C27*4)+(Sep!C27*3)+(Oct!C27*2)+(Nov!C27*1)</f>
        <v>18938</v>
      </c>
      <c r="E27" s="8"/>
      <c r="F27" s="31">
        <f>(Jul!E27*5)+(Aug!E27*4)+(Sep!E27*3)+(Oct!E27*2)+(Nov!E27*1)</f>
        <v>0</v>
      </c>
      <c r="G27" s="8">
        <v>4236</v>
      </c>
      <c r="H27" s="31">
        <f>Oct!H27+G27</f>
        <v>51608</v>
      </c>
      <c r="I27" s="31">
        <f t="shared" si="0"/>
        <v>4560</v>
      </c>
      <c r="J27" s="31">
        <f t="shared" si="1"/>
        <v>70546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2432</v>
      </c>
      <c r="E30" s="8"/>
      <c r="F30" s="31">
        <f>(Jul!E30*5)+(Aug!E30*4)+(Sep!E30*3)+(Oct!E30*2)+(Nov!E30*1)</f>
        <v>0</v>
      </c>
      <c r="G30" s="8"/>
      <c r="H30" s="31">
        <f>Oct!H30+G30</f>
        <v>59630</v>
      </c>
      <c r="I30" s="31">
        <f t="shared" si="0"/>
        <v>0</v>
      </c>
      <c r="J30" s="31">
        <f t="shared" si="1"/>
        <v>62062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(Jul!C31*5)+(Aug!C31*4)+(Sep!C31*3)+(Oct!C31*2)+(Nov!C31*1)</f>
        <v>0</v>
      </c>
      <c r="E31" s="8"/>
      <c r="F31" s="31">
        <f>(Jul!E31*5)+(Aug!E31*4)+(Sep!E31*3)+(Oct!E31*2)+(Nov!E31*1)</f>
        <v>0</v>
      </c>
      <c r="G31" s="8"/>
      <c r="H31" s="31">
        <f>Oct!H31+G31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0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0</v>
      </c>
      <c r="E35" s="8"/>
      <c r="F35" s="31">
        <f>(Jul!E35*5)+(Aug!E35*4)+(Sep!E35*3)+(Oct!E35*2)+(Nov!E35*1)</f>
        <v>0</v>
      </c>
      <c r="G35" s="8"/>
      <c r="H35" s="31">
        <f>Oct!H35+G35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917</v>
      </c>
      <c r="D36" s="31">
        <f>(Jul!C36*5)+(Aug!C36*4)+(Sep!C36*3)+(Oct!C36*2)+(Nov!C36*1)</f>
        <v>917</v>
      </c>
      <c r="E36" s="8"/>
      <c r="F36" s="31">
        <f>(Jul!E36*5)+(Aug!E36*4)+(Sep!E36*3)+(Oct!E36*2)+(Nov!E36*1)</f>
        <v>0</v>
      </c>
      <c r="G36" s="8">
        <v>2751</v>
      </c>
      <c r="H36" s="31">
        <f>Oct!H36+G36</f>
        <v>2751</v>
      </c>
      <c r="I36" s="31">
        <f t="shared" si="0"/>
        <v>3668</v>
      </c>
      <c r="J36" s="31">
        <f t="shared" si="1"/>
        <v>3668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5780</v>
      </c>
      <c r="E37" s="8"/>
      <c r="F37" s="31">
        <f>(Jul!E37*5)+(Aug!E37*4)+(Sep!E37*3)+(Oct!E37*2)+(Nov!E37*1)</f>
        <v>0</v>
      </c>
      <c r="G37" s="8"/>
      <c r="H37" s="31">
        <f>Oct!H37+G37</f>
        <v>5780</v>
      </c>
      <c r="I37" s="31">
        <f t="shared" si="0"/>
        <v>0</v>
      </c>
      <c r="J37" s="31">
        <f t="shared" si="1"/>
        <v>11560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1227</v>
      </c>
      <c r="D38" s="31">
        <f>(Jul!C38*5)+(Aug!C38*4)+(Sep!C38*3)+(Oct!C38*2)+(Nov!C38*1)</f>
        <v>7012</v>
      </c>
      <c r="E38" s="8"/>
      <c r="F38" s="31">
        <f>(Jul!E38*5)+(Aug!E38*4)+(Sep!E38*3)+(Oct!E38*2)+(Nov!E38*1)</f>
        <v>0</v>
      </c>
      <c r="G38" s="8">
        <v>45610</v>
      </c>
      <c r="H38" s="31">
        <f>Oct!H38+G38</f>
        <v>94765</v>
      </c>
      <c r="I38" s="31">
        <f t="shared" si="0"/>
        <v>46837</v>
      </c>
      <c r="J38" s="31">
        <f t="shared" si="1"/>
        <v>101777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3949</v>
      </c>
      <c r="D39" s="31">
        <f>(Jul!C39*5)+(Aug!C39*4)+(Sep!C39*3)+(Oct!C39*2)+(Nov!C39*1)</f>
        <v>6469</v>
      </c>
      <c r="E39" s="8"/>
      <c r="F39" s="31">
        <f>(Jul!E39*5)+(Aug!E39*4)+(Sep!E39*3)+(Oct!E39*2)+(Nov!E39*1)</f>
        <v>0</v>
      </c>
      <c r="G39" s="8">
        <v>3260</v>
      </c>
      <c r="H39" s="31">
        <f>Oct!H39+G39</f>
        <v>7042</v>
      </c>
      <c r="I39" s="31">
        <f t="shared" si="0"/>
        <v>7209</v>
      </c>
      <c r="J39" s="31">
        <f t="shared" si="1"/>
        <v>13511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3172</v>
      </c>
      <c r="E41" s="8"/>
      <c r="F41" s="31">
        <f>(Jul!E41*5)+(Aug!E41*4)+(Sep!E41*3)+(Oct!E41*2)+(Nov!E41*1)</f>
        <v>0</v>
      </c>
      <c r="G41" s="8"/>
      <c r="H41" s="31">
        <f>Oct!H41+G41</f>
        <v>20627</v>
      </c>
      <c r="I41" s="31">
        <f t="shared" si="0"/>
        <v>0</v>
      </c>
      <c r="J41" s="31">
        <f t="shared" si="1"/>
        <v>23799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158</v>
      </c>
      <c r="E42" s="8"/>
      <c r="F42" s="31">
        <f>(Jul!E42*5)+(Aug!E42*4)+(Sep!E42*3)+(Oct!E42*2)+(Nov!E42*1)</f>
        <v>0</v>
      </c>
      <c r="G42" s="8"/>
      <c r="H42" s="31">
        <f>Oct!H42+G42</f>
        <v>16622</v>
      </c>
      <c r="I42" s="31">
        <f t="shared" si="0"/>
        <v>0</v>
      </c>
      <c r="J42" s="31">
        <f t="shared" si="1"/>
        <v>16780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0</v>
      </c>
      <c r="E43" s="8"/>
      <c r="F43" s="31">
        <f>(Jul!E43*5)+(Aug!E43*4)+(Sep!E43*3)+(Oct!E43*2)+(Nov!E43*1)</f>
        <v>0</v>
      </c>
      <c r="G43" s="8"/>
      <c r="H43" s="31">
        <f>Oct!H43+G43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(Jul!C44*5)+(Aug!C44*4)+(Sep!C44*3)+(Oct!C44*2)+(Nov!C44*1)</f>
        <v>0</v>
      </c>
      <c r="E44" s="8"/>
      <c r="F44" s="31">
        <f>(Jul!E44*5)+(Aug!E44*4)+(Sep!E44*3)+(Oct!E44*2)+(Nov!E44*1)</f>
        <v>0</v>
      </c>
      <c r="G44" s="8"/>
      <c r="H44" s="31">
        <f>Oct!H44+G44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0</v>
      </c>
      <c r="E46" s="8"/>
      <c r="F46" s="31">
        <f>(Jul!E46*5)+(Aug!E46*4)+(Sep!E46*3)+(Oct!E46*2)+(Nov!E46*1)</f>
        <v>0</v>
      </c>
      <c r="G46" s="8"/>
      <c r="H46" s="31">
        <f>Oct!H46+G46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4236</v>
      </c>
      <c r="E47" s="8"/>
      <c r="F47" s="31">
        <f>(Jul!E47*5)+(Aug!E47*4)+(Sep!E47*3)+(Oct!E47*2)+(Nov!E47*1)</f>
        <v>0</v>
      </c>
      <c r="G47" s="8"/>
      <c r="H47" s="31">
        <f>Oct!H47+G47</f>
        <v>7413</v>
      </c>
      <c r="I47" s="31">
        <f t="shared" si="0"/>
        <v>0</v>
      </c>
      <c r="J47" s="31">
        <f t="shared" si="1"/>
        <v>11649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0</v>
      </c>
      <c r="G48" s="8"/>
      <c r="H48" s="31">
        <f>Oct!H48+G48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0</v>
      </c>
      <c r="E51" s="8"/>
      <c r="F51" s="31">
        <f>(Jul!E51*5)+(Aug!E51*4)+(Sep!E51*3)+(Oct!E51*2)+(Nov!E51*1)</f>
        <v>0</v>
      </c>
      <c r="G51" s="8"/>
      <c r="H51" s="31">
        <f>Oct!H51+G51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217</v>
      </c>
      <c r="D53" s="31">
        <f>(Jul!C53*5)+(Aug!C53*4)+(Sep!C53*3)+(Oct!C53*2)+(Nov!C53*1)</f>
        <v>217</v>
      </c>
      <c r="E53" s="8"/>
      <c r="F53" s="31">
        <f>(Jul!E53*5)+(Aug!E53*4)+(Sep!E53*3)+(Oct!E53*2)+(Nov!E53*1)</f>
        <v>0</v>
      </c>
      <c r="G53" s="8">
        <v>24076</v>
      </c>
      <c r="H53" s="31">
        <f>Oct!H53+G53</f>
        <v>137383</v>
      </c>
      <c r="I53" s="31">
        <f t="shared" si="0"/>
        <v>24293</v>
      </c>
      <c r="J53" s="31">
        <f t="shared" si="1"/>
        <v>137600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0</v>
      </c>
      <c r="E55" s="8"/>
      <c r="F55" s="31">
        <f>(Jul!E55*5)+(Aug!E55*4)+(Sep!E55*3)+(Oct!E55*2)+(Nov!E55*1)</f>
        <v>0</v>
      </c>
      <c r="G55" s="8"/>
      <c r="H55" s="31">
        <f>Oct!H55+G55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3653</v>
      </c>
      <c r="D60" s="31">
        <f>(Jul!C60*5)+(Aug!C60*4)+(Sep!C60*3)+(Oct!C60*2)+(Nov!C60*1)</f>
        <v>66424</v>
      </c>
      <c r="E60" s="8"/>
      <c r="F60" s="31">
        <f>(Jul!E60*5)+(Aug!E60*4)+(Sep!E60*3)+(Oct!E60*2)+(Nov!E60*1)</f>
        <v>0</v>
      </c>
      <c r="G60" s="8">
        <v>47481</v>
      </c>
      <c r="H60" s="31">
        <f>Oct!H60+G60</f>
        <v>166547</v>
      </c>
      <c r="I60" s="31">
        <f t="shared" si="0"/>
        <v>51134</v>
      </c>
      <c r="J60" s="31">
        <f t="shared" si="1"/>
        <v>232971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G62" s="11">
        <v>1180</v>
      </c>
      <c r="H62" s="31">
        <f>Oct!H62+G62</f>
        <v>1180</v>
      </c>
      <c r="I62" s="31">
        <f t="shared" si="0"/>
        <v>1180</v>
      </c>
      <c r="J62" s="31">
        <f t="shared" si="1"/>
        <v>1180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0</v>
      </c>
      <c r="E63" s="8"/>
      <c r="F63" s="31">
        <f>(Jul!E63*5)+(Aug!E63*4)+(Sep!E63*3)+(Oct!E63*2)+(Nov!E63*1)</f>
        <v>0</v>
      </c>
      <c r="G63" s="8"/>
      <c r="H63" s="31">
        <f>Oct!H63+G63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SUM(C32:C71)</f>
        <v>9963</v>
      </c>
      <c r="D72" s="32">
        <f t="shared" ref="D72:J72" si="4">SUM(D5:D31)</f>
        <v>167494</v>
      </c>
      <c r="E72" s="32">
        <f t="shared" si="4"/>
        <v>867</v>
      </c>
      <c r="F72" s="32">
        <f t="shared" si="4"/>
        <v>867</v>
      </c>
      <c r="G72" s="32">
        <f t="shared" si="4"/>
        <v>306333</v>
      </c>
      <c r="H72" s="32">
        <f t="shared" si="4"/>
        <v>1688772</v>
      </c>
      <c r="I72" s="32">
        <f t="shared" si="4"/>
        <v>325680</v>
      </c>
      <c r="J72" s="32">
        <f t="shared" si="4"/>
        <v>1857133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9963</v>
      </c>
      <c r="D73" s="32">
        <f t="shared" si="5"/>
        <v>94385</v>
      </c>
      <c r="E73" s="32">
        <f t="shared" si="5"/>
        <v>0</v>
      </c>
      <c r="F73" s="32">
        <f t="shared" si="5"/>
        <v>0</v>
      </c>
      <c r="G73" s="32">
        <f t="shared" si="5"/>
        <v>124358</v>
      </c>
      <c r="H73" s="32">
        <f t="shared" si="5"/>
        <v>460110</v>
      </c>
      <c r="I73" s="32">
        <f t="shared" si="5"/>
        <v>134321</v>
      </c>
      <c r="J73" s="32">
        <f t="shared" si="5"/>
        <v>554495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19926</v>
      </c>
      <c r="D74" s="32">
        <f t="shared" ref="D74:J74" si="6">SUM(D72:D73)</f>
        <v>261879</v>
      </c>
      <c r="E74" s="32">
        <f t="shared" si="6"/>
        <v>867</v>
      </c>
      <c r="F74" s="32">
        <f t="shared" si="6"/>
        <v>867</v>
      </c>
      <c r="G74" s="32">
        <f t="shared" si="6"/>
        <v>430691</v>
      </c>
      <c r="H74" s="32">
        <f t="shared" si="6"/>
        <v>2148882</v>
      </c>
      <c r="I74" s="32">
        <f t="shared" si="6"/>
        <v>460001</v>
      </c>
      <c r="J74" s="32">
        <f t="shared" si="6"/>
        <v>2411628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63" sqref="G63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2425</v>
      </c>
      <c r="D8" s="31">
        <f>(Jul!C8*6)+(Aug!C8*5)+(Sep!C8*4)+(Oct!C8*3)+(Nov!C8*2)+(Dec!C8*1)</f>
        <v>2425</v>
      </c>
      <c r="E8" s="8"/>
      <c r="F8" s="31">
        <f>(Jul!E8*6)+(Aug!E8*5)+(Sep!E8*4)+(Oct!E8*3)+(Nov!E8*2)+(Dec!E8*1)</f>
        <v>0</v>
      </c>
      <c r="G8" s="8">
        <v>41417</v>
      </c>
      <c r="H8" s="31">
        <f>Nov!H8+G8</f>
        <v>76953</v>
      </c>
      <c r="I8" s="31">
        <f t="shared" si="0"/>
        <v>43842</v>
      </c>
      <c r="J8" s="31">
        <f t="shared" si="1"/>
        <v>79378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8233</v>
      </c>
      <c r="D9" s="31">
        <f>(Jul!C9*6)+(Aug!C9*5)+(Sep!C9*4)+(Oct!C9*3)+(Nov!C9*2)+(Dec!C9*1)</f>
        <v>111961</v>
      </c>
      <c r="E9" s="8"/>
      <c r="F9" s="31">
        <f>(Jul!E9*6)+(Aug!E9*5)+(Sep!E9*4)+(Oct!E9*3)+(Nov!E9*2)+(Dec!E9*1)</f>
        <v>1734</v>
      </c>
      <c r="G9" s="8">
        <v>55916</v>
      </c>
      <c r="H9" s="31">
        <f>Nov!H9+G9</f>
        <v>869429</v>
      </c>
      <c r="I9" s="31">
        <f t="shared" si="0"/>
        <v>64149</v>
      </c>
      <c r="J9" s="31">
        <f t="shared" si="1"/>
        <v>983124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6525</v>
      </c>
      <c r="D11" s="31">
        <f>(Jul!C11*6)+(Aug!C11*5)+(Sep!C11*4)+(Oct!C11*3)+(Nov!C11*2)+(Dec!C11*1)</f>
        <v>59872</v>
      </c>
      <c r="E11" s="8"/>
      <c r="F11" s="31">
        <f>(Jul!E11*6)+(Aug!E11*5)+(Sep!E11*4)+(Oct!E11*3)+(Nov!E11*2)+(Dec!E11*1)</f>
        <v>0</v>
      </c>
      <c r="G11" s="8">
        <v>69001</v>
      </c>
      <c r="H11" s="31">
        <f>Nov!H11+G11</f>
        <v>482714</v>
      </c>
      <c r="I11" s="31">
        <f t="shared" si="0"/>
        <v>75526</v>
      </c>
      <c r="J11" s="31">
        <f t="shared" si="1"/>
        <v>542586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3875</v>
      </c>
      <c r="D13" s="31">
        <f>(Jul!C13*6)+(Aug!C13*5)+(Sep!C13*4)+(Oct!C13*3)+(Nov!C13*2)+(Dec!C13*1)</f>
        <v>12654</v>
      </c>
      <c r="E13" s="8"/>
      <c r="F13" s="31">
        <f>(Jul!E13*6)+(Aug!E13*5)+(Sep!E13*4)+(Oct!E13*3)+(Nov!E13*2)+(Dec!E13*1)</f>
        <v>0</v>
      </c>
      <c r="G13" s="8">
        <v>29232</v>
      </c>
      <c r="H13" s="31">
        <f>Nov!H13+G13</f>
        <v>105737</v>
      </c>
      <c r="I13" s="31">
        <f t="shared" si="0"/>
        <v>33107</v>
      </c>
      <c r="J13" s="31">
        <f t="shared" si="1"/>
        <v>118391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1130</v>
      </c>
      <c r="D21" s="31">
        <f>(Jul!C21*6)+(Aug!C21*5)+(Sep!C21*4)+(Oct!C21*3)+(Nov!C21*2)+(Dec!C21*1)</f>
        <v>34046</v>
      </c>
      <c r="E21" s="8"/>
      <c r="F21" s="31">
        <f>(Jul!E21*6)+(Aug!E21*5)+(Sep!E21*4)+(Oct!E21*3)+(Nov!E21*2)+(Dec!E21*1)</f>
        <v>0</v>
      </c>
      <c r="G21" s="8">
        <v>36688</v>
      </c>
      <c r="H21" s="31">
        <f>Nov!H21+G21</f>
        <v>231908</v>
      </c>
      <c r="I21" s="31">
        <f t="shared" si="0"/>
        <v>37818</v>
      </c>
      <c r="J21" s="31">
        <f t="shared" si="1"/>
        <v>265954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(Jul!C22*6)+(Aug!C22*5)+(Sep!C22*4)+(Oct!C22*3)+(Nov!C22*2)+(Dec!C22*1)</f>
        <v>5385</v>
      </c>
      <c r="E22" s="8"/>
      <c r="F22" s="31">
        <f>(Jul!E22*6)+(Aug!E22*5)+(Sep!E22*4)+(Oct!E22*3)+(Nov!E22*2)+(Dec!E22*1)</f>
        <v>0</v>
      </c>
      <c r="G22" s="8">
        <v>1053</v>
      </c>
      <c r="H22" s="31">
        <f>Nov!H22+G22</f>
        <v>44100</v>
      </c>
      <c r="I22" s="31">
        <f t="shared" si="0"/>
        <v>1053</v>
      </c>
      <c r="J22" s="31">
        <f t="shared" si="1"/>
        <v>49485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888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888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587</v>
      </c>
      <c r="D27" s="31">
        <f>(Jul!C27*6)+(Aug!C27*5)+(Sep!C27*4)+(Oct!C27*3)+(Nov!C27*2)+(Dec!C27*1)</f>
        <v>24679</v>
      </c>
      <c r="E27" s="8"/>
      <c r="F27" s="31">
        <f>(Jul!E27*6)+(Aug!E27*5)+(Sep!E27*4)+(Oct!E27*3)+(Nov!E27*2)+(Dec!E27*1)</f>
        <v>0</v>
      </c>
      <c r="G27" s="8">
        <v>9041</v>
      </c>
      <c r="H27" s="31">
        <f>Nov!H27+G27</f>
        <v>60649</v>
      </c>
      <c r="I27" s="31">
        <f t="shared" si="0"/>
        <v>9628</v>
      </c>
      <c r="J27" s="31">
        <f t="shared" si="1"/>
        <v>85328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3040</v>
      </c>
      <c r="E30" s="8"/>
      <c r="F30" s="31">
        <f>(Jul!E30*6)+(Aug!E30*5)+(Sep!E30*4)+(Oct!E30*3)+(Nov!E30*2)+(Dec!E30*1)</f>
        <v>0</v>
      </c>
      <c r="G30" s="8"/>
      <c r="H30" s="31">
        <f>Nov!H30+G30</f>
        <v>59630</v>
      </c>
      <c r="I30" s="31">
        <f t="shared" si="0"/>
        <v>0</v>
      </c>
      <c r="J30" s="31">
        <f t="shared" si="1"/>
        <v>62670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0</v>
      </c>
      <c r="E31" s="8"/>
      <c r="F31" s="31">
        <f>(Jul!E31*6)+(Aug!E31*5)+(Sep!E31*4)+(Oct!E31*3)+(Nov!E31*2)+(Dec!E31*1)</f>
        <v>0</v>
      </c>
      <c r="G31" s="8"/>
      <c r="H31" s="31">
        <f>Nov!H31+G31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0</v>
      </c>
      <c r="E33" s="8"/>
      <c r="F33" s="31">
        <f>(Jul!E33*6)+(Aug!E33*5)+(Sep!E33*4)+(Oct!E33*3)+(Nov!E33*2)+(Dec!E33*1)</f>
        <v>0</v>
      </c>
      <c r="G33" s="8"/>
      <c r="H33" s="31">
        <f>Nov!H33+G33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0</v>
      </c>
      <c r="E35" s="8"/>
      <c r="F35" s="31">
        <f>(Jul!E35*6)+(Aug!E35*5)+(Sep!E35*4)+(Oct!E35*3)+(Nov!E35*2)+(Dec!E35*1)</f>
        <v>0</v>
      </c>
      <c r="G35" s="8"/>
      <c r="H35" s="31">
        <f>Nov!H35+G35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1834</v>
      </c>
      <c r="E36" s="8"/>
      <c r="F36" s="31">
        <f>(Jul!E36*6)+(Aug!E36*5)+(Sep!E36*4)+(Oct!E36*3)+(Nov!E36*2)+(Dec!E36*1)</f>
        <v>0</v>
      </c>
      <c r="G36" s="8"/>
      <c r="H36" s="31">
        <f>Nov!H36+G36</f>
        <v>2751</v>
      </c>
      <c r="I36" s="31">
        <f t="shared" si="0"/>
        <v>0</v>
      </c>
      <c r="J36" s="31">
        <f t="shared" si="1"/>
        <v>4585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6936</v>
      </c>
      <c r="E37" s="8"/>
      <c r="F37" s="31">
        <f>(Jul!E37*6)+(Aug!E37*5)+(Sep!E37*4)+(Oct!E37*3)+(Nov!E37*2)+(Dec!E37*1)</f>
        <v>0</v>
      </c>
      <c r="G37" s="8"/>
      <c r="H37" s="31">
        <f>Nov!H37+G37</f>
        <v>5780</v>
      </c>
      <c r="I37" s="31">
        <f t="shared" si="0"/>
        <v>0</v>
      </c>
      <c r="J37" s="31">
        <f t="shared" si="1"/>
        <v>12716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133</v>
      </c>
      <c r="D38" s="31">
        <f>(Jul!C38*6)+(Aug!C38*5)+(Sep!C38*4)+(Oct!C38*3)+(Nov!C38*2)+(Dec!C38*1)</f>
        <v>10125</v>
      </c>
      <c r="E38" s="8"/>
      <c r="F38" s="31">
        <f>(Jul!E38*6)+(Aug!E38*5)+(Sep!E38*4)+(Oct!E38*3)+(Nov!E38*2)+(Dec!E38*1)</f>
        <v>0</v>
      </c>
      <c r="G38" s="8">
        <v>2663</v>
      </c>
      <c r="H38" s="31">
        <f>Nov!H38+G38</f>
        <v>97428</v>
      </c>
      <c r="I38" s="31">
        <f t="shared" si="0"/>
        <v>2796</v>
      </c>
      <c r="J38" s="31">
        <f t="shared" si="1"/>
        <v>107553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1778</v>
      </c>
      <c r="D39" s="31">
        <f>(Jul!C39*6)+(Aug!C39*5)+(Sep!C39*4)+(Oct!C39*3)+(Nov!C39*2)+(Dec!C39*1)</f>
        <v>12826</v>
      </c>
      <c r="E39" s="8"/>
      <c r="F39" s="31">
        <f>(Jul!E39*6)+(Aug!E39*5)+(Sep!E39*4)+(Oct!E39*3)+(Nov!E39*2)+(Dec!E39*1)</f>
        <v>0</v>
      </c>
      <c r="G39" s="8">
        <v>33789</v>
      </c>
      <c r="H39" s="31">
        <f>Nov!H39+G39</f>
        <v>40831</v>
      </c>
      <c r="I39" s="31">
        <f t="shared" si="0"/>
        <v>35567</v>
      </c>
      <c r="J39" s="31">
        <f t="shared" si="1"/>
        <v>53657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>
        <v>22042</v>
      </c>
      <c r="H40" s="31">
        <f>Nov!H40+G40</f>
        <v>22042</v>
      </c>
      <c r="I40" s="31">
        <f t="shared" si="0"/>
        <v>22042</v>
      </c>
      <c r="J40" s="31">
        <f t="shared" si="1"/>
        <v>22042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4758</v>
      </c>
      <c r="E41" s="8"/>
      <c r="F41" s="31">
        <f>(Jul!E41*6)+(Aug!E41*5)+(Sep!E41*4)+(Oct!E41*3)+(Nov!E41*2)+(Dec!E41*1)</f>
        <v>0</v>
      </c>
      <c r="G41" s="8"/>
      <c r="H41" s="31">
        <f>Nov!H41+G41</f>
        <v>20627</v>
      </c>
      <c r="I41" s="31">
        <f t="shared" si="0"/>
        <v>0</v>
      </c>
      <c r="J41" s="31">
        <f t="shared" si="1"/>
        <v>25385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237</v>
      </c>
      <c r="E42" s="8"/>
      <c r="F42" s="31">
        <f>(Jul!E42*6)+(Aug!E42*5)+(Sep!E42*4)+(Oct!E42*3)+(Nov!E42*2)+(Dec!E42*1)</f>
        <v>0</v>
      </c>
      <c r="G42" s="8"/>
      <c r="H42" s="31">
        <f>Nov!H42+G42</f>
        <v>16622</v>
      </c>
      <c r="I42" s="31">
        <f t="shared" si="0"/>
        <v>0</v>
      </c>
      <c r="J42" s="31">
        <f t="shared" si="1"/>
        <v>16859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0</v>
      </c>
      <c r="E43" s="8"/>
      <c r="F43" s="31">
        <f>(Jul!E43*6)+(Aug!E43*5)+(Sep!E43*4)+(Oct!E43*3)+(Nov!E43*2)+(Dec!E43*1)</f>
        <v>0</v>
      </c>
      <c r="G43" s="8"/>
      <c r="H43" s="31">
        <f>Nov!H43+G43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428</v>
      </c>
      <c r="D44" s="31">
        <f>(Jul!C44*6)+(Aug!C44*5)+(Sep!C44*4)+(Oct!C44*3)+(Nov!C44*2)+(Dec!C44*1)</f>
        <v>428</v>
      </c>
      <c r="E44" s="8"/>
      <c r="F44" s="31">
        <f>(Jul!E44*6)+(Aug!E44*5)+(Sep!E44*4)+(Oct!E44*3)+(Nov!E44*2)+(Dec!E44*1)</f>
        <v>0</v>
      </c>
      <c r="G44" s="8">
        <v>1715</v>
      </c>
      <c r="H44" s="31">
        <f>Nov!H44+G44</f>
        <v>1715</v>
      </c>
      <c r="I44" s="31">
        <f t="shared" si="0"/>
        <v>2143</v>
      </c>
      <c r="J44" s="31">
        <f t="shared" si="1"/>
        <v>2143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0</v>
      </c>
      <c r="E46" s="8"/>
      <c r="F46" s="31">
        <f>(Jul!E46*6)+(Aug!E46*5)+(Sep!E46*4)+(Oct!E46*3)+(Nov!E46*2)+(Dec!E46*1)</f>
        <v>0</v>
      </c>
      <c r="G46" s="8"/>
      <c r="H46" s="31">
        <f>Nov!H46+G46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5295</v>
      </c>
      <c r="E47" s="8"/>
      <c r="F47" s="31">
        <f>(Jul!E47*6)+(Aug!E47*5)+(Sep!E47*4)+(Oct!E47*3)+(Nov!E47*2)+(Dec!E47*1)</f>
        <v>0</v>
      </c>
      <c r="G47" s="8"/>
      <c r="H47" s="31">
        <f>Nov!H47+G47</f>
        <v>7413</v>
      </c>
      <c r="I47" s="31">
        <f t="shared" si="0"/>
        <v>0</v>
      </c>
      <c r="J47" s="31">
        <f t="shared" si="1"/>
        <v>12708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0</v>
      </c>
      <c r="E48" s="8"/>
      <c r="F48" s="31">
        <f>(Jul!E48*6)+(Aug!E48*5)+(Sep!E48*4)+(Oct!E48*3)+(Nov!E48*2)+(Dec!E48*1)</f>
        <v>0</v>
      </c>
      <c r="G48" s="8"/>
      <c r="H48" s="31">
        <f>Nov!H48+G48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0</v>
      </c>
      <c r="E51" s="8"/>
      <c r="F51" s="31">
        <f>(Jul!E51*6)+(Aug!E51*5)+(Sep!E51*4)+(Oct!E51*3)+(Nov!E51*2)+(Dec!E51*1)</f>
        <v>0</v>
      </c>
      <c r="G51" s="8"/>
      <c r="H51" s="31">
        <f>Nov!H51+G51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434</v>
      </c>
      <c r="E53" s="8"/>
      <c r="F53" s="31">
        <f>(Jul!E53*6)+(Aug!E53*5)+(Sep!E53*4)+(Oct!E53*3)+(Nov!E53*2)+(Dec!E53*1)</f>
        <v>0</v>
      </c>
      <c r="G53" s="8"/>
      <c r="H53" s="31">
        <f>Nov!H53+G53</f>
        <v>137383</v>
      </c>
      <c r="I53" s="31">
        <f t="shared" si="0"/>
        <v>0</v>
      </c>
      <c r="J53" s="31">
        <f t="shared" si="1"/>
        <v>137817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0</v>
      </c>
      <c r="E55" s="8"/>
      <c r="F55" s="31">
        <f>(Jul!E55*6)+(Aug!E55*5)+(Sep!E55*4)+(Oct!E55*3)+(Nov!E55*2)+(Dec!E55*1)</f>
        <v>0</v>
      </c>
      <c r="G55" s="8"/>
      <c r="H55" s="31">
        <f>Nov!H55+G55</f>
        <v>0</v>
      </c>
      <c r="I55" s="31">
        <f t="shared" si="0"/>
        <v>0</v>
      </c>
      <c r="J55" s="31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3078</v>
      </c>
      <c r="D60" s="31">
        <f>(Jul!C60*6)+(Aug!C60*5)+(Sep!C60*4)+(Oct!C60*3)+(Nov!C60*2)+(Dec!C60*1)</f>
        <v>89114</v>
      </c>
      <c r="E60" s="8"/>
      <c r="F60" s="31">
        <f>(Jul!E60*6)+(Aug!E60*5)+(Sep!E60*4)+(Oct!E60*3)+(Nov!E60*2)+(Dec!E60*1)</f>
        <v>0</v>
      </c>
      <c r="G60" s="8">
        <v>27629</v>
      </c>
      <c r="H60" s="31">
        <f>Nov!H60+G60</f>
        <v>194176</v>
      </c>
      <c r="I60" s="31">
        <f t="shared" si="0"/>
        <v>30707</v>
      </c>
      <c r="J60" s="31">
        <f t="shared" si="1"/>
        <v>283290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>
        <v>110</v>
      </c>
      <c r="D62" s="31">
        <f>(Jul!C62*6)+(Aug!C62*5)+(Sep!C62*4)+(Oct!C62*3)+(Nov!C62*2)+(Dec!C62*1)</f>
        <v>110</v>
      </c>
      <c r="E62" s="8"/>
      <c r="F62" s="31">
        <f>(Jul!E62*6)+(Aug!E62*5)+(Sep!E62*4)+(Oct!E62*3)+(Nov!E62*2)+(Dec!E62*1)</f>
        <v>0</v>
      </c>
      <c r="G62" s="8">
        <v>660</v>
      </c>
      <c r="H62" s="31">
        <f>Nov!H62+G62</f>
        <v>1840</v>
      </c>
      <c r="I62" s="31">
        <f t="shared" si="0"/>
        <v>770</v>
      </c>
      <c r="J62" s="31">
        <f t="shared" si="1"/>
        <v>1950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0</v>
      </c>
      <c r="E63" s="8"/>
      <c r="F63" s="31">
        <f>(Jul!E63*6)+(Aug!E63*5)+(Sep!E63*4)+(Oct!E63*3)+(Nov!E63*2)+(Dec!E63*1)</f>
        <v>0</v>
      </c>
      <c r="G63" s="8"/>
      <c r="H63" s="31">
        <f>Nov!H63+G63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22775</v>
      </c>
      <c r="D72" s="32">
        <f t="shared" si="4"/>
        <v>254950</v>
      </c>
      <c r="E72" s="32">
        <f t="shared" si="4"/>
        <v>0</v>
      </c>
      <c r="F72" s="32">
        <f t="shared" si="4"/>
        <v>1734</v>
      </c>
      <c r="G72" s="32">
        <f t="shared" si="4"/>
        <v>242348</v>
      </c>
      <c r="H72" s="32">
        <f t="shared" si="4"/>
        <v>1931120</v>
      </c>
      <c r="I72" s="32">
        <f t="shared" si="4"/>
        <v>265123</v>
      </c>
      <c r="J72" s="32">
        <f t="shared" si="4"/>
        <v>2187804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5527</v>
      </c>
      <c r="D73" s="32">
        <f t="shared" si="5"/>
        <v>132097</v>
      </c>
      <c r="E73" s="32">
        <f t="shared" si="5"/>
        <v>0</v>
      </c>
      <c r="F73" s="32">
        <f t="shared" si="5"/>
        <v>0</v>
      </c>
      <c r="G73" s="32">
        <f t="shared" si="5"/>
        <v>88498</v>
      </c>
      <c r="H73" s="32">
        <f t="shared" si="5"/>
        <v>548608</v>
      </c>
      <c r="I73" s="32">
        <f t="shared" si="5"/>
        <v>94025</v>
      </c>
      <c r="J73" s="32">
        <f t="shared" si="5"/>
        <v>680705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28302</v>
      </c>
      <c r="D74" s="32">
        <f t="shared" ref="D74:J74" si="6">SUM(D72:D73)</f>
        <v>387047</v>
      </c>
      <c r="E74" s="32">
        <f t="shared" si="6"/>
        <v>0</v>
      </c>
      <c r="F74" s="32">
        <f t="shared" si="6"/>
        <v>1734</v>
      </c>
      <c r="G74" s="32">
        <f t="shared" si="6"/>
        <v>330846</v>
      </c>
      <c r="H74" s="32">
        <f t="shared" si="6"/>
        <v>2479728</v>
      </c>
      <c r="I74" s="32">
        <f t="shared" si="6"/>
        <v>359148</v>
      </c>
      <c r="J74" s="32">
        <f t="shared" si="6"/>
        <v>2868509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61" sqref="G6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5547</v>
      </c>
      <c r="D8" s="31">
        <f>(Jul!C8*7)+(Aug!C8*6)+(Sep!C8*5)+(Oct!C8*4)+(Nov!C8*3)+(Dec!C8*2)+(Jan!C8*1)</f>
        <v>10397</v>
      </c>
      <c r="E8" s="8"/>
      <c r="F8" s="31">
        <f>(Jul!E8*7)+(Aug!E8*6)+(Sep!E8*5)+(Oct!E8*4)+(Nov!E8*3)+(Dec!E8*2)+(Jan!E8*1)</f>
        <v>0</v>
      </c>
      <c r="G8" s="8">
        <v>22106</v>
      </c>
      <c r="H8" s="31">
        <f>Dec!H8+G8</f>
        <v>99059</v>
      </c>
      <c r="I8" s="31">
        <f t="shared" si="0"/>
        <v>27653</v>
      </c>
      <c r="J8" s="31">
        <f t="shared" si="1"/>
        <v>109456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9257</v>
      </c>
      <c r="D9" s="31">
        <f>(Jul!C9*7)+(Aug!C9*6)+(Sep!C9*5)+(Oct!C9*4)+(Nov!C9*3)+(Dec!C9*2)+(Jan!C9*1)</f>
        <v>161598</v>
      </c>
      <c r="E9" s="8"/>
      <c r="F9" s="31">
        <f>(Jul!E9*7)+(Aug!E9*6)+(Sep!E9*5)+(Oct!E9*4)+(Nov!E9*3)+(Dec!E9*2)+(Jan!E9*1)</f>
        <v>2601</v>
      </c>
      <c r="G9" s="8">
        <v>113687</v>
      </c>
      <c r="H9" s="31">
        <f>Dec!H9+G9</f>
        <v>983116</v>
      </c>
      <c r="I9" s="31">
        <f t="shared" si="0"/>
        <v>122944</v>
      </c>
      <c r="J9" s="31">
        <f t="shared" si="1"/>
        <v>1147315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0</v>
      </c>
      <c r="E10" s="8"/>
      <c r="F10" s="31">
        <f>(Jul!E10*7)+(Aug!E10*6)+(Sep!E10*5)+(Oct!E10*4)+(Nov!E10*3)+(Dec!E10*2)+(Jan!E10*1)</f>
        <v>0</v>
      </c>
      <c r="G10" s="8"/>
      <c r="H10" s="31">
        <f>Dec!H10+G10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4706</v>
      </c>
      <c r="D11" s="31">
        <f>(Jul!C11*7)+(Aug!C11*6)+(Sep!C11*5)+(Oct!C11*4)+(Nov!C11*3)+(Dec!C11*2)+(Jan!C11*1)</f>
        <v>83966</v>
      </c>
      <c r="E11" s="8"/>
      <c r="F11" s="31">
        <f>(Jul!E11*7)+(Aug!E11*6)+(Sep!E11*5)+(Oct!E11*4)+(Nov!E11*3)+(Dec!E11*2)+(Jan!E11*1)</f>
        <v>0</v>
      </c>
      <c r="G11" s="8">
        <v>91598</v>
      </c>
      <c r="H11" s="31">
        <f>Dec!H11+G11</f>
        <v>574312</v>
      </c>
      <c r="I11" s="31">
        <f t="shared" si="0"/>
        <v>96304</v>
      </c>
      <c r="J11" s="31">
        <f t="shared" si="1"/>
        <v>658278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3440</v>
      </c>
      <c r="D13" s="31">
        <f>(Jul!C13*7)+(Aug!C13*6)+(Sep!C13*5)+(Oct!C13*4)+(Nov!C13*3)+(Dec!C13*2)+(Jan!C13*1)</f>
        <v>22693</v>
      </c>
      <c r="E13" s="8"/>
      <c r="F13" s="31">
        <f>(Jul!E13*7)+(Aug!E13*6)+(Sep!E13*5)+(Oct!E13*4)+(Nov!E13*3)+(Dec!E13*2)+(Jan!E13*1)</f>
        <v>0</v>
      </c>
      <c r="G13" s="8">
        <v>34294</v>
      </c>
      <c r="H13" s="31">
        <f>Dec!H13+G13</f>
        <v>140031</v>
      </c>
      <c r="I13" s="31">
        <f t="shared" si="0"/>
        <v>37734</v>
      </c>
      <c r="J13" s="31">
        <f t="shared" si="1"/>
        <v>162724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0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632</v>
      </c>
      <c r="D21" s="31">
        <f>(Jul!C21*7)+(Aug!C21*6)+(Sep!C21*5)+(Oct!C21*4)+(Nov!C21*3)+(Dec!C21*2)+(Jan!C21*1)</f>
        <v>45532</v>
      </c>
      <c r="E21" s="8"/>
      <c r="F21" s="31">
        <f>(Jul!E21*7)+(Aug!E21*6)+(Sep!E21*5)+(Oct!E21*4)+(Nov!E21*3)+(Dec!E21*2)+(Jan!E21*1)</f>
        <v>0</v>
      </c>
      <c r="G21" s="8">
        <v>20491</v>
      </c>
      <c r="H21" s="31">
        <f>Dec!H21+G21</f>
        <v>252399</v>
      </c>
      <c r="I21" s="31">
        <f t="shared" si="0"/>
        <v>21123</v>
      </c>
      <c r="J21" s="31">
        <f t="shared" si="1"/>
        <v>297931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6698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44100</v>
      </c>
      <c r="I22" s="31">
        <f t="shared" si="0"/>
        <v>0</v>
      </c>
      <c r="J22" s="31">
        <f t="shared" si="1"/>
        <v>50798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1036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1036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1287</v>
      </c>
      <c r="D27" s="31">
        <f>(Jul!C27*7)+(Aug!C27*6)+(Sep!C27*5)+(Oct!C27*4)+(Nov!C27*3)+(Dec!C27*2)+(Jan!C27*1)</f>
        <v>31707</v>
      </c>
      <c r="E27" s="8"/>
      <c r="F27" s="31">
        <f>(Jul!E27*7)+(Aug!E27*6)+(Sep!E27*5)+(Oct!E27*4)+(Nov!E27*3)+(Dec!E27*2)+(Jan!E27*1)</f>
        <v>0</v>
      </c>
      <c r="G27" s="8">
        <v>14270</v>
      </c>
      <c r="H27" s="31">
        <f>Dec!H27+G27</f>
        <v>74919</v>
      </c>
      <c r="I27" s="31">
        <f t="shared" si="0"/>
        <v>15557</v>
      </c>
      <c r="J27" s="31">
        <f t="shared" si="1"/>
        <v>106626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3648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59630</v>
      </c>
      <c r="I30" s="31">
        <f t="shared" si="0"/>
        <v>0</v>
      </c>
      <c r="J30" s="31">
        <f t="shared" si="1"/>
        <v>63278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0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0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0</v>
      </c>
      <c r="E35" s="8">
        <v>1075</v>
      </c>
      <c r="F35" s="31">
        <f>(Jul!E35*7)+(Aug!E35*6)+(Sep!E35*5)+(Oct!E35*4)+(Nov!E35*3)+(Dec!E35*2)+(Jan!E35*1)</f>
        <v>1075</v>
      </c>
      <c r="G35" s="8">
        <v>1075</v>
      </c>
      <c r="H35" s="31">
        <f>Dec!H35+G35</f>
        <v>1075</v>
      </c>
      <c r="I35" s="31">
        <f t="shared" si="0"/>
        <v>2150</v>
      </c>
      <c r="J35" s="31">
        <f t="shared" si="1"/>
        <v>2150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2751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2751</v>
      </c>
      <c r="I36" s="31">
        <f t="shared" si="0"/>
        <v>0</v>
      </c>
      <c r="J36" s="31">
        <f t="shared" si="1"/>
        <v>5502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8092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5780</v>
      </c>
      <c r="I37" s="31">
        <f t="shared" si="0"/>
        <v>0</v>
      </c>
      <c r="J37" s="31">
        <f t="shared" si="1"/>
        <v>13872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2743</v>
      </c>
      <c r="D38" s="31">
        <f>(Jul!C38*7)+(Aug!C38*6)+(Sep!C38*5)+(Oct!C38*4)+(Nov!C38*3)+(Dec!C38*2)+(Jan!C38*1)</f>
        <v>15981</v>
      </c>
      <c r="E38" s="8"/>
      <c r="F38" s="31">
        <f>(Jul!E38*7)+(Aug!E38*6)+(Sep!E38*5)+(Oct!E38*4)+(Nov!E38*3)+(Dec!E38*2)+(Jan!E38*1)</f>
        <v>0</v>
      </c>
      <c r="G38" s="8">
        <v>12457</v>
      </c>
      <c r="H38" s="31">
        <f>Dec!H38+G38</f>
        <v>109885</v>
      </c>
      <c r="I38" s="31">
        <f t="shared" si="0"/>
        <v>15200</v>
      </c>
      <c r="J38" s="31">
        <f t="shared" si="1"/>
        <v>125866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19183</v>
      </c>
      <c r="E39" s="8"/>
      <c r="F39" s="31">
        <f>(Jul!E39*7)+(Aug!E39*6)+(Sep!E39*5)+(Oct!E39*4)+(Nov!E39*3)+(Dec!E39*2)+(Jan!E39*1)</f>
        <v>0</v>
      </c>
      <c r="G39" s="8"/>
      <c r="H39" s="31">
        <f>Dec!H39+G39</f>
        <v>40831</v>
      </c>
      <c r="I39" s="31">
        <f t="shared" si="0"/>
        <v>0</v>
      </c>
      <c r="J39" s="31">
        <f t="shared" si="1"/>
        <v>60014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22042</v>
      </c>
      <c r="I40" s="31">
        <f t="shared" si="0"/>
        <v>0</v>
      </c>
      <c r="J40" s="31">
        <f t="shared" si="1"/>
        <v>22042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6344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20627</v>
      </c>
      <c r="I41" s="31">
        <f t="shared" si="0"/>
        <v>0</v>
      </c>
      <c r="J41" s="31">
        <f t="shared" si="1"/>
        <v>26971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316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16622</v>
      </c>
      <c r="I42" s="31">
        <f t="shared" si="0"/>
        <v>0</v>
      </c>
      <c r="J42" s="31">
        <f t="shared" si="1"/>
        <v>16938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0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3425</v>
      </c>
      <c r="D44" s="31">
        <f>(Jul!C44*7)+(Aug!C44*6)+(Sep!C44*5)+(Oct!C44*4)+(Nov!C44*3)+(Dec!C44*2)+(Jan!C44*1)</f>
        <v>4281</v>
      </c>
      <c r="E44" s="8"/>
      <c r="F44" s="31">
        <f>(Jul!E44*7)+(Aug!E44*6)+(Sep!E44*5)+(Oct!E44*4)+(Nov!E44*3)+(Dec!E44*2)+(Jan!E44*1)</f>
        <v>0</v>
      </c>
      <c r="G44" s="8">
        <v>10884</v>
      </c>
      <c r="H44" s="31">
        <f>Dec!H44+G44</f>
        <v>12599</v>
      </c>
      <c r="I44" s="31">
        <f t="shared" si="0"/>
        <v>14309</v>
      </c>
      <c r="J44" s="31">
        <f t="shared" si="1"/>
        <v>16880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6354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7413</v>
      </c>
      <c r="I47" s="31">
        <f t="shared" si="0"/>
        <v>0</v>
      </c>
      <c r="J47" s="31">
        <f t="shared" si="1"/>
        <v>13767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0</v>
      </c>
      <c r="E48" s="8"/>
      <c r="F48" s="31">
        <f>(Jul!E48*7)+(Aug!E48*6)+(Sep!E48*5)+(Oct!E48*4)+(Nov!E48*3)+(Dec!E48*2)+(Jan!E48*1)</f>
        <v>0</v>
      </c>
      <c r="G48" s="8"/>
      <c r="H48" s="31">
        <f>Dec!H48+G48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838</v>
      </c>
      <c r="D51" s="31">
        <f>(Jul!C51*7)+(Aug!C51*6)+(Sep!C51*5)+(Oct!C51*4)+(Nov!C51*3)+(Dec!C51*2)+(Jan!C51*1)</f>
        <v>838</v>
      </c>
      <c r="E51" s="8"/>
      <c r="F51" s="31">
        <f>(Jul!E51*7)+(Aug!E51*6)+(Sep!E51*5)+(Oct!E51*4)+(Nov!E51*3)+(Dec!E51*2)+(Jan!E51*1)</f>
        <v>0</v>
      </c>
      <c r="G51" s="8">
        <v>34850</v>
      </c>
      <c r="H51" s="31">
        <f>Dec!H51+G51</f>
        <v>34850</v>
      </c>
      <c r="I51" s="31">
        <f t="shared" si="0"/>
        <v>35688</v>
      </c>
      <c r="J51" s="31">
        <f t="shared" si="1"/>
        <v>35688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1085</v>
      </c>
      <c r="D53" s="31">
        <f>(Jul!C53*7)+(Aug!C53*6)+(Sep!C53*5)+(Oct!C53*4)+(Nov!C53*3)+(Dec!C53*2)+(Jan!C53*1)</f>
        <v>1736</v>
      </c>
      <c r="E53" s="8"/>
      <c r="F53" s="31">
        <f>(Jul!E53*7)+(Aug!E53*6)+(Sep!E53*5)+(Oct!E53*4)+(Nov!E53*3)+(Dec!E53*2)+(Jan!E53*1)</f>
        <v>0</v>
      </c>
      <c r="G53" s="8">
        <v>34747</v>
      </c>
      <c r="H53" s="31">
        <f>Dec!H53+G53</f>
        <v>172130</v>
      </c>
      <c r="I53" s="31">
        <f t="shared" si="0"/>
        <v>35832</v>
      </c>
      <c r="J53" s="31">
        <f t="shared" si="1"/>
        <v>173866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0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838</v>
      </c>
      <c r="D55" s="31">
        <f>(Jul!C55*7)+(Aug!C55*6)+(Sep!C55*5)+(Oct!C55*4)+(Nov!C55*3)+(Dec!C55*2)+(Jan!C55*1)</f>
        <v>838</v>
      </c>
      <c r="E55" s="8"/>
      <c r="F55" s="31">
        <f>(Jul!E55*7)+(Aug!E55*6)+(Sep!E55*5)+(Oct!E55*4)+(Nov!E55*3)+(Dec!E55*2)+(Jan!E55*1)</f>
        <v>0</v>
      </c>
      <c r="G55" s="8">
        <v>12544</v>
      </c>
      <c r="H55" s="31">
        <f>Dec!H55+G55</f>
        <v>12544</v>
      </c>
      <c r="I55" s="31">
        <f t="shared" si="0"/>
        <v>13382</v>
      </c>
      <c r="J55" s="31">
        <f t="shared" si="1"/>
        <v>13382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1400</v>
      </c>
      <c r="D60" s="31">
        <f>(Jul!C60*7)+(Aug!C60*6)+(Sep!C60*5)+(Oct!C60*4)+(Nov!C60*3)+(Dec!C60*2)+(Jan!C60*1)</f>
        <v>113204</v>
      </c>
      <c r="E60" s="8"/>
      <c r="F60" s="31">
        <f>(Jul!E60*7)+(Aug!E60*6)+(Sep!E60*5)+(Oct!E60*4)+(Nov!E60*3)+(Dec!E60*2)+(Jan!E60*1)</f>
        <v>0</v>
      </c>
      <c r="G60" s="8">
        <v>18503</v>
      </c>
      <c r="H60" s="31">
        <f>Dec!H60+G60</f>
        <v>212679</v>
      </c>
      <c r="I60" s="31">
        <f t="shared" si="0"/>
        <v>19903</v>
      </c>
      <c r="J60" s="31">
        <f t="shared" si="1"/>
        <v>325883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220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1840</v>
      </c>
      <c r="I62" s="31">
        <f t="shared" si="0"/>
        <v>0</v>
      </c>
      <c r="J62" s="31">
        <f t="shared" si="1"/>
        <v>2060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24869</v>
      </c>
      <c r="D72" s="32">
        <f t="shared" si="4"/>
        <v>367275</v>
      </c>
      <c r="E72" s="32">
        <f t="shared" si="4"/>
        <v>0</v>
      </c>
      <c r="F72" s="32">
        <f t="shared" si="4"/>
        <v>2601</v>
      </c>
      <c r="G72" s="32">
        <f t="shared" si="4"/>
        <v>296446</v>
      </c>
      <c r="H72" s="32">
        <f t="shared" si="4"/>
        <v>2227566</v>
      </c>
      <c r="I72" s="32">
        <f t="shared" si="4"/>
        <v>321315</v>
      </c>
      <c r="J72" s="32">
        <f t="shared" si="4"/>
        <v>2597442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10329</v>
      </c>
      <c r="D73" s="32">
        <f t="shared" si="5"/>
        <v>180138</v>
      </c>
      <c r="E73" s="32">
        <f t="shared" si="5"/>
        <v>1075</v>
      </c>
      <c r="F73" s="32">
        <f t="shared" si="5"/>
        <v>1075</v>
      </c>
      <c r="G73" s="32">
        <f t="shared" si="5"/>
        <v>125060</v>
      </c>
      <c r="H73" s="32">
        <f t="shared" si="5"/>
        <v>673668</v>
      </c>
      <c r="I73" s="32">
        <f t="shared" si="5"/>
        <v>136464</v>
      </c>
      <c r="J73" s="32">
        <f t="shared" si="5"/>
        <v>854881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35198</v>
      </c>
      <c r="D74" s="32">
        <f t="shared" ref="D74:J74" si="6">SUM(D72:D73)</f>
        <v>547413</v>
      </c>
      <c r="E74" s="32">
        <f t="shared" si="6"/>
        <v>1075</v>
      </c>
      <c r="F74" s="32">
        <f t="shared" si="6"/>
        <v>3676</v>
      </c>
      <c r="G74" s="32">
        <f t="shared" si="6"/>
        <v>421506</v>
      </c>
      <c r="H74" s="32">
        <f t="shared" si="6"/>
        <v>2901234</v>
      </c>
      <c r="I74" s="32">
        <f t="shared" si="6"/>
        <v>457779</v>
      </c>
      <c r="J74" s="32">
        <f t="shared" si="6"/>
        <v>3452323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70" activePane="bottomLeft" state="frozen"/>
      <selection pane="bottomLeft" activeCell="G68" sqref="G68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243</v>
      </c>
      <c r="D8" s="31">
        <f>(Jul!C8*8)+(Aug!C8*7)+(Sep!C8*6)+(Oct!C8*5)+(Nov!C8*4)+(Dec!C8*3)+(Jan!C8*2)+(Feb!C8*1)</f>
        <v>18612</v>
      </c>
      <c r="E8" s="8"/>
      <c r="F8" s="31">
        <f>(Jul!E8*8)+(Aug!E8*7)+(Sep!E8*6)+(Oct!E8*5)+(Nov!E8*4)+(Dec!E8*3)+(Jan!E8*2)+(Feb!E8*1)</f>
        <v>0</v>
      </c>
      <c r="G8" s="8">
        <v>1534</v>
      </c>
      <c r="H8" s="31">
        <f>Jan!H8+G8</f>
        <v>100593</v>
      </c>
      <c r="I8" s="31">
        <f t="shared" si="0"/>
        <v>1777</v>
      </c>
      <c r="J8" s="31">
        <f t="shared" si="1"/>
        <v>119205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5663</v>
      </c>
      <c r="D9" s="31">
        <f>(Jul!C9*8)+(Aug!C9*7)+(Sep!C9*6)+(Oct!C9*5)+(Nov!C9*4)+(Dec!C9*3)+(Jan!C9*2)+(Feb!C9*1)</f>
        <v>216898</v>
      </c>
      <c r="E9" s="8"/>
      <c r="F9" s="31">
        <f>(Jul!E9*8)+(Aug!E9*7)+(Sep!E9*6)+(Oct!E9*5)+(Nov!E9*4)+(Dec!E9*3)+(Jan!E9*2)+(Feb!E9*1)</f>
        <v>3468</v>
      </c>
      <c r="G9" s="8">
        <v>47104</v>
      </c>
      <c r="H9" s="31">
        <f>Jan!H9+G9</f>
        <v>1030220</v>
      </c>
      <c r="I9" s="31">
        <f t="shared" si="0"/>
        <v>52767</v>
      </c>
      <c r="J9" s="31">
        <f t="shared" si="1"/>
        <v>1250586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0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7435</v>
      </c>
      <c r="D11" s="31">
        <f>(Jul!C11*8)+(Aug!C11*7)+(Sep!C11*6)+(Oct!C11*5)+(Nov!C11*4)+(Dec!C11*3)+(Jan!C11*2)+(Feb!C11*1)</f>
        <v>115495</v>
      </c>
      <c r="E11" s="8">
        <v>3377</v>
      </c>
      <c r="F11" s="31">
        <f>(Jul!E11*8)+(Aug!E11*7)+(Sep!E11*6)+(Oct!E11*5)+(Nov!E11*4)+(Dec!E11*3)+(Jan!E11*2)+(Feb!E11*1)</f>
        <v>3377</v>
      </c>
      <c r="G11" s="8">
        <v>70613</v>
      </c>
      <c r="H11" s="31">
        <f>Jan!H11+G11</f>
        <v>644925</v>
      </c>
      <c r="I11" s="31">
        <f t="shared" si="0"/>
        <v>81425</v>
      </c>
      <c r="J11" s="31">
        <f t="shared" si="1"/>
        <v>763797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>
        <v>4556</v>
      </c>
      <c r="H12" s="31">
        <f>Jan!H12+G12</f>
        <v>4556</v>
      </c>
      <c r="I12" s="31">
        <f t="shared" si="0"/>
        <v>4556</v>
      </c>
      <c r="J12" s="31">
        <f t="shared" si="1"/>
        <v>4556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240</v>
      </c>
      <c r="D13" s="31">
        <f>(Jul!C13*8)+(Aug!C13*7)+(Sep!C13*6)+(Oct!C13*5)+(Nov!C13*4)+(Dec!C13*3)+(Jan!C13*2)+(Feb!C13*1)</f>
        <v>32972</v>
      </c>
      <c r="E13" s="8"/>
      <c r="F13" s="31">
        <f>(Jul!E13*8)+(Aug!E13*7)+(Sep!E13*6)+(Oct!E13*5)+(Nov!E13*4)+(Dec!E13*3)+(Jan!E13*2)+(Feb!E13*1)</f>
        <v>0</v>
      </c>
      <c r="G13" s="8">
        <v>1602</v>
      </c>
      <c r="H13" s="31">
        <f>Jan!H13+G13</f>
        <v>141633</v>
      </c>
      <c r="I13" s="31">
        <f t="shared" si="0"/>
        <v>1842</v>
      </c>
      <c r="J13" s="31">
        <f t="shared" si="1"/>
        <v>174605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0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0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0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377</v>
      </c>
      <c r="D21" s="31">
        <f>(Jul!C21*8)+(Aug!C21*7)+(Sep!C21*6)+(Oct!C21*5)+(Nov!C21*4)+(Dec!C21*3)+(Jan!C21*2)+(Feb!C21*1)</f>
        <v>57395</v>
      </c>
      <c r="E21" s="8"/>
      <c r="F21" s="31">
        <f>(Jul!E21*8)+(Aug!E21*7)+(Sep!E21*6)+(Oct!E21*5)+(Nov!E21*4)+(Dec!E21*3)+(Jan!E21*2)+(Feb!E21*1)</f>
        <v>0</v>
      </c>
      <c r="G21" s="8">
        <v>2381</v>
      </c>
      <c r="H21" s="31">
        <f>Jan!H21+G21</f>
        <v>254780</v>
      </c>
      <c r="I21" s="31">
        <f t="shared" si="0"/>
        <v>2758</v>
      </c>
      <c r="J21" s="31">
        <f t="shared" si="1"/>
        <v>312175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1572</v>
      </c>
      <c r="D22" s="31">
        <f>(Jul!C22*8)+(Aug!C22*7)+(Sep!C22*6)+(Oct!C22*5)+(Nov!C22*4)+(Dec!C22*3)+(Jan!C22*2)+(Feb!C22*1)</f>
        <v>9583</v>
      </c>
      <c r="E22" s="8"/>
      <c r="F22" s="31">
        <f>(Jul!E22*8)+(Aug!E22*7)+(Sep!E22*6)+(Oct!E22*5)+(Nov!E22*4)+(Dec!E22*3)+(Jan!E22*2)+(Feb!E22*1)</f>
        <v>0</v>
      </c>
      <c r="G22" s="8">
        <v>20436</v>
      </c>
      <c r="H22" s="31">
        <f>Jan!H22+G22</f>
        <v>64536</v>
      </c>
      <c r="I22" s="31">
        <f t="shared" si="0"/>
        <v>22008</v>
      </c>
      <c r="J22" s="31">
        <f t="shared" si="1"/>
        <v>74119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1184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1184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3529</v>
      </c>
      <c r="D27" s="31">
        <f>(Jul!C27*8)+(Aug!C27*7)+(Sep!C27*6)+(Oct!C27*5)+(Nov!C27*4)+(Dec!C27*3)+(Jan!C27*2)+(Feb!C27*1)</f>
        <v>42264</v>
      </c>
      <c r="E27" s="8"/>
      <c r="F27" s="31">
        <f>(Jul!E27*8)+(Aug!E27*7)+(Sep!E27*6)+(Oct!E27*5)+(Nov!E27*4)+(Dec!E27*3)+(Jan!E27*2)+(Feb!E27*1)</f>
        <v>0</v>
      </c>
      <c r="G27" s="8">
        <v>17616</v>
      </c>
      <c r="H27" s="31">
        <f>Jan!H27+G27</f>
        <v>92535</v>
      </c>
      <c r="I27" s="31">
        <f t="shared" si="0"/>
        <v>21145</v>
      </c>
      <c r="J27" s="31">
        <f t="shared" si="1"/>
        <v>134799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4256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59630</v>
      </c>
      <c r="I30" s="31">
        <f t="shared" si="0"/>
        <v>0</v>
      </c>
      <c r="J30" s="31">
        <f t="shared" si="1"/>
        <v>63886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0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0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1338</v>
      </c>
      <c r="D35" s="31">
        <f>(Jul!C35*8)+(Aug!C35*7)+(Sep!C35*6)+(Oct!C35*5)+(Nov!C35*4)+(Dec!C35*3)+(Jan!C35*2)+(Feb!C35*1)</f>
        <v>1338</v>
      </c>
      <c r="E35" s="8"/>
      <c r="F35" s="31">
        <f>(Jul!E35*8)+(Aug!E35*7)+(Sep!E35*6)+(Oct!E35*5)+(Nov!E35*4)+(Dec!E35*3)+(Jan!E35*2)+(Feb!E35*1)</f>
        <v>2150</v>
      </c>
      <c r="G35" s="8">
        <v>6681</v>
      </c>
      <c r="H35" s="31">
        <f>Jan!H35+G35</f>
        <v>7756</v>
      </c>
      <c r="I35" s="31">
        <f t="shared" si="0"/>
        <v>8019</v>
      </c>
      <c r="J35" s="31">
        <f t="shared" si="1"/>
        <v>11244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3668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2751</v>
      </c>
      <c r="I36" s="31">
        <f t="shared" si="0"/>
        <v>0</v>
      </c>
      <c r="J36" s="31">
        <f t="shared" si="1"/>
        <v>6419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9248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5780</v>
      </c>
      <c r="I37" s="31">
        <f t="shared" si="0"/>
        <v>0</v>
      </c>
      <c r="J37" s="31">
        <f t="shared" si="1"/>
        <v>15028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1569</v>
      </c>
      <c r="D38" s="31">
        <f>(Jul!C38*8)+(Aug!C38*7)+(Sep!C38*6)+(Oct!C38*5)+(Nov!C38*4)+(Dec!C38*3)+(Jan!C38*2)+(Feb!C38*1)</f>
        <v>23406</v>
      </c>
      <c r="E38" s="8"/>
      <c r="F38" s="31">
        <f>(Jul!E38*8)+(Aug!E38*7)+(Sep!E38*6)+(Oct!E38*5)+(Nov!E38*4)+(Dec!E38*3)+(Jan!E38*2)+(Feb!E38*1)</f>
        <v>0</v>
      </c>
      <c r="G38" s="8">
        <v>6628</v>
      </c>
      <c r="H38" s="31">
        <f>Jan!H38+G38</f>
        <v>116513</v>
      </c>
      <c r="I38" s="31">
        <f t="shared" si="0"/>
        <v>8197</v>
      </c>
      <c r="J38" s="31">
        <f t="shared" si="1"/>
        <v>139919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25540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40831</v>
      </c>
      <c r="I39" s="31">
        <f t="shared" si="0"/>
        <v>0</v>
      </c>
      <c r="J39" s="31">
        <f t="shared" si="1"/>
        <v>66371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22042</v>
      </c>
      <c r="I40" s="31">
        <f t="shared" si="0"/>
        <v>0</v>
      </c>
      <c r="J40" s="31">
        <f t="shared" si="1"/>
        <v>22042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7930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20627</v>
      </c>
      <c r="I41" s="31">
        <f t="shared" si="0"/>
        <v>0</v>
      </c>
      <c r="J41" s="31">
        <f t="shared" si="1"/>
        <v>28557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395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16622</v>
      </c>
      <c r="I42" s="31">
        <f t="shared" si="0"/>
        <v>0</v>
      </c>
      <c r="J42" s="31">
        <f t="shared" si="1"/>
        <v>17017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0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8134</v>
      </c>
      <c r="E44" s="8">
        <v>1075</v>
      </c>
      <c r="F44" s="31">
        <f>(Jul!E44*8)+(Aug!E44*7)+(Sep!E44*6)+(Oct!E44*5)+(Nov!E44*4)+(Dec!E44*3)+(Jan!E44*2)+(Feb!E44*1)</f>
        <v>1075</v>
      </c>
      <c r="G44" s="8">
        <v>3020</v>
      </c>
      <c r="H44" s="31">
        <f>Jan!H44+G44</f>
        <v>15619</v>
      </c>
      <c r="I44" s="31">
        <f t="shared" si="0"/>
        <v>4095</v>
      </c>
      <c r="J44" s="31">
        <f t="shared" si="1"/>
        <v>24828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0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7413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7413</v>
      </c>
      <c r="I47" s="31">
        <f t="shared" si="0"/>
        <v>0</v>
      </c>
      <c r="J47" s="31">
        <f t="shared" si="1"/>
        <v>14826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0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133</v>
      </c>
      <c r="D51" s="31">
        <f>(Jul!C51*8)+(Aug!C51*7)+(Sep!C51*6)+(Oct!C51*5)+(Nov!C51*4)+(Dec!C51*3)+(Jan!C51*2)+(Feb!C51*1)</f>
        <v>1809</v>
      </c>
      <c r="E51" s="8"/>
      <c r="F51" s="31">
        <f>(Jul!E51*8)+(Aug!E51*7)+(Sep!E51*6)+(Oct!E51*5)+(Nov!E51*4)+(Dec!E51*3)+(Jan!E51*2)+(Feb!E51*1)</f>
        <v>0</v>
      </c>
      <c r="G51" s="8">
        <v>1066</v>
      </c>
      <c r="H51" s="31">
        <f>Jan!H51+G51</f>
        <v>35916</v>
      </c>
      <c r="I51" s="31">
        <f t="shared" si="0"/>
        <v>1199</v>
      </c>
      <c r="J51" s="31">
        <f t="shared" si="1"/>
        <v>37725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1443</v>
      </c>
      <c r="D53" s="31">
        <f>(Jul!C53*8)+(Aug!C53*7)+(Sep!C53*6)+(Oct!C53*5)+(Nov!C53*4)+(Dec!C53*3)+(Jan!C53*2)+(Feb!C53*1)</f>
        <v>4481</v>
      </c>
      <c r="E53" s="8"/>
      <c r="F53" s="31">
        <f>(Jul!E53*8)+(Aug!E53*7)+(Sep!E53*6)+(Oct!E53*5)+(Nov!E53*4)+(Dec!E53*3)+(Jan!E53*2)+(Feb!E53*1)</f>
        <v>0</v>
      </c>
      <c r="G53" s="8">
        <v>3135</v>
      </c>
      <c r="H53" s="31">
        <f>Jan!H53+G53</f>
        <v>175265</v>
      </c>
      <c r="I53" s="31">
        <f t="shared" si="0"/>
        <v>4578</v>
      </c>
      <c r="J53" s="31">
        <f t="shared" si="1"/>
        <v>179746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0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1676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12544</v>
      </c>
      <c r="I55" s="31">
        <f t="shared" si="0"/>
        <v>0</v>
      </c>
      <c r="J55" s="31">
        <f t="shared" si="1"/>
        <v>14220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0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(Jul!C60*8)+(Aug!C60*7)+(Sep!C60*6)+(Oct!C60*5)+(Nov!C60*4)+(Dec!C60*3)+(Jan!C60*2)+(Feb!C60*1)</f>
        <v>137294</v>
      </c>
      <c r="E60" s="8"/>
      <c r="F60" s="31">
        <f>(Jul!E60*8)+(Aug!E60*7)+(Sep!E60*6)+(Oct!E60*5)+(Nov!E60*4)+(Dec!E60*3)+(Jan!E60*2)+(Feb!E60*1)</f>
        <v>0</v>
      </c>
      <c r="G60" s="8"/>
      <c r="H60" s="31">
        <f>Jan!H60+G60</f>
        <v>212679</v>
      </c>
      <c r="I60" s="31">
        <f t="shared" si="0"/>
        <v>0</v>
      </c>
      <c r="J60" s="31">
        <f t="shared" si="1"/>
        <v>349973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330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1840</v>
      </c>
      <c r="I62" s="31">
        <f t="shared" si="0"/>
        <v>0</v>
      </c>
      <c r="J62" s="31">
        <f t="shared" si="1"/>
        <v>2170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0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>
        <v>409</v>
      </c>
      <c r="D67" s="31">
        <f>(Jul!C67*8)+(Aug!C67*7)+(Sep!C67*6)+(Oct!C67*5)+(Nov!C67*4)+(Dec!C67*3)+(Jan!C67*2)+(Feb!C67*1)</f>
        <v>409</v>
      </c>
      <c r="E67" s="8"/>
      <c r="F67" s="31">
        <f>(Jul!E67*8)+(Aug!E67*7)+(Sep!E67*6)+(Oct!E67*5)+(Nov!E67*4)+(Dec!E67*3)+(Jan!E67*2)+(Feb!E67*1)</f>
        <v>0</v>
      </c>
      <c r="G67" s="8">
        <v>3264</v>
      </c>
      <c r="H67" s="31">
        <f>Jan!H67+G67</f>
        <v>3264</v>
      </c>
      <c r="I67" s="31">
        <f t="shared" si="2"/>
        <v>3673</v>
      </c>
      <c r="J67" s="31">
        <f t="shared" si="3"/>
        <v>3673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19059</v>
      </c>
      <c r="D72" s="32">
        <f t="shared" si="4"/>
        <v>498659</v>
      </c>
      <c r="E72" s="32">
        <f t="shared" si="4"/>
        <v>3377</v>
      </c>
      <c r="F72" s="32">
        <f t="shared" si="4"/>
        <v>6845</v>
      </c>
      <c r="G72" s="32">
        <f t="shared" si="4"/>
        <v>165842</v>
      </c>
      <c r="H72" s="32">
        <f t="shared" si="4"/>
        <v>2393408</v>
      </c>
      <c r="I72" s="32">
        <f t="shared" si="4"/>
        <v>188278</v>
      </c>
      <c r="J72" s="32">
        <f t="shared" si="4"/>
        <v>2898912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4892</v>
      </c>
      <c r="D73" s="32">
        <f t="shared" si="5"/>
        <v>233071</v>
      </c>
      <c r="E73" s="32">
        <f t="shared" si="5"/>
        <v>1075</v>
      </c>
      <c r="F73" s="32">
        <f t="shared" si="5"/>
        <v>3225</v>
      </c>
      <c r="G73" s="32">
        <f t="shared" si="5"/>
        <v>23794</v>
      </c>
      <c r="H73" s="32">
        <f t="shared" si="5"/>
        <v>697462</v>
      </c>
      <c r="I73" s="32">
        <f t="shared" si="5"/>
        <v>29761</v>
      </c>
      <c r="J73" s="32">
        <f t="shared" si="5"/>
        <v>933758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23951</v>
      </c>
      <c r="D74" s="31">
        <f>SUM(D72:D73)</f>
        <v>731730</v>
      </c>
      <c r="E74" s="32">
        <f t="shared" ref="E74:J74" si="6">SUM(E72:E73)</f>
        <v>4452</v>
      </c>
      <c r="F74" s="32">
        <f t="shared" si="6"/>
        <v>10070</v>
      </c>
      <c r="G74" s="32">
        <f t="shared" si="6"/>
        <v>189636</v>
      </c>
      <c r="H74" s="32">
        <f t="shared" si="6"/>
        <v>3090870</v>
      </c>
      <c r="I74" s="32">
        <f t="shared" si="6"/>
        <v>218039</v>
      </c>
      <c r="J74" s="32">
        <f t="shared" si="6"/>
        <v>3832670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62" activePane="bottomLeft" state="frozen"/>
      <selection pane="bottomLeft" activeCell="G39" sqref="G39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1551</v>
      </c>
      <c r="D8" s="31">
        <f>(Jul!C8*9)+(Aug!C8*8)+(Sep!C8*7)+(Oct!C8*6)+(Nov!C8*5)+(Dec!C8*4)+(Jan!C8*3)+(Feb!C8*2)+(Mar!C8*1)</f>
        <v>28378</v>
      </c>
      <c r="E8" s="8"/>
      <c r="F8" s="31">
        <f>(Jul!E8*9)+(Aug!E8*8)+(Sep!E8*7)+(Oct!E8*6)+(Nov!E8*5)+(Dec!E8*4)+(Jan!E8*3)+(Feb!E8*2)+(Mar!E8*1)</f>
        <v>0</v>
      </c>
      <c r="G8" s="8">
        <v>4656</v>
      </c>
      <c r="H8" s="31">
        <f>Feb!H8+G8</f>
        <v>105249</v>
      </c>
      <c r="I8" s="31">
        <f t="shared" si="0"/>
        <v>6207</v>
      </c>
      <c r="J8" s="31">
        <f t="shared" si="1"/>
        <v>133627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8994</v>
      </c>
      <c r="D9" s="31">
        <f>(Jul!C9*9)+(Aug!C9*8)+(Sep!C9*7)+(Oct!C9*6)+(Nov!C9*5)+(Dec!C9*4)+(Jan!C9*3)+(Feb!C9*2)+(Mar!C9*1)</f>
        <v>281192</v>
      </c>
      <c r="E9" s="8"/>
      <c r="F9" s="31">
        <f>(Jul!E9*9)+(Aug!E9*8)+(Sep!E9*7)+(Oct!E9*6)+(Nov!E9*5)+(Dec!E9*4)+(Jan!E9*3)+(Feb!E9*2)+(Mar!E9*1)</f>
        <v>4335</v>
      </c>
      <c r="G9" s="8">
        <v>69747</v>
      </c>
      <c r="H9" s="31">
        <f>Feb!H9+G9</f>
        <v>1099967</v>
      </c>
      <c r="I9" s="31">
        <f t="shared" si="0"/>
        <v>78741</v>
      </c>
      <c r="J9" s="31">
        <f t="shared" si="1"/>
        <v>1385494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0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2903</v>
      </c>
      <c r="D11" s="31">
        <f>(Jul!C11*9)+(Aug!C11*8)+(Sep!C11*7)+(Oct!C11*6)+(Nov!C11*5)+(Dec!C11*4)+(Jan!C11*3)+(Feb!C11*2)+(Mar!C11*1)</f>
        <v>149927</v>
      </c>
      <c r="E11" s="8"/>
      <c r="F11" s="31">
        <f>(Jul!E11*9)+(Aug!E11*8)+(Sep!E11*7)+(Oct!E11*6)+(Nov!E11*5)+(Dec!E11*4)+(Jan!E11*3)+(Feb!E11*2)+(Mar!E11*1)</f>
        <v>6754</v>
      </c>
      <c r="G11" s="8">
        <v>23493</v>
      </c>
      <c r="H11" s="31">
        <f>Feb!H11+G11</f>
        <v>668418</v>
      </c>
      <c r="I11" s="31">
        <f t="shared" si="0"/>
        <v>26396</v>
      </c>
      <c r="J11" s="31">
        <f t="shared" si="1"/>
        <v>825099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4556</v>
      </c>
      <c r="I12" s="31">
        <f t="shared" si="0"/>
        <v>0</v>
      </c>
      <c r="J12" s="31">
        <f t="shared" si="1"/>
        <v>4556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43251</v>
      </c>
      <c r="E13" s="8"/>
      <c r="F13" s="31">
        <f>(Jul!E13*9)+(Aug!E13*8)+(Sep!E13*7)+(Oct!E13*6)+(Nov!E13*5)+(Dec!E13*4)+(Jan!E13*3)+(Feb!E13*2)+(Mar!E13*1)</f>
        <v>0</v>
      </c>
      <c r="G13" s="8">
        <v>181648</v>
      </c>
      <c r="H13" s="31">
        <f>Feb!H13+G13</f>
        <v>323281</v>
      </c>
      <c r="I13" s="31">
        <f t="shared" si="0"/>
        <v>181648</v>
      </c>
      <c r="J13" s="31">
        <f t="shared" si="1"/>
        <v>366532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0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2114</v>
      </c>
      <c r="D21" s="31">
        <f>(Jul!C21*9)+(Aug!C21*8)+(Sep!C21*7)+(Oct!C21*6)+(Nov!C21*5)+(Dec!C21*4)+(Jan!C21*3)+(Feb!C21*2)+(Mar!C21*1)</f>
        <v>71372</v>
      </c>
      <c r="E21" s="8"/>
      <c r="F21" s="31">
        <f>(Jul!E21*9)+(Aug!E21*8)+(Sep!E21*7)+(Oct!E21*6)+(Nov!E21*5)+(Dec!E21*4)+(Jan!E21*3)+(Feb!E21*2)+(Mar!E21*1)</f>
        <v>0</v>
      </c>
      <c r="G21" s="8">
        <v>12500</v>
      </c>
      <c r="H21" s="31">
        <f>Feb!H21+G21</f>
        <v>267280</v>
      </c>
      <c r="I21" s="31">
        <f t="shared" si="0"/>
        <v>14614</v>
      </c>
      <c r="J21" s="31">
        <f t="shared" si="1"/>
        <v>338652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12468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64536</v>
      </c>
      <c r="I22" s="31">
        <f t="shared" si="0"/>
        <v>0</v>
      </c>
      <c r="J22" s="31">
        <f t="shared" si="1"/>
        <v>77004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1332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1332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52821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92535</v>
      </c>
      <c r="I27" s="31">
        <f t="shared" si="0"/>
        <v>0</v>
      </c>
      <c r="J27" s="31">
        <f t="shared" si="1"/>
        <v>145356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4864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59630</v>
      </c>
      <c r="I30" s="31">
        <f t="shared" si="0"/>
        <v>0</v>
      </c>
      <c r="J30" s="31">
        <f t="shared" si="1"/>
        <v>64494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0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2676</v>
      </c>
      <c r="E35" s="8"/>
      <c r="F35" s="31">
        <f>(Jul!E35*9)+(Aug!E35*8)+(Sep!E35*7)+(Oct!E35*6)+(Nov!E35*5)+(Dec!E35*4)+(Jan!E35*3)+(Feb!E35*2)+(Mar!E35*1)</f>
        <v>3225</v>
      </c>
      <c r="G35" s="8"/>
      <c r="H35" s="31">
        <f>Feb!H35+G35</f>
        <v>7756</v>
      </c>
      <c r="I35" s="31">
        <f t="shared" si="0"/>
        <v>0</v>
      </c>
      <c r="J35" s="31">
        <f t="shared" si="1"/>
        <v>13657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4585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2751</v>
      </c>
      <c r="I36" s="31">
        <f t="shared" si="0"/>
        <v>0</v>
      </c>
      <c r="J36" s="31">
        <f t="shared" si="1"/>
        <v>7336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10404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5780</v>
      </c>
      <c r="I37" s="31">
        <f t="shared" si="0"/>
        <v>0</v>
      </c>
      <c r="J37" s="31">
        <f t="shared" si="1"/>
        <v>16184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521</v>
      </c>
      <c r="D38" s="31">
        <f>(Jul!C38*9)+(Aug!C38*8)+(Sep!C38*7)+(Oct!C38*6)+(Nov!C38*5)+(Dec!C38*4)+(Jan!C38*3)+(Feb!C38*2)+(Mar!C38*1)</f>
        <v>31352</v>
      </c>
      <c r="E38" s="8"/>
      <c r="F38" s="31">
        <f>(Jul!E38*9)+(Aug!E38*8)+(Sep!E38*7)+(Oct!E38*6)+(Nov!E38*5)+(Dec!E38*4)+(Jan!E38*3)+(Feb!E38*2)+(Mar!E38*1)</f>
        <v>0</v>
      </c>
      <c r="G38" s="8">
        <v>2083</v>
      </c>
      <c r="H38" s="31">
        <f>Feb!H38+G38</f>
        <v>118596</v>
      </c>
      <c r="I38" s="31">
        <f t="shared" si="0"/>
        <v>2604</v>
      </c>
      <c r="J38" s="31">
        <f t="shared" si="1"/>
        <v>149948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31897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40831</v>
      </c>
      <c r="I39" s="31">
        <f t="shared" si="0"/>
        <v>0</v>
      </c>
      <c r="J39" s="31">
        <f t="shared" si="1"/>
        <v>72728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22042</v>
      </c>
      <c r="I40" s="31">
        <f t="shared" si="0"/>
        <v>0</v>
      </c>
      <c r="J40" s="31">
        <f t="shared" si="1"/>
        <v>22042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9516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20627</v>
      </c>
      <c r="I41" s="31">
        <f t="shared" si="0"/>
        <v>0</v>
      </c>
      <c r="J41" s="31">
        <f t="shared" si="1"/>
        <v>30143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474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16622</v>
      </c>
      <c r="I42" s="31">
        <f t="shared" si="0"/>
        <v>0</v>
      </c>
      <c r="J42" s="31">
        <f t="shared" si="1"/>
        <v>17096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0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3078</v>
      </c>
      <c r="D44" s="31">
        <f>(Jul!C44*9)+(Aug!C44*8)+(Sep!C44*7)+(Oct!C44*6)+(Nov!C44*5)+(Dec!C44*4)+(Jan!C44*3)+(Feb!C44*2)+(Mar!C44*1)</f>
        <v>15065</v>
      </c>
      <c r="E44" s="8"/>
      <c r="F44" s="31">
        <f>(Jul!E44*9)+(Aug!E44*8)+(Sep!E44*7)+(Oct!E44*6)+(Nov!E44*5)+(Dec!E44*4)+(Jan!E44*3)+(Feb!E44*2)+(Mar!E44*1)</f>
        <v>2150</v>
      </c>
      <c r="G44" s="8">
        <v>51135</v>
      </c>
      <c r="H44" s="31">
        <f>Feb!H44+G44</f>
        <v>66754</v>
      </c>
      <c r="I44" s="31">
        <f t="shared" si="0"/>
        <v>54213</v>
      </c>
      <c r="J44" s="31">
        <f t="shared" si="1"/>
        <v>83969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0</v>
      </c>
      <c r="I46" s="31">
        <f t="shared" si="0"/>
        <v>0</v>
      </c>
      <c r="J46" s="31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8472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7413</v>
      </c>
      <c r="I47" s="31">
        <f t="shared" si="0"/>
        <v>0</v>
      </c>
      <c r="J47" s="31">
        <f t="shared" si="1"/>
        <v>15885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0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0</v>
      </c>
      <c r="I49" s="31">
        <f t="shared" si="0"/>
        <v>0</v>
      </c>
      <c r="J49" s="31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0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2780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35916</v>
      </c>
      <c r="I51" s="31">
        <f t="shared" si="0"/>
        <v>0</v>
      </c>
      <c r="J51" s="31">
        <f t="shared" si="1"/>
        <v>38696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7226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175265</v>
      </c>
      <c r="I53" s="31">
        <f t="shared" si="0"/>
        <v>0</v>
      </c>
      <c r="J53" s="31">
        <f t="shared" si="1"/>
        <v>182491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0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3078</v>
      </c>
      <c r="D55" s="31">
        <f>(Jul!C55*9)+(Aug!C55*8)+(Sep!C55*7)+(Oct!C55*6)+(Nov!C55*5)+(Dec!C55*4)+(Jan!C55*3)+(Feb!C55*2)+(Mar!C55*1)</f>
        <v>5592</v>
      </c>
      <c r="E55" s="8"/>
      <c r="F55" s="31">
        <f>(Jul!E55*9)+(Aug!E55*8)+(Sep!E55*7)+(Oct!E55*6)+(Nov!E55*5)+(Dec!E55*4)+(Jan!E55*3)+(Feb!E55*2)+(Mar!E55*1)</f>
        <v>0</v>
      </c>
      <c r="G55" s="8">
        <v>34521</v>
      </c>
      <c r="H55" s="31">
        <f>Feb!H55+G55</f>
        <v>47065</v>
      </c>
      <c r="I55" s="31">
        <f t="shared" si="0"/>
        <v>37599</v>
      </c>
      <c r="J55" s="31">
        <f t="shared" si="1"/>
        <v>52657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0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7624</v>
      </c>
      <c r="D60" s="31">
        <f>(Jul!C60*9)+(Aug!C60*8)+(Sep!C60*7)+(Oct!C60*6)+(Nov!C60*5)+(Dec!C60*4)+(Jan!C60*3)+(Feb!C60*2)+(Mar!C60*1)</f>
        <v>169008</v>
      </c>
      <c r="E60" s="8"/>
      <c r="F60" s="31">
        <f>(Jul!E60*9)+(Aug!E60*8)+(Sep!E60*7)+(Oct!E60*6)+(Nov!E60*5)+(Dec!E60*4)+(Jan!E60*3)+(Feb!E60*2)+(Mar!E60*1)</f>
        <v>0</v>
      </c>
      <c r="G60" s="8">
        <v>44530</v>
      </c>
      <c r="H60" s="31">
        <f>Feb!H60+G60</f>
        <v>257209</v>
      </c>
      <c r="I60" s="31">
        <f t="shared" si="0"/>
        <v>52154</v>
      </c>
      <c r="J60" s="31">
        <f t="shared" si="1"/>
        <v>426217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440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1840</v>
      </c>
      <c r="I62" s="31">
        <f t="shared" si="0"/>
        <v>0</v>
      </c>
      <c r="J62" s="31">
        <f t="shared" si="1"/>
        <v>2280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0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818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3264</v>
      </c>
      <c r="I67" s="31">
        <f t="shared" si="2"/>
        <v>0</v>
      </c>
      <c r="J67" s="31">
        <f t="shared" si="3"/>
        <v>4082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0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0</v>
      </c>
      <c r="I71" s="31">
        <f t="shared" si="2"/>
        <v>0</v>
      </c>
      <c r="J71" s="31">
        <f t="shared" si="3"/>
        <v>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15562</v>
      </c>
      <c r="D72" s="32">
        <f t="shared" si="4"/>
        <v>645605</v>
      </c>
      <c r="E72" s="32">
        <f t="shared" si="4"/>
        <v>0</v>
      </c>
      <c r="F72" s="32">
        <f t="shared" si="4"/>
        <v>11089</v>
      </c>
      <c r="G72" s="32">
        <f t="shared" si="4"/>
        <v>292044</v>
      </c>
      <c r="H72" s="32">
        <f t="shared" si="4"/>
        <v>2685452</v>
      </c>
      <c r="I72" s="32">
        <f t="shared" si="4"/>
        <v>307606</v>
      </c>
      <c r="J72" s="32">
        <f t="shared" si="4"/>
        <v>3342146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14301</v>
      </c>
      <c r="D73" s="32">
        <f t="shared" si="5"/>
        <v>300305</v>
      </c>
      <c r="E73" s="32">
        <f t="shared" si="5"/>
        <v>0</v>
      </c>
      <c r="F73" s="32">
        <f t="shared" si="5"/>
        <v>5375</v>
      </c>
      <c r="G73" s="32">
        <f t="shared" si="5"/>
        <v>132269</v>
      </c>
      <c r="H73" s="32">
        <f t="shared" si="5"/>
        <v>829731</v>
      </c>
      <c r="I73" s="32">
        <f t="shared" si="5"/>
        <v>146570</v>
      </c>
      <c r="J73" s="32">
        <f t="shared" si="5"/>
        <v>1135411</v>
      </c>
    </row>
    <row r="74" spans="1:13" s="3" customFormat="1" ht="15.75" customHeight="1" x14ac:dyDescent="0.2">
      <c r="A74" s="17" t="s">
        <v>87</v>
      </c>
      <c r="B74" s="2"/>
      <c r="C74" s="32">
        <f>SUM(C72:C73)</f>
        <v>29863</v>
      </c>
      <c r="D74" s="32">
        <f t="shared" ref="D74:J74" si="6">SUM(D72:D73)</f>
        <v>945910</v>
      </c>
      <c r="E74" s="32">
        <f t="shared" si="6"/>
        <v>0</v>
      </c>
      <c r="F74" s="32">
        <f t="shared" si="6"/>
        <v>16464</v>
      </c>
      <c r="G74" s="32">
        <f t="shared" si="6"/>
        <v>424313</v>
      </c>
      <c r="H74" s="32">
        <f t="shared" si="6"/>
        <v>3515183</v>
      </c>
      <c r="I74" s="32">
        <f t="shared" si="6"/>
        <v>454176</v>
      </c>
      <c r="J74" s="32">
        <f t="shared" si="6"/>
        <v>4477557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3CFED3-7BAE-4958-B435-48229C8FAA31}"/>
</file>

<file path=customXml/itemProps2.xml><?xml version="1.0" encoding="utf-8"?>
<ds:datastoreItem xmlns:ds="http://schemas.openxmlformats.org/officeDocument/2006/customXml" ds:itemID="{BAFA0D7D-5C42-425A-89B6-347F6BFC14FC}"/>
</file>

<file path=customXml/itemProps3.xml><?xml version="1.0" encoding="utf-8"?>
<ds:datastoreItem xmlns:ds="http://schemas.openxmlformats.org/officeDocument/2006/customXml" ds:itemID="{F1887745-C637-4EA4-8301-4CF62A138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Susengill, Timothy</cp:lastModifiedBy>
  <cp:lastPrinted>2011-06-21T11:00:53Z</cp:lastPrinted>
  <dcterms:created xsi:type="dcterms:W3CDTF">2005-09-22T19:10:16Z</dcterms:created>
  <dcterms:modified xsi:type="dcterms:W3CDTF">2017-07-17T21:53:51Z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