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vh0DsaNj7VCnYi3/Yf822z0REzdEzR5FXRi1ggJsUlgVWOXZZvz8R94fw/9itBJSG5y77WyC19stc6aV7tVi2A==" workbookSaltValue="5eAmaY4vxgCh7f5BdAyMgA==" workbookSpinCount="100000" lockStructure="1"/>
  <bookViews>
    <workbookView xWindow="330" yWindow="0" windowWidth="14925" windowHeight="11445" activeTab="5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2" l="1"/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C74" i="2" s="1"/>
  <c r="E72" i="2"/>
  <c r="G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<sst xmlns="http://schemas.openxmlformats.org/spreadsheetml/2006/main" count="1790" uniqueCount="143">
  <si>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</si>
  <si>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</si>
  <si>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</si>
  <si>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</si>
  <si>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</si>
  <si>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</si>
  <si>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</si>
  <si>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</si>
  <si>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</si>
  <si>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</si>
  <si>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</si>
  <si>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</si>
  <si>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</si>
  <si>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</si>
  <si>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</si>
  <si>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</si>
  <si>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</si>
  <si>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</si>
  <si>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</si>
  <si>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</si>
  <si>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</si>
  <si>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</si>
  <si>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</si>
  <si>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</si>
  <si>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</si>
  <si>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</si>
  <si>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</si>
  <si>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</si>
  <si>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</si>
  <si>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</si>
  <si>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</si>
  <si>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</si>
  <si>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</si>
  <si>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</si>
  <si>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</si>
  <si>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</si>
  <si>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</si>
  <si>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</si>
  <si>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</si>
  <si>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</si>
  <si>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</si>
  <si>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</si>
  <si>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</si>
  <si>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</si>
  <si>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</si>
  <si>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</si>
  <si>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</si>
  <si>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</si>
  <si>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</si>
  <si>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</si>
  <si>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</si>
  <si>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</si>
  <si>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</si>
  <si>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</si>
  <si>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</si>
  <si>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</si>
  <si>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</si>
  <si>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</si>
  <si>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</si>
  <si>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</si>
  <si>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</si>
  <si>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</si>
  <si>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</si>
  <si>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</si>
  <si>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</si>
  <si>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</si>
  <si>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</si>
  <si>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</si>
  <si>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</si>
  <si>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</si>
  <si>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</si>
  <si>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</si>
  <si>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</si>
  <si>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</si>
  <si>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</si>
  <si>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</si>
  <si>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</si>
  <si>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</si>
  <si>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</si>
  <si>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</si>
  <si>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</si>
  <si>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</si>
  <si>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</si>
  <si>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</si>
  <si>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</si>
  <si>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</si>
  <si>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</si>
  <si>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</si>
  <si>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</si>
  <si>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</si>
  <si>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</si>
  <si>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</si>
  <si>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</si>
  <si>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</si>
  <si>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</si>
  <si>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</si>
  <si>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</si>
  <si>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</si>
  <si>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</si>
  <si>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</si>
  <si>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</si>
  <si>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</si>
  <si>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</si>
  <si>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</si>
  <si>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</si>
  <si>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</si>
  <si>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</si>
  <si>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</si>
  <si>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</si>
  <si>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</si>
  <si>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</si>
  <si>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</si>
  <si>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</si>
  <si>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</si>
  <si>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</si>
  <si>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</si>
  <si>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</si>
  <si>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</si>
  <si>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</si>
  <si>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</si>
  <si>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</si>
  <si>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</si>
  <si>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</si>
  <si>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</si>
  <si>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</si>
  <si>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</si>
  <si>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</si>
  <si>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</si>
  <si>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</si>
  <si>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</si>
  <si>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</si>
  <si>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</si>
  <si>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</si>
  <si>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</si>
  <si>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</si>
  <si>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</si>
  <si>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</si>
  <si>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</si>
  <si>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</si>
  <si>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</si>
  <si>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American Legion - MONTHLY CLAIMS AWARD REPORT</t>
  </si>
  <si>
    <t>Huntingdon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</si>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</sst>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pane ySplit="4" topLeftCell="A5" activePane="bottomLeft" state="frozen"/>
      <selection pane="bottomLeft" activeCell="C69" sqref="C69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72540</v>
      </c>
      <c r="D5" s="30">
        <f t="shared" ref="D5:D63" si="0">C5*1</f>
        <v>72540</v>
      </c>
      <c r="E5" s="59">
        <v>54678</v>
      </c>
      <c r="F5" s="30">
        <f t="shared" ref="F5:F63" si="1">E5*1</f>
        <v>54678</v>
      </c>
      <c r="G5" s="60">
        <v>283706</v>
      </c>
      <c r="H5" s="30">
        <f t="shared" ref="H5:H63" si="2">G5</f>
        <v>283706</v>
      </c>
      <c r="I5" s="30">
        <f t="shared" ref="I5:I63" si="3">C5+E5+G5</f>
        <v>410924</v>
      </c>
      <c r="J5" s="30">
        <f t="shared" ref="J5:J63" si="4">H5+F5+D5</f>
        <v>410924</v>
      </c>
    </row>
    <row r="6" spans="1:10" s="11" customFormat="1" ht="15.75" customHeight="1" x14ac:dyDescent="0.2">
      <c r="A6" s="9" t="s">
        <v>23</v>
      </c>
      <c r="B6" s="16" t="s">
        <v>22</v>
      </c>
      <c r="C6" s="58">
        <v>4269</v>
      </c>
      <c r="D6" s="30">
        <f t="shared" si="0"/>
        <v>4269</v>
      </c>
      <c r="E6" s="59">
        <v>1283</v>
      </c>
      <c r="F6" s="30">
        <f t="shared" si="1"/>
        <v>1283</v>
      </c>
      <c r="G6" s="60">
        <v>4261</v>
      </c>
      <c r="H6" s="30">
        <f t="shared" si="2"/>
        <v>4261</v>
      </c>
      <c r="I6" s="30">
        <f t="shared" si="3"/>
        <v>9813</v>
      </c>
      <c r="J6" s="30">
        <f t="shared" si="4"/>
        <v>9813</v>
      </c>
    </row>
    <row r="7" spans="1:10" ht="15.75" customHeight="1" x14ac:dyDescent="0.2">
      <c r="A7" s="5" t="s">
        <v>24</v>
      </c>
      <c r="B7" s="18" t="s">
        <v>22</v>
      </c>
      <c r="C7" s="58">
        <v>16168</v>
      </c>
      <c r="D7" s="30">
        <f t="shared" si="0"/>
        <v>16168</v>
      </c>
      <c r="E7" s="59">
        <v>12025</v>
      </c>
      <c r="F7" s="30">
        <f t="shared" si="1"/>
        <v>12025</v>
      </c>
      <c r="G7" s="60">
        <v>16528</v>
      </c>
      <c r="H7" s="30">
        <f t="shared" si="2"/>
        <v>16528</v>
      </c>
      <c r="I7" s="30">
        <f t="shared" si="3"/>
        <v>44721</v>
      </c>
      <c r="J7" s="30">
        <f t="shared" si="4"/>
        <v>44721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667</v>
      </c>
      <c r="D8" s="30">
        <f t="shared" si="0"/>
        <v>667</v>
      </c>
      <c r="E8" s="59">
        <v>0</v>
      </c>
      <c r="F8" s="30">
        <f t="shared" si="1"/>
        <v>0</v>
      </c>
      <c r="G8" s="60">
        <v>0</v>
      </c>
      <c r="H8" s="30">
        <f t="shared" si="2"/>
        <v>0</v>
      </c>
      <c r="I8" s="30">
        <f t="shared" si="3"/>
        <v>667</v>
      </c>
      <c r="J8" s="30">
        <f t="shared" si="4"/>
        <v>667</v>
      </c>
    </row>
    <row r="9" spans="1:10" ht="15.75" customHeight="1" x14ac:dyDescent="0.2">
      <c r="A9" s="5" t="s">
        <v>27</v>
      </c>
      <c r="B9" s="18" t="s">
        <v>22</v>
      </c>
      <c r="C9" s="58">
        <v>3079</v>
      </c>
      <c r="D9" s="30">
        <f t="shared" si="0"/>
        <v>3079</v>
      </c>
      <c r="E9" s="59">
        <v>1830</v>
      </c>
      <c r="F9" s="30">
        <f t="shared" si="1"/>
        <v>1830</v>
      </c>
      <c r="G9" s="60">
        <v>0</v>
      </c>
      <c r="H9" s="30">
        <f t="shared" si="2"/>
        <v>0</v>
      </c>
      <c r="I9" s="30">
        <f t="shared" si="3"/>
        <v>4909</v>
      </c>
      <c r="J9" s="30">
        <f t="shared" si="4"/>
        <v>4909</v>
      </c>
    </row>
    <row r="10" spans="1:10" ht="15.75" customHeight="1" x14ac:dyDescent="0.2">
      <c r="A10" s="5" t="s">
        <v>30</v>
      </c>
      <c r="B10" s="18" t="s">
        <v>22</v>
      </c>
      <c r="C10" s="58">
        <v>7260</v>
      </c>
      <c r="D10" s="30">
        <f t="shared" si="0"/>
        <v>7260</v>
      </c>
      <c r="E10" s="59">
        <v>7527</v>
      </c>
      <c r="F10" s="30">
        <f t="shared" si="1"/>
        <v>7527</v>
      </c>
      <c r="G10" s="60">
        <v>9966</v>
      </c>
      <c r="H10" s="30">
        <f t="shared" si="2"/>
        <v>9966</v>
      </c>
      <c r="I10" s="30">
        <f t="shared" si="3"/>
        <v>24753</v>
      </c>
      <c r="J10" s="30">
        <f t="shared" si="4"/>
        <v>24753</v>
      </c>
    </row>
    <row r="11" spans="1:10" ht="15.75" customHeight="1" x14ac:dyDescent="0.2">
      <c r="A11" s="5" t="s">
        <v>31</v>
      </c>
      <c r="B11" s="18" t="s">
        <v>22</v>
      </c>
      <c r="C11" s="58">
        <v>0</v>
      </c>
      <c r="D11" s="30">
        <f t="shared" si="0"/>
        <v>0</v>
      </c>
      <c r="E11" s="59">
        <v>4574</v>
      </c>
      <c r="F11" s="30">
        <f t="shared" si="1"/>
        <v>4574</v>
      </c>
      <c r="G11" s="60">
        <v>0</v>
      </c>
      <c r="H11" s="30">
        <f t="shared" si="2"/>
        <v>0</v>
      </c>
      <c r="I11" s="30">
        <f t="shared" si="3"/>
        <v>4574</v>
      </c>
      <c r="J11" s="30">
        <f t="shared" si="4"/>
        <v>4574</v>
      </c>
    </row>
    <row r="12" spans="1:10" s="11" customFormat="1" ht="15.75" customHeight="1" x14ac:dyDescent="0.2">
      <c r="A12" s="9" t="s">
        <v>36</v>
      </c>
      <c r="B12" s="16" t="s">
        <v>22</v>
      </c>
      <c r="C12" s="58">
        <v>0</v>
      </c>
      <c r="D12" s="30">
        <f t="shared" si="0"/>
        <v>0</v>
      </c>
      <c r="E12" s="59">
        <v>1176</v>
      </c>
      <c r="F12" s="30">
        <f t="shared" si="1"/>
        <v>1176</v>
      </c>
      <c r="G12" s="60">
        <v>0</v>
      </c>
      <c r="H12" s="30">
        <f t="shared" si="2"/>
        <v>0</v>
      </c>
      <c r="I12" s="30">
        <f t="shared" si="3"/>
        <v>1176</v>
      </c>
      <c r="J12" s="30">
        <f t="shared" si="4"/>
        <v>1176</v>
      </c>
    </row>
    <row r="13" spans="1:10" ht="15.75" customHeight="1" x14ac:dyDescent="0.2">
      <c r="A13" s="5" t="s">
        <v>37</v>
      </c>
      <c r="B13" s="18" t="s">
        <v>22</v>
      </c>
      <c r="C13" s="58">
        <v>19137</v>
      </c>
      <c r="D13" s="30">
        <f t="shared" si="0"/>
        <v>19137</v>
      </c>
      <c r="E13" s="59">
        <v>4246</v>
      </c>
      <c r="F13" s="30">
        <f t="shared" si="1"/>
        <v>4246</v>
      </c>
      <c r="G13" s="60">
        <v>10565</v>
      </c>
      <c r="H13" s="30">
        <f t="shared" si="2"/>
        <v>10565</v>
      </c>
      <c r="I13" s="30">
        <f t="shared" si="3"/>
        <v>33948</v>
      </c>
      <c r="J13" s="30">
        <f t="shared" si="4"/>
        <v>33948</v>
      </c>
    </row>
    <row r="14" spans="1:10" ht="15.75" customHeight="1" x14ac:dyDescent="0.2">
      <c r="A14" s="5" t="s">
        <v>40</v>
      </c>
      <c r="B14" s="18" t="s">
        <v>22</v>
      </c>
      <c r="C14" s="58">
        <v>13747</v>
      </c>
      <c r="D14" s="30">
        <f t="shared" si="0"/>
        <v>13747</v>
      </c>
      <c r="E14" s="59">
        <v>1176</v>
      </c>
      <c r="F14" s="30">
        <f t="shared" si="1"/>
        <v>1176</v>
      </c>
      <c r="G14" s="60">
        <v>11704</v>
      </c>
      <c r="H14" s="30">
        <f t="shared" si="2"/>
        <v>11704</v>
      </c>
      <c r="I14" s="30">
        <f t="shared" si="3"/>
        <v>26627</v>
      </c>
      <c r="J14" s="30">
        <f t="shared" si="4"/>
        <v>26627</v>
      </c>
    </row>
    <row r="15" spans="1:10" ht="15.75" customHeight="1" x14ac:dyDescent="0.2">
      <c r="A15" s="5" t="s">
        <v>44</v>
      </c>
      <c r="B15" s="18" t="s">
        <v>22</v>
      </c>
      <c r="C15" s="58">
        <v>2537</v>
      </c>
      <c r="D15" s="30">
        <f t="shared" si="0"/>
        <v>2537</v>
      </c>
      <c r="E15" s="59">
        <v>0</v>
      </c>
      <c r="F15" s="30">
        <f t="shared" si="1"/>
        <v>0</v>
      </c>
      <c r="G15" s="60">
        <v>0</v>
      </c>
      <c r="H15" s="30">
        <f t="shared" si="2"/>
        <v>0</v>
      </c>
      <c r="I15" s="30">
        <f t="shared" si="3"/>
        <v>2537</v>
      </c>
      <c r="J15" s="30">
        <f t="shared" si="4"/>
        <v>2537</v>
      </c>
    </row>
    <row r="16" spans="1:10" ht="15.75" customHeight="1" x14ac:dyDescent="0.2">
      <c r="A16" s="5" t="s">
        <v>45</v>
      </c>
      <c r="B16" s="18" t="s">
        <v>22</v>
      </c>
      <c r="C16" s="58">
        <v>84936</v>
      </c>
      <c r="D16" s="30">
        <f t="shared" si="0"/>
        <v>84936</v>
      </c>
      <c r="E16" s="59">
        <v>9090</v>
      </c>
      <c r="F16" s="30">
        <f t="shared" si="1"/>
        <v>9090</v>
      </c>
      <c r="G16" s="60">
        <v>285092</v>
      </c>
      <c r="H16" s="30">
        <f t="shared" si="2"/>
        <v>285092</v>
      </c>
      <c r="I16" s="30">
        <f t="shared" si="3"/>
        <v>379118</v>
      </c>
      <c r="J16" s="30">
        <f t="shared" si="4"/>
        <v>379118</v>
      </c>
    </row>
    <row r="17" spans="1:10" ht="15.75" customHeight="1" x14ac:dyDescent="0.2">
      <c r="A17" s="5" t="s">
        <v>46</v>
      </c>
      <c r="B17" s="18" t="s">
        <v>22</v>
      </c>
      <c r="C17" s="58">
        <v>8522</v>
      </c>
      <c r="D17" s="30">
        <f t="shared" si="0"/>
        <v>8522</v>
      </c>
      <c r="E17" s="59">
        <v>0</v>
      </c>
      <c r="F17" s="30">
        <f t="shared" si="1"/>
        <v>0</v>
      </c>
      <c r="G17" s="60">
        <v>4121</v>
      </c>
      <c r="H17" s="30">
        <f t="shared" si="2"/>
        <v>4121</v>
      </c>
      <c r="I17" s="30">
        <f t="shared" si="3"/>
        <v>12643</v>
      </c>
      <c r="J17" s="30">
        <f t="shared" si="4"/>
        <v>12643</v>
      </c>
    </row>
    <row r="18" spans="1:10" s="11" customFormat="1" ht="15.75" customHeight="1" x14ac:dyDescent="0.2">
      <c r="A18" s="9" t="s">
        <v>47</v>
      </c>
      <c r="B18" s="16" t="s">
        <v>22</v>
      </c>
      <c r="C18" s="58">
        <v>0</v>
      </c>
      <c r="D18" s="30">
        <f t="shared" si="0"/>
        <v>0</v>
      </c>
      <c r="E18" s="59">
        <v>0</v>
      </c>
      <c r="F18" s="30">
        <f t="shared" si="1"/>
        <v>0</v>
      </c>
      <c r="G18" s="60">
        <v>0</v>
      </c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>
        <v>0</v>
      </c>
      <c r="D19" s="30">
        <f t="shared" si="0"/>
        <v>0</v>
      </c>
      <c r="E19" s="59">
        <v>0</v>
      </c>
      <c r="F19" s="30">
        <f t="shared" si="1"/>
        <v>0</v>
      </c>
      <c r="G19" s="60">
        <v>0</v>
      </c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>
        <v>0</v>
      </c>
      <c r="D20" s="30">
        <f t="shared" si="0"/>
        <v>0</v>
      </c>
      <c r="E20" s="59">
        <v>0</v>
      </c>
      <c r="F20" s="30">
        <f t="shared" si="1"/>
        <v>0</v>
      </c>
      <c r="G20" s="60">
        <v>0</v>
      </c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>
        <v>269</v>
      </c>
      <c r="D21" s="30">
        <f t="shared" si="0"/>
        <v>269</v>
      </c>
      <c r="E21" s="59">
        <v>192</v>
      </c>
      <c r="F21" s="30">
        <f t="shared" si="1"/>
        <v>192</v>
      </c>
      <c r="G21" s="60">
        <v>517</v>
      </c>
      <c r="H21" s="30">
        <f t="shared" si="2"/>
        <v>517</v>
      </c>
      <c r="I21" s="30">
        <f t="shared" si="3"/>
        <v>978</v>
      </c>
      <c r="J21" s="30">
        <f t="shared" si="4"/>
        <v>978</v>
      </c>
    </row>
    <row r="22" spans="1:10" ht="15.75" customHeight="1" x14ac:dyDescent="0.2">
      <c r="A22" s="5" t="s">
        <v>51</v>
      </c>
      <c r="B22" s="18" t="s">
        <v>22</v>
      </c>
      <c r="C22" s="58">
        <v>136</v>
      </c>
      <c r="D22" s="30">
        <f t="shared" si="0"/>
        <v>136</v>
      </c>
      <c r="E22" s="59">
        <v>1097</v>
      </c>
      <c r="F22" s="30">
        <f t="shared" si="1"/>
        <v>1097</v>
      </c>
      <c r="G22" s="60">
        <v>571</v>
      </c>
      <c r="H22" s="30">
        <f t="shared" si="2"/>
        <v>571</v>
      </c>
      <c r="I22" s="30">
        <f t="shared" si="3"/>
        <v>1804</v>
      </c>
      <c r="J22" s="30">
        <f t="shared" si="4"/>
        <v>1804</v>
      </c>
    </row>
    <row r="23" spans="1:10" ht="15.75" customHeight="1" x14ac:dyDescent="0.2">
      <c r="A23" s="5" t="s">
        <v>52</v>
      </c>
      <c r="B23" s="18" t="s">
        <v>22</v>
      </c>
      <c r="C23" s="58">
        <v>10311</v>
      </c>
      <c r="D23" s="30">
        <f t="shared" si="0"/>
        <v>10311</v>
      </c>
      <c r="E23" s="59">
        <v>5804</v>
      </c>
      <c r="F23" s="30">
        <f t="shared" si="1"/>
        <v>5804</v>
      </c>
      <c r="G23" s="60">
        <v>22321</v>
      </c>
      <c r="H23" s="30">
        <f t="shared" si="2"/>
        <v>22321</v>
      </c>
      <c r="I23" s="30">
        <f t="shared" si="3"/>
        <v>38436</v>
      </c>
      <c r="J23" s="30">
        <f t="shared" si="4"/>
        <v>38436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11839</v>
      </c>
      <c r="D24" s="30">
        <f t="shared" si="0"/>
        <v>11839</v>
      </c>
      <c r="E24" s="59">
        <v>3905</v>
      </c>
      <c r="F24" s="30">
        <f t="shared" si="1"/>
        <v>3905</v>
      </c>
      <c r="G24" s="60">
        <v>30339</v>
      </c>
      <c r="H24" s="30">
        <f t="shared" si="2"/>
        <v>30339</v>
      </c>
      <c r="I24" s="30">
        <f t="shared" si="3"/>
        <v>46083</v>
      </c>
      <c r="J24" s="30">
        <f t="shared" si="4"/>
        <v>46083</v>
      </c>
    </row>
    <row r="25" spans="1:10" ht="15.75" customHeight="1" x14ac:dyDescent="0.2">
      <c r="A25" s="5" t="s">
        <v>62</v>
      </c>
      <c r="B25" s="18" t="s">
        <v>22</v>
      </c>
      <c r="C25" s="58">
        <v>1719</v>
      </c>
      <c r="D25" s="30">
        <f t="shared" si="0"/>
        <v>1719</v>
      </c>
      <c r="E25" s="59">
        <v>0</v>
      </c>
      <c r="F25" s="30">
        <f t="shared" si="1"/>
        <v>0</v>
      </c>
      <c r="G25" s="60">
        <v>2567</v>
      </c>
      <c r="H25" s="30">
        <f t="shared" si="2"/>
        <v>2567</v>
      </c>
      <c r="I25" s="30">
        <f t="shared" si="3"/>
        <v>4286</v>
      </c>
      <c r="J25" s="30">
        <f t="shared" si="4"/>
        <v>4286</v>
      </c>
    </row>
    <row r="26" spans="1:10" ht="15.75" customHeight="1" x14ac:dyDescent="0.2">
      <c r="A26" s="5" t="s">
        <v>63</v>
      </c>
      <c r="B26" s="18" t="s">
        <v>22</v>
      </c>
      <c r="C26" s="58">
        <v>937</v>
      </c>
      <c r="D26" s="30">
        <f t="shared" si="0"/>
        <v>937</v>
      </c>
      <c r="E26" s="59">
        <v>2334</v>
      </c>
      <c r="F26" s="30">
        <f t="shared" si="1"/>
        <v>2334</v>
      </c>
      <c r="G26" s="60">
        <v>492</v>
      </c>
      <c r="H26" s="30">
        <f t="shared" si="2"/>
        <v>492</v>
      </c>
      <c r="I26" s="30">
        <f t="shared" si="3"/>
        <v>3763</v>
      </c>
      <c r="J26" s="30">
        <f t="shared" si="4"/>
        <v>3763</v>
      </c>
    </row>
    <row r="27" spans="1:10" ht="15.75" customHeight="1" x14ac:dyDescent="0.2">
      <c r="A27" s="5" t="s">
        <v>75</v>
      </c>
      <c r="B27" s="18" t="s">
        <v>22</v>
      </c>
      <c r="C27" s="58">
        <v>1550</v>
      </c>
      <c r="D27" s="30">
        <f t="shared" si="0"/>
        <v>1550</v>
      </c>
      <c r="E27" s="59">
        <v>723</v>
      </c>
      <c r="F27" s="30">
        <f t="shared" si="1"/>
        <v>723</v>
      </c>
      <c r="G27" s="60">
        <v>342</v>
      </c>
      <c r="H27" s="30">
        <f t="shared" si="2"/>
        <v>342</v>
      </c>
      <c r="I27" s="30">
        <f t="shared" si="3"/>
        <v>2615</v>
      </c>
      <c r="J27" s="30">
        <f t="shared" si="4"/>
        <v>2615</v>
      </c>
    </row>
    <row r="28" spans="1:10" ht="15.75" customHeight="1" x14ac:dyDescent="0.2">
      <c r="A28" s="5" t="s">
        <v>80</v>
      </c>
      <c r="B28" s="18" t="s">
        <v>22</v>
      </c>
      <c r="C28" s="58">
        <v>136</v>
      </c>
      <c r="D28" s="30">
        <f t="shared" si="0"/>
        <v>136</v>
      </c>
      <c r="E28" s="59">
        <v>0</v>
      </c>
      <c r="F28" s="30">
        <f t="shared" si="1"/>
        <v>0</v>
      </c>
      <c r="G28" s="60">
        <v>136</v>
      </c>
      <c r="H28" s="30">
        <f t="shared" si="2"/>
        <v>136</v>
      </c>
      <c r="I28" s="30">
        <f t="shared" si="3"/>
        <v>272</v>
      </c>
      <c r="J28" s="30">
        <f t="shared" si="4"/>
        <v>272</v>
      </c>
    </row>
    <row r="29" spans="1:10" ht="15.75" customHeight="1" x14ac:dyDescent="0.2">
      <c r="A29" s="5" t="s">
        <v>81</v>
      </c>
      <c r="B29" s="18" t="s">
        <v>22</v>
      </c>
      <c r="C29" s="58">
        <v>3140</v>
      </c>
      <c r="D29" s="30">
        <f t="shared" si="0"/>
        <v>3140</v>
      </c>
      <c r="E29" s="59">
        <v>1777</v>
      </c>
      <c r="F29" s="30">
        <f t="shared" si="1"/>
        <v>1777</v>
      </c>
      <c r="G29" s="60">
        <v>19324</v>
      </c>
      <c r="H29" s="30">
        <f t="shared" si="2"/>
        <v>19324</v>
      </c>
      <c r="I29" s="30">
        <f t="shared" si="3"/>
        <v>24241</v>
      </c>
      <c r="J29" s="30">
        <f t="shared" si="4"/>
        <v>24241</v>
      </c>
    </row>
    <row r="30" spans="1:10" ht="15.75" customHeight="1" x14ac:dyDescent="0.2">
      <c r="A30" s="5" t="s">
        <v>82</v>
      </c>
      <c r="B30" s="18" t="s">
        <v>22</v>
      </c>
      <c r="C30" s="58">
        <v>6577</v>
      </c>
      <c r="D30" s="30">
        <f t="shared" si="0"/>
        <v>6577</v>
      </c>
      <c r="E30" s="59">
        <v>12706</v>
      </c>
      <c r="F30" s="30">
        <f t="shared" si="1"/>
        <v>12706</v>
      </c>
      <c r="G30" s="60">
        <v>403638</v>
      </c>
      <c r="H30" s="30">
        <f t="shared" si="2"/>
        <v>403638</v>
      </c>
      <c r="I30" s="30">
        <f t="shared" si="3"/>
        <v>422921</v>
      </c>
      <c r="J30" s="30">
        <f t="shared" si="4"/>
        <v>422921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11374</v>
      </c>
      <c r="D31" s="30">
        <f t="shared" si="0"/>
        <v>11374</v>
      </c>
      <c r="E31" s="59">
        <v>11820</v>
      </c>
      <c r="F31" s="30">
        <f t="shared" si="1"/>
        <v>11820</v>
      </c>
      <c r="G31" s="60">
        <v>19408</v>
      </c>
      <c r="H31" s="30">
        <f t="shared" si="2"/>
        <v>19408</v>
      </c>
      <c r="I31" s="30">
        <f t="shared" si="3"/>
        <v>42602</v>
      </c>
      <c r="J31" s="30">
        <f t="shared" si="4"/>
        <v>42602</v>
      </c>
    </row>
    <row r="32" spans="1:10" ht="15.75" customHeight="1" x14ac:dyDescent="0.2">
      <c r="A32" s="5" t="s">
        <v>19</v>
      </c>
      <c r="B32" s="18" t="s">
        <v>20</v>
      </c>
      <c r="C32" s="58">
        <v>5975</v>
      </c>
      <c r="D32" s="30">
        <f t="shared" si="0"/>
        <v>5975</v>
      </c>
      <c r="E32" s="59">
        <v>0</v>
      </c>
      <c r="F32" s="30">
        <f t="shared" si="1"/>
        <v>0</v>
      </c>
      <c r="G32" s="60">
        <v>47876</v>
      </c>
      <c r="H32" s="30">
        <f t="shared" si="2"/>
        <v>47876</v>
      </c>
      <c r="I32" s="30">
        <f t="shared" si="3"/>
        <v>53851</v>
      </c>
      <c r="J32" s="30">
        <f t="shared" si="4"/>
        <v>53851</v>
      </c>
    </row>
    <row r="33" spans="1:10" ht="15.75" customHeight="1" x14ac:dyDescent="0.2">
      <c r="A33" s="5" t="s">
        <v>26</v>
      </c>
      <c r="B33" s="18" t="s">
        <v>20</v>
      </c>
      <c r="C33" s="58">
        <v>2258</v>
      </c>
      <c r="D33" s="30">
        <f t="shared" si="0"/>
        <v>2258</v>
      </c>
      <c r="E33" s="59">
        <v>0</v>
      </c>
      <c r="F33" s="30">
        <f t="shared" si="1"/>
        <v>0</v>
      </c>
      <c r="G33" s="60">
        <v>4162</v>
      </c>
      <c r="H33" s="30">
        <f t="shared" si="2"/>
        <v>4162</v>
      </c>
      <c r="I33" s="30">
        <f t="shared" si="3"/>
        <v>6420</v>
      </c>
      <c r="J33" s="30">
        <f t="shared" si="4"/>
        <v>6420</v>
      </c>
    </row>
    <row r="34" spans="1:10" ht="15.75" customHeight="1" x14ac:dyDescent="0.2">
      <c r="A34" s="5" t="s">
        <v>28</v>
      </c>
      <c r="B34" s="18" t="s">
        <v>20</v>
      </c>
      <c r="C34" s="58">
        <v>2974</v>
      </c>
      <c r="D34" s="30">
        <f t="shared" si="0"/>
        <v>2974</v>
      </c>
      <c r="E34" s="59">
        <v>0</v>
      </c>
      <c r="F34" s="30">
        <f t="shared" si="1"/>
        <v>0</v>
      </c>
      <c r="G34" s="60">
        <v>4825</v>
      </c>
      <c r="H34" s="30">
        <f t="shared" si="2"/>
        <v>4825</v>
      </c>
      <c r="I34" s="30">
        <f t="shared" si="3"/>
        <v>7799</v>
      </c>
      <c r="J34" s="30">
        <f t="shared" si="4"/>
        <v>7799</v>
      </c>
    </row>
    <row r="35" spans="1:10" ht="15.75" customHeight="1" x14ac:dyDescent="0.2">
      <c r="A35" s="5" t="s">
        <v>29</v>
      </c>
      <c r="B35" s="18" t="s">
        <v>20</v>
      </c>
      <c r="C35" s="58">
        <v>5489</v>
      </c>
      <c r="D35" s="30">
        <f t="shared" si="0"/>
        <v>5489</v>
      </c>
      <c r="E35" s="59">
        <v>0</v>
      </c>
      <c r="F35" s="30">
        <f t="shared" si="1"/>
        <v>0</v>
      </c>
      <c r="G35" s="60">
        <v>6574</v>
      </c>
      <c r="H35" s="30">
        <f t="shared" si="2"/>
        <v>6574</v>
      </c>
      <c r="I35" s="30">
        <f t="shared" si="3"/>
        <v>12063</v>
      </c>
      <c r="J35" s="30">
        <f t="shared" si="4"/>
        <v>12063</v>
      </c>
    </row>
    <row r="36" spans="1:10" s="11" customFormat="1" ht="15.75" customHeight="1" x14ac:dyDescent="0.2">
      <c r="A36" s="9" t="s">
        <v>32</v>
      </c>
      <c r="B36" s="16" t="s">
        <v>20</v>
      </c>
      <c r="C36" s="58">
        <v>0</v>
      </c>
      <c r="D36" s="30">
        <f t="shared" si="0"/>
        <v>0</v>
      </c>
      <c r="E36" s="59">
        <v>0</v>
      </c>
      <c r="F36" s="30">
        <f t="shared" si="1"/>
        <v>0</v>
      </c>
      <c r="G36" s="60">
        <v>0</v>
      </c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>
        <v>0</v>
      </c>
      <c r="D37" s="30">
        <f t="shared" si="0"/>
        <v>0</v>
      </c>
      <c r="E37" s="59">
        <v>0</v>
      </c>
      <c r="F37" s="30">
        <f t="shared" si="1"/>
        <v>0</v>
      </c>
      <c r="G37" s="60">
        <v>0</v>
      </c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>
        <v>0</v>
      </c>
      <c r="D38" s="30">
        <f t="shared" si="0"/>
        <v>0</v>
      </c>
      <c r="E38" s="59">
        <v>2273</v>
      </c>
      <c r="F38" s="30">
        <f t="shared" si="1"/>
        <v>2273</v>
      </c>
      <c r="G38" s="60">
        <v>0</v>
      </c>
      <c r="H38" s="30">
        <f t="shared" si="2"/>
        <v>0</v>
      </c>
      <c r="I38" s="30">
        <f t="shared" si="3"/>
        <v>2273</v>
      </c>
      <c r="J38" s="30">
        <f t="shared" si="4"/>
        <v>2273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1365</v>
      </c>
      <c r="D39" s="30">
        <f t="shared" si="0"/>
        <v>1365</v>
      </c>
      <c r="E39" s="59">
        <v>0</v>
      </c>
      <c r="F39" s="30">
        <f t="shared" si="1"/>
        <v>0</v>
      </c>
      <c r="G39" s="60">
        <v>5053</v>
      </c>
      <c r="H39" s="30">
        <f t="shared" si="2"/>
        <v>5053</v>
      </c>
      <c r="I39" s="30">
        <f t="shared" si="3"/>
        <v>6418</v>
      </c>
      <c r="J39" s="30">
        <f t="shared" si="4"/>
        <v>6418</v>
      </c>
    </row>
    <row r="40" spans="1:10" ht="15.75" customHeight="1" x14ac:dyDescent="0.2">
      <c r="A40" s="5" t="s">
        <v>38</v>
      </c>
      <c r="B40" s="18" t="s">
        <v>20</v>
      </c>
      <c r="C40" s="58">
        <v>0</v>
      </c>
      <c r="D40" s="30">
        <f t="shared" si="0"/>
        <v>0</v>
      </c>
      <c r="E40" s="59">
        <v>0</v>
      </c>
      <c r="F40" s="30">
        <f t="shared" si="1"/>
        <v>0</v>
      </c>
      <c r="G40" s="60">
        <v>0</v>
      </c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>
        <v>0</v>
      </c>
      <c r="D41" s="30">
        <f t="shared" si="0"/>
        <v>0</v>
      </c>
      <c r="E41" s="59">
        <v>0</v>
      </c>
      <c r="F41" s="30">
        <f t="shared" si="1"/>
        <v>0</v>
      </c>
      <c r="G41" s="60">
        <v>0</v>
      </c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>
        <v>13660</v>
      </c>
      <c r="D42" s="30">
        <f t="shared" si="0"/>
        <v>13660</v>
      </c>
      <c r="E42" s="59">
        <v>0</v>
      </c>
      <c r="F42" s="30">
        <f>E42*1</f>
        <v>0</v>
      </c>
      <c r="G42" s="60">
        <v>42682</v>
      </c>
      <c r="H42" s="30">
        <f t="shared" si="2"/>
        <v>42682</v>
      </c>
      <c r="I42" s="30">
        <f>C42+E42+G42</f>
        <v>56342</v>
      </c>
      <c r="J42" s="30">
        <f t="shared" si="4"/>
        <v>56342</v>
      </c>
    </row>
    <row r="43" spans="1:10" ht="15.75" customHeight="1" x14ac:dyDescent="0.2">
      <c r="A43" s="5" t="s">
        <v>42</v>
      </c>
      <c r="B43" s="18" t="s">
        <v>20</v>
      </c>
      <c r="C43" s="58">
        <v>13755</v>
      </c>
      <c r="D43" s="30">
        <f t="shared" si="0"/>
        <v>13755</v>
      </c>
      <c r="E43" s="59">
        <v>1183</v>
      </c>
      <c r="F43" s="30">
        <f>E43*1</f>
        <v>1183</v>
      </c>
      <c r="G43" s="60">
        <v>29528</v>
      </c>
      <c r="H43" s="30">
        <f t="shared" si="2"/>
        <v>29528</v>
      </c>
      <c r="I43" s="30">
        <f>C43+E43+G43</f>
        <v>44466</v>
      </c>
      <c r="J43" s="30">
        <f t="shared" si="4"/>
        <v>44466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19047</v>
      </c>
      <c r="D44" s="30">
        <f t="shared" si="0"/>
        <v>19047</v>
      </c>
      <c r="E44" s="59">
        <v>0</v>
      </c>
      <c r="F44" s="30">
        <f t="shared" si="1"/>
        <v>0</v>
      </c>
      <c r="G44" s="60">
        <v>67013</v>
      </c>
      <c r="H44" s="30">
        <f t="shared" si="2"/>
        <v>67013</v>
      </c>
      <c r="I44" s="30">
        <f t="shared" si="3"/>
        <v>86060</v>
      </c>
      <c r="J44" s="30">
        <f t="shared" si="4"/>
        <v>86060</v>
      </c>
    </row>
    <row r="45" spans="1:10" ht="15.75" customHeight="1" x14ac:dyDescent="0.2">
      <c r="A45" s="5" t="s">
        <v>48</v>
      </c>
      <c r="B45" s="18" t="s">
        <v>20</v>
      </c>
      <c r="C45" s="58">
        <v>4077</v>
      </c>
      <c r="D45" s="30">
        <f t="shared" si="0"/>
        <v>4077</v>
      </c>
      <c r="E45" s="59">
        <v>0</v>
      </c>
      <c r="F45" s="30">
        <f t="shared" si="1"/>
        <v>0</v>
      </c>
      <c r="G45" s="60">
        <v>20597</v>
      </c>
      <c r="H45" s="30">
        <f t="shared" si="2"/>
        <v>20597</v>
      </c>
      <c r="I45" s="30">
        <f t="shared" si="3"/>
        <v>24674</v>
      </c>
      <c r="J45" s="30">
        <f t="shared" si="4"/>
        <v>24674</v>
      </c>
    </row>
    <row r="46" spans="1:10" s="11" customFormat="1" ht="15.75" customHeight="1" x14ac:dyDescent="0.2">
      <c r="A46" s="9" t="s">
        <v>53</v>
      </c>
      <c r="B46" s="16" t="s">
        <v>20</v>
      </c>
      <c r="C46" s="58">
        <v>0</v>
      </c>
      <c r="D46" s="30">
        <f t="shared" si="0"/>
        <v>0</v>
      </c>
      <c r="E46" s="59">
        <v>0</v>
      </c>
      <c r="F46" s="30">
        <f t="shared" si="1"/>
        <v>0</v>
      </c>
      <c r="G46" s="60">
        <v>0</v>
      </c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6108</v>
      </c>
      <c r="D47" s="30">
        <f t="shared" si="0"/>
        <v>6108</v>
      </c>
      <c r="E47" s="59">
        <v>0</v>
      </c>
      <c r="F47" s="30">
        <f t="shared" si="1"/>
        <v>0</v>
      </c>
      <c r="G47" s="60">
        <v>24157</v>
      </c>
      <c r="H47" s="30">
        <f t="shared" si="2"/>
        <v>24157</v>
      </c>
      <c r="I47" s="30">
        <f t="shared" si="3"/>
        <v>30265</v>
      </c>
      <c r="J47" s="30">
        <f t="shared" si="4"/>
        <v>30265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8533</v>
      </c>
      <c r="D48" s="30">
        <f t="shared" si="0"/>
        <v>8533</v>
      </c>
      <c r="E48" s="59">
        <v>0</v>
      </c>
      <c r="F48" s="30">
        <f t="shared" si="1"/>
        <v>0</v>
      </c>
      <c r="G48" s="60">
        <v>11452</v>
      </c>
      <c r="H48" s="30">
        <f t="shared" si="2"/>
        <v>11452</v>
      </c>
      <c r="I48" s="30">
        <f t="shared" si="3"/>
        <v>19985</v>
      </c>
      <c r="J48" s="30">
        <f t="shared" si="4"/>
        <v>19985</v>
      </c>
    </row>
    <row r="49" spans="1:10" ht="15.75" customHeight="1" x14ac:dyDescent="0.2">
      <c r="A49" s="5" t="s">
        <v>57</v>
      </c>
      <c r="B49" s="18" t="s">
        <v>20</v>
      </c>
      <c r="C49" s="58">
        <v>0</v>
      </c>
      <c r="D49" s="30">
        <f t="shared" si="0"/>
        <v>0</v>
      </c>
      <c r="E49" s="59">
        <v>0</v>
      </c>
      <c r="F49" s="30">
        <f t="shared" si="1"/>
        <v>0</v>
      </c>
      <c r="G49" s="60">
        <v>0</v>
      </c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>
        <v>6250</v>
      </c>
      <c r="D50" s="30">
        <f t="shared" si="0"/>
        <v>6250</v>
      </c>
      <c r="E50" s="59">
        <v>0</v>
      </c>
      <c r="F50" s="30">
        <f t="shared" si="1"/>
        <v>0</v>
      </c>
      <c r="G50" s="60">
        <v>10309</v>
      </c>
      <c r="H50" s="30">
        <f t="shared" si="2"/>
        <v>10309</v>
      </c>
      <c r="I50" s="30">
        <f t="shared" si="3"/>
        <v>16559</v>
      </c>
      <c r="J50" s="30">
        <f t="shared" si="4"/>
        <v>16559</v>
      </c>
    </row>
    <row r="51" spans="1:10" ht="15.75" customHeight="1" x14ac:dyDescent="0.2">
      <c r="A51" s="5" t="s">
        <v>59</v>
      </c>
      <c r="B51" s="18" t="s">
        <v>20</v>
      </c>
      <c r="C51" s="58">
        <v>26500</v>
      </c>
      <c r="D51" s="30">
        <f t="shared" si="0"/>
        <v>26500</v>
      </c>
      <c r="E51" s="59">
        <v>0</v>
      </c>
      <c r="F51" s="30">
        <f t="shared" si="1"/>
        <v>0</v>
      </c>
      <c r="G51" s="60">
        <v>67276</v>
      </c>
      <c r="H51" s="30">
        <f t="shared" si="2"/>
        <v>67276</v>
      </c>
      <c r="I51" s="30">
        <f t="shared" si="3"/>
        <v>93776</v>
      </c>
      <c r="J51" s="30">
        <f t="shared" si="4"/>
        <v>93776</v>
      </c>
    </row>
    <row r="52" spans="1:10" ht="15.75" customHeight="1" x14ac:dyDescent="0.2">
      <c r="A52" s="5" t="s">
        <v>60</v>
      </c>
      <c r="B52" s="18" t="s">
        <v>20</v>
      </c>
      <c r="C52" s="58">
        <v>5073</v>
      </c>
      <c r="D52" s="30">
        <f t="shared" si="0"/>
        <v>5073</v>
      </c>
      <c r="E52" s="59">
        <v>0</v>
      </c>
      <c r="F52" s="30">
        <f t="shared" si="1"/>
        <v>0</v>
      </c>
      <c r="G52" s="60">
        <v>31911</v>
      </c>
      <c r="H52" s="30">
        <f t="shared" si="2"/>
        <v>31911</v>
      </c>
      <c r="I52" s="30">
        <f t="shared" si="3"/>
        <v>36984</v>
      </c>
      <c r="J52" s="30">
        <f t="shared" si="4"/>
        <v>36984</v>
      </c>
    </row>
    <row r="53" spans="1:10" ht="15.75" customHeight="1" x14ac:dyDescent="0.2">
      <c r="A53" s="5" t="s">
        <v>64</v>
      </c>
      <c r="B53" s="18" t="s">
        <v>20</v>
      </c>
      <c r="C53" s="58">
        <v>9030</v>
      </c>
      <c r="D53" s="30">
        <f t="shared" si="0"/>
        <v>9030</v>
      </c>
      <c r="E53" s="59">
        <v>0</v>
      </c>
      <c r="F53" s="30">
        <f t="shared" si="1"/>
        <v>0</v>
      </c>
      <c r="G53" s="60">
        <v>57114</v>
      </c>
      <c r="H53" s="30">
        <f t="shared" si="2"/>
        <v>57114</v>
      </c>
      <c r="I53" s="30">
        <f t="shared" si="3"/>
        <v>66144</v>
      </c>
      <c r="J53" s="30">
        <f t="shared" si="4"/>
        <v>66144</v>
      </c>
    </row>
    <row r="54" spans="1:10" ht="15.75" customHeight="1" x14ac:dyDescent="0.2">
      <c r="A54" s="5" t="s">
        <v>65</v>
      </c>
      <c r="B54" s="18" t="s">
        <v>20</v>
      </c>
      <c r="C54" s="58">
        <v>0</v>
      </c>
      <c r="D54" s="30">
        <f t="shared" si="0"/>
        <v>0</v>
      </c>
      <c r="E54" s="59">
        <v>0</v>
      </c>
      <c r="F54" s="30">
        <f t="shared" si="1"/>
        <v>0</v>
      </c>
      <c r="G54" s="60">
        <v>0</v>
      </c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11803</v>
      </c>
      <c r="D55" s="30">
        <f t="shared" si="0"/>
        <v>11803</v>
      </c>
      <c r="E55" s="59">
        <v>0</v>
      </c>
      <c r="F55" s="30">
        <f t="shared" si="1"/>
        <v>0</v>
      </c>
      <c r="G55" s="60">
        <v>51537</v>
      </c>
      <c r="H55" s="30">
        <f t="shared" si="2"/>
        <v>51537</v>
      </c>
      <c r="I55" s="30">
        <f t="shared" si="3"/>
        <v>63340</v>
      </c>
      <c r="J55" s="30">
        <f t="shared" si="4"/>
        <v>63340</v>
      </c>
    </row>
    <row r="56" spans="1:10" s="11" customFormat="1" ht="15.75" customHeight="1" x14ac:dyDescent="0.2">
      <c r="A56" s="9" t="s">
        <v>67</v>
      </c>
      <c r="B56" s="16" t="s">
        <v>20</v>
      </c>
      <c r="C56" s="58">
        <v>0</v>
      </c>
      <c r="D56" s="30">
        <f t="shared" si="0"/>
        <v>0</v>
      </c>
      <c r="E56" s="59">
        <v>0</v>
      </c>
      <c r="F56" s="30">
        <f t="shared" si="1"/>
        <v>0</v>
      </c>
      <c r="G56" s="60">
        <v>0</v>
      </c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>
        <v>5635</v>
      </c>
      <c r="D57" s="30">
        <f t="shared" si="0"/>
        <v>5635</v>
      </c>
      <c r="E57" s="59">
        <v>0</v>
      </c>
      <c r="F57" s="30">
        <f t="shared" si="1"/>
        <v>0</v>
      </c>
      <c r="G57" s="60">
        <v>10003</v>
      </c>
      <c r="H57" s="30">
        <f t="shared" si="2"/>
        <v>10003</v>
      </c>
      <c r="I57" s="30">
        <f t="shared" si="3"/>
        <v>15638</v>
      </c>
      <c r="J57" s="30">
        <f t="shared" si="4"/>
        <v>15638</v>
      </c>
    </row>
    <row r="58" spans="1:10" s="11" customFormat="1" ht="15.75" customHeight="1" x14ac:dyDescent="0.2">
      <c r="A58" s="9" t="s">
        <v>69</v>
      </c>
      <c r="B58" s="16" t="s">
        <v>20</v>
      </c>
      <c r="C58" s="58">
        <v>5395</v>
      </c>
      <c r="D58" s="30">
        <f t="shared" si="0"/>
        <v>5395</v>
      </c>
      <c r="E58" s="59">
        <v>0</v>
      </c>
      <c r="F58" s="30">
        <f t="shared" si="1"/>
        <v>0</v>
      </c>
      <c r="G58" s="60">
        <v>17051</v>
      </c>
      <c r="H58" s="30">
        <f t="shared" si="2"/>
        <v>17051</v>
      </c>
      <c r="I58" s="30">
        <f t="shared" si="3"/>
        <v>22446</v>
      </c>
      <c r="J58" s="30">
        <f t="shared" si="4"/>
        <v>22446</v>
      </c>
    </row>
    <row r="59" spans="1:10" ht="15.75" customHeight="1" x14ac:dyDescent="0.2">
      <c r="A59" s="5" t="s">
        <v>70</v>
      </c>
      <c r="B59" s="18" t="s">
        <v>20</v>
      </c>
      <c r="C59" s="58">
        <v>0</v>
      </c>
      <c r="D59" s="30">
        <f t="shared" si="0"/>
        <v>0</v>
      </c>
      <c r="E59" s="59">
        <v>0</v>
      </c>
      <c r="F59" s="30">
        <f t="shared" si="1"/>
        <v>0</v>
      </c>
      <c r="G59" s="60">
        <v>0</v>
      </c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83958</v>
      </c>
      <c r="D60" s="30">
        <f t="shared" si="0"/>
        <v>83958</v>
      </c>
      <c r="E60" s="59">
        <v>0</v>
      </c>
      <c r="F60" s="30">
        <f t="shared" si="1"/>
        <v>0</v>
      </c>
      <c r="G60" s="60">
        <v>381978</v>
      </c>
      <c r="H60" s="30">
        <f t="shared" si="2"/>
        <v>381978</v>
      </c>
      <c r="I60" s="30">
        <f t="shared" si="3"/>
        <v>465936</v>
      </c>
      <c r="J60" s="30">
        <f t="shared" si="4"/>
        <v>465936</v>
      </c>
    </row>
    <row r="61" spans="1:10" ht="15.75" customHeight="1" x14ac:dyDescent="0.2">
      <c r="A61" s="5" t="s">
        <v>72</v>
      </c>
      <c r="B61" s="18" t="s">
        <v>20</v>
      </c>
      <c r="C61" s="58">
        <v>0</v>
      </c>
      <c r="D61" s="30">
        <f t="shared" si="0"/>
        <v>0</v>
      </c>
      <c r="E61" s="59">
        <v>0</v>
      </c>
      <c r="F61" s="30">
        <f t="shared" si="1"/>
        <v>0</v>
      </c>
      <c r="G61" s="60">
        <v>0</v>
      </c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>
        <v>136</v>
      </c>
      <c r="D62" s="30">
        <f t="shared" si="0"/>
        <v>136</v>
      </c>
      <c r="E62" s="59">
        <v>0</v>
      </c>
      <c r="F62" s="30">
        <f t="shared" si="1"/>
        <v>0</v>
      </c>
      <c r="G62" s="60">
        <v>136</v>
      </c>
      <c r="H62" s="30">
        <f t="shared" si="2"/>
        <v>136</v>
      </c>
      <c r="I62" s="30">
        <f t="shared" si="3"/>
        <v>272</v>
      </c>
      <c r="J62" s="30">
        <f t="shared" si="4"/>
        <v>272</v>
      </c>
    </row>
    <row r="63" spans="1:10" ht="15.75" customHeight="1" x14ac:dyDescent="0.2">
      <c r="A63" s="5" t="s">
        <v>126</v>
      </c>
      <c r="B63" s="18" t="s">
        <v>20</v>
      </c>
      <c r="C63" s="58">
        <v>136</v>
      </c>
      <c r="D63" s="30">
        <f t="shared" si="0"/>
        <v>136</v>
      </c>
      <c r="E63" s="59">
        <v>0</v>
      </c>
      <c r="F63" s="30">
        <f t="shared" si="1"/>
        <v>0</v>
      </c>
      <c r="G63" s="60">
        <v>954</v>
      </c>
      <c r="H63" s="30">
        <f t="shared" si="2"/>
        <v>954</v>
      </c>
      <c r="I63" s="30">
        <f t="shared" si="3"/>
        <v>1090</v>
      </c>
      <c r="J63" s="30">
        <f t="shared" si="4"/>
        <v>1090</v>
      </c>
    </row>
    <row r="64" spans="1:10" ht="15.75" customHeight="1" x14ac:dyDescent="0.2">
      <c r="A64" s="5" t="s">
        <v>74</v>
      </c>
      <c r="B64" s="18" t="s">
        <v>20</v>
      </c>
      <c r="C64" s="58">
        <v>0</v>
      </c>
      <c r="D64" s="30">
        <f t="shared" ref="D64:D71" si="5">C64*1</f>
        <v>0</v>
      </c>
      <c r="E64" s="59">
        <v>0</v>
      </c>
      <c r="F64" s="30">
        <f t="shared" ref="F64:F71" si="6">E64*1</f>
        <v>0</v>
      </c>
      <c r="G64" s="60">
        <v>0</v>
      </c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6" s="11" customFormat="1" ht="15.75" customHeight="1" x14ac:dyDescent="0.2">
      <c r="A65" s="9" t="s">
        <v>76</v>
      </c>
      <c r="B65" s="16" t="s">
        <v>20</v>
      </c>
      <c r="C65" s="58">
        <v>0</v>
      </c>
      <c r="D65" s="30">
        <f t="shared" si="5"/>
        <v>0</v>
      </c>
      <c r="E65" s="59">
        <v>0</v>
      </c>
      <c r="F65" s="30">
        <f t="shared" si="6"/>
        <v>0</v>
      </c>
      <c r="G65" s="60">
        <v>0</v>
      </c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6" s="11" customFormat="1" ht="15.75" customHeight="1" x14ac:dyDescent="0.2">
      <c r="A66" s="9" t="s">
        <v>77</v>
      </c>
      <c r="B66" s="16" t="s">
        <v>20</v>
      </c>
      <c r="C66" s="58">
        <v>3079</v>
      </c>
      <c r="D66" s="30">
        <f t="shared" si="5"/>
        <v>3079</v>
      </c>
      <c r="E66" s="59">
        <v>0</v>
      </c>
      <c r="F66" s="30">
        <f t="shared" si="6"/>
        <v>0</v>
      </c>
      <c r="G66" s="60">
        <v>66317</v>
      </c>
      <c r="H66" s="30">
        <f t="shared" si="7"/>
        <v>66317</v>
      </c>
      <c r="I66" s="30">
        <f t="shared" si="8"/>
        <v>69396</v>
      </c>
      <c r="J66" s="30">
        <f t="shared" si="9"/>
        <v>69396</v>
      </c>
    </row>
    <row r="67" spans="1:16" s="11" customFormat="1" ht="15.75" customHeight="1" x14ac:dyDescent="0.2">
      <c r="A67" s="9" t="s">
        <v>78</v>
      </c>
      <c r="B67" s="16" t="s">
        <v>20</v>
      </c>
      <c r="C67" s="58">
        <v>2264</v>
      </c>
      <c r="D67" s="30">
        <f t="shared" si="5"/>
        <v>2264</v>
      </c>
      <c r="E67" s="59">
        <v>0</v>
      </c>
      <c r="F67" s="30">
        <f t="shared" si="6"/>
        <v>0</v>
      </c>
      <c r="G67" s="60">
        <v>1767</v>
      </c>
      <c r="H67" s="30">
        <f t="shared" si="7"/>
        <v>1767</v>
      </c>
      <c r="I67" s="30">
        <f t="shared" si="8"/>
        <v>4031</v>
      </c>
      <c r="J67" s="30">
        <f t="shared" si="9"/>
        <v>4031</v>
      </c>
    </row>
    <row r="68" spans="1:16" ht="15.75" customHeight="1" x14ac:dyDescent="0.2">
      <c r="A68" s="5" t="s">
        <v>79</v>
      </c>
      <c r="B68" s="18" t="s">
        <v>20</v>
      </c>
      <c r="C68" s="58">
        <v>0</v>
      </c>
      <c r="D68" s="30">
        <f t="shared" si="5"/>
        <v>0</v>
      </c>
      <c r="E68" s="59">
        <v>0</v>
      </c>
      <c r="F68" s="30">
        <f t="shared" si="6"/>
        <v>0</v>
      </c>
      <c r="G68" s="60">
        <v>0</v>
      </c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6" s="11" customFormat="1" ht="15.75" customHeight="1" x14ac:dyDescent="0.2">
      <c r="A69" s="9" t="s">
        <v>83</v>
      </c>
      <c r="B69" s="16" t="s">
        <v>20</v>
      </c>
      <c r="C69" s="58">
        <v>1933</v>
      </c>
      <c r="D69" s="30">
        <f t="shared" si="5"/>
        <v>1933</v>
      </c>
      <c r="E69" s="59">
        <v>0</v>
      </c>
      <c r="F69" s="30">
        <f t="shared" si="6"/>
        <v>0</v>
      </c>
      <c r="G69" s="60">
        <v>36067</v>
      </c>
      <c r="H69" s="30">
        <f t="shared" si="7"/>
        <v>36067</v>
      </c>
      <c r="I69" s="30">
        <f t="shared" si="8"/>
        <v>38000</v>
      </c>
      <c r="J69" s="30">
        <f t="shared" si="9"/>
        <v>38000</v>
      </c>
      <c r="P69" s="11" t="s">
        <v>142</v>
      </c>
    </row>
    <row r="70" spans="1:16" s="11" customFormat="1" ht="15.75" customHeight="1" x14ac:dyDescent="0.2">
      <c r="A70" s="9" t="s">
        <v>85</v>
      </c>
      <c r="B70" s="16" t="s">
        <v>20</v>
      </c>
      <c r="C70" s="58">
        <v>1183</v>
      </c>
      <c r="D70" s="30">
        <f t="shared" si="5"/>
        <v>1183</v>
      </c>
      <c r="E70" s="59">
        <v>0</v>
      </c>
      <c r="F70" s="30">
        <f t="shared" si="6"/>
        <v>0</v>
      </c>
      <c r="G70" s="60">
        <v>2611</v>
      </c>
      <c r="H70" s="30">
        <f t="shared" si="7"/>
        <v>2611</v>
      </c>
      <c r="I70" s="30">
        <f t="shared" si="8"/>
        <v>3794</v>
      </c>
      <c r="J70" s="30">
        <f t="shared" si="9"/>
        <v>3794</v>
      </c>
    </row>
    <row r="71" spans="1:16" ht="15.75" customHeight="1" x14ac:dyDescent="0.2">
      <c r="A71" s="5" t="s">
        <v>86</v>
      </c>
      <c r="B71" s="18" t="s">
        <v>20</v>
      </c>
      <c r="C71" s="58">
        <v>52405</v>
      </c>
      <c r="D71" s="30">
        <f t="shared" si="5"/>
        <v>52405</v>
      </c>
      <c r="E71" s="59">
        <v>1176</v>
      </c>
      <c r="F71" s="30">
        <f t="shared" si="6"/>
        <v>1176</v>
      </c>
      <c r="G71" s="60">
        <v>278337</v>
      </c>
      <c r="H71" s="30">
        <f t="shared" si="7"/>
        <v>278337</v>
      </c>
      <c r="I71" s="30">
        <f t="shared" si="8"/>
        <v>331918</v>
      </c>
      <c r="J71" s="30">
        <f t="shared" si="9"/>
        <v>331918</v>
      </c>
    </row>
    <row r="72" spans="1:16" s="3" customFormat="1" ht="21.75" x14ac:dyDescent="0.2">
      <c r="A72" s="21" t="s">
        <v>123</v>
      </c>
      <c r="B72" s="13"/>
      <c r="C72" s="32">
        <f t="shared" ref="C72:J72" si="10">SUM(C5:C31)</f>
        <v>280850</v>
      </c>
      <c r="D72" s="32">
        <f t="shared" si="10"/>
        <v>280850</v>
      </c>
      <c r="E72" s="32">
        <f t="shared" si="10"/>
        <v>137963</v>
      </c>
      <c r="F72" s="32">
        <f t="shared" si="10"/>
        <v>137963</v>
      </c>
      <c r="G72" s="32">
        <f t="shared" si="10"/>
        <v>1125598</v>
      </c>
      <c r="H72" s="32">
        <f t="shared" si="10"/>
        <v>1125598</v>
      </c>
      <c r="I72" s="32">
        <f t="shared" si="10"/>
        <v>1544411</v>
      </c>
      <c r="J72" s="32">
        <f t="shared" si="10"/>
        <v>1544411</v>
      </c>
    </row>
    <row r="73" spans="1:16" s="3" customFormat="1" ht="21.75" x14ac:dyDescent="0.2">
      <c r="A73" s="21" t="s">
        <v>124</v>
      </c>
      <c r="B73" s="13"/>
      <c r="C73" s="32">
        <f t="shared" ref="C73:J73" si="11">SUM(C32:C71)</f>
        <v>298021</v>
      </c>
      <c r="D73" s="32">
        <f t="shared" si="11"/>
        <v>298021</v>
      </c>
      <c r="E73" s="32">
        <f t="shared" si="11"/>
        <v>4632</v>
      </c>
      <c r="F73" s="32">
        <f t="shared" si="11"/>
        <v>4632</v>
      </c>
      <c r="G73" s="32">
        <f t="shared" si="11"/>
        <v>1277287</v>
      </c>
      <c r="H73" s="32">
        <f t="shared" si="11"/>
        <v>1277287</v>
      </c>
      <c r="I73" s="32">
        <f t="shared" si="11"/>
        <v>1579940</v>
      </c>
      <c r="J73" s="32">
        <f t="shared" si="11"/>
        <v>1579940</v>
      </c>
    </row>
    <row r="74" spans="1:16" s="3" customFormat="1" ht="15.75" customHeight="1" x14ac:dyDescent="0.2">
      <c r="A74" s="5" t="s">
        <v>87</v>
      </c>
      <c r="B74" s="13"/>
      <c r="C74" s="32">
        <f>SUM(C72:C73)</f>
        <v>578871</v>
      </c>
      <c r="D74" s="32">
        <f t="shared" ref="D74:J74" si="12">SUM(D72:D73)</f>
        <v>578871</v>
      </c>
      <c r="E74" s="36">
        <f t="shared" si="12"/>
        <v>142595</v>
      </c>
      <c r="F74" s="32">
        <f t="shared" si="12"/>
        <v>142595</v>
      </c>
      <c r="G74" s="36">
        <f t="shared" si="12"/>
        <v>2402885</v>
      </c>
      <c r="H74" s="32">
        <f t="shared" si="12"/>
        <v>2402885</v>
      </c>
      <c r="I74" s="32">
        <f t="shared" si="12"/>
        <v>3124351</v>
      </c>
      <c r="J74" s="32">
        <f t="shared" si="12"/>
        <v>3124351</v>
      </c>
    </row>
    <row r="75" spans="1:16" x14ac:dyDescent="0.2">
      <c r="B75" s="13"/>
      <c r="C75" s="2"/>
      <c r="D75" s="28"/>
      <c r="E75" s="13"/>
      <c r="F75" s="28"/>
      <c r="G75" s="13"/>
      <c r="H75" s="28"/>
      <c r="J75" s="32"/>
    </row>
    <row r="76" spans="1:16" x14ac:dyDescent="0.2">
      <c r="B76" s="13"/>
      <c r="C76" s="2"/>
      <c r="D76" s="28"/>
      <c r="E76" s="13"/>
      <c r="F76" s="28"/>
      <c r="G76" s="13"/>
      <c r="H76" s="28"/>
      <c r="J76" s="32"/>
    </row>
    <row r="77" spans="1:16" x14ac:dyDescent="0.2">
      <c r="B77" s="13"/>
      <c r="C77" s="2"/>
      <c r="D77" s="28"/>
      <c r="E77" s="13"/>
      <c r="F77" s="28"/>
      <c r="G77" s="13"/>
      <c r="H77" s="28"/>
    </row>
    <row r="78" spans="1:16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3018927</v>
      </c>
      <c r="E5" s="8"/>
      <c r="F5" s="31">
        <f>(Jul!E5*10)+(Aug!E5*9)+(Sep!E5*8)+(Oct!E5*7)+(Nov!E5*6)+(Dec!E5*5)+(Jan!E5*4)+(Feb!E5*3)+(Mar!E5*2)+(Apr!E5*1)</f>
        <v>2721725</v>
      </c>
      <c r="G5" s="8"/>
      <c r="H5" s="31">
        <f>Mar!H5+G5</f>
        <v>1302679</v>
      </c>
      <c r="I5" s="31">
        <f t="shared" ref="I5:I63" si="0">C5+E5+G5</f>
        <v>0</v>
      </c>
      <c r="J5" s="31">
        <f t="shared" ref="J5:J63" si="1">D5+F5+H5</f>
        <v>7043331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163906</v>
      </c>
      <c r="E6" s="8"/>
      <c r="F6" s="31">
        <f>(Jul!E6*10)+(Aug!E6*9)+(Sep!E6*8)+(Oct!E6*7)+(Nov!E6*6)+(Dec!E6*5)+(Jan!E6*4)+(Feb!E6*3)+(Mar!E6*2)+(Apr!E6*1)</f>
        <v>62678</v>
      </c>
      <c r="G6" s="8"/>
      <c r="H6" s="31">
        <f>Mar!H6+G6</f>
        <v>76972</v>
      </c>
      <c r="I6" s="31">
        <f t="shared" si="0"/>
        <v>0</v>
      </c>
      <c r="J6" s="31">
        <f t="shared" si="1"/>
        <v>303556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573155</v>
      </c>
      <c r="E7" s="8"/>
      <c r="F7" s="31">
        <f>(Jul!E7*10)+(Aug!E7*9)+(Sep!E7*8)+(Oct!E7*7)+(Nov!E7*6)+(Dec!E7*5)+(Jan!E7*4)+(Feb!E7*3)+(Mar!E7*2)+(Apr!E7*1)</f>
        <v>388158</v>
      </c>
      <c r="G7" s="8"/>
      <c r="H7" s="31">
        <f>Mar!H7+G7</f>
        <v>307279</v>
      </c>
      <c r="I7" s="31">
        <f t="shared" si="0"/>
        <v>0</v>
      </c>
      <c r="J7" s="31">
        <f t="shared" si="1"/>
        <v>1268592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98375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17816</v>
      </c>
      <c r="I8" s="31">
        <f t="shared" si="0"/>
        <v>0</v>
      </c>
      <c r="J8" s="31">
        <f t="shared" si="1"/>
        <v>116191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99595</v>
      </c>
      <c r="E9" s="8"/>
      <c r="F9" s="31">
        <f>(Jul!E9*10)+(Aug!E9*9)+(Sep!E9*8)+(Oct!E9*7)+(Nov!E9*6)+(Dec!E9*5)+(Jan!E9*4)+(Feb!E9*3)+(Mar!E9*2)+(Apr!E9*1)</f>
        <v>41394</v>
      </c>
      <c r="G9" s="8"/>
      <c r="H9" s="31">
        <f>Mar!H9+G9</f>
        <v>15442</v>
      </c>
      <c r="I9" s="31">
        <f t="shared" si="0"/>
        <v>0</v>
      </c>
      <c r="J9" s="31">
        <f t="shared" si="1"/>
        <v>156431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157071</v>
      </c>
      <c r="E10" s="8"/>
      <c r="F10" s="31">
        <f>(Jul!E10*10)+(Aug!E10*9)+(Sep!E10*8)+(Oct!E10*7)+(Nov!E10*6)+(Dec!E10*5)+(Jan!E10*4)+(Feb!E10*3)+(Mar!E10*2)+(Apr!E10*1)</f>
        <v>395349</v>
      </c>
      <c r="G10" s="8"/>
      <c r="H10" s="31">
        <f>Mar!H10+G10</f>
        <v>52084</v>
      </c>
      <c r="I10" s="31">
        <f t="shared" si="0"/>
        <v>0</v>
      </c>
      <c r="J10" s="31">
        <f t="shared" si="1"/>
        <v>604504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98312</v>
      </c>
      <c r="E11" s="8"/>
      <c r="F11" s="31">
        <f>(Jul!E11*10)+(Aug!E11*9)+(Sep!E11*8)+(Oct!E11*7)+(Nov!E11*6)+(Dec!E11*5)+(Jan!E11*4)+(Feb!E11*3)+(Mar!E11*2)+(Apr!E11*1)</f>
        <v>114260</v>
      </c>
      <c r="G11" s="8"/>
      <c r="H11" s="31">
        <f>Mar!H11+G11</f>
        <v>17847</v>
      </c>
      <c r="I11" s="31">
        <f t="shared" si="0"/>
        <v>0</v>
      </c>
      <c r="J11" s="31">
        <f t="shared" si="1"/>
        <v>230419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80246</v>
      </c>
      <c r="E12" s="8"/>
      <c r="F12" s="31">
        <f>(Jul!E12*10)+(Aug!E12*9)+(Sep!E12*8)+(Oct!E12*7)+(Nov!E12*6)+(Dec!E12*5)+(Jan!E12*4)+(Feb!E12*3)+(Mar!E12*2)+(Apr!E12*1)</f>
        <v>47742</v>
      </c>
      <c r="G12" s="8"/>
      <c r="H12" s="31">
        <f>Mar!H12+G12</f>
        <v>15082</v>
      </c>
      <c r="I12" s="31">
        <f t="shared" si="0"/>
        <v>0</v>
      </c>
      <c r="J12" s="31">
        <f t="shared" si="1"/>
        <v>143070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818495</v>
      </c>
      <c r="E13" s="8"/>
      <c r="F13" s="31">
        <f>(Jul!E13*10)+(Aug!E13*9)+(Sep!E13*8)+(Oct!E13*7)+(Nov!E13*6)+(Dec!E13*5)+(Jan!E13*4)+(Feb!E13*3)+(Mar!E13*2)+(Apr!E13*1)</f>
        <v>310083</v>
      </c>
      <c r="G13" s="8"/>
      <c r="H13" s="31">
        <f>Mar!H13+G13</f>
        <v>222207</v>
      </c>
      <c r="I13" s="31">
        <f t="shared" si="0"/>
        <v>0</v>
      </c>
      <c r="J13" s="31">
        <f t="shared" si="1"/>
        <v>1350785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406098</v>
      </c>
      <c r="E14" s="8"/>
      <c r="F14" s="31">
        <f>(Jul!E14*10)+(Aug!E14*9)+(Sep!E14*8)+(Oct!E14*7)+(Nov!E14*6)+(Dec!E14*5)+(Jan!E14*4)+(Feb!E14*3)+(Mar!E14*2)+(Apr!E14*1)</f>
        <v>50428</v>
      </c>
      <c r="G14" s="8"/>
      <c r="H14" s="31">
        <f>Mar!H14+G14</f>
        <v>119785</v>
      </c>
      <c r="I14" s="31">
        <f t="shared" si="0"/>
        <v>0</v>
      </c>
      <c r="J14" s="31">
        <f t="shared" si="1"/>
        <v>576311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36121</v>
      </c>
      <c r="E15" s="8"/>
      <c r="F15" s="31">
        <f>(Jul!E15*10)+(Aug!E15*9)+(Sep!E15*8)+(Oct!E15*7)+(Nov!E15*6)+(Dec!E15*5)+(Jan!E15*4)+(Feb!E15*3)+(Mar!E15*2)+(Apr!E15*1)</f>
        <v>10584</v>
      </c>
      <c r="G15" s="8"/>
      <c r="H15" s="31">
        <f>Mar!H15+G15</f>
        <v>3882</v>
      </c>
      <c r="I15" s="31">
        <f t="shared" si="0"/>
        <v>0</v>
      </c>
      <c r="J15" s="31">
        <f t="shared" si="1"/>
        <v>50587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3524525</v>
      </c>
      <c r="E16" s="8"/>
      <c r="F16" s="31">
        <f>(Jul!E16*10)+(Aug!E16*9)+(Sep!E16*8)+(Oct!E16*7)+(Nov!E16*6)+(Dec!E16*5)+(Jan!E16*4)+(Feb!E16*3)+(Mar!E16*2)+(Apr!E16*1)</f>
        <v>557896</v>
      </c>
      <c r="G16" s="8"/>
      <c r="H16" s="31">
        <f>Mar!H16+G16</f>
        <v>1176156</v>
      </c>
      <c r="I16" s="31">
        <f t="shared" si="0"/>
        <v>0</v>
      </c>
      <c r="J16" s="31">
        <f t="shared" si="1"/>
        <v>5258577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321201</v>
      </c>
      <c r="E17" s="8"/>
      <c r="F17" s="31">
        <f>(Jul!E17*10)+(Aug!E17*9)+(Sep!E17*8)+(Oct!E17*7)+(Nov!E17*6)+(Dec!E17*5)+(Jan!E17*4)+(Feb!E17*3)+(Mar!E17*2)+(Apr!E17*1)</f>
        <v>168611</v>
      </c>
      <c r="G17" s="8"/>
      <c r="H17" s="31">
        <f>Mar!H17+G17</f>
        <v>254961</v>
      </c>
      <c r="I17" s="31">
        <f t="shared" si="0"/>
        <v>0</v>
      </c>
      <c r="J17" s="31">
        <f t="shared" si="1"/>
        <v>744773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33763</v>
      </c>
      <c r="E20" s="8"/>
      <c r="F20" s="31">
        <f>(Jul!E20*10)+(Aug!E20*9)+(Sep!E20*8)+(Oct!E20*7)+(Nov!E20*6)+(Dec!E20*5)+(Jan!E20*4)+(Feb!E20*3)+(Mar!E20*2)+(Apr!E20*1)</f>
        <v>37363</v>
      </c>
      <c r="G20" s="8"/>
      <c r="H20" s="31">
        <f>Mar!H20+G20</f>
        <v>11064</v>
      </c>
      <c r="I20" s="31">
        <f t="shared" si="0"/>
        <v>0</v>
      </c>
      <c r="J20" s="31">
        <f t="shared" si="1"/>
        <v>82190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89630</v>
      </c>
      <c r="E21" s="8"/>
      <c r="F21" s="31">
        <f>(Jul!E21*10)+(Aug!E21*9)+(Sep!E21*8)+(Oct!E21*7)+(Nov!E21*6)+(Dec!E21*5)+(Jan!E21*4)+(Feb!E21*3)+(Mar!E21*2)+(Apr!E21*1)</f>
        <v>56125</v>
      </c>
      <c r="G21" s="8"/>
      <c r="H21" s="31">
        <f>Mar!H21+G21</f>
        <v>83951</v>
      </c>
      <c r="I21" s="31">
        <f t="shared" si="0"/>
        <v>0</v>
      </c>
      <c r="J21" s="31">
        <f t="shared" si="1"/>
        <v>229706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78668</v>
      </c>
      <c r="E22" s="8"/>
      <c r="F22" s="31">
        <f>(Jul!E22*10)+(Aug!E22*9)+(Sep!E22*8)+(Oct!E22*7)+(Nov!E22*6)+(Dec!E22*5)+(Jan!E22*4)+(Feb!E22*3)+(Mar!E22*2)+(Apr!E22*1)</f>
        <v>64155</v>
      </c>
      <c r="G22" s="8"/>
      <c r="H22" s="31">
        <f>Mar!H22+G22</f>
        <v>13182</v>
      </c>
      <c r="I22" s="31">
        <f t="shared" si="0"/>
        <v>0</v>
      </c>
      <c r="J22" s="31">
        <f t="shared" si="1"/>
        <v>156005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490493</v>
      </c>
      <c r="E23" s="8"/>
      <c r="F23" s="31">
        <f>(Jul!E23*10)+(Aug!E23*9)+(Sep!E23*8)+(Oct!E23*7)+(Nov!E23*6)+(Dec!E23*5)+(Jan!E23*4)+(Feb!E23*3)+(Mar!E23*2)+(Apr!E23*1)</f>
        <v>298643</v>
      </c>
      <c r="G23" s="8"/>
      <c r="H23" s="31">
        <f>Mar!H23+G23</f>
        <v>109190</v>
      </c>
      <c r="I23" s="31">
        <f t="shared" si="0"/>
        <v>0</v>
      </c>
      <c r="J23" s="31">
        <f t="shared" si="1"/>
        <v>898326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214147</v>
      </c>
      <c r="E24" s="8"/>
      <c r="F24" s="31">
        <f>(Jul!E24*10)+(Aug!E24*9)+(Sep!E24*8)+(Oct!E24*7)+(Nov!E24*6)+(Dec!E24*5)+(Jan!E24*4)+(Feb!E24*3)+(Mar!E24*2)+(Apr!E24*1)</f>
        <v>211159</v>
      </c>
      <c r="G24" s="8"/>
      <c r="H24" s="31">
        <f>Mar!H24+G24</f>
        <v>51942</v>
      </c>
      <c r="I24" s="31">
        <f t="shared" si="0"/>
        <v>0</v>
      </c>
      <c r="J24" s="31">
        <f t="shared" si="1"/>
        <v>477248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224592</v>
      </c>
      <c r="E25" s="8"/>
      <c r="F25" s="31">
        <f>(Jul!E25*10)+(Aug!E25*9)+(Sep!E25*8)+(Oct!E25*7)+(Nov!E25*6)+(Dec!E25*5)+(Jan!E25*4)+(Feb!E25*3)+(Mar!E25*2)+(Apr!E25*1)</f>
        <v>20706</v>
      </c>
      <c r="G25" s="8"/>
      <c r="H25" s="31">
        <f>Mar!H25+G25</f>
        <v>40780</v>
      </c>
      <c r="I25" s="31">
        <f t="shared" si="0"/>
        <v>0</v>
      </c>
      <c r="J25" s="31">
        <f t="shared" si="1"/>
        <v>286078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142537</v>
      </c>
      <c r="E26" s="8"/>
      <c r="F26" s="31">
        <f>(Jul!E26*10)+(Aug!E26*9)+(Sep!E26*8)+(Oct!E26*7)+(Nov!E26*6)+(Dec!E26*5)+(Jan!E26*4)+(Feb!E26*3)+(Mar!E26*2)+(Apr!E26*1)</f>
        <v>102375</v>
      </c>
      <c r="G26" s="8"/>
      <c r="H26" s="31">
        <f>Mar!H26+G26</f>
        <v>63942</v>
      </c>
      <c r="I26" s="31">
        <f t="shared" si="0"/>
        <v>0</v>
      </c>
      <c r="J26" s="31">
        <f t="shared" si="1"/>
        <v>308854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77769</v>
      </c>
      <c r="E27" s="8"/>
      <c r="F27" s="31">
        <f>(Jul!E27*10)+(Aug!E27*9)+(Sep!E27*8)+(Oct!E27*7)+(Nov!E27*6)+(Dec!E27*5)+(Jan!E27*4)+(Feb!E27*3)+(Mar!E27*2)+(Apr!E27*1)</f>
        <v>46617</v>
      </c>
      <c r="G27" s="8"/>
      <c r="H27" s="31">
        <f>Mar!H27+G27</f>
        <v>26074</v>
      </c>
      <c r="I27" s="31">
        <f t="shared" si="0"/>
        <v>0</v>
      </c>
      <c r="J27" s="31">
        <f t="shared" si="1"/>
        <v>150460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157797</v>
      </c>
      <c r="E28" s="8"/>
      <c r="F28" s="31">
        <f>(Jul!E28*10)+(Aug!E28*9)+(Sep!E28*8)+(Oct!E28*7)+(Nov!E28*6)+(Dec!E28*5)+(Jan!E28*4)+(Feb!E28*3)+(Mar!E28*2)+(Apr!E28*1)</f>
        <v>19392</v>
      </c>
      <c r="G28" s="8"/>
      <c r="H28" s="31">
        <f>Mar!H28+G28</f>
        <v>43666</v>
      </c>
      <c r="I28" s="31">
        <f t="shared" si="0"/>
        <v>0</v>
      </c>
      <c r="J28" s="31">
        <f t="shared" si="1"/>
        <v>220855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107331</v>
      </c>
      <c r="E29" s="8"/>
      <c r="F29" s="31">
        <f>(Jul!E29*10)+(Aug!E29*9)+(Sep!E29*8)+(Oct!E29*7)+(Nov!E29*6)+(Dec!E29*5)+(Jan!E29*4)+(Feb!E29*3)+(Mar!E29*2)+(Apr!E29*1)</f>
        <v>42615</v>
      </c>
      <c r="G29" s="8"/>
      <c r="H29" s="31">
        <f>Mar!H29+G29</f>
        <v>43539</v>
      </c>
      <c r="I29" s="31">
        <f t="shared" si="0"/>
        <v>0</v>
      </c>
      <c r="J29" s="31">
        <f t="shared" si="1"/>
        <v>193485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486771</v>
      </c>
      <c r="E30" s="8"/>
      <c r="F30" s="31">
        <f>(Jul!E30*10)+(Aug!E30*9)+(Sep!E30*8)+(Oct!E30*7)+(Nov!E30*6)+(Dec!E30*5)+(Jan!E30*4)+(Feb!E30*3)+(Mar!E30*2)+(Apr!E30*1)</f>
        <v>387965</v>
      </c>
      <c r="G30" s="8"/>
      <c r="H30" s="31">
        <f>Mar!H30+G30</f>
        <v>684106</v>
      </c>
      <c r="I30" s="31">
        <f t="shared" si="0"/>
        <v>0</v>
      </c>
      <c r="J30" s="31">
        <f t="shared" si="1"/>
        <v>1558842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694354</v>
      </c>
      <c r="E31" s="8"/>
      <c r="F31" s="31">
        <f>(Jul!E31*10)+(Aug!E31*9)+(Sep!E31*8)+(Oct!E31*7)+(Nov!E31*6)+(Dec!E31*5)+(Jan!E31*4)+(Feb!E31*3)+(Mar!E31*2)+(Apr!E31*1)</f>
        <v>584808</v>
      </c>
      <c r="G31" s="8"/>
      <c r="H31" s="31">
        <f>Mar!H31+G31</f>
        <v>193422</v>
      </c>
      <c r="I31" s="31">
        <f t="shared" si="0"/>
        <v>0</v>
      </c>
      <c r="J31" s="31">
        <f t="shared" si="1"/>
        <v>1472584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153908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241121</v>
      </c>
      <c r="I32" s="31">
        <f t="shared" si="0"/>
        <v>0</v>
      </c>
      <c r="J32" s="31">
        <f t="shared" si="1"/>
        <v>395029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134757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80681</v>
      </c>
      <c r="I33" s="31">
        <f t="shared" si="0"/>
        <v>0</v>
      </c>
      <c r="J33" s="31">
        <f t="shared" si="1"/>
        <v>215438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102499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20150</v>
      </c>
      <c r="I34" s="31">
        <f t="shared" si="0"/>
        <v>0</v>
      </c>
      <c r="J34" s="31">
        <f t="shared" si="1"/>
        <v>122649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406672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104460</v>
      </c>
      <c r="I35" s="31">
        <f t="shared" si="0"/>
        <v>0</v>
      </c>
      <c r="J35" s="31">
        <f t="shared" si="1"/>
        <v>511132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3753</v>
      </c>
      <c r="E36" s="8"/>
      <c r="F36" s="31">
        <f>(Jul!E36*10)+(Aug!E36*9)+(Sep!E36*8)+(Oct!E36*7)+(Nov!E36*6)+(Dec!E36*5)+(Jan!E36*4)+(Feb!E36*3)+(Mar!E36*2)+(Apr!E36*1)</f>
        <v>9405</v>
      </c>
      <c r="G36" s="8"/>
      <c r="H36" s="31">
        <f>Mar!H36+G36</f>
        <v>5490</v>
      </c>
      <c r="I36" s="31">
        <f t="shared" si="0"/>
        <v>0</v>
      </c>
      <c r="J36" s="31">
        <f t="shared" si="1"/>
        <v>18648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151546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61133</v>
      </c>
      <c r="I37" s="31">
        <f t="shared" si="0"/>
        <v>0</v>
      </c>
      <c r="J37" s="31">
        <f t="shared" si="1"/>
        <v>212679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26892</v>
      </c>
      <c r="E38" s="8"/>
      <c r="F38" s="31">
        <f>(Jul!E38*10)+(Aug!E38*9)+(Sep!E38*8)+(Oct!E38*7)+(Nov!E38*6)+(Dec!E38*5)+(Jan!E38*4)+(Feb!E38*3)+(Mar!E38*2)+(Apr!E38*1)</f>
        <v>41546</v>
      </c>
      <c r="G38" s="8"/>
      <c r="H38" s="31">
        <f>Mar!H38+G38</f>
        <v>0</v>
      </c>
      <c r="I38" s="31">
        <f t="shared" si="0"/>
        <v>0</v>
      </c>
      <c r="J38" s="31">
        <f t="shared" si="1"/>
        <v>68438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234751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40479</v>
      </c>
      <c r="I39" s="31">
        <f t="shared" si="0"/>
        <v>0</v>
      </c>
      <c r="J39" s="31">
        <f t="shared" si="1"/>
        <v>275230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30777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4831</v>
      </c>
      <c r="I40" s="31">
        <f t="shared" si="0"/>
        <v>0</v>
      </c>
      <c r="J40" s="31">
        <f t="shared" si="1"/>
        <v>35608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38224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46787</v>
      </c>
      <c r="I41" s="31">
        <f t="shared" si="0"/>
        <v>0</v>
      </c>
      <c r="J41" s="31">
        <f t="shared" si="1"/>
        <v>85011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505557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104742</v>
      </c>
      <c r="I42" s="31">
        <f t="shared" si="0"/>
        <v>0</v>
      </c>
      <c r="J42" s="31">
        <f t="shared" si="1"/>
        <v>610299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426891</v>
      </c>
      <c r="E43" s="8"/>
      <c r="F43" s="31">
        <f>(Jul!E43*10)+(Aug!E43*9)+(Sep!E43*8)+(Oct!E43*7)+(Nov!E43*6)+(Dec!E43*5)+(Jan!E43*4)+(Feb!E43*3)+(Mar!E43*2)+(Apr!E43*1)</f>
        <v>11830</v>
      </c>
      <c r="G43" s="8"/>
      <c r="H43" s="31">
        <f>Mar!H43+G43</f>
        <v>145967</v>
      </c>
      <c r="I43" s="31">
        <f t="shared" si="0"/>
        <v>0</v>
      </c>
      <c r="J43" s="31">
        <f t="shared" si="1"/>
        <v>584688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916877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519536</v>
      </c>
      <c r="I44" s="31">
        <f t="shared" si="0"/>
        <v>0</v>
      </c>
      <c r="J44" s="31">
        <f t="shared" si="1"/>
        <v>1436413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87599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50149</v>
      </c>
      <c r="I45" s="31">
        <f t="shared" si="0"/>
        <v>0</v>
      </c>
      <c r="J45" s="31">
        <f t="shared" si="1"/>
        <v>137748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34941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6298</v>
      </c>
      <c r="I46" s="31">
        <f t="shared" si="0"/>
        <v>0</v>
      </c>
      <c r="J46" s="31">
        <f t="shared" si="1"/>
        <v>41239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556959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270399</v>
      </c>
      <c r="I47" s="31">
        <f t="shared" si="0"/>
        <v>0</v>
      </c>
      <c r="J47" s="31">
        <f t="shared" si="1"/>
        <v>827358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400037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97562</v>
      </c>
      <c r="I48" s="31">
        <f t="shared" si="0"/>
        <v>0</v>
      </c>
      <c r="J48" s="31">
        <f t="shared" si="1"/>
        <v>497599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63602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28925</v>
      </c>
      <c r="I49" s="31">
        <f t="shared" si="0"/>
        <v>0</v>
      </c>
      <c r="J49" s="31">
        <f t="shared" si="1"/>
        <v>92527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251546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117996</v>
      </c>
      <c r="I50" s="31">
        <f t="shared" si="0"/>
        <v>0</v>
      </c>
      <c r="J50" s="31">
        <f t="shared" si="1"/>
        <v>369542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1149636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406135</v>
      </c>
      <c r="I51" s="31">
        <f t="shared" si="0"/>
        <v>0</v>
      </c>
      <c r="J51" s="31">
        <f t="shared" si="1"/>
        <v>1555771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182641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78169</v>
      </c>
      <c r="I52" s="31">
        <f t="shared" si="0"/>
        <v>0</v>
      </c>
      <c r="J52" s="31">
        <f t="shared" si="1"/>
        <v>260810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152146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95345</v>
      </c>
      <c r="I53" s="31">
        <f t="shared" si="0"/>
        <v>0</v>
      </c>
      <c r="J53" s="31">
        <f t="shared" si="1"/>
        <v>247491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128818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38155</v>
      </c>
      <c r="I54" s="31">
        <f t="shared" si="0"/>
        <v>0</v>
      </c>
      <c r="J54" s="31">
        <f t="shared" si="1"/>
        <v>166973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568668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365524</v>
      </c>
      <c r="I55" s="31">
        <f t="shared" si="0"/>
        <v>0</v>
      </c>
      <c r="J55" s="31">
        <f t="shared" si="1"/>
        <v>934192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156652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83440</v>
      </c>
      <c r="I57" s="31">
        <f t="shared" si="0"/>
        <v>0</v>
      </c>
      <c r="J57" s="31">
        <f t="shared" si="1"/>
        <v>240092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216649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435318</v>
      </c>
      <c r="I58" s="31">
        <f t="shared" si="0"/>
        <v>0</v>
      </c>
      <c r="J58" s="31">
        <f t="shared" si="1"/>
        <v>651967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3753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296</v>
      </c>
      <c r="I59" s="31">
        <f t="shared" si="0"/>
        <v>0</v>
      </c>
      <c r="J59" s="31">
        <f t="shared" si="1"/>
        <v>4049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3278030</v>
      </c>
      <c r="E60" s="8"/>
      <c r="F60" s="31">
        <f>(Jul!E60*10)+(Aug!E60*9)+(Sep!E60*8)+(Oct!E60*7)+(Nov!E60*6)+(Dec!E60*5)+(Jan!E60*4)+(Feb!E60*3)+(Mar!E60*2)+(Apr!E60*1)</f>
        <v>6012</v>
      </c>
      <c r="G60" s="8"/>
      <c r="H60" s="31">
        <f>Mar!H60+G60</f>
        <v>1986330</v>
      </c>
      <c r="I60" s="31">
        <f t="shared" si="0"/>
        <v>0</v>
      </c>
      <c r="J60" s="31">
        <f t="shared" si="1"/>
        <v>5270372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71987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11695</v>
      </c>
      <c r="I61" s="31">
        <f t="shared" si="0"/>
        <v>0</v>
      </c>
      <c r="J61" s="31">
        <f t="shared" si="1"/>
        <v>83682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30900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12261</v>
      </c>
      <c r="I62" s="31">
        <f t="shared" si="0"/>
        <v>0</v>
      </c>
      <c r="J62" s="31">
        <f t="shared" si="1"/>
        <v>43161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120430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47446</v>
      </c>
      <c r="I63" s="31">
        <f t="shared" si="0"/>
        <v>0</v>
      </c>
      <c r="J63" s="31">
        <f t="shared" si="1"/>
        <v>167876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29349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2169</v>
      </c>
      <c r="I65" s="31">
        <f t="shared" si="2"/>
        <v>0</v>
      </c>
      <c r="J65" s="31">
        <f t="shared" si="3"/>
        <v>31518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57556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71992</v>
      </c>
      <c r="I66" s="31">
        <f t="shared" si="2"/>
        <v>0</v>
      </c>
      <c r="J66" s="31">
        <f t="shared" si="3"/>
        <v>129548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46719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6081</v>
      </c>
      <c r="I67" s="31">
        <f t="shared" si="2"/>
        <v>0</v>
      </c>
      <c r="J67" s="31">
        <f t="shared" si="3"/>
        <v>52800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15805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39803</v>
      </c>
      <c r="I68" s="31">
        <f t="shared" si="2"/>
        <v>0</v>
      </c>
      <c r="J68" s="31">
        <f t="shared" si="3"/>
        <v>55608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96291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49891</v>
      </c>
      <c r="I69" s="31">
        <f t="shared" si="2"/>
        <v>0</v>
      </c>
      <c r="J69" s="31">
        <f t="shared" si="3"/>
        <v>146182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83124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10786</v>
      </c>
      <c r="I70" s="31">
        <f t="shared" si="2"/>
        <v>0</v>
      </c>
      <c r="J70" s="31">
        <f t="shared" si="3"/>
        <v>93910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2683128</v>
      </c>
      <c r="E71" s="8"/>
      <c r="F71" s="31">
        <f>(Jul!E71*10)+(Aug!E71*9)+(Sep!E71*8)+(Oct!E71*7)+(Nov!E71*6)+(Dec!E71*5)+(Jan!E71*4)+(Feb!E71*3)+(Mar!E71*2)+(Apr!E71*1)</f>
        <v>11760</v>
      </c>
      <c r="G71" s="8"/>
      <c r="H71" s="31">
        <f>Mar!H71+G71</f>
        <v>1210497</v>
      </c>
      <c r="I71" s="31">
        <f t="shared" si="2"/>
        <v>0</v>
      </c>
      <c r="J71" s="31">
        <f t="shared" si="3"/>
        <v>3905385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12193879</v>
      </c>
      <c r="E72" s="32">
        <f t="shared" si="4"/>
        <v>0</v>
      </c>
      <c r="F72" s="32">
        <f t="shared" si="4"/>
        <v>6740831</v>
      </c>
      <c r="G72" s="32">
        <f t="shared" si="4"/>
        <v>0</v>
      </c>
      <c r="H72" s="32">
        <f t="shared" si="4"/>
        <v>4947050</v>
      </c>
      <c r="I72" s="32">
        <f t="shared" si="4"/>
        <v>0</v>
      </c>
      <c r="J72" s="32">
        <f t="shared" si="4"/>
        <v>23881760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13600070</v>
      </c>
      <c r="E73" s="32">
        <f t="shared" si="5"/>
        <v>0</v>
      </c>
      <c r="F73" s="32">
        <f t="shared" si="5"/>
        <v>80553</v>
      </c>
      <c r="G73" s="32">
        <f t="shared" si="5"/>
        <v>0</v>
      </c>
      <c r="H73" s="32">
        <f t="shared" si="5"/>
        <v>6898039</v>
      </c>
      <c r="I73" s="32">
        <f t="shared" si="5"/>
        <v>0</v>
      </c>
      <c r="J73" s="32">
        <f t="shared" si="5"/>
        <v>20578662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25793949</v>
      </c>
      <c r="E74" s="32">
        <f t="shared" si="6"/>
        <v>0</v>
      </c>
      <c r="F74" s="32">
        <f t="shared" si="6"/>
        <v>6821384</v>
      </c>
      <c r="G74" s="32">
        <f t="shared" si="6"/>
        <v>0</v>
      </c>
      <c r="H74" s="32">
        <f t="shared" si="6"/>
        <v>11845089</v>
      </c>
      <c r="I74" s="32">
        <f t="shared" si="6"/>
        <v>0</v>
      </c>
      <c r="J74" s="32">
        <f t="shared" si="6"/>
        <v>44460422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3422139</v>
      </c>
      <c r="E5" s="8"/>
      <c r="F5" s="31">
        <f>(Jul!E5*11)+(Aug!E5*10)+(Sep!E5*9)+(Oct!E5*8)+(Nov!E5*7)+(Dec!E5*6)+(Jan!E5*5)+(Feb!E5*4)+(Mar!E5*3)+(Apr!E5*2)+(May!E5*1)</f>
        <v>3069893</v>
      </c>
      <c r="G5" s="8"/>
      <c r="H5" s="31">
        <f>Apr!H5+G5</f>
        <v>1302679</v>
      </c>
      <c r="I5" s="31">
        <f t="shared" ref="I5:I63" si="0">C5+E5+G5</f>
        <v>0</v>
      </c>
      <c r="J5" s="49">
        <f t="shared" ref="J5:J63" si="1">D5+F5+H5</f>
        <v>7794711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184801</v>
      </c>
      <c r="E6" s="8"/>
      <c r="F6" s="31">
        <f>(Jul!E6*11)+(Aug!E6*10)+(Sep!E6*9)+(Oct!E6*8)+(Nov!E6*7)+(Dec!E6*6)+(Jan!E6*5)+(Feb!E6*4)+(Mar!E6*3)+(Apr!E6*2)+(May!E6*1)</f>
        <v>71572</v>
      </c>
      <c r="G6" s="8"/>
      <c r="H6" s="31">
        <f>Apr!H6+G6</f>
        <v>76972</v>
      </c>
      <c r="I6" s="31">
        <f t="shared" si="0"/>
        <v>0</v>
      </c>
      <c r="J6" s="49">
        <f t="shared" si="1"/>
        <v>333345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646716</v>
      </c>
      <c r="E7" s="8"/>
      <c r="F7" s="31">
        <f>(Jul!E7*11)+(Aug!E7*10)+(Sep!E7*9)+(Oct!E7*8)+(Nov!E7*7)+(Dec!E7*6)+(Jan!E7*5)+(Feb!E7*4)+(Mar!E7*3)+(Apr!E7*2)+(May!E7*1)</f>
        <v>437484</v>
      </c>
      <c r="G7" s="8"/>
      <c r="H7" s="31">
        <f>Apr!H7+G7</f>
        <v>307279</v>
      </c>
      <c r="I7" s="31">
        <f t="shared" si="0"/>
        <v>0</v>
      </c>
      <c r="J7" s="49">
        <f t="shared" si="1"/>
        <v>1391479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111761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17816</v>
      </c>
      <c r="I8" s="31">
        <f t="shared" si="0"/>
        <v>0</v>
      </c>
      <c r="J8" s="49">
        <f t="shared" si="1"/>
        <v>129577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111961</v>
      </c>
      <c r="E9" s="8"/>
      <c r="F9" s="31">
        <f>(Jul!E9*11)+(Aug!E9*10)+(Sep!E9*9)+(Oct!E9*8)+(Nov!E9*7)+(Dec!E9*6)+(Jan!E9*5)+(Feb!E9*4)+(Mar!E9*3)+(Apr!E9*2)+(May!E9*1)</f>
        <v>45897</v>
      </c>
      <c r="G9" s="8"/>
      <c r="H9" s="31">
        <f>Apr!H9+G9</f>
        <v>15442</v>
      </c>
      <c r="I9" s="31">
        <f t="shared" si="0"/>
        <v>0</v>
      </c>
      <c r="J9" s="49">
        <f t="shared" si="1"/>
        <v>173300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176914</v>
      </c>
      <c r="E10" s="8"/>
      <c r="F10" s="31">
        <f>(Jul!E10*11)+(Aug!E10*10)+(Sep!E10*9)+(Oct!E10*8)+(Nov!E10*7)+(Dec!E10*6)+(Jan!E10*5)+(Feb!E10*4)+(Mar!E10*3)+(Apr!E10*2)+(May!E10*1)</f>
        <v>445883</v>
      </c>
      <c r="G10" s="8"/>
      <c r="H10" s="31">
        <f>Apr!H10+G10</f>
        <v>52084</v>
      </c>
      <c r="I10" s="31">
        <f t="shared" si="0"/>
        <v>0</v>
      </c>
      <c r="J10" s="49">
        <f t="shared" si="1"/>
        <v>674881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112217</v>
      </c>
      <c r="E11" s="8"/>
      <c r="F11" s="31">
        <f>(Jul!E11*11)+(Aug!E11*10)+(Sep!E11*9)+(Oct!E11*8)+(Nov!E11*7)+(Dec!E11*6)+(Jan!E11*5)+(Feb!E11*4)+(Mar!E11*3)+(Apr!E11*2)+(May!E11*1)</f>
        <v>129826</v>
      </c>
      <c r="G11" s="8"/>
      <c r="H11" s="31">
        <f>Apr!H11+G11</f>
        <v>17847</v>
      </c>
      <c r="I11" s="31">
        <f t="shared" si="0"/>
        <v>0</v>
      </c>
      <c r="J11" s="49">
        <f t="shared" si="1"/>
        <v>259890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92731</v>
      </c>
      <c r="E12" s="8"/>
      <c r="F12" s="31">
        <f>(Jul!E12*11)+(Aug!E12*10)+(Sep!E12*9)+(Oct!E12*8)+(Nov!E12*7)+(Dec!E12*6)+(Jan!E12*5)+(Feb!E12*4)+(Mar!E12*3)+(Apr!E12*2)+(May!E12*1)</f>
        <v>54719</v>
      </c>
      <c r="G12" s="8"/>
      <c r="H12" s="31">
        <f>Apr!H12+G12</f>
        <v>15082</v>
      </c>
      <c r="I12" s="31">
        <f t="shared" si="0"/>
        <v>0</v>
      </c>
      <c r="J12" s="49">
        <f t="shared" si="1"/>
        <v>162532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928639</v>
      </c>
      <c r="E13" s="8"/>
      <c r="F13" s="31">
        <f>(Jul!E13*11)+(Aug!E13*10)+(Sep!E13*9)+(Oct!E13*8)+(Nov!E13*7)+(Dec!E13*6)+(Jan!E13*5)+(Feb!E13*4)+(Mar!E13*3)+(Apr!E13*2)+(May!E13*1)</f>
        <v>353080</v>
      </c>
      <c r="G13" s="8"/>
      <c r="H13" s="31">
        <f>Apr!H13+G13</f>
        <v>222207</v>
      </c>
      <c r="I13" s="31">
        <f t="shared" si="0"/>
        <v>0</v>
      </c>
      <c r="J13" s="49">
        <f t="shared" si="1"/>
        <v>1503926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458840</v>
      </c>
      <c r="E14" s="8"/>
      <c r="F14" s="31">
        <f>(Jul!E14*11)+(Aug!E14*10)+(Sep!E14*9)+(Oct!E14*8)+(Nov!E14*7)+(Dec!E14*6)+(Jan!E14*5)+(Feb!E14*4)+(Mar!E14*3)+(Apr!E14*2)+(May!E14*1)</f>
        <v>56946</v>
      </c>
      <c r="G14" s="8"/>
      <c r="H14" s="31">
        <f>Apr!H14+G14</f>
        <v>119785</v>
      </c>
      <c r="I14" s="31">
        <f t="shared" si="0"/>
        <v>0</v>
      </c>
      <c r="J14" s="49">
        <f t="shared" si="1"/>
        <v>635571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40781</v>
      </c>
      <c r="E15" s="8"/>
      <c r="F15" s="31">
        <f>(Jul!E15*11)+(Aug!E15*10)+(Sep!E15*9)+(Oct!E15*8)+(Nov!E15*7)+(Dec!E15*6)+(Jan!E15*5)+(Feb!E15*4)+(Mar!E15*3)+(Apr!E15*2)+(May!E15*1)</f>
        <v>11760</v>
      </c>
      <c r="G15" s="8"/>
      <c r="H15" s="31">
        <f>Apr!H15+G15</f>
        <v>3882</v>
      </c>
      <c r="I15" s="31">
        <f t="shared" si="0"/>
        <v>0</v>
      </c>
      <c r="J15" s="49">
        <f t="shared" si="1"/>
        <v>56423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3981720</v>
      </c>
      <c r="E16" s="8"/>
      <c r="F16" s="31">
        <f>(Jul!E16*11)+(Aug!E16*10)+(Sep!E16*9)+(Oct!E16*8)+(Nov!E16*7)+(Dec!E16*6)+(Jan!E16*5)+(Feb!E16*4)+(Mar!E16*3)+(Apr!E16*2)+(May!E16*1)</f>
        <v>632945</v>
      </c>
      <c r="G16" s="8"/>
      <c r="H16" s="31">
        <f>Apr!H16+G16</f>
        <v>1176156</v>
      </c>
      <c r="I16" s="31">
        <f t="shared" si="0"/>
        <v>0</v>
      </c>
      <c r="J16" s="49">
        <f t="shared" si="1"/>
        <v>5790821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363968</v>
      </c>
      <c r="E17" s="8"/>
      <c r="F17" s="31">
        <f>(Jul!E17*11)+(Aug!E17*10)+(Sep!E17*9)+(Oct!E17*8)+(Nov!E17*7)+(Dec!E17*6)+(Jan!E17*5)+(Feb!E17*4)+(Mar!E17*3)+(Apr!E17*2)+(May!E17*1)</f>
        <v>190571</v>
      </c>
      <c r="G17" s="8"/>
      <c r="H17" s="31">
        <f>Apr!H17+G17</f>
        <v>254961</v>
      </c>
      <c r="I17" s="31">
        <f t="shared" si="0"/>
        <v>0</v>
      </c>
      <c r="J17" s="49">
        <f t="shared" si="1"/>
        <v>809500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38542</v>
      </c>
      <c r="E20" s="8"/>
      <c r="F20" s="31">
        <f>(Jul!E20*11)+(Aug!E20*10)+(Sep!E20*9)+(Oct!E20*8)+(Nov!E20*7)+(Dec!E20*6)+(Jan!E20*5)+(Feb!E20*4)+(Mar!E20*3)+(Apr!E20*2)+(May!E20*1)</f>
        <v>42311</v>
      </c>
      <c r="G20" s="8"/>
      <c r="H20" s="31">
        <f>Apr!H20+G20</f>
        <v>11064</v>
      </c>
      <c r="I20" s="31">
        <f t="shared" si="0"/>
        <v>0</v>
      </c>
      <c r="J20" s="49">
        <f t="shared" si="1"/>
        <v>91917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103140</v>
      </c>
      <c r="E21" s="8"/>
      <c r="F21" s="31">
        <f>(Jul!E21*11)+(Aug!E21*10)+(Sep!E21*9)+(Oct!E21*8)+(Nov!E21*7)+(Dec!E21*6)+(Jan!E21*5)+(Feb!E21*4)+(Mar!E21*3)+(Apr!E21*2)+(May!E21*1)</f>
        <v>64111</v>
      </c>
      <c r="G21" s="8"/>
      <c r="H21" s="31">
        <f>Apr!H21+G21</f>
        <v>83951</v>
      </c>
      <c r="I21" s="31">
        <f t="shared" si="0"/>
        <v>0</v>
      </c>
      <c r="J21" s="49">
        <f t="shared" si="1"/>
        <v>251202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87919</v>
      </c>
      <c r="E22" s="8"/>
      <c r="F22" s="31">
        <f>(Jul!E22*11)+(Aug!E22*10)+(Sep!E22*9)+(Oct!E22*8)+(Nov!E22*7)+(Dec!E22*6)+(Jan!E22*5)+(Feb!E22*4)+(Mar!E22*3)+(Apr!E22*2)+(May!E22*1)</f>
        <v>74059</v>
      </c>
      <c r="G22" s="8"/>
      <c r="H22" s="31">
        <f>Apr!H22+G22</f>
        <v>13182</v>
      </c>
      <c r="I22" s="31">
        <f t="shared" si="0"/>
        <v>0</v>
      </c>
      <c r="J22" s="49">
        <f t="shared" si="1"/>
        <v>175160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555195</v>
      </c>
      <c r="E23" s="8"/>
      <c r="F23" s="31">
        <f>(Jul!E23*11)+(Aug!E23*10)+(Sep!E23*9)+(Oct!E23*8)+(Nov!E23*7)+(Dec!E23*6)+(Jan!E23*5)+(Feb!E23*4)+(Mar!E23*3)+(Apr!E23*2)+(May!E23*1)</f>
        <v>337614</v>
      </c>
      <c r="G23" s="8"/>
      <c r="H23" s="31">
        <f>Apr!H23+G23</f>
        <v>109190</v>
      </c>
      <c r="I23" s="31">
        <f t="shared" si="0"/>
        <v>0</v>
      </c>
      <c r="J23" s="49">
        <f t="shared" si="1"/>
        <v>1001999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239987</v>
      </c>
      <c r="E24" s="8"/>
      <c r="F24" s="31">
        <f>(Jul!E24*11)+(Aug!E24*10)+(Sep!E24*9)+(Oct!E24*8)+(Nov!E24*7)+(Dec!E24*6)+(Jan!E24*5)+(Feb!E24*4)+(Mar!E24*3)+(Apr!E24*2)+(May!E24*1)</f>
        <v>240149</v>
      </c>
      <c r="G24" s="8"/>
      <c r="H24" s="31">
        <f>Apr!H24+G24</f>
        <v>51942</v>
      </c>
      <c r="I24" s="31">
        <f t="shared" si="0"/>
        <v>0</v>
      </c>
      <c r="J24" s="49">
        <f t="shared" si="1"/>
        <v>532078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255104</v>
      </c>
      <c r="E25" s="8"/>
      <c r="F25" s="31">
        <f>(Jul!E25*11)+(Aug!E25*10)+(Sep!E25*9)+(Oct!E25*8)+(Nov!E25*7)+(Dec!E25*6)+(Jan!E25*5)+(Feb!E25*4)+(Mar!E25*3)+(Apr!E25*2)+(May!E25*1)</f>
        <v>23264</v>
      </c>
      <c r="G25" s="8"/>
      <c r="H25" s="31">
        <f>Apr!H25+G25</f>
        <v>40780</v>
      </c>
      <c r="I25" s="31">
        <f t="shared" si="0"/>
        <v>0</v>
      </c>
      <c r="J25" s="49">
        <f t="shared" si="1"/>
        <v>319148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162897</v>
      </c>
      <c r="E26" s="8"/>
      <c r="F26" s="31">
        <f>(Jul!E26*11)+(Aug!E26*10)+(Sep!E26*9)+(Oct!E26*8)+(Nov!E26*7)+(Dec!E26*6)+(Jan!E26*5)+(Feb!E26*4)+(Mar!E26*3)+(Apr!E26*2)+(May!E26*1)</f>
        <v>116319</v>
      </c>
      <c r="G26" s="8"/>
      <c r="H26" s="31">
        <f>Apr!H26+G26</f>
        <v>63942</v>
      </c>
      <c r="I26" s="31">
        <f t="shared" si="0"/>
        <v>0</v>
      </c>
      <c r="J26" s="49">
        <f t="shared" si="1"/>
        <v>343158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88202</v>
      </c>
      <c r="E27" s="8"/>
      <c r="F27" s="31">
        <f>(Jul!E27*11)+(Aug!E27*10)+(Sep!E27*9)+(Oct!E27*8)+(Nov!E27*7)+(Dec!E27*6)+(Jan!E27*5)+(Feb!E27*4)+(Mar!E27*3)+(Apr!E27*2)+(May!E27*1)</f>
        <v>52346</v>
      </c>
      <c r="G27" s="8"/>
      <c r="H27" s="31">
        <f>Apr!H27+G27</f>
        <v>26074</v>
      </c>
      <c r="I27" s="31">
        <f t="shared" si="0"/>
        <v>0</v>
      </c>
      <c r="J27" s="49">
        <f t="shared" si="1"/>
        <v>166622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180349</v>
      </c>
      <c r="E28" s="8"/>
      <c r="F28" s="31">
        <f>(Jul!E28*11)+(Aug!E28*10)+(Sep!E28*9)+(Oct!E28*8)+(Nov!E28*7)+(Dec!E28*6)+(Jan!E28*5)+(Feb!E28*4)+(Mar!E28*3)+(Apr!E28*2)+(May!E28*1)</f>
        <v>22319</v>
      </c>
      <c r="G28" s="8"/>
      <c r="H28" s="31">
        <f>Apr!H28+G28</f>
        <v>43666</v>
      </c>
      <c r="I28" s="31">
        <f t="shared" si="0"/>
        <v>0</v>
      </c>
      <c r="J28" s="49">
        <f t="shared" si="1"/>
        <v>246334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122738</v>
      </c>
      <c r="E29" s="8"/>
      <c r="F29" s="31">
        <f>(Jul!E29*11)+(Aug!E29*10)+(Sep!E29*9)+(Oct!E29*8)+(Nov!E29*7)+(Dec!E29*6)+(Jan!E29*5)+(Feb!E29*4)+(Mar!E29*3)+(Apr!E29*2)+(May!E29*1)</f>
        <v>47762</v>
      </c>
      <c r="G29" s="8"/>
      <c r="H29" s="31">
        <f>Apr!H29+G29</f>
        <v>43539</v>
      </c>
      <c r="I29" s="31">
        <f t="shared" si="0"/>
        <v>0</v>
      </c>
      <c r="J29" s="49">
        <f t="shared" si="1"/>
        <v>214039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556336</v>
      </c>
      <c r="E30" s="8"/>
      <c r="F30" s="31">
        <f>(Jul!E30*11)+(Aug!E30*10)+(Sep!E30*9)+(Oct!E30*8)+(Nov!E30*7)+(Dec!E30*6)+(Jan!E30*5)+(Feb!E30*4)+(Mar!E30*3)+(Apr!E30*2)+(May!E30*1)</f>
        <v>434389</v>
      </c>
      <c r="G30" s="8"/>
      <c r="H30" s="31">
        <f>Apr!H30+G30</f>
        <v>684106</v>
      </c>
      <c r="I30" s="31">
        <f t="shared" si="0"/>
        <v>0</v>
      </c>
      <c r="J30" s="49">
        <f t="shared" si="1"/>
        <v>1674831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788899</v>
      </c>
      <c r="E31" s="8"/>
      <c r="F31" s="31">
        <f>(Jul!E31*11)+(Aug!E31*10)+(Sep!E31*9)+(Oct!E31*8)+(Nov!E31*7)+(Dec!E31*6)+(Jan!E31*5)+(Feb!E31*4)+(Mar!E31*3)+(Apr!E31*2)+(May!E31*1)</f>
        <v>659889</v>
      </c>
      <c r="G31" s="8"/>
      <c r="H31" s="31">
        <f>Apr!H31+G31</f>
        <v>193422</v>
      </c>
      <c r="I31" s="31">
        <f t="shared" si="0"/>
        <v>0</v>
      </c>
      <c r="J31" s="49">
        <f t="shared" si="1"/>
        <v>1642210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173889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241121</v>
      </c>
      <c r="I32" s="31">
        <f t="shared" si="0"/>
        <v>0</v>
      </c>
      <c r="J32" s="49">
        <f t="shared" si="1"/>
        <v>415010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152924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80681</v>
      </c>
      <c r="I33" s="31">
        <f t="shared" si="0"/>
        <v>0</v>
      </c>
      <c r="J33" s="49">
        <f t="shared" si="1"/>
        <v>233605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117170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20150</v>
      </c>
      <c r="I34" s="31">
        <f t="shared" si="0"/>
        <v>0</v>
      </c>
      <c r="J34" s="49">
        <f t="shared" si="1"/>
        <v>137320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462463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104460</v>
      </c>
      <c r="I35" s="31">
        <f t="shared" si="0"/>
        <v>0</v>
      </c>
      <c r="J35" s="49">
        <f t="shared" si="1"/>
        <v>566923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4170</v>
      </c>
      <c r="E36" s="8"/>
      <c r="F36" s="31">
        <f>(Jul!E36*11)+(Aug!E36*10)+(Sep!E36*9)+(Oct!E36*8)+(Nov!E36*7)+(Dec!E36*6)+(Jan!E36*5)+(Feb!E36*4)+(Mar!E36*3)+(Apr!E36*2)+(May!E36*1)</f>
        <v>11286</v>
      </c>
      <c r="G36" s="8"/>
      <c r="H36" s="31">
        <f>Apr!H36+G36</f>
        <v>5490</v>
      </c>
      <c r="I36" s="31">
        <f t="shared" si="0"/>
        <v>0</v>
      </c>
      <c r="J36" s="49">
        <f t="shared" si="1"/>
        <v>20946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171569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61133</v>
      </c>
      <c r="I37" s="31">
        <f t="shared" si="0"/>
        <v>0</v>
      </c>
      <c r="J37" s="49">
        <f t="shared" si="1"/>
        <v>232702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29880</v>
      </c>
      <c r="E38" s="8"/>
      <c r="F38" s="31">
        <f>(Jul!E38*11)+(Aug!E38*10)+(Sep!E38*9)+(Oct!E38*8)+(Nov!E38*7)+(Dec!E38*6)+(Jan!E38*5)+(Feb!E38*4)+(Mar!E38*3)+(Apr!E38*2)+(May!E38*1)</f>
        <v>46171</v>
      </c>
      <c r="G38" s="8"/>
      <c r="H38" s="31">
        <f>Apr!H38+G38</f>
        <v>0</v>
      </c>
      <c r="I38" s="31">
        <f t="shared" si="0"/>
        <v>0</v>
      </c>
      <c r="J38" s="49">
        <f t="shared" si="1"/>
        <v>76051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266031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40479</v>
      </c>
      <c r="I39" s="31">
        <f t="shared" si="0"/>
        <v>0</v>
      </c>
      <c r="J39" s="49">
        <f t="shared" si="1"/>
        <v>306510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34242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4831</v>
      </c>
      <c r="I40" s="31">
        <f t="shared" si="0"/>
        <v>0</v>
      </c>
      <c r="J40" s="49">
        <f t="shared" si="1"/>
        <v>39073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42820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46787</v>
      </c>
      <c r="I41" s="31">
        <f t="shared" si="0"/>
        <v>0</v>
      </c>
      <c r="J41" s="49">
        <f t="shared" si="1"/>
        <v>89607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573416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104742</v>
      </c>
      <c r="I42" s="31">
        <f t="shared" si="0"/>
        <v>0</v>
      </c>
      <c r="J42" s="49">
        <f t="shared" si="1"/>
        <v>678158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480224</v>
      </c>
      <c r="E43" s="8"/>
      <c r="F43" s="31">
        <f>(Jul!E43*11)+(Aug!E43*10)+(Sep!E43*9)+(Oct!E43*8)+(Nov!E43*7)+(Dec!E43*6)+(Jan!E43*5)+(Feb!E43*4)+(Mar!E43*3)+(Apr!E43*2)+(May!E43*1)</f>
        <v>13013</v>
      </c>
      <c r="G43" s="8"/>
      <c r="H43" s="31">
        <f>Apr!H43+G43</f>
        <v>145967</v>
      </c>
      <c r="I43" s="31">
        <f t="shared" si="0"/>
        <v>0</v>
      </c>
      <c r="J43" s="49">
        <f t="shared" si="1"/>
        <v>639204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1036786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519536</v>
      </c>
      <c r="I44" s="31">
        <f t="shared" si="0"/>
        <v>0</v>
      </c>
      <c r="J44" s="49">
        <f t="shared" si="1"/>
        <v>1556322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98589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50149</v>
      </c>
      <c r="I45" s="31">
        <f t="shared" si="0"/>
        <v>0</v>
      </c>
      <c r="J45" s="49">
        <f t="shared" si="1"/>
        <v>148738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39905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6298</v>
      </c>
      <c r="I46" s="31">
        <f t="shared" si="0"/>
        <v>0</v>
      </c>
      <c r="J46" s="49">
        <f t="shared" si="1"/>
        <v>46203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634531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270399</v>
      </c>
      <c r="I47" s="31">
        <f t="shared" si="0"/>
        <v>0</v>
      </c>
      <c r="J47" s="49">
        <f t="shared" si="1"/>
        <v>904930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454030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97562</v>
      </c>
      <c r="I48" s="31">
        <f t="shared" si="0"/>
        <v>0</v>
      </c>
      <c r="J48" s="49">
        <f t="shared" si="1"/>
        <v>551592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74428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28925</v>
      </c>
      <c r="I49" s="31">
        <f t="shared" si="0"/>
        <v>0</v>
      </c>
      <c r="J49" s="49">
        <f t="shared" si="1"/>
        <v>103353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283611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117996</v>
      </c>
      <c r="I50" s="31">
        <f t="shared" si="0"/>
        <v>0</v>
      </c>
      <c r="J50" s="49">
        <f t="shared" si="1"/>
        <v>401607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1301198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406135</v>
      </c>
      <c r="I51" s="31">
        <f t="shared" si="0"/>
        <v>0</v>
      </c>
      <c r="J51" s="49">
        <f t="shared" si="1"/>
        <v>1707333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205745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78169</v>
      </c>
      <c r="I52" s="31">
        <f t="shared" si="0"/>
        <v>0</v>
      </c>
      <c r="J52" s="49">
        <f t="shared" si="1"/>
        <v>283914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170584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95345</v>
      </c>
      <c r="I53" s="31">
        <f t="shared" si="0"/>
        <v>0</v>
      </c>
      <c r="J53" s="49">
        <f t="shared" si="1"/>
        <v>265929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147699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38155</v>
      </c>
      <c r="I54" s="31">
        <f t="shared" si="0"/>
        <v>0</v>
      </c>
      <c r="J54" s="49">
        <f t="shared" si="1"/>
        <v>185854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642698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365524</v>
      </c>
      <c r="I55" s="31">
        <f t="shared" si="0"/>
        <v>0</v>
      </c>
      <c r="J55" s="49">
        <f t="shared" si="1"/>
        <v>1008222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176575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83440</v>
      </c>
      <c r="I57" s="31">
        <f t="shared" si="0"/>
        <v>0</v>
      </c>
      <c r="J57" s="49">
        <f t="shared" si="1"/>
        <v>260015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248297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435318</v>
      </c>
      <c r="I58" s="31">
        <f t="shared" si="0"/>
        <v>0</v>
      </c>
      <c r="J58" s="49">
        <f t="shared" si="1"/>
        <v>683615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4170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296</v>
      </c>
      <c r="I59" s="31">
        <f t="shared" si="0"/>
        <v>0</v>
      </c>
      <c r="J59" s="49">
        <f t="shared" si="1"/>
        <v>4466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3694807</v>
      </c>
      <c r="E60" s="8"/>
      <c r="F60" s="31">
        <f>(Jul!E60*11)+(Aug!E60*10)+(Sep!E60*9)+(Oct!E60*8)+(Nov!E60*7)+(Dec!E60*6)+(Jan!E60*5)+(Feb!E60*4)+(Mar!E60*3)+(Apr!E60*2)+(May!E60*1)</f>
        <v>7014</v>
      </c>
      <c r="G60" s="8"/>
      <c r="H60" s="31">
        <f>Apr!H60+G60</f>
        <v>1986330</v>
      </c>
      <c r="I60" s="31">
        <f t="shared" si="0"/>
        <v>0</v>
      </c>
      <c r="J60" s="49">
        <f t="shared" si="1"/>
        <v>5688151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81708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11695</v>
      </c>
      <c r="I61" s="31">
        <f t="shared" si="0"/>
        <v>0</v>
      </c>
      <c r="J61" s="49">
        <f t="shared" si="1"/>
        <v>93403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35108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12261</v>
      </c>
      <c r="I62" s="31">
        <f t="shared" si="0"/>
        <v>0</v>
      </c>
      <c r="J62" s="49">
        <f t="shared" si="1"/>
        <v>47369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135999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47446</v>
      </c>
      <c r="I63" s="31">
        <f t="shared" si="0"/>
        <v>0</v>
      </c>
      <c r="J63" s="49">
        <f t="shared" si="1"/>
        <v>183445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32610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2169</v>
      </c>
      <c r="I65" s="31">
        <f t="shared" si="2"/>
        <v>0</v>
      </c>
      <c r="J65" s="49">
        <f t="shared" si="3"/>
        <v>34779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63609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71992</v>
      </c>
      <c r="I66" s="31">
        <f t="shared" si="2"/>
        <v>0</v>
      </c>
      <c r="J66" s="49">
        <f t="shared" si="3"/>
        <v>135601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52870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6081</v>
      </c>
      <c r="I67" s="31">
        <f t="shared" si="2"/>
        <v>0</v>
      </c>
      <c r="J67" s="49">
        <f t="shared" si="3"/>
        <v>58951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18693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39803</v>
      </c>
      <c r="I68" s="31">
        <f t="shared" si="2"/>
        <v>0</v>
      </c>
      <c r="J68" s="49">
        <f t="shared" si="3"/>
        <v>58496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109618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49891</v>
      </c>
      <c r="I69" s="31">
        <f t="shared" si="2"/>
        <v>0</v>
      </c>
      <c r="J69" s="49">
        <f t="shared" si="3"/>
        <v>159509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92647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10786</v>
      </c>
      <c r="I70" s="31">
        <f t="shared" si="2"/>
        <v>0</v>
      </c>
      <c r="J70" s="49">
        <f t="shared" si="3"/>
        <v>103433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3035880</v>
      </c>
      <c r="E71" s="8"/>
      <c r="F71" s="31">
        <f>(Jul!E71*11)+(Aug!E71*10)+(Sep!E71*9)+(Oct!E71*8)+(Nov!E71*7)+(Dec!E71*6)+(Jan!E71*5)+(Feb!E71*4)+(Mar!E71*3)+(Apr!E71*2)+(May!E71*1)</f>
        <v>12936</v>
      </c>
      <c r="G71" s="8"/>
      <c r="H71" s="31">
        <f>Apr!H71+G71</f>
        <v>1210497</v>
      </c>
      <c r="I71" s="31">
        <f t="shared" si="2"/>
        <v>0</v>
      </c>
      <c r="J71" s="49">
        <f t="shared" si="3"/>
        <v>4259313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13812496</v>
      </c>
      <c r="E72" s="32">
        <f t="shared" si="4"/>
        <v>0</v>
      </c>
      <c r="F72" s="32">
        <f t="shared" si="4"/>
        <v>7615108</v>
      </c>
      <c r="G72" s="32">
        <f t="shared" si="4"/>
        <v>0</v>
      </c>
      <c r="H72" s="32">
        <f t="shared" si="4"/>
        <v>4947050</v>
      </c>
      <c r="I72" s="32">
        <f t="shared" si="4"/>
        <v>0</v>
      </c>
      <c r="J72" s="32">
        <f t="shared" si="4"/>
        <v>26374654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15381193</v>
      </c>
      <c r="E73" s="32">
        <f t="shared" si="5"/>
        <v>0</v>
      </c>
      <c r="F73" s="32">
        <f t="shared" si="5"/>
        <v>90420</v>
      </c>
      <c r="G73" s="32">
        <f t="shared" si="5"/>
        <v>0</v>
      </c>
      <c r="H73" s="32">
        <f t="shared" si="5"/>
        <v>6898039</v>
      </c>
      <c r="I73" s="32">
        <f t="shared" si="5"/>
        <v>0</v>
      </c>
      <c r="J73" s="32">
        <f t="shared" si="5"/>
        <v>22369652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29193689</v>
      </c>
      <c r="E74" s="32">
        <f t="shared" si="6"/>
        <v>0</v>
      </c>
      <c r="F74" s="32">
        <f t="shared" si="6"/>
        <v>7705528</v>
      </c>
      <c r="G74" s="32">
        <f t="shared" si="6"/>
        <v>0</v>
      </c>
      <c r="H74" s="32">
        <f t="shared" si="6"/>
        <v>11845089</v>
      </c>
      <c r="I74" s="32">
        <f t="shared" si="6"/>
        <v>0</v>
      </c>
      <c r="J74" s="32">
        <f t="shared" si="6"/>
        <v>48744306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3825351</v>
      </c>
      <c r="E5" s="8"/>
      <c r="F5" s="49">
        <f>(Jul!E5*12)+(Aug!E5*11)+(Sep!E5*10)+(Oct!E5*9)+(Nov!E5*8)+(Dec!E5*7)+(Jan!E5*6)+(Feb!E5*5)+(Mar!E5*4)+(Apr!E5*3)+(May!E5*2)+(Jun!E5*1)</f>
        <v>3418061</v>
      </c>
      <c r="G5" s="8"/>
      <c r="H5" s="31">
        <f>May!H5+G5</f>
        <v>1302679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8546091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205696</v>
      </c>
      <c r="E6" s="8"/>
      <c r="F6" s="49">
        <f>(Jul!E6*12)+(Aug!E6*11)+(Sep!E6*10)+(Oct!E6*9)+(Nov!E6*8)+(Dec!E6*7)+(Jan!E6*6)+(Feb!E6*5)+(Mar!E6*4)+(Apr!E6*3)+(May!E6*2)+(Jun!E6*1)</f>
        <v>80466</v>
      </c>
      <c r="G6" s="8"/>
      <c r="H6" s="31">
        <f>May!H6+G6</f>
        <v>76972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363134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720277</v>
      </c>
      <c r="E7" s="8"/>
      <c r="F7" s="49">
        <f>(Jul!E7*12)+(Aug!E7*11)+(Sep!E7*10)+(Oct!E7*9)+(Nov!E7*8)+(Dec!E7*7)+(Jan!E7*6)+(Feb!E7*5)+(Mar!E7*4)+(Apr!E7*3)+(May!E7*2)+(Jun!E7*1)</f>
        <v>486810</v>
      </c>
      <c r="G7" s="8"/>
      <c r="H7" s="31">
        <f>May!H7+G7</f>
        <v>307279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1514366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125147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17816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142963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124327</v>
      </c>
      <c r="E9" s="8"/>
      <c r="F9" s="49">
        <f>(Jul!E9*12)+(Aug!E9*11)+(Sep!E9*10)+(Oct!E9*9)+(Nov!E9*8)+(Dec!E9*7)+(Jan!E9*6)+(Feb!E9*5)+(Mar!E9*4)+(Apr!E9*3)+(May!E9*2)+(Jun!E9*1)</f>
        <v>50400</v>
      </c>
      <c r="G9" s="8"/>
      <c r="H9" s="31">
        <f>May!H9+G9</f>
        <v>15442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190169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196757</v>
      </c>
      <c r="E10" s="8"/>
      <c r="F10" s="49">
        <f>(Jul!E10*12)+(Aug!E10*11)+(Sep!E10*10)+(Oct!E10*9)+(Nov!E10*8)+(Dec!E10*7)+(Jan!E10*6)+(Feb!E10*5)+(Mar!E10*4)+(Apr!E10*3)+(May!E10*2)+(Jun!E10*1)</f>
        <v>496417</v>
      </c>
      <c r="G10" s="8"/>
      <c r="H10" s="31">
        <f>May!H10+G10</f>
        <v>52084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745258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126122</v>
      </c>
      <c r="E11" s="8"/>
      <c r="F11" s="49">
        <f>(Jul!E11*12)+(Aug!E11*11)+(Sep!E11*10)+(Oct!E11*9)+(Nov!E11*8)+(Dec!E11*7)+(Jan!E11*6)+(Feb!E11*5)+(Mar!E11*4)+(Apr!E11*3)+(May!E11*2)+(Jun!E11*1)</f>
        <v>145392</v>
      </c>
      <c r="G11" s="8"/>
      <c r="H11" s="31">
        <f>May!H11+G11</f>
        <v>17847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289361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105216</v>
      </c>
      <c r="E12" s="8"/>
      <c r="F12" s="49">
        <f>(Jul!E12*12)+(Aug!E12*11)+(Sep!E12*10)+(Oct!E12*9)+(Nov!E12*8)+(Dec!E12*7)+(Jan!E12*6)+(Feb!E12*5)+(Mar!E12*4)+(Apr!E12*3)+(May!E12*2)+(Jun!E12*1)</f>
        <v>61696</v>
      </c>
      <c r="G12" s="8"/>
      <c r="H12" s="31">
        <f>May!H12+G12</f>
        <v>15082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181994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1038783</v>
      </c>
      <c r="E13" s="8"/>
      <c r="F13" s="49">
        <f>(Jul!E13*12)+(Aug!E13*11)+(Sep!E13*10)+(Oct!E13*9)+(Nov!E13*8)+(Dec!E13*7)+(Jan!E13*6)+(Feb!E13*5)+(Mar!E13*4)+(Apr!E13*3)+(May!E13*2)+(Jun!E13*1)</f>
        <v>396077</v>
      </c>
      <c r="G13" s="8"/>
      <c r="H13" s="31">
        <f>May!H13+G13</f>
        <v>222207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1657067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511582</v>
      </c>
      <c r="E14" s="8"/>
      <c r="F14" s="49">
        <f>(Jul!E14*12)+(Aug!E14*11)+(Sep!E14*10)+(Oct!E14*9)+(Nov!E14*8)+(Dec!E14*7)+(Jan!E14*6)+(Feb!E14*5)+(Mar!E14*4)+(Apr!E14*3)+(May!E14*2)+(Jun!E14*1)</f>
        <v>63464</v>
      </c>
      <c r="G14" s="8"/>
      <c r="H14" s="31">
        <f>May!H14+G14</f>
        <v>119785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694831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45441</v>
      </c>
      <c r="E15" s="8"/>
      <c r="F15" s="49">
        <f>(Jul!E15*12)+(Aug!E15*11)+(Sep!E15*10)+(Oct!E15*9)+(Nov!E15*8)+(Dec!E15*7)+(Jan!E15*6)+(Feb!E15*5)+(Mar!E15*4)+(Apr!E15*3)+(May!E15*2)+(Jun!E15*1)</f>
        <v>12936</v>
      </c>
      <c r="G15" s="8"/>
      <c r="H15" s="31">
        <f>May!H15+G15</f>
        <v>3882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62259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4438915</v>
      </c>
      <c r="E16" s="8"/>
      <c r="F16" s="49">
        <f>(Jul!E16*12)+(Aug!E16*11)+(Sep!E16*10)+(Oct!E16*9)+(Nov!E16*8)+(Dec!E16*7)+(Jan!E16*6)+(Feb!E16*5)+(Mar!E16*4)+(Apr!E16*3)+(May!E16*2)+(Jun!E16*1)</f>
        <v>707994</v>
      </c>
      <c r="G16" s="8"/>
      <c r="H16" s="31">
        <f>May!H16+G16</f>
        <v>1176156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6323065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406735</v>
      </c>
      <c r="E17" s="8"/>
      <c r="F17" s="49">
        <f>(Jul!E17*12)+(Aug!E17*11)+(Sep!E17*10)+(Oct!E17*9)+(Nov!E17*8)+(Dec!E17*7)+(Jan!E17*6)+(Feb!E17*5)+(Mar!E17*4)+(Apr!E17*3)+(May!E17*2)+(Jun!E17*1)</f>
        <v>212531</v>
      </c>
      <c r="G17" s="8"/>
      <c r="H17" s="31">
        <f>May!H17+G17</f>
        <v>254961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874227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43321</v>
      </c>
      <c r="E20" s="8"/>
      <c r="F20" s="49">
        <f>(Jul!E20*12)+(Aug!E20*11)+(Sep!E20*10)+(Oct!E20*9)+(Nov!E20*8)+(Dec!E20*7)+(Jan!E20*6)+(Feb!E20*5)+(Mar!E20*4)+(Apr!E20*3)+(May!E20*2)+(Jun!E20*1)</f>
        <v>47259</v>
      </c>
      <c r="G20" s="8"/>
      <c r="H20" s="31">
        <f>May!H20+G20</f>
        <v>11064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101644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116650</v>
      </c>
      <c r="E21" s="8"/>
      <c r="F21" s="49">
        <f>(Jul!E21*12)+(Aug!E21*11)+(Sep!E21*10)+(Oct!E21*9)+(Nov!E21*8)+(Dec!E21*7)+(Jan!E21*6)+(Feb!E21*5)+(Mar!E21*4)+(Apr!E21*3)+(May!E21*2)+(Jun!E21*1)</f>
        <v>72097</v>
      </c>
      <c r="G21" s="8"/>
      <c r="H21" s="31">
        <f>May!H21+G21</f>
        <v>83951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272698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97170</v>
      </c>
      <c r="E22" s="8"/>
      <c r="F22" s="49">
        <f>(Jul!E22*12)+(Aug!E22*11)+(Sep!E22*10)+(Oct!E22*9)+(Nov!E22*8)+(Dec!E22*7)+(Jan!E22*6)+(Feb!E22*5)+(Mar!E22*4)+(Apr!E22*3)+(May!E22*2)+(Jun!E22*1)</f>
        <v>83963</v>
      </c>
      <c r="G22" s="8"/>
      <c r="H22" s="31">
        <f>May!H22+G22</f>
        <v>13182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194315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619897</v>
      </c>
      <c r="E23" s="8"/>
      <c r="F23" s="49">
        <f>(Jul!E23*12)+(Aug!E23*11)+(Sep!E23*10)+(Oct!E23*9)+(Nov!E23*8)+(Dec!E23*7)+(Jan!E23*6)+(Feb!E23*5)+(Mar!E23*4)+(Apr!E23*3)+(May!E23*2)+(Jun!E23*1)</f>
        <v>376585</v>
      </c>
      <c r="G23" s="8"/>
      <c r="H23" s="31">
        <f>May!H23+G23</f>
        <v>109190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1105672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265827</v>
      </c>
      <c r="E24" s="8"/>
      <c r="F24" s="49">
        <f>(Jul!E24*12)+(Aug!E24*11)+(Sep!E24*10)+(Oct!E24*9)+(Nov!E24*8)+(Dec!E24*7)+(Jan!E24*6)+(Feb!E24*5)+(Mar!E24*4)+(Apr!E24*3)+(May!E24*2)+(Jun!E24*1)</f>
        <v>269139</v>
      </c>
      <c r="G24" s="8"/>
      <c r="H24" s="31">
        <f>May!H24+G24</f>
        <v>51942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586908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285616</v>
      </c>
      <c r="E25" s="8"/>
      <c r="F25" s="49">
        <f>(Jul!E25*12)+(Aug!E25*11)+(Sep!E25*10)+(Oct!E25*9)+(Nov!E25*8)+(Dec!E25*7)+(Jan!E25*6)+(Feb!E25*5)+(Mar!E25*4)+(Apr!E25*3)+(May!E25*2)+(Jun!E25*1)</f>
        <v>25822</v>
      </c>
      <c r="G25" s="8"/>
      <c r="H25" s="31">
        <f>May!H25+G25</f>
        <v>40780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352218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183257</v>
      </c>
      <c r="E26" s="8"/>
      <c r="F26" s="49">
        <f>(Jul!E26*12)+(Aug!E26*11)+(Sep!E26*10)+(Oct!E26*9)+(Nov!E26*8)+(Dec!E26*7)+(Jan!E26*6)+(Feb!E26*5)+(Mar!E26*4)+(Apr!E26*3)+(May!E26*2)+(Jun!E26*1)</f>
        <v>130263</v>
      </c>
      <c r="G26" s="8"/>
      <c r="H26" s="31">
        <f>May!H26+G26</f>
        <v>63942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377462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98635</v>
      </c>
      <c r="E27" s="8"/>
      <c r="F27" s="49">
        <f>(Jul!E27*12)+(Aug!E27*11)+(Sep!E27*10)+(Oct!E27*9)+(Nov!E27*8)+(Dec!E27*7)+(Jan!E27*6)+(Feb!E27*5)+(Mar!E27*4)+(Apr!E27*3)+(May!E27*2)+(Jun!E27*1)</f>
        <v>58075</v>
      </c>
      <c r="G27" s="8"/>
      <c r="H27" s="31">
        <f>May!H27+G27</f>
        <v>26074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182784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202901</v>
      </c>
      <c r="E28" s="8"/>
      <c r="F28" s="49">
        <f>(Jul!E28*12)+(Aug!E28*11)+(Sep!E28*10)+(Oct!E28*9)+(Nov!E28*8)+(Dec!E28*7)+(Jan!E28*6)+(Feb!E28*5)+(Mar!E28*4)+(Apr!E28*3)+(May!E28*2)+(Jun!E28*1)</f>
        <v>25246</v>
      </c>
      <c r="G28" s="8"/>
      <c r="H28" s="31">
        <f>May!H28+G28</f>
        <v>43666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271813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138145</v>
      </c>
      <c r="E29" s="8"/>
      <c r="F29" s="49">
        <f>(Jul!E29*12)+(Aug!E29*11)+(Sep!E29*10)+(Oct!E29*9)+(Nov!E29*8)+(Dec!E29*7)+(Jan!E29*6)+(Feb!E29*5)+(Mar!E29*4)+(Apr!E29*3)+(May!E29*2)+(Jun!E29*1)</f>
        <v>52909</v>
      </c>
      <c r="G29" s="8"/>
      <c r="H29" s="31">
        <f>May!H29+G29</f>
        <v>43539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234593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625901</v>
      </c>
      <c r="E30" s="8"/>
      <c r="F30" s="49">
        <f>(Jul!E30*12)+(Aug!E30*11)+(Sep!E30*10)+(Oct!E30*9)+(Nov!E30*8)+(Dec!E30*7)+(Jan!E30*6)+(Feb!E30*5)+(Mar!E30*4)+(Apr!E30*3)+(May!E30*2)+(Jun!E30*1)</f>
        <v>480813</v>
      </c>
      <c r="G30" s="8"/>
      <c r="H30" s="31">
        <f>May!H30+G30</f>
        <v>684106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1790820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883444</v>
      </c>
      <c r="E31" s="8"/>
      <c r="F31" s="49">
        <f>(Jul!E31*12)+(Aug!E31*11)+(Sep!E31*10)+(Oct!E31*9)+(Nov!E31*8)+(Dec!E31*7)+(Jan!E31*6)+(Feb!E31*5)+(Mar!E31*4)+(Apr!E31*3)+(May!E31*2)+(Jun!E31*1)</f>
        <v>734970</v>
      </c>
      <c r="G31" s="8"/>
      <c r="H31" s="31">
        <f>May!H31+G31</f>
        <v>193422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1811836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193870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241121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434991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171091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80681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251772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131841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20150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151991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518254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104460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622714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4587</v>
      </c>
      <c r="E36" s="8"/>
      <c r="F36" s="49">
        <f>(Jul!E36*12)+(Aug!E36*11)+(Sep!E36*10)+(Oct!E36*9)+(Nov!E36*8)+(Dec!E36*7)+(Jan!E36*6)+(Feb!E36*5)+(Mar!E36*4)+(Apr!E36*3)+(May!E36*2)+(Jun!E36*1)</f>
        <v>13167</v>
      </c>
      <c r="G36" s="8"/>
      <c r="H36" s="31">
        <f>May!H36+G36</f>
        <v>5490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23244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191592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61133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252725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32868</v>
      </c>
      <c r="E38" s="8"/>
      <c r="F38" s="49">
        <f>(Jul!E38*12)+(Aug!E38*11)+(Sep!E38*10)+(Oct!E38*9)+(Nov!E38*8)+(Dec!E38*7)+(Jan!E38*6)+(Feb!E38*5)+(Mar!E38*4)+(Apr!E38*3)+(May!E38*2)+(Jun!E38*1)</f>
        <v>50796</v>
      </c>
      <c r="G38" s="8"/>
      <c r="H38" s="31">
        <f>May!H38+G38</f>
        <v>0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83664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297311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40479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337790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37707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4831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42538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47416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46787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94203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641275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104742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746017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533557</v>
      </c>
      <c r="E43" s="8"/>
      <c r="F43" s="49">
        <f>(Jul!E43*12)+(Aug!E43*11)+(Sep!E43*10)+(Oct!E43*9)+(Nov!E43*8)+(Dec!E43*7)+(Jan!E43*6)+(Feb!E43*5)+(Mar!E43*4)+(Apr!E43*3)+(May!E43*2)+(Jun!E43*1)</f>
        <v>14196</v>
      </c>
      <c r="G43" s="8"/>
      <c r="H43" s="31">
        <f>May!H43+G43</f>
        <v>145967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693720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1156695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519536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1676231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109579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50149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159728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44869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6298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51167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712103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270399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982502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508023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97562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605585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85254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28925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114179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315676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117996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433672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1452760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406135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1858895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228849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78169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307018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189022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95345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284367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166580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38155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204735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716728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365524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1082252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196498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83440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279938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279945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435318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715263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4587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296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4883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4111584</v>
      </c>
      <c r="E60" s="8"/>
      <c r="F60" s="49">
        <f>(Jul!E60*12)+(Aug!E60*11)+(Sep!E60*10)+(Oct!E60*9)+(Nov!E60*8)+(Dec!E60*7)+(Jan!E60*6)+(Feb!E60*5)+(Mar!E60*4)+(Apr!E60*3)+(May!E60*2)+(Jun!E60*1)</f>
        <v>8016</v>
      </c>
      <c r="G60" s="8"/>
      <c r="H60" s="31">
        <f>May!H60+G60</f>
        <v>1986330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6105930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91429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11695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103124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39316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12261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51577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151568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47446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199014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35871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2169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38040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69662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71992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141654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59021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6081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65102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21581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39803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61384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122945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49891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172836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102170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10786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112956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3388632</v>
      </c>
      <c r="E71" s="8"/>
      <c r="F71" s="49">
        <f>(Jul!E71*12)+(Aug!E71*11)+(Sep!E71*10)+(Oct!E71*9)+(Nov!E71*8)+(Dec!E71*7)+(Jan!E71*6)+(Feb!E71*5)+(Mar!E71*4)+(Apr!E71*3)+(May!E71*2)+(Jun!E71*1)</f>
        <v>14112</v>
      </c>
      <c r="G71" s="8"/>
      <c r="H71" s="31">
        <f>May!H71+G71</f>
        <v>1210497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4613241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15431113</v>
      </c>
      <c r="E72" s="32">
        <f t="shared" si="2"/>
        <v>0</v>
      </c>
      <c r="F72" s="31">
        <f t="shared" si="2"/>
        <v>8489385</v>
      </c>
      <c r="G72" s="32">
        <f t="shared" si="2"/>
        <v>0</v>
      </c>
      <c r="H72" s="32">
        <f t="shared" si="2"/>
        <v>4947050</v>
      </c>
      <c r="I72" s="32">
        <f t="shared" si="2"/>
        <v>0</v>
      </c>
      <c r="J72" s="32">
        <f t="shared" si="2"/>
        <v>28867548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17162316</v>
      </c>
      <c r="E73" s="32">
        <f t="shared" si="3"/>
        <v>0</v>
      </c>
      <c r="F73" s="32">
        <f t="shared" si="3"/>
        <v>100287</v>
      </c>
      <c r="G73" s="32">
        <f t="shared" si="3"/>
        <v>0</v>
      </c>
      <c r="H73" s="32">
        <f t="shared" si="3"/>
        <v>6898039</v>
      </c>
      <c r="I73" s="32">
        <f t="shared" si="3"/>
        <v>0</v>
      </c>
      <c r="J73" s="32">
        <f t="shared" si="3"/>
        <v>24160642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32593429</v>
      </c>
      <c r="E74" s="32">
        <f t="shared" si="4"/>
        <v>0</v>
      </c>
      <c r="F74" s="32">
        <f t="shared" si="4"/>
        <v>8589672</v>
      </c>
      <c r="G74" s="32">
        <f t="shared" si="4"/>
        <v>0</v>
      </c>
      <c r="H74" s="32">
        <f t="shared" si="4"/>
        <v>11845089</v>
      </c>
      <c r="I74" s="32">
        <f>SUM(I72:I73)</f>
        <v>0</v>
      </c>
      <c r="J74" s="32">
        <f>SUM(J72:J73)</f>
        <v>53028190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3" activePane="bottomLeft" state="frozen"/>
      <selection pane="bottomLeft" activeCell="G32" sqref="G32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68216</v>
      </c>
      <c r="D5" s="31">
        <f>(Jul!C5*2)+(Aug!C5*1)</f>
        <v>213296</v>
      </c>
      <c r="E5" s="62">
        <v>88684</v>
      </c>
      <c r="F5" s="31">
        <f>(Jul!E5*2)+(Aug!E5*1)</f>
        <v>198040</v>
      </c>
      <c r="G5" s="63">
        <v>193803</v>
      </c>
      <c r="H5" s="31">
        <f>Jul!H5+Aug!G5</f>
        <v>477509</v>
      </c>
      <c r="I5" s="31">
        <f t="shared" ref="I5:I63" si="0">C5+E5+G5</f>
        <v>350703</v>
      </c>
      <c r="J5" s="31">
        <f t="shared" ref="J5:J63" si="1">D5+F5+H5</f>
        <v>888845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2974</v>
      </c>
      <c r="D6" s="31">
        <f>(Jul!C6*2)+(Aug!C6*1)</f>
        <v>11512</v>
      </c>
      <c r="E6" s="62"/>
      <c r="F6" s="31">
        <f>(Jul!E6*2)+(Aug!E6*1)</f>
        <v>2566</v>
      </c>
      <c r="G6" s="63">
        <v>35511</v>
      </c>
      <c r="H6" s="31">
        <f>Jul!H6+Aug!G6</f>
        <v>39772</v>
      </c>
      <c r="I6" s="31">
        <f t="shared" si="0"/>
        <v>38485</v>
      </c>
      <c r="J6" s="31">
        <f t="shared" si="1"/>
        <v>53850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12086</v>
      </c>
      <c r="D7" s="31">
        <f>(Jul!C7*2)+(Aug!C7*1)</f>
        <v>44422</v>
      </c>
      <c r="E7" s="62">
        <v>8257</v>
      </c>
      <c r="F7" s="31">
        <f>(Jul!E7*2)+(Aug!E7*1)</f>
        <v>32307</v>
      </c>
      <c r="G7" s="63">
        <v>40997</v>
      </c>
      <c r="H7" s="31">
        <f>Jul!H7+Aug!G7</f>
        <v>57525</v>
      </c>
      <c r="I7" s="31">
        <f t="shared" si="0"/>
        <v>61340</v>
      </c>
      <c r="J7" s="31">
        <f t="shared" si="1"/>
        <v>134254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1334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1334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31">
        <f>(Jul!C9*2)+(Aug!C9*1)</f>
        <v>6158</v>
      </c>
      <c r="E9" s="62">
        <v>2352</v>
      </c>
      <c r="F9" s="31">
        <f>(Jul!E9*2)+(Aug!E9*1)</f>
        <v>6012</v>
      </c>
      <c r="G9" s="63"/>
      <c r="H9" s="31">
        <f>Jul!H9+Aug!G9</f>
        <v>0</v>
      </c>
      <c r="I9" s="31">
        <f t="shared" si="0"/>
        <v>2352</v>
      </c>
      <c r="J9" s="31">
        <f t="shared" si="1"/>
        <v>12170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2022</v>
      </c>
      <c r="D10" s="31">
        <f>(Jul!C10*2)+(Aug!C10*1)</f>
        <v>16542</v>
      </c>
      <c r="E10" s="62">
        <v>8454</v>
      </c>
      <c r="F10" s="31">
        <f>(Jul!E10*2)+(Aug!E10*1)</f>
        <v>23508</v>
      </c>
      <c r="G10" s="63">
        <v>4098</v>
      </c>
      <c r="H10" s="31">
        <f>Jul!H10+Aug!G10</f>
        <v>14064</v>
      </c>
      <c r="I10" s="31">
        <f t="shared" si="0"/>
        <v>14574</v>
      </c>
      <c r="J10" s="31">
        <f t="shared" si="1"/>
        <v>54114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4445</v>
      </c>
      <c r="D11" s="31">
        <f>(Jul!C11*2)+(Aug!C11*1)</f>
        <v>4445</v>
      </c>
      <c r="E11" s="62"/>
      <c r="F11" s="31">
        <f>(Jul!E11*2)+(Aug!E11*1)</f>
        <v>9148</v>
      </c>
      <c r="G11" s="63">
        <v>6117</v>
      </c>
      <c r="H11" s="31">
        <f>Jul!H11+Aug!G11</f>
        <v>6117</v>
      </c>
      <c r="I11" s="31">
        <f t="shared" si="0"/>
        <v>10562</v>
      </c>
      <c r="J11" s="31">
        <f t="shared" si="1"/>
        <v>19710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2352</v>
      </c>
      <c r="G12" s="63"/>
      <c r="H12" s="31">
        <f>Jul!H12+Aug!G12</f>
        <v>0</v>
      </c>
      <c r="I12" s="31">
        <f t="shared" si="0"/>
        <v>0</v>
      </c>
      <c r="J12" s="31">
        <f t="shared" si="1"/>
        <v>2352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27179</v>
      </c>
      <c r="D13" s="31">
        <f>(Jul!C13*2)+(Aug!C13*1)</f>
        <v>65453</v>
      </c>
      <c r="E13" s="62">
        <v>5546</v>
      </c>
      <c r="F13" s="31">
        <f>(Jul!E13*2)+(Aug!E13*1)</f>
        <v>14038</v>
      </c>
      <c r="G13" s="63">
        <v>94010</v>
      </c>
      <c r="H13" s="31">
        <f>Jul!H13+Aug!G13</f>
        <v>104575</v>
      </c>
      <c r="I13" s="31">
        <f t="shared" si="0"/>
        <v>126735</v>
      </c>
      <c r="J13" s="31">
        <f t="shared" si="1"/>
        <v>184066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6838</v>
      </c>
      <c r="D14" s="31">
        <f>(Jul!C14*2)+(Aug!C14*1)</f>
        <v>34332</v>
      </c>
      <c r="E14" s="62">
        <v>1830</v>
      </c>
      <c r="F14" s="31">
        <f>(Jul!E14*2)+(Aug!E14*1)</f>
        <v>4182</v>
      </c>
      <c r="G14" s="63">
        <v>5889</v>
      </c>
      <c r="H14" s="31">
        <f>Jul!H14+Aug!G14</f>
        <v>17593</v>
      </c>
      <c r="I14" s="31">
        <f t="shared" si="0"/>
        <v>14557</v>
      </c>
      <c r="J14" s="31">
        <f t="shared" si="1"/>
        <v>56107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5074</v>
      </c>
      <c r="E15" s="62">
        <v>1176</v>
      </c>
      <c r="F15" s="31">
        <f>(Jul!E15*2)+(Aug!E15*1)</f>
        <v>1176</v>
      </c>
      <c r="G15" s="63"/>
      <c r="H15" s="31">
        <f>Jul!H15+Aug!G15</f>
        <v>0</v>
      </c>
      <c r="I15" s="31">
        <f t="shared" si="0"/>
        <v>1176</v>
      </c>
      <c r="J15" s="31">
        <f t="shared" si="1"/>
        <v>6250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90398</v>
      </c>
      <c r="D16" s="31">
        <f>(Jul!C16*2)+(Aug!C16*1)</f>
        <v>260270</v>
      </c>
      <c r="E16" s="62">
        <v>13262</v>
      </c>
      <c r="F16" s="31">
        <f>(Jul!E16*2)+(Aug!E16*1)</f>
        <v>31442</v>
      </c>
      <c r="G16" s="63">
        <v>91737</v>
      </c>
      <c r="H16" s="31">
        <f>Jul!H16+Aug!G16</f>
        <v>376829</v>
      </c>
      <c r="I16" s="31">
        <f t="shared" si="0"/>
        <v>195397</v>
      </c>
      <c r="J16" s="31">
        <f t="shared" si="1"/>
        <v>668541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4744</v>
      </c>
      <c r="D17" s="31">
        <f>(Jul!C17*2)+(Aug!C17*1)</f>
        <v>21788</v>
      </c>
      <c r="E17" s="62">
        <v>5719</v>
      </c>
      <c r="F17" s="31">
        <f>(Jul!E17*2)+(Aug!E17*1)</f>
        <v>5719</v>
      </c>
      <c r="G17" s="63">
        <v>5741</v>
      </c>
      <c r="H17" s="31">
        <f>Jul!H17+Aug!G17</f>
        <v>9862</v>
      </c>
      <c r="I17" s="31">
        <f t="shared" si="0"/>
        <v>16204</v>
      </c>
      <c r="J17" s="31">
        <f t="shared" si="1"/>
        <v>37369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>
        <v>775</v>
      </c>
      <c r="D20" s="31">
        <f>(Jul!C20*2)+(Aug!C20*1)</f>
        <v>775</v>
      </c>
      <c r="E20" s="62">
        <v>819</v>
      </c>
      <c r="F20" s="31">
        <f>(Jul!E20*2)+(Aug!E20*1)</f>
        <v>819</v>
      </c>
      <c r="G20" s="63">
        <v>2558</v>
      </c>
      <c r="H20" s="31">
        <f>Jul!H20+Aug!G20</f>
        <v>2558</v>
      </c>
      <c r="I20" s="31">
        <f t="shared" si="0"/>
        <v>4152</v>
      </c>
      <c r="J20" s="31">
        <f t="shared" si="1"/>
        <v>4152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1084</v>
      </c>
      <c r="D21" s="31">
        <f>(Jul!C21*2)+(Aug!C21*1)</f>
        <v>1622</v>
      </c>
      <c r="E21" s="62">
        <v>1176</v>
      </c>
      <c r="F21" s="31">
        <f>(Jul!E21*2)+(Aug!E21*1)</f>
        <v>1560</v>
      </c>
      <c r="G21" s="63">
        <v>24222</v>
      </c>
      <c r="H21" s="31">
        <f>Jul!H21+Aug!G21</f>
        <v>24739</v>
      </c>
      <c r="I21" s="31">
        <f t="shared" si="0"/>
        <v>26482</v>
      </c>
      <c r="J21" s="31">
        <f t="shared" si="1"/>
        <v>27921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4388</v>
      </c>
      <c r="D22" s="31">
        <f>(Jul!C22*2)+(Aug!C22*1)</f>
        <v>4660</v>
      </c>
      <c r="E22" s="62"/>
      <c r="F22" s="31">
        <f>(Jul!E22*2)+(Aug!E22*1)</f>
        <v>2194</v>
      </c>
      <c r="G22" s="63">
        <v>8951</v>
      </c>
      <c r="H22" s="31">
        <f>Jul!H22+Aug!G22</f>
        <v>9522</v>
      </c>
      <c r="I22" s="31">
        <f t="shared" si="0"/>
        <v>13339</v>
      </c>
      <c r="J22" s="31">
        <f t="shared" si="1"/>
        <v>16376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12269</v>
      </c>
      <c r="D23" s="31">
        <f>(Jul!C23*2)+(Aug!C23*1)</f>
        <v>32891</v>
      </c>
      <c r="E23" s="62">
        <v>11349</v>
      </c>
      <c r="F23" s="31">
        <f>(Jul!E23*2)+(Aug!E23*1)</f>
        <v>22957</v>
      </c>
      <c r="G23" s="63">
        <v>12488</v>
      </c>
      <c r="H23" s="31">
        <f>Jul!H23+Aug!G23</f>
        <v>34809</v>
      </c>
      <c r="I23" s="31">
        <f t="shared" si="0"/>
        <v>36106</v>
      </c>
      <c r="J23" s="31">
        <f t="shared" si="1"/>
        <v>90657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2011</v>
      </c>
      <c r="D24" s="31">
        <f>(Jul!C24*2)+(Aug!C24*1)</f>
        <v>25689</v>
      </c>
      <c r="E24" s="62">
        <v>3377</v>
      </c>
      <c r="F24" s="31">
        <f>(Jul!E24*2)+(Aug!E24*1)</f>
        <v>11187</v>
      </c>
      <c r="G24" s="63">
        <v>1450</v>
      </c>
      <c r="H24" s="31">
        <f>Jul!H24+Aug!G24</f>
        <v>31789</v>
      </c>
      <c r="I24" s="31">
        <f t="shared" si="0"/>
        <v>6838</v>
      </c>
      <c r="J24" s="31">
        <f t="shared" si="1"/>
        <v>68665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5304</v>
      </c>
      <c r="D25" s="31">
        <f>(Jul!C25*2)+(Aug!C25*1)</f>
        <v>8742</v>
      </c>
      <c r="E25" s="62">
        <v>1097</v>
      </c>
      <c r="F25" s="31">
        <f>(Jul!E25*2)+(Aug!E25*1)</f>
        <v>1097</v>
      </c>
      <c r="G25" s="63">
        <v>5278</v>
      </c>
      <c r="H25" s="31">
        <f>Jul!H25+Aug!G25</f>
        <v>7845</v>
      </c>
      <c r="I25" s="31">
        <f t="shared" si="0"/>
        <v>11679</v>
      </c>
      <c r="J25" s="31">
        <f t="shared" si="1"/>
        <v>17684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3024</v>
      </c>
      <c r="D26" s="31">
        <f>(Jul!C26*2)+(Aug!C26*1)</f>
        <v>4898</v>
      </c>
      <c r="E26" s="62">
        <v>2352</v>
      </c>
      <c r="F26" s="31">
        <f>(Jul!E26*2)+(Aug!E26*1)</f>
        <v>7020</v>
      </c>
      <c r="G26" s="63">
        <v>620</v>
      </c>
      <c r="H26" s="31">
        <f>Jul!H26+Aug!G26</f>
        <v>1112</v>
      </c>
      <c r="I26" s="31">
        <f t="shared" si="0"/>
        <v>5996</v>
      </c>
      <c r="J26" s="31">
        <f t="shared" si="1"/>
        <v>13030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2038</v>
      </c>
      <c r="D27" s="31">
        <f>(Jul!C27*2)+(Aug!C27*1)</f>
        <v>5138</v>
      </c>
      <c r="E27" s="62">
        <v>2272</v>
      </c>
      <c r="F27" s="31">
        <f>(Jul!E27*2)+(Aug!E27*1)</f>
        <v>3718</v>
      </c>
      <c r="G27" s="63">
        <v>3517</v>
      </c>
      <c r="H27" s="31">
        <f>Jul!H27+Aug!G27</f>
        <v>3859</v>
      </c>
      <c r="I27" s="31">
        <f t="shared" si="0"/>
        <v>7827</v>
      </c>
      <c r="J27" s="31">
        <f t="shared" si="1"/>
        <v>12715</v>
      </c>
    </row>
    <row r="28" spans="1:10" s="1" customFormat="1" ht="15.75" customHeight="1" x14ac:dyDescent="0.2">
      <c r="A28" s="5" t="s">
        <v>80</v>
      </c>
      <c r="B28" s="6" t="s">
        <v>22</v>
      </c>
      <c r="C28" s="61">
        <v>2985</v>
      </c>
      <c r="D28" s="31">
        <f>(Jul!C28*2)+(Aug!C28*1)</f>
        <v>3257</v>
      </c>
      <c r="E28" s="62"/>
      <c r="F28" s="31">
        <f>(Jul!E28*2)+(Aug!E28*1)</f>
        <v>0</v>
      </c>
      <c r="G28" s="63">
        <v>2261</v>
      </c>
      <c r="H28" s="31">
        <f>Jul!H28+Aug!G28</f>
        <v>2397</v>
      </c>
      <c r="I28" s="31">
        <f t="shared" si="0"/>
        <v>5246</v>
      </c>
      <c r="J28" s="31">
        <f t="shared" si="1"/>
        <v>5654</v>
      </c>
    </row>
    <row r="29" spans="1:10" s="1" customFormat="1" ht="15.75" customHeight="1" x14ac:dyDescent="0.2">
      <c r="A29" s="5" t="s">
        <v>81</v>
      </c>
      <c r="B29" s="6" t="s">
        <v>22</v>
      </c>
      <c r="C29" s="61">
        <v>998</v>
      </c>
      <c r="D29" s="31">
        <f>(Jul!C29*2)+(Aug!C29*1)</f>
        <v>7278</v>
      </c>
      <c r="E29" s="62">
        <v>1176</v>
      </c>
      <c r="F29" s="31">
        <f>(Jul!E29*2)+(Aug!E29*1)</f>
        <v>4730</v>
      </c>
      <c r="G29" s="63"/>
      <c r="H29" s="31">
        <f>Jul!H29+Aug!G29</f>
        <v>19324</v>
      </c>
      <c r="I29" s="31">
        <f t="shared" si="0"/>
        <v>2174</v>
      </c>
      <c r="J29" s="31">
        <f t="shared" si="1"/>
        <v>31332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9292</v>
      </c>
      <c r="D30" s="31">
        <f>(Jul!C30*2)+(Aug!C30*1)</f>
        <v>22446</v>
      </c>
      <c r="E30" s="62">
        <v>14944</v>
      </c>
      <c r="F30" s="31">
        <f>(Jul!E30*2)+(Aug!E30*1)</f>
        <v>40356</v>
      </c>
      <c r="G30" s="63">
        <v>12790</v>
      </c>
      <c r="H30" s="31">
        <f>Jul!H30+Aug!G30</f>
        <v>416428</v>
      </c>
      <c r="I30" s="31">
        <f t="shared" si="0"/>
        <v>37026</v>
      </c>
      <c r="J30" s="31">
        <f t="shared" si="1"/>
        <v>479230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20601</v>
      </c>
      <c r="D31" s="31">
        <f>(Jul!C31*2)+(Aug!C31*1)</f>
        <v>43349</v>
      </c>
      <c r="E31" s="62">
        <v>20784</v>
      </c>
      <c r="F31" s="31">
        <f>(Jul!E31*2)+(Aug!E31*1)</f>
        <v>44424</v>
      </c>
      <c r="G31" s="63">
        <v>24395</v>
      </c>
      <c r="H31" s="31">
        <f>Jul!H31+Aug!G31</f>
        <v>43803</v>
      </c>
      <c r="I31" s="31">
        <f t="shared" si="0"/>
        <v>65780</v>
      </c>
      <c r="J31" s="31">
        <f t="shared" si="1"/>
        <v>131576</v>
      </c>
    </row>
    <row r="32" spans="1:10" s="1" customFormat="1" ht="15.75" customHeight="1" x14ac:dyDescent="0.2">
      <c r="A32" s="5" t="s">
        <v>19</v>
      </c>
      <c r="B32" s="6" t="s">
        <v>20</v>
      </c>
      <c r="C32" s="63">
        <v>5083</v>
      </c>
      <c r="D32" s="31">
        <f>(Jul!C32*2)+(Aug!C32*1)</f>
        <v>17033</v>
      </c>
      <c r="E32" s="62"/>
      <c r="F32" s="31">
        <f>(Jul!E32*2)+(Aug!E32*1)</f>
        <v>0</v>
      </c>
      <c r="G32" s="63">
        <v>127782</v>
      </c>
      <c r="H32" s="31">
        <f>Jul!H32+Aug!G32</f>
        <v>175658</v>
      </c>
      <c r="I32" s="31">
        <f t="shared" si="0"/>
        <v>132865</v>
      </c>
      <c r="J32" s="31">
        <f t="shared" si="1"/>
        <v>192691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3391</v>
      </c>
      <c r="D33" s="31">
        <f>(Jul!C33*2)+(Aug!C33*1)</f>
        <v>7907</v>
      </c>
      <c r="E33" s="62"/>
      <c r="F33" s="31">
        <f>(Jul!E33*2)+(Aug!E33*1)</f>
        <v>0</v>
      </c>
      <c r="G33" s="63">
        <v>58515</v>
      </c>
      <c r="H33" s="31">
        <f>Jul!H33+Aug!G33</f>
        <v>62677</v>
      </c>
      <c r="I33" s="31">
        <f t="shared" si="0"/>
        <v>61906</v>
      </c>
      <c r="J33" s="31">
        <f t="shared" si="1"/>
        <v>70584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601</v>
      </c>
      <c r="D34" s="31">
        <f>(Jul!C34*2)+(Aug!C34*1)</f>
        <v>6549</v>
      </c>
      <c r="E34" s="62"/>
      <c r="F34" s="31">
        <f>(Jul!E34*2)+(Aug!E34*1)</f>
        <v>0</v>
      </c>
      <c r="G34" s="63">
        <v>600</v>
      </c>
      <c r="H34" s="31">
        <f>Jul!H34+Aug!G34</f>
        <v>5425</v>
      </c>
      <c r="I34" s="31">
        <f t="shared" si="0"/>
        <v>1201</v>
      </c>
      <c r="J34" s="31">
        <f t="shared" si="1"/>
        <v>11974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14489</v>
      </c>
      <c r="D35" s="31">
        <f>(Jul!C35*2)+(Aug!C35*1)</f>
        <v>25467</v>
      </c>
      <c r="E35" s="62"/>
      <c r="F35" s="31">
        <f>(Jul!E35*2)+(Aug!E35*1)</f>
        <v>0</v>
      </c>
      <c r="G35" s="63">
        <v>609</v>
      </c>
      <c r="H35" s="31">
        <f>Jul!H35+Aug!G35</f>
        <v>7183</v>
      </c>
      <c r="I35" s="31">
        <f t="shared" si="0"/>
        <v>15098</v>
      </c>
      <c r="J35" s="31">
        <f t="shared" si="1"/>
        <v>32650</v>
      </c>
    </row>
    <row r="36" spans="1:10" s="11" customFormat="1" ht="15.75" customHeight="1" x14ac:dyDescent="0.2">
      <c r="A36" s="9" t="s">
        <v>32</v>
      </c>
      <c r="B36" s="10" t="s">
        <v>20</v>
      </c>
      <c r="C36" s="61">
        <v>417</v>
      </c>
      <c r="D36" s="31">
        <f>(Jul!C36*2)+(Aug!C36*1)</f>
        <v>417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417</v>
      </c>
      <c r="J36" s="31">
        <f t="shared" si="1"/>
        <v>417</v>
      </c>
    </row>
    <row r="37" spans="1:10" s="1" customFormat="1" ht="15.75" customHeight="1" x14ac:dyDescent="0.2">
      <c r="A37" s="5" t="s">
        <v>33</v>
      </c>
      <c r="B37" s="6" t="s">
        <v>20</v>
      </c>
      <c r="C37" s="61">
        <v>6845</v>
      </c>
      <c r="D37" s="31">
        <f>(Jul!C37*2)+(Aug!C37*1)</f>
        <v>6845</v>
      </c>
      <c r="E37" s="62"/>
      <c r="F37" s="31">
        <f>(Jul!E37*2)+(Aug!E37*1)</f>
        <v>0</v>
      </c>
      <c r="G37" s="63">
        <v>710</v>
      </c>
      <c r="H37" s="31">
        <f>Jul!H37+Aug!G37</f>
        <v>710</v>
      </c>
      <c r="I37" s="31">
        <f t="shared" si="0"/>
        <v>7555</v>
      </c>
      <c r="J37" s="31">
        <f t="shared" si="1"/>
        <v>7555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2988</v>
      </c>
      <c r="D38" s="31">
        <f>(Jul!C38*2)+(Aug!C38*1)</f>
        <v>2988</v>
      </c>
      <c r="E38" s="62">
        <v>1176</v>
      </c>
      <c r="F38" s="31">
        <f>(Jul!E38*2)+(Aug!E38*1)</f>
        <v>5722</v>
      </c>
      <c r="G38" s="63"/>
      <c r="H38" s="31">
        <f>Jul!H38+Aug!G38</f>
        <v>0</v>
      </c>
      <c r="I38" s="31">
        <f t="shared" si="0"/>
        <v>4164</v>
      </c>
      <c r="J38" s="31">
        <f t="shared" si="1"/>
        <v>8710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14360</v>
      </c>
      <c r="D39" s="31">
        <f>(Jul!C39*2)+(Aug!C39*1)</f>
        <v>17090</v>
      </c>
      <c r="E39" s="62"/>
      <c r="F39" s="31">
        <f>(Jul!E39*2)+(Aug!E39*1)</f>
        <v>0</v>
      </c>
      <c r="G39" s="63">
        <v>11392</v>
      </c>
      <c r="H39" s="31">
        <f>Jul!H39+Aug!G39</f>
        <v>16445</v>
      </c>
      <c r="I39" s="31">
        <f t="shared" si="0"/>
        <v>25752</v>
      </c>
      <c r="J39" s="31">
        <f t="shared" si="1"/>
        <v>33535</v>
      </c>
    </row>
    <row r="40" spans="1:10" s="1" customFormat="1" ht="15.75" customHeight="1" x14ac:dyDescent="0.2">
      <c r="A40" s="5" t="s">
        <v>38</v>
      </c>
      <c r="B40" s="6" t="s">
        <v>20</v>
      </c>
      <c r="C40" s="61">
        <v>3329</v>
      </c>
      <c r="D40" s="31">
        <f>(Jul!C40*2)+(Aug!C40*1)</f>
        <v>3329</v>
      </c>
      <c r="E40" s="62"/>
      <c r="F40" s="31">
        <f>(Jul!E40*2)+(Aug!E40*1)</f>
        <v>0</v>
      </c>
      <c r="G40" s="63">
        <v>2130</v>
      </c>
      <c r="H40" s="31">
        <f>Jul!H40+Aug!G40</f>
        <v>2130</v>
      </c>
      <c r="I40" s="31">
        <f t="shared" si="0"/>
        <v>5459</v>
      </c>
      <c r="J40" s="31">
        <f t="shared" si="1"/>
        <v>5459</v>
      </c>
    </row>
    <row r="41" spans="1:10" s="11" customFormat="1" ht="15.75" customHeight="1" x14ac:dyDescent="0.2">
      <c r="A41" s="9" t="s">
        <v>39</v>
      </c>
      <c r="B41" s="10" t="s">
        <v>20</v>
      </c>
      <c r="C41" s="61">
        <v>1456</v>
      </c>
      <c r="D41" s="31">
        <f>(Jul!C41*2)+(Aug!C41*1)</f>
        <v>1456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1456</v>
      </c>
      <c r="J41" s="31">
        <f t="shared" si="1"/>
        <v>1456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6280</v>
      </c>
      <c r="D42" s="31">
        <f>(Jul!C42*2)+(Aug!C42*1)</f>
        <v>33600</v>
      </c>
      <c r="E42" s="62"/>
      <c r="F42" s="31">
        <f>(Jul!E42*2)+(Aug!E42*1)</f>
        <v>0</v>
      </c>
      <c r="G42" s="63">
        <v>29996</v>
      </c>
      <c r="H42" s="31">
        <f>Jul!H42+Aug!G42</f>
        <v>72678</v>
      </c>
      <c r="I42" s="31">
        <f t="shared" si="0"/>
        <v>36276</v>
      </c>
      <c r="J42" s="31">
        <f t="shared" si="1"/>
        <v>106278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13355</v>
      </c>
      <c r="D43" s="31">
        <f>(Jul!C43*2)+(Aug!C43*1)</f>
        <v>40865</v>
      </c>
      <c r="E43" s="62"/>
      <c r="F43" s="31">
        <f>(Jul!E43*2)+(Aug!E43*1)</f>
        <v>2366</v>
      </c>
      <c r="G43" s="63">
        <v>14340</v>
      </c>
      <c r="H43" s="31">
        <f>Jul!H43+Aug!G43</f>
        <v>43868</v>
      </c>
      <c r="I43" s="31">
        <f t="shared" si="0"/>
        <v>27695</v>
      </c>
      <c r="J43" s="31">
        <f t="shared" si="1"/>
        <v>87099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30355</v>
      </c>
      <c r="D44" s="31">
        <f>(Jul!C44*2)+(Aug!C44*1)</f>
        <v>68449</v>
      </c>
      <c r="E44" s="62"/>
      <c r="F44" s="31">
        <f>(Jul!E44*2)+(Aug!E44*1)</f>
        <v>0</v>
      </c>
      <c r="G44" s="63">
        <v>65714</v>
      </c>
      <c r="H44" s="31">
        <f>Jul!H44+Aug!G44</f>
        <v>132727</v>
      </c>
      <c r="I44" s="31">
        <f t="shared" si="0"/>
        <v>96069</v>
      </c>
      <c r="J44" s="31">
        <f t="shared" si="1"/>
        <v>201176</v>
      </c>
    </row>
    <row r="45" spans="1:10" s="1" customFormat="1" ht="15.75" customHeight="1" x14ac:dyDescent="0.2">
      <c r="A45" s="5" t="s">
        <v>48</v>
      </c>
      <c r="B45" s="6" t="s">
        <v>20</v>
      </c>
      <c r="C45" s="61">
        <v>1084</v>
      </c>
      <c r="D45" s="31">
        <f>(Jul!C45*2)+(Aug!C45*1)</f>
        <v>9238</v>
      </c>
      <c r="E45" s="62"/>
      <c r="F45" s="31">
        <f>(Jul!E45*2)+(Aug!E45*1)</f>
        <v>0</v>
      </c>
      <c r="G45" s="63">
        <v>2233</v>
      </c>
      <c r="H45" s="31">
        <f>Jul!H45+Aug!G45</f>
        <v>22830</v>
      </c>
      <c r="I45" s="31">
        <f t="shared" si="0"/>
        <v>3317</v>
      </c>
      <c r="J45" s="31">
        <f t="shared" si="1"/>
        <v>32068</v>
      </c>
    </row>
    <row r="46" spans="1:10" s="11" customFormat="1" ht="15.75" customHeight="1" x14ac:dyDescent="0.2">
      <c r="A46" s="9" t="s">
        <v>53</v>
      </c>
      <c r="B46" s="10" t="s">
        <v>20</v>
      </c>
      <c r="C46" s="61">
        <v>1719</v>
      </c>
      <c r="D46" s="31">
        <f>(Jul!C46*2)+(Aug!C46*1)</f>
        <v>1719</v>
      </c>
      <c r="E46" s="62"/>
      <c r="F46" s="31">
        <f>(Jul!E46*2)+(Aug!E46*1)</f>
        <v>0</v>
      </c>
      <c r="G46" s="63">
        <v>1073</v>
      </c>
      <c r="H46" s="31">
        <f>Jul!H46+Aug!G46</f>
        <v>1073</v>
      </c>
      <c r="I46" s="31">
        <f t="shared" si="0"/>
        <v>2792</v>
      </c>
      <c r="J46" s="31">
        <f t="shared" si="1"/>
        <v>2792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16242</v>
      </c>
      <c r="D47" s="31">
        <f>(Jul!C47*2)+(Aug!C47*1)</f>
        <v>28458</v>
      </c>
      <c r="E47" s="62"/>
      <c r="F47" s="31">
        <f>(Jul!E47*2)+(Aug!E47*1)</f>
        <v>0</v>
      </c>
      <c r="G47" s="63">
        <v>8244</v>
      </c>
      <c r="H47" s="31">
        <f>Jul!H47+Aug!G47</f>
        <v>32401</v>
      </c>
      <c r="I47" s="31">
        <f t="shared" si="0"/>
        <v>24486</v>
      </c>
      <c r="J47" s="31">
        <f t="shared" si="1"/>
        <v>60859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11853</v>
      </c>
      <c r="D48" s="31">
        <f>(Jul!C48*2)+(Aug!C48*1)</f>
        <v>28919</v>
      </c>
      <c r="E48" s="62"/>
      <c r="F48" s="31">
        <f>(Jul!E48*2)+(Aug!E48*1)</f>
        <v>0</v>
      </c>
      <c r="G48" s="63">
        <v>656</v>
      </c>
      <c r="H48" s="31">
        <f>Jul!H48+Aug!G48</f>
        <v>12108</v>
      </c>
      <c r="I48" s="31">
        <f t="shared" si="0"/>
        <v>12509</v>
      </c>
      <c r="J48" s="31">
        <f t="shared" si="1"/>
        <v>41027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417</v>
      </c>
      <c r="D49" s="31">
        <f>(Jul!C49*2)+(Aug!C49*1)</f>
        <v>417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417</v>
      </c>
      <c r="J49" s="31">
        <f t="shared" si="1"/>
        <v>417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9554</v>
      </c>
      <c r="D50" s="31">
        <f>(Jul!C50*2)+(Aug!C50*1)</f>
        <v>22054</v>
      </c>
      <c r="E50" s="62"/>
      <c r="F50" s="31">
        <f>(Jul!E50*2)+(Aug!E50*1)</f>
        <v>0</v>
      </c>
      <c r="G50" s="63">
        <v>8118</v>
      </c>
      <c r="H50" s="31">
        <f>Jul!H50+Aug!G50</f>
        <v>18427</v>
      </c>
      <c r="I50" s="31">
        <f t="shared" si="0"/>
        <v>17672</v>
      </c>
      <c r="J50" s="31">
        <f t="shared" si="1"/>
        <v>40481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34639</v>
      </c>
      <c r="D51" s="31">
        <f>(Jul!C51*2)+(Aug!C51*1)</f>
        <v>87639</v>
      </c>
      <c r="E51" s="62"/>
      <c r="F51" s="31">
        <f>(Jul!E51*2)+(Aug!E51*1)</f>
        <v>0</v>
      </c>
      <c r="G51" s="63">
        <v>35653</v>
      </c>
      <c r="H51" s="31">
        <f>Jul!H51+Aug!G51</f>
        <v>102929</v>
      </c>
      <c r="I51" s="31">
        <f t="shared" si="0"/>
        <v>70292</v>
      </c>
      <c r="J51" s="31">
        <f t="shared" si="1"/>
        <v>190568</v>
      </c>
    </row>
    <row r="52" spans="1:10" s="1" customFormat="1" ht="15.75" customHeight="1" x14ac:dyDescent="0.2">
      <c r="A52" s="5" t="s">
        <v>60</v>
      </c>
      <c r="B52" s="6" t="s">
        <v>20</v>
      </c>
      <c r="C52" s="61">
        <v>5269</v>
      </c>
      <c r="D52" s="31">
        <f>(Jul!C52*2)+(Aug!C52*1)</f>
        <v>15415</v>
      </c>
      <c r="E52" s="62"/>
      <c r="F52" s="31">
        <f>(Jul!E52*2)+(Aug!E52*1)</f>
        <v>0</v>
      </c>
      <c r="G52" s="63"/>
      <c r="H52" s="31">
        <f>Jul!H52+Aug!G52</f>
        <v>31911</v>
      </c>
      <c r="I52" s="31">
        <f t="shared" si="0"/>
        <v>5269</v>
      </c>
      <c r="J52" s="31">
        <f t="shared" si="1"/>
        <v>47326</v>
      </c>
    </row>
    <row r="53" spans="1:10" s="1" customFormat="1" ht="15.75" customHeight="1" x14ac:dyDescent="0.2">
      <c r="A53" s="5" t="s">
        <v>64</v>
      </c>
      <c r="B53" s="6" t="s">
        <v>20</v>
      </c>
      <c r="C53" s="61">
        <v>1587</v>
      </c>
      <c r="D53" s="31">
        <f>(Jul!C53*2)+(Aug!C53*1)</f>
        <v>19647</v>
      </c>
      <c r="E53" s="62"/>
      <c r="F53" s="31">
        <f>(Jul!E53*2)+(Aug!E53*1)</f>
        <v>0</v>
      </c>
      <c r="G53" s="63">
        <v>6005</v>
      </c>
      <c r="H53" s="31">
        <f>Jul!H53+Aug!G53</f>
        <v>63119</v>
      </c>
      <c r="I53" s="31">
        <f t="shared" si="0"/>
        <v>7592</v>
      </c>
      <c r="J53" s="31">
        <f t="shared" si="1"/>
        <v>82766</v>
      </c>
    </row>
    <row r="54" spans="1:10" s="1" customFormat="1" ht="15.75" customHeight="1" x14ac:dyDescent="0.2">
      <c r="A54" s="5" t="s">
        <v>65</v>
      </c>
      <c r="B54" s="6" t="s">
        <v>20</v>
      </c>
      <c r="C54" s="61">
        <v>7699</v>
      </c>
      <c r="D54" s="31">
        <f>(Jul!C54*2)+(Aug!C54*1)</f>
        <v>7699</v>
      </c>
      <c r="E54" s="62"/>
      <c r="F54" s="31">
        <f>(Jul!E54*2)+(Aug!E54*1)</f>
        <v>0</v>
      </c>
      <c r="G54" s="63">
        <v>17874</v>
      </c>
      <c r="H54" s="31">
        <f>Jul!H54+Aug!G54</f>
        <v>17874</v>
      </c>
      <c r="I54" s="31">
        <f t="shared" si="0"/>
        <v>25573</v>
      </c>
      <c r="J54" s="31">
        <f t="shared" si="1"/>
        <v>25573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25183</v>
      </c>
      <c r="D55" s="31">
        <f>(Jul!C55*2)+(Aug!C55*1)</f>
        <v>48789</v>
      </c>
      <c r="E55" s="62"/>
      <c r="F55" s="31">
        <f>(Jul!E55*2)+(Aug!E55*1)</f>
        <v>0</v>
      </c>
      <c r="G55" s="63">
        <v>8259</v>
      </c>
      <c r="H55" s="31">
        <f>Jul!H55+Aug!G55</f>
        <v>59796</v>
      </c>
      <c r="I55" s="31">
        <f t="shared" si="0"/>
        <v>33442</v>
      </c>
      <c r="J55" s="31">
        <f t="shared" si="1"/>
        <v>108585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4288</v>
      </c>
      <c r="D57" s="31">
        <f>(Jul!C57*2)+(Aug!C57*1)</f>
        <v>15558</v>
      </c>
      <c r="E57" s="62"/>
      <c r="F57" s="31">
        <f>(Jul!E57*2)+(Aug!E57*1)</f>
        <v>0</v>
      </c>
      <c r="G57" s="63">
        <v>9684</v>
      </c>
      <c r="H57" s="31">
        <f>Jul!H57+Aug!G57</f>
        <v>19687</v>
      </c>
      <c r="I57" s="31">
        <f t="shared" si="0"/>
        <v>13972</v>
      </c>
      <c r="J57" s="31">
        <f t="shared" si="1"/>
        <v>35245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1455</v>
      </c>
      <c r="D58" s="31">
        <f>(Jul!C58*2)+(Aug!C58*1)</f>
        <v>12245</v>
      </c>
      <c r="E58" s="62"/>
      <c r="F58" s="31">
        <f>(Jul!E58*2)+(Aug!E58*1)</f>
        <v>0</v>
      </c>
      <c r="G58" s="63">
        <v>1046</v>
      </c>
      <c r="H58" s="31">
        <f>Jul!H58+Aug!G58</f>
        <v>18097</v>
      </c>
      <c r="I58" s="31">
        <f t="shared" si="0"/>
        <v>2501</v>
      </c>
      <c r="J58" s="31">
        <f t="shared" si="1"/>
        <v>30342</v>
      </c>
    </row>
    <row r="59" spans="1:10" s="1" customFormat="1" ht="15.75" customHeight="1" x14ac:dyDescent="0.2">
      <c r="A59" s="5" t="s">
        <v>70</v>
      </c>
      <c r="B59" s="6" t="s">
        <v>20</v>
      </c>
      <c r="C59" s="61">
        <v>417</v>
      </c>
      <c r="D59" s="31">
        <f>(Jul!C59*2)+(Aug!C59*1)</f>
        <v>417</v>
      </c>
      <c r="E59" s="62"/>
      <c r="F59" s="31">
        <f>(Jul!E59*2)+(Aug!E59*1)</f>
        <v>0</v>
      </c>
      <c r="G59" s="63">
        <v>296</v>
      </c>
      <c r="H59" s="31">
        <f>Jul!H59+Aug!G59</f>
        <v>296</v>
      </c>
      <c r="I59" s="31">
        <f t="shared" si="0"/>
        <v>713</v>
      </c>
      <c r="J59" s="31">
        <f t="shared" si="1"/>
        <v>713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120485</v>
      </c>
      <c r="D60" s="31">
        <f>(Jul!C60*2)+(Aug!C60*1)</f>
        <v>288401</v>
      </c>
      <c r="E60" s="62"/>
      <c r="F60" s="31">
        <f>(Jul!E60*2)+(Aug!E60*1)</f>
        <v>0</v>
      </c>
      <c r="G60" s="63">
        <v>176917</v>
      </c>
      <c r="H60" s="31">
        <f>Jul!H60+Aug!G60</f>
        <v>558895</v>
      </c>
      <c r="I60" s="31">
        <f t="shared" si="0"/>
        <v>297402</v>
      </c>
      <c r="J60" s="31">
        <f t="shared" si="1"/>
        <v>847296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136</v>
      </c>
      <c r="D61" s="31">
        <f>(Jul!C61*2)+(Aug!C61*1)</f>
        <v>136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136</v>
      </c>
      <c r="J61" s="31">
        <f t="shared" si="1"/>
        <v>136</v>
      </c>
    </row>
    <row r="62" spans="1:10" s="11" customFormat="1" ht="15.75" customHeight="1" x14ac:dyDescent="0.2">
      <c r="A62" s="9" t="s">
        <v>73</v>
      </c>
      <c r="B62" s="10" t="s">
        <v>20</v>
      </c>
      <c r="C62" s="61">
        <v>1482</v>
      </c>
      <c r="D62" s="31">
        <f>(Jul!C62*2)+(Aug!C62*1)</f>
        <v>1754</v>
      </c>
      <c r="E62" s="62"/>
      <c r="F62" s="31">
        <f>(Jul!E62*2)+(Aug!E62*1)</f>
        <v>0</v>
      </c>
      <c r="G62" s="63">
        <v>2713</v>
      </c>
      <c r="H62" s="31">
        <f>Jul!H62+Aug!G62</f>
        <v>2849</v>
      </c>
      <c r="I62" s="31">
        <f t="shared" si="0"/>
        <v>4195</v>
      </c>
      <c r="J62" s="31">
        <f t="shared" si="1"/>
        <v>4603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7666</v>
      </c>
      <c r="D63" s="31">
        <f>(Jul!C63*2)+(Aug!C63*1)</f>
        <v>7938</v>
      </c>
      <c r="E63" s="62"/>
      <c r="F63" s="31">
        <f>(Jul!E63*2)+(Aug!E63*1)</f>
        <v>0</v>
      </c>
      <c r="G63" s="63">
        <v>18698</v>
      </c>
      <c r="H63" s="31">
        <f>Jul!H63+Aug!G63</f>
        <v>19652</v>
      </c>
      <c r="I63" s="31">
        <f t="shared" si="0"/>
        <v>26364</v>
      </c>
      <c r="J63" s="31">
        <f t="shared" si="1"/>
        <v>27590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>
        <v>3261</v>
      </c>
      <c r="D65" s="31">
        <f>(Jul!C65*2)+(Aug!C65*1)</f>
        <v>3261</v>
      </c>
      <c r="E65" s="62"/>
      <c r="F65" s="31">
        <f>(Jul!E65*2)+(Aug!E65*1)</f>
        <v>0</v>
      </c>
      <c r="G65" s="63">
        <v>2169</v>
      </c>
      <c r="H65" s="31">
        <f>Jul!H65+Aug!G65</f>
        <v>2169</v>
      </c>
      <c r="I65" s="31">
        <f t="shared" si="2"/>
        <v>5430</v>
      </c>
      <c r="J65" s="31">
        <f t="shared" si="3"/>
        <v>5430</v>
      </c>
    </row>
    <row r="66" spans="1:10" s="11" customFormat="1" ht="15.75" customHeight="1" x14ac:dyDescent="0.2">
      <c r="A66" s="9" t="s">
        <v>77</v>
      </c>
      <c r="B66" s="10" t="s">
        <v>20</v>
      </c>
      <c r="C66" s="61">
        <v>2974</v>
      </c>
      <c r="D66" s="31">
        <f>(Jul!C66*2)+(Aug!C66*1)</f>
        <v>9132</v>
      </c>
      <c r="E66" s="62"/>
      <c r="F66" s="31">
        <f>(Jul!E66*2)+(Aug!E66*1)</f>
        <v>0</v>
      </c>
      <c r="G66" s="63">
        <v>5675</v>
      </c>
      <c r="H66" s="31">
        <f>Jul!H66+Aug!G66</f>
        <v>71992</v>
      </c>
      <c r="I66" s="31">
        <f t="shared" si="2"/>
        <v>8649</v>
      </c>
      <c r="J66" s="31">
        <f t="shared" si="3"/>
        <v>81124</v>
      </c>
    </row>
    <row r="67" spans="1:10" s="11" customFormat="1" ht="15.75" customHeight="1" x14ac:dyDescent="0.2">
      <c r="A67" s="9" t="s">
        <v>78</v>
      </c>
      <c r="B67" s="10" t="s">
        <v>20</v>
      </c>
      <c r="C67" s="61">
        <v>269</v>
      </c>
      <c r="D67" s="31">
        <f>(Jul!C67*2)+(Aug!C67*1)</f>
        <v>4797</v>
      </c>
      <c r="E67" s="62"/>
      <c r="F67" s="31">
        <f>(Jul!E67*2)+(Aug!E67*1)</f>
        <v>0</v>
      </c>
      <c r="G67" s="63"/>
      <c r="H67" s="31">
        <f>Jul!H67+Aug!G67</f>
        <v>1767</v>
      </c>
      <c r="I67" s="31">
        <f t="shared" si="2"/>
        <v>269</v>
      </c>
      <c r="J67" s="31">
        <f t="shared" si="3"/>
        <v>6564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>
        <v>1521</v>
      </c>
      <c r="D69" s="31">
        <f>(Jul!C69*2)+(Aug!C69*1)</f>
        <v>5387</v>
      </c>
      <c r="E69" s="62"/>
      <c r="F69" s="31">
        <f>(Jul!E69*2)+(Aug!E69*1)</f>
        <v>0</v>
      </c>
      <c r="G69" s="63">
        <v>600</v>
      </c>
      <c r="H69" s="31">
        <f>Jul!H69+Aug!G69</f>
        <v>36667</v>
      </c>
      <c r="I69" s="31">
        <f t="shared" si="2"/>
        <v>2121</v>
      </c>
      <c r="J69" s="31">
        <f t="shared" si="3"/>
        <v>42054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6457</v>
      </c>
      <c r="D70" s="31">
        <f>(Jul!C70*2)+(Aug!C70*1)</f>
        <v>8823</v>
      </c>
      <c r="E70" s="62"/>
      <c r="F70" s="31">
        <f>(Jul!E70*2)+(Aug!E70*1)</f>
        <v>0</v>
      </c>
      <c r="G70" s="63">
        <v>3294</v>
      </c>
      <c r="H70" s="31">
        <f>Jul!H70+Aug!G70</f>
        <v>5905</v>
      </c>
      <c r="I70" s="31">
        <f t="shared" si="2"/>
        <v>9751</v>
      </c>
      <c r="J70" s="31">
        <f t="shared" si="3"/>
        <v>14728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86236</v>
      </c>
      <c r="D71" s="31">
        <f>(Jul!C71*2)+(Aug!C71*1)</f>
        <v>191046</v>
      </c>
      <c r="E71" s="62"/>
      <c r="F71" s="31">
        <f>(Jul!E71*2)+(Aug!E71*1)</f>
        <v>2352</v>
      </c>
      <c r="G71" s="63">
        <v>144595</v>
      </c>
      <c r="H71" s="31">
        <f>Jul!H71+Aug!G71</f>
        <v>422932</v>
      </c>
      <c r="I71" s="31">
        <f t="shared" si="2"/>
        <v>230831</v>
      </c>
      <c r="J71" s="31">
        <f t="shared" si="3"/>
        <v>616330</v>
      </c>
    </row>
    <row r="72" spans="1:10" s="3" customFormat="1" ht="21.75" x14ac:dyDescent="0.2">
      <c r="A72" s="19" t="s">
        <v>123</v>
      </c>
      <c r="B72" s="2"/>
      <c r="C72" s="36">
        <f>SUM(C5:C31)</f>
        <v>283671</v>
      </c>
      <c r="D72" s="36">
        <f t="shared" ref="D72:J72" si="4">SUM(D5:D31)</f>
        <v>845371</v>
      </c>
      <c r="E72" s="36">
        <f t="shared" si="4"/>
        <v>194626</v>
      </c>
      <c r="F72" s="36">
        <f t="shared" si="4"/>
        <v>470552</v>
      </c>
      <c r="G72" s="36">
        <f t="shared" si="4"/>
        <v>576433</v>
      </c>
      <c r="H72" s="36">
        <f t="shared" si="4"/>
        <v>1702031</v>
      </c>
      <c r="I72" s="36">
        <f t="shared" si="4"/>
        <v>1054730</v>
      </c>
      <c r="J72" s="36">
        <f t="shared" si="4"/>
        <v>3017954</v>
      </c>
    </row>
    <row r="73" spans="1:10" s="3" customFormat="1" ht="21.75" x14ac:dyDescent="0.2">
      <c r="A73" s="19" t="s">
        <v>124</v>
      </c>
      <c r="B73" s="2"/>
      <c r="C73" s="36">
        <f t="shared" ref="C73:H73" si="5">SUM(C32:C71)</f>
        <v>454842</v>
      </c>
      <c r="D73" s="36">
        <v>0</v>
      </c>
      <c r="E73" s="36">
        <f t="shared" si="5"/>
        <v>1176</v>
      </c>
      <c r="F73" s="36">
        <f t="shared" si="5"/>
        <v>10440</v>
      </c>
      <c r="G73" s="36">
        <f t="shared" si="5"/>
        <v>765590</v>
      </c>
      <c r="H73" s="36">
        <f t="shared" si="5"/>
        <v>2042877</v>
      </c>
      <c r="I73" s="36">
        <v>0</v>
      </c>
      <c r="J73" s="36">
        <v>0</v>
      </c>
    </row>
    <row r="74" spans="1:10" s="3" customFormat="1" ht="15.75" customHeight="1" x14ac:dyDescent="0.2">
      <c r="A74" s="17" t="s">
        <v>87</v>
      </c>
      <c r="B74" s="2"/>
      <c r="C74" s="36">
        <f>SUM(C72:C73)</f>
        <v>738513</v>
      </c>
      <c r="D74" s="32">
        <f t="shared" ref="D74:J74" si="6">SUM(D72:D73)</f>
        <v>845371</v>
      </c>
      <c r="E74" s="36">
        <f t="shared" si="6"/>
        <v>195802</v>
      </c>
      <c r="F74" s="32">
        <f t="shared" si="6"/>
        <v>480992</v>
      </c>
      <c r="G74" s="36">
        <f t="shared" si="6"/>
        <v>1342023</v>
      </c>
      <c r="H74" s="32">
        <f t="shared" si="6"/>
        <v>3744908</v>
      </c>
      <c r="I74" s="32">
        <f t="shared" si="6"/>
        <v>1054730</v>
      </c>
      <c r="J74" s="32">
        <f t="shared" si="6"/>
        <v>3017954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72" sqref="C7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67265</v>
      </c>
      <c r="D5" s="31">
        <f>(Jul!C5*3)+(Aug!C5*2)+(Sep!C5*1)</f>
        <v>421317</v>
      </c>
      <c r="E5" s="8">
        <v>57818</v>
      </c>
      <c r="F5" s="31">
        <f>(Jul!E5*3)+(Aug!E5*2)+(Sep!E5*1)</f>
        <v>399220</v>
      </c>
      <c r="G5" s="8">
        <v>336486</v>
      </c>
      <c r="H5" s="31">
        <f>SUM(Aug!H5+G5)</f>
        <v>813995</v>
      </c>
      <c r="I5" s="31">
        <f t="shared" ref="I5:I63" si="0">C5+E5+G5</f>
        <v>461569</v>
      </c>
      <c r="J5" s="31">
        <f t="shared" ref="J5:J63" si="1">D5+F5+H5</f>
        <v>1634532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5469</v>
      </c>
      <c r="D6" s="31">
        <f>(Jul!C6*3)+(Aug!C6*2)+(Sep!C6*1)</f>
        <v>24224</v>
      </c>
      <c r="E6" s="8"/>
      <c r="F6" s="31">
        <f>(Jul!E6*3)+(Aug!E6*2)+(Sep!E6*1)</f>
        <v>3849</v>
      </c>
      <c r="G6" s="8">
        <v>6882</v>
      </c>
      <c r="H6" s="31">
        <f>SUM(Aug!H6+G6)</f>
        <v>46654</v>
      </c>
      <c r="I6" s="31">
        <f t="shared" si="0"/>
        <v>12351</v>
      </c>
      <c r="J6" s="31">
        <f t="shared" si="1"/>
        <v>74727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10524</v>
      </c>
      <c r="D7" s="31">
        <f>(Jul!C7*3)+(Aug!C7*2)+(Sep!C7*1)</f>
        <v>83200</v>
      </c>
      <c r="E7" s="8">
        <v>8864</v>
      </c>
      <c r="F7" s="31">
        <f>(Jul!E7*3)+(Aug!E7*2)+(Sep!E7*1)</f>
        <v>61453</v>
      </c>
      <c r="G7" s="8">
        <v>30446</v>
      </c>
      <c r="H7" s="31">
        <f>SUM(Aug!H7+G7)</f>
        <v>87971</v>
      </c>
      <c r="I7" s="31">
        <f t="shared" si="0"/>
        <v>49834</v>
      </c>
      <c r="J7" s="31">
        <f t="shared" si="1"/>
        <v>232624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5948</v>
      </c>
      <c r="D8" s="31">
        <f>(Jul!C8*3)+(Aug!C8*2)+(Sep!C8*1)</f>
        <v>7949</v>
      </c>
      <c r="E8" s="8"/>
      <c r="F8" s="31">
        <f>(Jul!E8*3)+(Aug!E8*2)+(Sep!E8*1)</f>
        <v>0</v>
      </c>
      <c r="G8" s="8">
        <v>10241</v>
      </c>
      <c r="H8" s="31">
        <f>SUM(Aug!H8+G8)</f>
        <v>10241</v>
      </c>
      <c r="I8" s="31">
        <f t="shared" si="0"/>
        <v>16189</v>
      </c>
      <c r="J8" s="31">
        <f t="shared" si="1"/>
        <v>18190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3796</v>
      </c>
      <c r="D9" s="31">
        <f>(Jul!C9*3)+(Aug!C9*2)+(Sep!C9*1)</f>
        <v>13033</v>
      </c>
      <c r="E9" s="8"/>
      <c r="F9" s="31">
        <f>(Jul!E9*3)+(Aug!E9*2)+(Sep!E9*1)</f>
        <v>10194</v>
      </c>
      <c r="G9" s="8">
        <v>14910</v>
      </c>
      <c r="H9" s="31">
        <f>SUM(Aug!H9+G9)</f>
        <v>14910</v>
      </c>
      <c r="I9" s="31">
        <f t="shared" si="0"/>
        <v>18706</v>
      </c>
      <c r="J9" s="31">
        <f t="shared" si="1"/>
        <v>38137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4444</v>
      </c>
      <c r="D10" s="31">
        <f>(Jul!C10*3)+(Aug!C10*2)+(Sep!C10*1)</f>
        <v>30268</v>
      </c>
      <c r="E10" s="8">
        <v>10454</v>
      </c>
      <c r="F10" s="31">
        <f>(Jul!E10*3)+(Aug!E10*2)+(Sep!E10*1)</f>
        <v>49943</v>
      </c>
      <c r="G10" s="8">
        <v>19226</v>
      </c>
      <c r="H10" s="31">
        <f>SUM(Aug!H10+G10)</f>
        <v>33290</v>
      </c>
      <c r="I10" s="31">
        <f t="shared" si="0"/>
        <v>34124</v>
      </c>
      <c r="J10" s="31">
        <f t="shared" si="1"/>
        <v>113501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2385</v>
      </c>
      <c r="D11" s="31">
        <f>(Jul!C11*3)+(Aug!C11*2)+(Sep!C11*1)</f>
        <v>11275</v>
      </c>
      <c r="E11" s="8">
        <v>1283</v>
      </c>
      <c r="F11" s="31">
        <f>(Jul!E11*3)+(Aug!E11*2)+(Sep!E11*1)</f>
        <v>15005</v>
      </c>
      <c r="G11" s="8">
        <v>7157</v>
      </c>
      <c r="H11" s="31">
        <f>SUM(Aug!H11+G11)</f>
        <v>13274</v>
      </c>
      <c r="I11" s="31">
        <f t="shared" si="0"/>
        <v>10825</v>
      </c>
      <c r="J11" s="31">
        <f t="shared" si="1"/>
        <v>39554</v>
      </c>
    </row>
    <row r="12" spans="1:10" s="11" customFormat="1" ht="15.75" customHeight="1" x14ac:dyDescent="0.2">
      <c r="A12" s="9" t="s">
        <v>36</v>
      </c>
      <c r="B12" s="10" t="s">
        <v>22</v>
      </c>
      <c r="C12" s="25">
        <v>2403</v>
      </c>
      <c r="D12" s="31">
        <f>(Jul!C12*3)+(Aug!C12*2)+(Sep!C12*1)</f>
        <v>2403</v>
      </c>
      <c r="E12" s="8">
        <v>1176</v>
      </c>
      <c r="F12" s="31">
        <f>(Jul!E12*3)+(Aug!E12*2)+(Sep!E12*1)</f>
        <v>4704</v>
      </c>
      <c r="G12" s="8">
        <v>4743</v>
      </c>
      <c r="H12" s="31">
        <f>SUM(Aug!H12+G12)</f>
        <v>4743</v>
      </c>
      <c r="I12" s="31">
        <f t="shared" si="0"/>
        <v>8322</v>
      </c>
      <c r="J12" s="31">
        <f t="shared" si="1"/>
        <v>11850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12565</v>
      </c>
      <c r="D13" s="31">
        <f>(Jul!C13*3)+(Aug!C13*2)+(Sep!C13*1)</f>
        <v>124334</v>
      </c>
      <c r="E13" s="8">
        <v>5358</v>
      </c>
      <c r="F13" s="31">
        <f>(Jul!E13*3)+(Aug!E13*2)+(Sep!E13*1)</f>
        <v>29188</v>
      </c>
      <c r="G13" s="8">
        <v>60892</v>
      </c>
      <c r="H13" s="31">
        <f>SUM(Aug!H13+G13)</f>
        <v>165467</v>
      </c>
      <c r="I13" s="31">
        <f t="shared" si="0"/>
        <v>78815</v>
      </c>
      <c r="J13" s="31">
        <f t="shared" si="1"/>
        <v>318989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4543</v>
      </c>
      <c r="D14" s="31">
        <f>(Jul!C14*3)+(Aug!C14*2)+(Sep!C14*1)</f>
        <v>59460</v>
      </c>
      <c r="E14" s="8">
        <v>563</v>
      </c>
      <c r="F14" s="31">
        <f>(Jul!E14*3)+(Aug!E14*2)+(Sep!E14*1)</f>
        <v>7751</v>
      </c>
      <c r="G14" s="8">
        <v>11206</v>
      </c>
      <c r="H14" s="31">
        <f>SUM(Aug!H14+G14)</f>
        <v>28799</v>
      </c>
      <c r="I14" s="31">
        <f t="shared" si="0"/>
        <v>16312</v>
      </c>
      <c r="J14" s="31">
        <f t="shared" si="1"/>
        <v>96010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7611</v>
      </c>
      <c r="E15" s="8"/>
      <c r="F15" s="31">
        <f>(Jul!E15*3)+(Aug!E15*2)+(Sep!E15*1)</f>
        <v>2352</v>
      </c>
      <c r="G15" s="8"/>
      <c r="H15" s="31">
        <f>SUM(Aug!H15+G15)</f>
        <v>0</v>
      </c>
      <c r="I15" s="31">
        <f t="shared" si="0"/>
        <v>0</v>
      </c>
      <c r="J15" s="31">
        <f t="shared" si="1"/>
        <v>9963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85542</v>
      </c>
      <c r="D16" s="31">
        <f>(Jul!C16*3)+(Aug!C16*2)+(Sep!C16*1)</f>
        <v>521146</v>
      </c>
      <c r="E16" s="8">
        <v>15047</v>
      </c>
      <c r="F16" s="31">
        <f>(Jul!E16*3)+(Aug!E16*2)+(Sep!E16*1)</f>
        <v>68841</v>
      </c>
      <c r="G16" s="8">
        <v>281034</v>
      </c>
      <c r="H16" s="31">
        <f>SUM(Aug!H16+G16)</f>
        <v>657863</v>
      </c>
      <c r="I16" s="31">
        <f t="shared" si="0"/>
        <v>381623</v>
      </c>
      <c r="J16" s="31">
        <f t="shared" si="1"/>
        <v>1247850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5403</v>
      </c>
      <c r="D17" s="31">
        <f>(Jul!C17*3)+(Aug!C17*2)+(Sep!C17*1)</f>
        <v>40457</v>
      </c>
      <c r="E17" s="8">
        <v>6459</v>
      </c>
      <c r="F17" s="31">
        <f>(Jul!E17*3)+(Aug!E17*2)+(Sep!E17*1)</f>
        <v>17897</v>
      </c>
      <c r="G17" s="8">
        <v>33542</v>
      </c>
      <c r="H17" s="31">
        <f>SUM(Aug!H17+G17)</f>
        <v>43404</v>
      </c>
      <c r="I17" s="31">
        <f t="shared" si="0"/>
        <v>45404</v>
      </c>
      <c r="J17" s="31">
        <f t="shared" si="1"/>
        <v>101758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>
        <v>937</v>
      </c>
      <c r="D20" s="31">
        <f>(Jul!C20*3)+(Aug!C20*2)+(Sep!C20*1)</f>
        <v>2487</v>
      </c>
      <c r="E20" s="8">
        <v>2609</v>
      </c>
      <c r="F20" s="31">
        <f>(Jul!E20*3)+(Aug!E20*2)+(Sep!E20*1)</f>
        <v>4247</v>
      </c>
      <c r="G20" s="8">
        <v>271</v>
      </c>
      <c r="H20" s="31">
        <f>SUM(Aug!H20+G20)</f>
        <v>2829</v>
      </c>
      <c r="I20" s="31">
        <f t="shared" si="0"/>
        <v>3817</v>
      </c>
      <c r="J20" s="31">
        <f t="shared" si="1"/>
        <v>9563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4329</v>
      </c>
      <c r="D21" s="31">
        <f>(Jul!C21*3)+(Aug!C21*2)+(Sep!C21*1)</f>
        <v>7304</v>
      </c>
      <c r="E21" s="8">
        <v>2169</v>
      </c>
      <c r="F21" s="31">
        <f>(Jul!E21*3)+(Aug!E21*2)+(Sep!E21*1)</f>
        <v>5097</v>
      </c>
      <c r="G21" s="8">
        <v>31125</v>
      </c>
      <c r="H21" s="31">
        <f>SUM(Aug!H21+G21)</f>
        <v>55864</v>
      </c>
      <c r="I21" s="31">
        <f t="shared" si="0"/>
        <v>37623</v>
      </c>
      <c r="J21" s="31">
        <f t="shared" si="1"/>
        <v>68265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4727</v>
      </c>
      <c r="D22" s="31">
        <f>(Jul!C22*3)+(Aug!C22*2)+(Sep!C22*1)</f>
        <v>13911</v>
      </c>
      <c r="E22" s="8"/>
      <c r="F22" s="31">
        <f>(Jul!E22*3)+(Aug!E22*2)+(Sep!E22*1)</f>
        <v>3291</v>
      </c>
      <c r="G22" s="8"/>
      <c r="H22" s="31">
        <f>SUM(Aug!H22+G22)</f>
        <v>9522</v>
      </c>
      <c r="I22" s="31">
        <f t="shared" si="0"/>
        <v>4727</v>
      </c>
      <c r="J22" s="31">
        <f t="shared" si="1"/>
        <v>26724</v>
      </c>
    </row>
    <row r="23" spans="1:10" s="1" customFormat="1" ht="15.75" customHeight="1" x14ac:dyDescent="0.2">
      <c r="A23" s="5" t="s">
        <v>52</v>
      </c>
      <c r="B23" s="6" t="s">
        <v>22</v>
      </c>
      <c r="C23" s="25">
        <v>14350</v>
      </c>
      <c r="D23" s="31">
        <f>(Jul!C23*3)+(Aug!C23*2)+(Sep!C23*1)</f>
        <v>69821</v>
      </c>
      <c r="E23" s="8">
        <v>2352</v>
      </c>
      <c r="F23" s="31">
        <f>(Jul!E23*3)+(Aug!E23*2)+(Sep!E23*1)</f>
        <v>42462</v>
      </c>
      <c r="G23" s="8">
        <v>19436</v>
      </c>
      <c r="H23" s="31">
        <f>SUM(Aug!H23+G23)</f>
        <v>54245</v>
      </c>
      <c r="I23" s="31">
        <f t="shared" si="0"/>
        <v>36138</v>
      </c>
      <c r="J23" s="31">
        <f t="shared" si="1"/>
        <v>166528</v>
      </c>
    </row>
    <row r="24" spans="1:10" s="11" customFormat="1" ht="15.75" customHeight="1" x14ac:dyDescent="0.2">
      <c r="A24" s="9" t="s">
        <v>56</v>
      </c>
      <c r="B24" s="10" t="s">
        <v>22</v>
      </c>
      <c r="C24" s="25">
        <v>4294</v>
      </c>
      <c r="D24" s="31">
        <f>(Jul!C24*3)+(Aug!C24*2)+(Sep!C24*1)</f>
        <v>43833</v>
      </c>
      <c r="E24" s="8">
        <v>1830</v>
      </c>
      <c r="F24" s="31">
        <f>(Jul!E24*3)+(Aug!E24*2)+(Sep!E24*1)</f>
        <v>20299</v>
      </c>
      <c r="G24" s="8">
        <v>8839</v>
      </c>
      <c r="H24" s="31">
        <f>SUM(Aug!H24+G24)</f>
        <v>40628</v>
      </c>
      <c r="I24" s="31">
        <f t="shared" si="0"/>
        <v>14963</v>
      </c>
      <c r="J24" s="31">
        <f t="shared" si="1"/>
        <v>104760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7654</v>
      </c>
      <c r="D25" s="31">
        <f>(Jul!C25*3)+(Aug!C25*2)+(Sep!C25*1)</f>
        <v>23419</v>
      </c>
      <c r="E25" s="8">
        <v>1176</v>
      </c>
      <c r="F25" s="31">
        <f>(Jul!E25*3)+(Aug!E25*2)+(Sep!E25*1)</f>
        <v>3370</v>
      </c>
      <c r="G25" s="8">
        <v>12489</v>
      </c>
      <c r="H25" s="31">
        <f>SUM(Aug!H25+G25)</f>
        <v>20334</v>
      </c>
      <c r="I25" s="31">
        <f t="shared" si="0"/>
        <v>21319</v>
      </c>
      <c r="J25" s="31">
        <f t="shared" si="1"/>
        <v>47123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2974</v>
      </c>
      <c r="D26" s="31">
        <f>(Jul!C26*3)+(Aug!C26*2)+(Sep!C26*1)</f>
        <v>11833</v>
      </c>
      <c r="E26" s="8">
        <v>2352</v>
      </c>
      <c r="F26" s="31">
        <f>(Jul!E26*3)+(Aug!E26*2)+(Sep!E26*1)</f>
        <v>14058</v>
      </c>
      <c r="G26" s="8">
        <v>11895</v>
      </c>
      <c r="H26" s="31">
        <f>SUM(Aug!H26+G26)</f>
        <v>13007</v>
      </c>
      <c r="I26" s="31">
        <f t="shared" si="0"/>
        <v>17221</v>
      </c>
      <c r="J26" s="31">
        <f t="shared" si="1"/>
        <v>38898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1305</v>
      </c>
      <c r="D27" s="31">
        <f>(Jul!C27*3)+(Aug!C27*2)+(Sep!C27*1)</f>
        <v>10031</v>
      </c>
      <c r="E27" s="8">
        <v>1025</v>
      </c>
      <c r="F27" s="31">
        <f>(Jul!E27*3)+(Aug!E27*2)+(Sep!E27*1)</f>
        <v>7738</v>
      </c>
      <c r="G27" s="8">
        <v>7815</v>
      </c>
      <c r="H27" s="31">
        <f>SUM(Aug!H27+G27)</f>
        <v>11674</v>
      </c>
      <c r="I27" s="31">
        <f t="shared" si="0"/>
        <v>10145</v>
      </c>
      <c r="J27" s="31">
        <f t="shared" si="1"/>
        <v>29443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6811</v>
      </c>
      <c r="D28" s="31">
        <f>(Jul!C28*3)+(Aug!C28*2)+(Sep!C28*1)</f>
        <v>13189</v>
      </c>
      <c r="E28" s="8"/>
      <c r="F28" s="31">
        <f>(Jul!E28*3)+(Aug!E28*2)+(Sep!E28*1)</f>
        <v>0</v>
      </c>
      <c r="G28" s="8">
        <v>20979</v>
      </c>
      <c r="H28" s="31">
        <f>SUM(Aug!H28+G28)</f>
        <v>23376</v>
      </c>
      <c r="I28" s="31">
        <f t="shared" si="0"/>
        <v>27790</v>
      </c>
      <c r="J28" s="31">
        <f t="shared" si="1"/>
        <v>36565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11416</v>
      </c>
      <c r="E29" s="8">
        <v>1097</v>
      </c>
      <c r="F29" s="31">
        <f>(Jul!E29*3)+(Aug!E29*2)+(Sep!E29*1)</f>
        <v>8780</v>
      </c>
      <c r="G29" s="8"/>
      <c r="H29" s="31">
        <f>SUM(Aug!H29+G29)</f>
        <v>19324</v>
      </c>
      <c r="I29" s="31">
        <f t="shared" si="0"/>
        <v>1097</v>
      </c>
      <c r="J29" s="31">
        <f t="shared" si="1"/>
        <v>39520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8303</v>
      </c>
      <c r="D30" s="31">
        <f>(Jul!C30*3)+(Aug!C30*2)+(Sep!C30*1)</f>
        <v>46618</v>
      </c>
      <c r="E30" s="8">
        <v>4442</v>
      </c>
      <c r="F30" s="31">
        <f>(Jul!E30*3)+(Aug!E30*2)+(Sep!E30*1)</f>
        <v>72448</v>
      </c>
      <c r="G30" s="8">
        <v>9242</v>
      </c>
      <c r="H30" s="31">
        <f>SUM(Aug!H30+G30)</f>
        <v>425670</v>
      </c>
      <c r="I30" s="31">
        <f t="shared" si="0"/>
        <v>21987</v>
      </c>
      <c r="J30" s="31">
        <f t="shared" si="1"/>
        <v>544736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8728</v>
      </c>
      <c r="D31" s="31">
        <f>(Jul!C31*3)+(Aug!C31*2)+(Sep!C31*1)</f>
        <v>84052</v>
      </c>
      <c r="E31" s="8">
        <v>10997</v>
      </c>
      <c r="F31" s="31">
        <f>(Jul!E31*3)+(Aug!E31*2)+(Sep!E31*1)</f>
        <v>88025</v>
      </c>
      <c r="G31" s="8">
        <v>1915</v>
      </c>
      <c r="H31" s="31">
        <f>SUM(Aug!H31+G31)</f>
        <v>45718</v>
      </c>
      <c r="I31" s="31">
        <f t="shared" si="0"/>
        <v>21640</v>
      </c>
      <c r="J31" s="31">
        <f t="shared" si="1"/>
        <v>217795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28091</v>
      </c>
      <c r="E32" s="8"/>
      <c r="F32" s="31">
        <f>(Jul!E32*3)+(Aug!E32*2)+(Sep!E32*1)</f>
        <v>0</v>
      </c>
      <c r="G32" s="8"/>
      <c r="H32" s="31">
        <f>SUM(Aug!H32+G32)</f>
        <v>175658</v>
      </c>
      <c r="I32" s="31">
        <f t="shared" si="0"/>
        <v>0</v>
      </c>
      <c r="J32" s="31">
        <f t="shared" si="1"/>
        <v>203749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3343</v>
      </c>
      <c r="D33" s="31">
        <f>(Jul!C33*3)+(Aug!C33*2)+(Sep!C33*1)</f>
        <v>16899</v>
      </c>
      <c r="E33" s="8"/>
      <c r="F33" s="31">
        <f>(Jul!E33*3)+(Aug!E33*2)+(Sep!E33*1)</f>
        <v>0</v>
      </c>
      <c r="G33" s="8">
        <v>1521</v>
      </c>
      <c r="H33" s="31">
        <f>SUM(Aug!H33+G33)</f>
        <v>64198</v>
      </c>
      <c r="I33" s="31">
        <f t="shared" si="0"/>
        <v>4864</v>
      </c>
      <c r="J33" s="31">
        <f t="shared" si="1"/>
        <v>81097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10124</v>
      </c>
      <c r="E34" s="8"/>
      <c r="F34" s="31">
        <f>(Jul!E34*3)+(Aug!E34*2)+(Sep!E34*1)</f>
        <v>0</v>
      </c>
      <c r="G34" s="8"/>
      <c r="H34" s="31">
        <f>SUM(Aug!H34+G34)</f>
        <v>5425</v>
      </c>
      <c r="I34" s="31">
        <f t="shared" si="0"/>
        <v>0</v>
      </c>
      <c r="J34" s="31">
        <f t="shared" si="1"/>
        <v>15549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7682</v>
      </c>
      <c r="D35" s="31">
        <f>(Jul!C35*3)+(Aug!C35*2)+(Sep!C35*1)</f>
        <v>53127</v>
      </c>
      <c r="E35" s="8"/>
      <c r="F35" s="31">
        <f>(Jul!E35*3)+(Aug!E35*2)+(Sep!E35*1)</f>
        <v>0</v>
      </c>
      <c r="G35" s="8">
        <v>5903</v>
      </c>
      <c r="H35" s="31">
        <f>SUM(Aug!H35+G35)</f>
        <v>13086</v>
      </c>
      <c r="I35" s="31">
        <f t="shared" si="0"/>
        <v>13585</v>
      </c>
      <c r="J35" s="31">
        <f t="shared" si="1"/>
        <v>66213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834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834</v>
      </c>
    </row>
    <row r="37" spans="1:10" s="1" customFormat="1" ht="15.75" customHeight="1" x14ac:dyDescent="0.2">
      <c r="A37" s="5" t="s">
        <v>33</v>
      </c>
      <c r="B37" s="6" t="s">
        <v>20</v>
      </c>
      <c r="C37" s="25">
        <v>8017</v>
      </c>
      <c r="D37" s="31">
        <f>(Jul!C37*3)+(Aug!C37*2)+(Sep!C37*1)</f>
        <v>21707</v>
      </c>
      <c r="E37" s="8"/>
      <c r="F37" s="31">
        <f>(Jul!E37*3)+(Aug!E37*2)+(Sep!E37*1)</f>
        <v>0</v>
      </c>
      <c r="G37" s="8">
        <v>23351</v>
      </c>
      <c r="H37" s="31">
        <f>SUM(Aug!H37+G37)</f>
        <v>24061</v>
      </c>
      <c r="I37" s="31">
        <f t="shared" si="0"/>
        <v>31368</v>
      </c>
      <c r="J37" s="31">
        <f t="shared" si="1"/>
        <v>45768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5976</v>
      </c>
      <c r="E38" s="8"/>
      <c r="F38" s="31">
        <f>(Jul!E38*3)+(Aug!E38*2)+(Sep!E38*1)</f>
        <v>9171</v>
      </c>
      <c r="G38" s="8"/>
      <c r="H38" s="31">
        <f>SUM(Aug!H38+G38)</f>
        <v>0</v>
      </c>
      <c r="I38" s="31">
        <f t="shared" si="0"/>
        <v>0</v>
      </c>
      <c r="J38" s="31">
        <f t="shared" si="1"/>
        <v>15147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32815</v>
      </c>
      <c r="E39" s="8"/>
      <c r="F39" s="31">
        <f>(Jul!E39*3)+(Aug!E39*2)+(Sep!E39*1)</f>
        <v>0</v>
      </c>
      <c r="G39" s="8"/>
      <c r="H39" s="31">
        <f>SUM(Aug!H39+G39)</f>
        <v>16445</v>
      </c>
      <c r="I39" s="31">
        <f t="shared" si="0"/>
        <v>0</v>
      </c>
      <c r="J39" s="31">
        <f t="shared" si="1"/>
        <v>49260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6658</v>
      </c>
      <c r="E40" s="8"/>
      <c r="F40" s="31">
        <f>(Jul!E40*3)+(Aug!E40*2)+(Sep!E40*1)</f>
        <v>0</v>
      </c>
      <c r="G40" s="8"/>
      <c r="H40" s="31">
        <f>SUM(Aug!H40+G40)</f>
        <v>2130</v>
      </c>
      <c r="I40" s="31">
        <f t="shared" si="0"/>
        <v>0</v>
      </c>
      <c r="J40" s="31">
        <f t="shared" si="1"/>
        <v>8788</v>
      </c>
    </row>
    <row r="41" spans="1:10" s="11" customFormat="1" ht="15.75" customHeight="1" x14ac:dyDescent="0.2">
      <c r="A41" s="9" t="s">
        <v>39</v>
      </c>
      <c r="B41" s="10" t="s">
        <v>20</v>
      </c>
      <c r="C41" s="25">
        <v>3140</v>
      </c>
      <c r="D41" s="31">
        <f>(Jul!C41*3)+(Aug!C41*2)+(Sep!C41*1)</f>
        <v>6052</v>
      </c>
      <c r="E41" s="8"/>
      <c r="F41" s="31">
        <f>(Jul!E41*3)+(Aug!E41*2)+(Sep!E41*1)</f>
        <v>0</v>
      </c>
      <c r="G41" s="8">
        <v>46787</v>
      </c>
      <c r="H41" s="31">
        <f>SUM(Aug!H41+G41)</f>
        <v>46787</v>
      </c>
      <c r="I41" s="31">
        <f t="shared" si="0"/>
        <v>49927</v>
      </c>
      <c r="J41" s="31">
        <f t="shared" si="1"/>
        <v>52839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12015</v>
      </c>
      <c r="D42" s="31">
        <f>(Jul!C42*3)+(Aug!C42*2)+(Sep!C42*1)</f>
        <v>65555</v>
      </c>
      <c r="E42" s="8"/>
      <c r="F42" s="31">
        <f>(Jul!E42*3)+(Aug!E42*2)+(Sep!E42*1)</f>
        <v>0</v>
      </c>
      <c r="G42" s="8">
        <v>1700</v>
      </c>
      <c r="H42" s="31">
        <f>SUM(Aug!H42+G42)</f>
        <v>74378</v>
      </c>
      <c r="I42" s="31">
        <f t="shared" si="0"/>
        <v>13715</v>
      </c>
      <c r="J42" s="31">
        <f t="shared" si="1"/>
        <v>139933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6732</v>
      </c>
      <c r="D43" s="31">
        <f>(Jul!C43*3)+(Aug!C43*2)+(Sep!C43*1)</f>
        <v>74707</v>
      </c>
      <c r="E43" s="8"/>
      <c r="F43" s="31">
        <f>(Jul!E43*3)+(Aug!E43*2)+(Sep!E43*1)</f>
        <v>3549</v>
      </c>
      <c r="G43" s="8">
        <v>28098</v>
      </c>
      <c r="H43" s="31">
        <f>SUM(Aug!H43+G43)</f>
        <v>71966</v>
      </c>
      <c r="I43" s="31">
        <f t="shared" si="0"/>
        <v>34830</v>
      </c>
      <c r="J43" s="31">
        <f t="shared" si="1"/>
        <v>150222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18562</v>
      </c>
      <c r="D44" s="31">
        <f>(Jul!C44*3)+(Aug!C44*2)+(Sep!C44*1)</f>
        <v>136413</v>
      </c>
      <c r="E44" s="8"/>
      <c r="F44" s="31">
        <f>(Jul!E44*3)+(Aug!E44*2)+(Sep!E44*1)</f>
        <v>0</v>
      </c>
      <c r="G44" s="8">
        <v>154175</v>
      </c>
      <c r="H44" s="31">
        <f>SUM(Aug!H44+G44)</f>
        <v>286902</v>
      </c>
      <c r="I44" s="31">
        <f t="shared" si="0"/>
        <v>172737</v>
      </c>
      <c r="J44" s="31">
        <f t="shared" si="1"/>
        <v>423315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1150</v>
      </c>
      <c r="D45" s="31">
        <f>(Jul!C45*3)+(Aug!C45*2)+(Sep!C45*1)</f>
        <v>15549</v>
      </c>
      <c r="E45" s="8"/>
      <c r="F45" s="31">
        <f>(Jul!E45*3)+(Aug!E45*2)+(Sep!E45*1)</f>
        <v>0</v>
      </c>
      <c r="G45" s="8">
        <v>16517</v>
      </c>
      <c r="H45" s="31">
        <f>SUM(Aug!H45+G45)</f>
        <v>39347</v>
      </c>
      <c r="I45" s="31">
        <f t="shared" si="0"/>
        <v>17667</v>
      </c>
      <c r="J45" s="31">
        <f t="shared" si="1"/>
        <v>54896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3438</v>
      </c>
      <c r="E46" s="8"/>
      <c r="F46" s="31">
        <f>(Jul!E46*3)+(Aug!E46*2)+(Sep!E46*1)</f>
        <v>0</v>
      </c>
      <c r="G46" s="8"/>
      <c r="H46" s="31">
        <f>SUM(Aug!H46+G46)</f>
        <v>1073</v>
      </c>
      <c r="I46" s="31">
        <f t="shared" si="0"/>
        <v>0</v>
      </c>
      <c r="J46" s="31">
        <f t="shared" si="1"/>
        <v>4511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18272</v>
      </c>
      <c r="D47" s="31">
        <f>(Jul!C47*3)+(Aug!C47*2)+(Sep!C47*1)</f>
        <v>69080</v>
      </c>
      <c r="E47" s="8"/>
      <c r="F47" s="31">
        <f>(Jul!E47*3)+(Aug!E47*2)+(Sep!E47*1)</f>
        <v>0</v>
      </c>
      <c r="G47" s="8">
        <v>69744</v>
      </c>
      <c r="H47" s="31">
        <f>SUM(Aug!H47+G47)</f>
        <v>102145</v>
      </c>
      <c r="I47" s="31">
        <f t="shared" si="0"/>
        <v>88016</v>
      </c>
      <c r="J47" s="31">
        <f t="shared" si="1"/>
        <v>171225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3245</v>
      </c>
      <c r="D48" s="31">
        <f>(Jul!C48*3)+(Aug!C48*2)+(Sep!C48*1)</f>
        <v>52550</v>
      </c>
      <c r="E48" s="8"/>
      <c r="F48" s="31">
        <f>(Jul!E48*3)+(Aug!E48*2)+(Sep!E48*1)</f>
        <v>0</v>
      </c>
      <c r="G48" s="8">
        <v>8656</v>
      </c>
      <c r="H48" s="31">
        <f>SUM(Aug!H48+G48)</f>
        <v>20764</v>
      </c>
      <c r="I48" s="31">
        <f t="shared" si="0"/>
        <v>11901</v>
      </c>
      <c r="J48" s="31">
        <f t="shared" si="1"/>
        <v>73314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834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834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3079</v>
      </c>
      <c r="D50" s="31">
        <f>(Jul!C50*3)+(Aug!C50*2)+(Sep!C50*1)</f>
        <v>40937</v>
      </c>
      <c r="E50" s="8"/>
      <c r="F50" s="31">
        <f>(Jul!E50*3)+(Aug!E50*2)+(Sep!E50*1)</f>
        <v>0</v>
      </c>
      <c r="G50" s="8">
        <v>6159</v>
      </c>
      <c r="H50" s="31">
        <f>SUM(Aug!H50+G50)</f>
        <v>24586</v>
      </c>
      <c r="I50" s="31">
        <f t="shared" si="0"/>
        <v>9238</v>
      </c>
      <c r="J50" s="31">
        <f t="shared" si="1"/>
        <v>65523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17472</v>
      </c>
      <c r="D51" s="31">
        <f>(Jul!C51*3)+(Aug!C51*2)+(Sep!C51*1)</f>
        <v>166250</v>
      </c>
      <c r="E51" s="8"/>
      <c r="F51" s="31">
        <f>(Jul!E51*3)+(Aug!E51*2)+(Sep!E51*1)</f>
        <v>0</v>
      </c>
      <c r="G51" s="8">
        <v>73245</v>
      </c>
      <c r="H51" s="31">
        <f>SUM(Aug!H51+G51)</f>
        <v>176174</v>
      </c>
      <c r="I51" s="31">
        <f t="shared" si="0"/>
        <v>90717</v>
      </c>
      <c r="J51" s="31">
        <f t="shared" si="1"/>
        <v>342424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5010</v>
      </c>
      <c r="D52" s="31">
        <f>(Jul!C52*3)+(Aug!C52*2)+(Sep!C52*1)</f>
        <v>30767</v>
      </c>
      <c r="E52" s="8"/>
      <c r="F52" s="31">
        <f>(Jul!E52*3)+(Aug!E52*2)+(Sep!E52*1)</f>
        <v>0</v>
      </c>
      <c r="G52" s="8">
        <v>1500</v>
      </c>
      <c r="H52" s="31">
        <f>SUM(Aug!H52+G52)</f>
        <v>33411</v>
      </c>
      <c r="I52" s="31">
        <f t="shared" si="0"/>
        <v>6510</v>
      </c>
      <c r="J52" s="31">
        <f t="shared" si="1"/>
        <v>64178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30264</v>
      </c>
      <c r="E53" s="8"/>
      <c r="F53" s="31">
        <f>(Jul!E53*3)+(Aug!E53*2)+(Sep!E53*1)</f>
        <v>0</v>
      </c>
      <c r="G53" s="8"/>
      <c r="H53" s="31">
        <f>SUM(Aug!H53+G53)</f>
        <v>63119</v>
      </c>
      <c r="I53" s="31">
        <f t="shared" si="0"/>
        <v>0</v>
      </c>
      <c r="J53" s="31">
        <f t="shared" si="1"/>
        <v>93383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417</v>
      </c>
      <c r="D54" s="31">
        <f>(Jul!C54*3)+(Aug!C54*2)+(Sep!C54*1)</f>
        <v>15815</v>
      </c>
      <c r="E54" s="8"/>
      <c r="F54" s="31">
        <f>(Jul!E54*3)+(Aug!E54*2)+(Sep!E54*1)</f>
        <v>0</v>
      </c>
      <c r="G54" s="8">
        <v>417</v>
      </c>
      <c r="H54" s="31">
        <f>SUM(Aug!H54+G54)</f>
        <v>18291</v>
      </c>
      <c r="I54" s="31">
        <f t="shared" si="0"/>
        <v>834</v>
      </c>
      <c r="J54" s="31">
        <f t="shared" si="1"/>
        <v>34106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1183</v>
      </c>
      <c r="D55" s="31">
        <f>(Jul!C55*3)+(Aug!C55*2)+(Sep!C55*1)</f>
        <v>86958</v>
      </c>
      <c r="E55" s="8"/>
      <c r="F55" s="31">
        <f>(Jul!E55*3)+(Aug!E55*2)+(Sep!E55*1)</f>
        <v>0</v>
      </c>
      <c r="G55" s="8">
        <v>1590</v>
      </c>
      <c r="H55" s="31">
        <f>SUM(Aug!H55+G55)</f>
        <v>61386</v>
      </c>
      <c r="I55" s="31">
        <f t="shared" si="0"/>
        <v>2773</v>
      </c>
      <c r="J55" s="31">
        <f t="shared" si="1"/>
        <v>148344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855</v>
      </c>
      <c r="D57" s="31">
        <f>(Jul!C57*3)+(Aug!C57*2)+(Sep!C57*1)</f>
        <v>26336</v>
      </c>
      <c r="E57" s="8"/>
      <c r="F57" s="31">
        <f>(Jul!E57*3)+(Aug!E57*2)+(Sep!E57*1)</f>
        <v>0</v>
      </c>
      <c r="G57" s="8">
        <v>3421</v>
      </c>
      <c r="H57" s="31">
        <f>SUM(Aug!H57+G57)</f>
        <v>23108</v>
      </c>
      <c r="I57" s="31">
        <f t="shared" si="0"/>
        <v>4276</v>
      </c>
      <c r="J57" s="31">
        <f t="shared" si="1"/>
        <v>49444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19095</v>
      </c>
      <c r="E58" s="8"/>
      <c r="F58" s="31">
        <f>(Jul!E58*3)+(Aug!E58*2)+(Sep!E58*1)</f>
        <v>0</v>
      </c>
      <c r="G58" s="8"/>
      <c r="H58" s="31">
        <f>SUM(Aug!H58+G58)</f>
        <v>18097</v>
      </c>
      <c r="I58" s="31">
        <f t="shared" si="0"/>
        <v>0</v>
      </c>
      <c r="J58" s="31">
        <f t="shared" si="1"/>
        <v>37192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834</v>
      </c>
      <c r="E59" s="8"/>
      <c r="F59" s="31">
        <f>(Jul!E59*3)+(Aug!E59*2)+(Sep!E59*1)</f>
        <v>0</v>
      </c>
      <c r="G59" s="8"/>
      <c r="H59" s="31">
        <f>SUM(Aug!H59+G59)</f>
        <v>296</v>
      </c>
      <c r="I59" s="31">
        <f t="shared" si="0"/>
        <v>0</v>
      </c>
      <c r="J59" s="31">
        <f t="shared" si="1"/>
        <v>1130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43062</v>
      </c>
      <c r="D60" s="31">
        <f>(Jul!C60*3)+(Aug!C60*2)+(Sep!C60*1)</f>
        <v>535906</v>
      </c>
      <c r="E60" s="8"/>
      <c r="F60" s="31">
        <f>(Jul!E60*3)+(Aug!E60*2)+(Sep!E60*1)</f>
        <v>0</v>
      </c>
      <c r="G60" s="8">
        <v>338155</v>
      </c>
      <c r="H60" s="31">
        <f>SUM(Aug!H60+G60)</f>
        <v>897050</v>
      </c>
      <c r="I60" s="31">
        <f t="shared" si="0"/>
        <v>381217</v>
      </c>
      <c r="J60" s="31">
        <f t="shared" si="1"/>
        <v>1432956</v>
      </c>
    </row>
    <row r="61" spans="1:10" s="1" customFormat="1" ht="15.75" customHeight="1" x14ac:dyDescent="0.2">
      <c r="A61" s="5" t="s">
        <v>72</v>
      </c>
      <c r="B61" s="6" t="s">
        <v>20</v>
      </c>
      <c r="C61" s="25">
        <v>5128</v>
      </c>
      <c r="D61" s="31">
        <f>(Jul!C61*3)+(Aug!C61*2)+(Sep!C61*1)</f>
        <v>5400</v>
      </c>
      <c r="E61" s="8"/>
      <c r="F61" s="31">
        <f>(Jul!E61*3)+(Aug!E61*2)+(Sep!E61*1)</f>
        <v>0</v>
      </c>
      <c r="G61" s="8">
        <v>8217</v>
      </c>
      <c r="H61" s="31">
        <f>SUM(Aug!H61+G61)</f>
        <v>8217</v>
      </c>
      <c r="I61" s="31">
        <f t="shared" si="0"/>
        <v>13345</v>
      </c>
      <c r="J61" s="31">
        <f t="shared" si="1"/>
        <v>13617</v>
      </c>
    </row>
    <row r="62" spans="1:10" s="11" customFormat="1" ht="15.75" customHeight="1" x14ac:dyDescent="0.2">
      <c r="A62" s="9" t="s">
        <v>73</v>
      </c>
      <c r="B62" s="10" t="s">
        <v>20</v>
      </c>
      <c r="C62" s="25">
        <v>1084</v>
      </c>
      <c r="D62" s="31">
        <f>(Jul!C62*3)+(Aug!C62*2)+(Sep!C62*1)</f>
        <v>4456</v>
      </c>
      <c r="E62" s="8"/>
      <c r="F62" s="31">
        <f>(Jul!E62*3)+(Aug!E62*2)+(Sep!E62*1)</f>
        <v>0</v>
      </c>
      <c r="G62" s="8">
        <v>1930</v>
      </c>
      <c r="H62" s="31">
        <f>SUM(Aug!H62+G62)</f>
        <v>4779</v>
      </c>
      <c r="I62" s="31">
        <f t="shared" si="0"/>
        <v>3014</v>
      </c>
      <c r="J62" s="31">
        <f t="shared" si="1"/>
        <v>9235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3434</v>
      </c>
      <c r="D63" s="31">
        <f>(Jul!C63*3)+(Aug!C63*2)+(Sep!C63*1)</f>
        <v>19174</v>
      </c>
      <c r="E63" s="8"/>
      <c r="F63" s="31">
        <f>(Jul!E63*3)+(Aug!E63*2)+(Sep!E63*1)</f>
        <v>0</v>
      </c>
      <c r="G63" s="8">
        <v>7119</v>
      </c>
      <c r="H63" s="31">
        <f>SUM(Aug!H63+G63)</f>
        <v>26771</v>
      </c>
      <c r="I63" s="31">
        <f t="shared" si="0"/>
        <v>10553</v>
      </c>
      <c r="J63" s="31">
        <f t="shared" si="1"/>
        <v>45945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6522</v>
      </c>
      <c r="E65" s="8"/>
      <c r="F65" s="31">
        <f>(Jul!E65*3)+(Aug!E65*2)+(Sep!E65*1)</f>
        <v>0</v>
      </c>
      <c r="G65" s="8"/>
      <c r="H65" s="31">
        <f>SUM(Aug!H65+G65)</f>
        <v>2169</v>
      </c>
      <c r="I65" s="31">
        <f t="shared" si="2"/>
        <v>0</v>
      </c>
      <c r="J65" s="31">
        <f t="shared" si="3"/>
        <v>8691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15185</v>
      </c>
      <c r="E66" s="8"/>
      <c r="F66" s="31">
        <f>(Jul!E66*3)+(Aug!E66*2)+(Sep!E66*1)</f>
        <v>0</v>
      </c>
      <c r="G66" s="8"/>
      <c r="H66" s="31">
        <f>SUM(Aug!H66+G66)</f>
        <v>71992</v>
      </c>
      <c r="I66" s="31">
        <f t="shared" si="2"/>
        <v>0</v>
      </c>
      <c r="J66" s="31">
        <f t="shared" si="3"/>
        <v>87177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7330</v>
      </c>
      <c r="E67" s="8"/>
      <c r="F67" s="31">
        <f>(Jul!E67*3)+(Aug!E67*2)+(Sep!E67*1)</f>
        <v>0</v>
      </c>
      <c r="G67" s="8"/>
      <c r="H67" s="31">
        <f>SUM(Aug!H67+G67)</f>
        <v>1767</v>
      </c>
      <c r="I67" s="31">
        <f t="shared" si="2"/>
        <v>0</v>
      </c>
      <c r="J67" s="31">
        <f t="shared" si="3"/>
        <v>9097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1855</v>
      </c>
      <c r="D69" s="31">
        <f>(Jul!C69*3)+(Aug!C69*2)+(Sep!C69*1)</f>
        <v>10696</v>
      </c>
      <c r="E69" s="8"/>
      <c r="F69" s="31">
        <f>(Jul!E69*3)+(Aug!E69*2)+(Sep!E69*1)</f>
        <v>0</v>
      </c>
      <c r="G69" s="8">
        <v>2650</v>
      </c>
      <c r="H69" s="31">
        <f>SUM(Aug!H69+G69)</f>
        <v>39317</v>
      </c>
      <c r="I69" s="31">
        <f t="shared" si="2"/>
        <v>4505</v>
      </c>
      <c r="J69" s="31">
        <f t="shared" si="3"/>
        <v>50013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16463</v>
      </c>
      <c r="E70" s="8"/>
      <c r="F70" s="31">
        <f>(Jul!E70*3)+(Aug!E70*2)+(Sep!E70*1)</f>
        <v>0</v>
      </c>
      <c r="G70" s="8"/>
      <c r="H70" s="31">
        <f>SUM(Aug!H70+G70)</f>
        <v>5905</v>
      </c>
      <c r="I70" s="31">
        <f t="shared" si="2"/>
        <v>0</v>
      </c>
      <c r="J70" s="31">
        <f t="shared" si="3"/>
        <v>22368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52461</v>
      </c>
      <c r="D71" s="31">
        <f>(Jul!C71*3)+(Aug!C71*2)+(Sep!C71*1)</f>
        <v>382148</v>
      </c>
      <c r="E71" s="8"/>
      <c r="F71" s="31">
        <f>(Jul!E71*3)+(Aug!E71*2)+(Sep!E71*1)</f>
        <v>3528</v>
      </c>
      <c r="G71" s="8">
        <v>221998</v>
      </c>
      <c r="H71" s="31">
        <f>SUM(Aug!H71+G71)</f>
        <v>644930</v>
      </c>
      <c r="I71" s="31">
        <f t="shared" si="2"/>
        <v>274459</v>
      </c>
      <c r="J71" s="31">
        <f t="shared" si="3"/>
        <v>1030606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274699</v>
      </c>
      <c r="D72" s="32">
        <f t="shared" si="4"/>
        <v>1684591</v>
      </c>
      <c r="E72" s="32">
        <f t="shared" si="4"/>
        <v>137071</v>
      </c>
      <c r="F72" s="32">
        <f t="shared" si="4"/>
        <v>940212</v>
      </c>
      <c r="G72" s="32">
        <f t="shared" si="4"/>
        <v>940771</v>
      </c>
      <c r="H72" s="32">
        <f t="shared" si="4"/>
        <v>2642802</v>
      </c>
      <c r="I72" s="32">
        <f t="shared" si="4"/>
        <v>1352541</v>
      </c>
      <c r="J72" s="32">
        <f t="shared" si="4"/>
        <v>5267605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217198</v>
      </c>
      <c r="D73" s="32">
        <f t="shared" si="5"/>
        <v>2020945</v>
      </c>
      <c r="E73" s="32">
        <f t="shared" si="5"/>
        <v>0</v>
      </c>
      <c r="F73" s="32">
        <f t="shared" si="5"/>
        <v>16248</v>
      </c>
      <c r="G73" s="32">
        <f t="shared" si="5"/>
        <v>1022853</v>
      </c>
      <c r="H73" s="32">
        <f t="shared" si="5"/>
        <v>3065730</v>
      </c>
      <c r="I73" s="32">
        <f t="shared" si="5"/>
        <v>1240051</v>
      </c>
      <c r="J73" s="32">
        <f t="shared" si="5"/>
        <v>5102923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491897</v>
      </c>
      <c r="D74" s="32">
        <f t="shared" ref="D74:J74" si="6">SUM(D72:D73)</f>
        <v>3705536</v>
      </c>
      <c r="E74" s="32">
        <f t="shared" si="6"/>
        <v>137071</v>
      </c>
      <c r="F74" s="32">
        <f t="shared" si="6"/>
        <v>956460</v>
      </c>
      <c r="G74" s="32">
        <f t="shared" si="6"/>
        <v>1963624</v>
      </c>
      <c r="H74" s="32">
        <f t="shared" si="6"/>
        <v>5708532</v>
      </c>
      <c r="I74" s="32">
        <f t="shared" si="6"/>
        <v>2592592</v>
      </c>
      <c r="J74" s="32">
        <f t="shared" si="6"/>
        <v>10370528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8" activePane="bottomLeft" state="frozen"/>
      <selection pane="bottomLeft" activeCell="C32" sqref="C3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44300</v>
      </c>
      <c r="D5" s="30">
        <f>(Jul!C5*4)+(Aug!C5*3)+(Sep!C5*2)+(Oct!C5*1)</f>
        <v>673638</v>
      </c>
      <c r="E5" s="26">
        <v>63919</v>
      </c>
      <c r="F5" s="30">
        <f>(Jul!E5*4)+(Aug!E5*3)+(Sep!E5*2)+(Oct!E5*1)</f>
        <v>664319</v>
      </c>
      <c r="G5" s="26">
        <v>98685</v>
      </c>
      <c r="H5" s="30">
        <f>Sep!H5+G5</f>
        <v>912680</v>
      </c>
      <c r="I5" s="30">
        <f t="shared" ref="I5:I63" si="0">C5+E5+G5</f>
        <v>206904</v>
      </c>
      <c r="J5" s="30">
        <f t="shared" ref="J5:J63" si="1">D5+F5+H5</f>
        <v>2250637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1740</v>
      </c>
      <c r="D6" s="30">
        <f>(Jul!C6*4)+(Aug!C6*3)+(Sep!C6*2)+(Oct!C6*1)</f>
        <v>38676</v>
      </c>
      <c r="E6" s="26">
        <v>4182</v>
      </c>
      <c r="F6" s="30">
        <f>(Jul!E6*4)+(Aug!E6*3)+(Sep!E6*2)+(Oct!E6*1)</f>
        <v>9314</v>
      </c>
      <c r="G6" s="26">
        <v>10627</v>
      </c>
      <c r="H6" s="30">
        <f>Sep!H6+G6</f>
        <v>57281</v>
      </c>
      <c r="I6" s="30">
        <f t="shared" si="0"/>
        <v>16549</v>
      </c>
      <c r="J6" s="30">
        <f t="shared" si="1"/>
        <v>105271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14891</v>
      </c>
      <c r="D7" s="30">
        <f>(Jul!C7*4)+(Aug!C7*3)+(Sep!C7*2)+(Oct!C7*1)</f>
        <v>136869</v>
      </c>
      <c r="E7" s="26">
        <v>5880</v>
      </c>
      <c r="F7" s="30">
        <f>(Jul!E7*4)+(Aug!E7*3)+(Sep!E7*2)+(Oct!E7*1)</f>
        <v>96479</v>
      </c>
      <c r="G7" s="26">
        <v>93941</v>
      </c>
      <c r="H7" s="30">
        <f>Sep!H7+G7</f>
        <v>181912</v>
      </c>
      <c r="I7" s="30">
        <f t="shared" si="0"/>
        <v>114712</v>
      </c>
      <c r="J7" s="30">
        <f t="shared" si="1"/>
        <v>415260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3495</v>
      </c>
      <c r="D8" s="30">
        <f>(Jul!C8*4)+(Aug!C8*3)+(Sep!C8*2)+(Oct!C8*1)</f>
        <v>18059</v>
      </c>
      <c r="E8" s="26"/>
      <c r="F8" s="30">
        <f>(Jul!E8*4)+(Aug!E8*3)+(Sep!E8*2)+(Oct!E8*1)</f>
        <v>0</v>
      </c>
      <c r="G8" s="26">
        <v>5943</v>
      </c>
      <c r="H8" s="30">
        <f>Sep!H8+G8</f>
        <v>16184</v>
      </c>
      <c r="I8" s="30">
        <f t="shared" si="0"/>
        <v>9438</v>
      </c>
      <c r="J8" s="30">
        <f t="shared" si="1"/>
        <v>34243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5491</v>
      </c>
      <c r="D9" s="30">
        <f>(Jul!C9*4)+(Aug!C9*3)+(Sep!C9*2)+(Oct!C9*1)</f>
        <v>25399</v>
      </c>
      <c r="E9" s="26"/>
      <c r="F9" s="30">
        <f>(Jul!E9*4)+(Aug!E9*3)+(Sep!E9*2)+(Oct!E9*1)</f>
        <v>14376</v>
      </c>
      <c r="G9" s="26">
        <v>532</v>
      </c>
      <c r="H9" s="30">
        <f>Sep!H9+G9</f>
        <v>15442</v>
      </c>
      <c r="I9" s="30">
        <f t="shared" si="0"/>
        <v>6023</v>
      </c>
      <c r="J9" s="30">
        <f t="shared" si="1"/>
        <v>55217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43994</v>
      </c>
      <c r="E10" s="26">
        <v>19345</v>
      </c>
      <c r="F10" s="30">
        <f>(Jul!E10*4)+(Aug!E10*3)+(Sep!E10*2)+(Oct!E10*1)</f>
        <v>95723</v>
      </c>
      <c r="G10" s="26">
        <v>7056</v>
      </c>
      <c r="H10" s="30">
        <f>Sep!H10+G10</f>
        <v>40346</v>
      </c>
      <c r="I10" s="30">
        <f t="shared" si="0"/>
        <v>26401</v>
      </c>
      <c r="J10" s="30">
        <f t="shared" si="1"/>
        <v>180063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1926</v>
      </c>
      <c r="D11" s="30">
        <f>(Jul!C11*4)+(Aug!C11*3)+(Sep!C11*2)+(Oct!C11*1)</f>
        <v>20031</v>
      </c>
      <c r="E11" s="26">
        <v>3370</v>
      </c>
      <c r="F11" s="30">
        <f>(Jul!E11*4)+(Aug!E11*3)+(Sep!E11*2)+(Oct!E11*1)</f>
        <v>24232</v>
      </c>
      <c r="G11" s="26">
        <v>848</v>
      </c>
      <c r="H11" s="30">
        <f>Sep!H11+G11</f>
        <v>14122</v>
      </c>
      <c r="I11" s="30">
        <f t="shared" si="0"/>
        <v>6144</v>
      </c>
      <c r="J11" s="30">
        <f t="shared" si="1"/>
        <v>58385</v>
      </c>
    </row>
    <row r="12" spans="1:10" s="15" customFormat="1" ht="15.75" customHeight="1" x14ac:dyDescent="0.2">
      <c r="A12" s="9" t="s">
        <v>36</v>
      </c>
      <c r="B12" s="10" t="s">
        <v>22</v>
      </c>
      <c r="C12" s="26">
        <v>4146</v>
      </c>
      <c r="D12" s="30">
        <f>(Jul!C12*4)+(Aug!C12*3)+(Sep!C12*2)+(Oct!C12*1)</f>
        <v>8952</v>
      </c>
      <c r="E12" s="26"/>
      <c r="F12" s="30">
        <f>(Jul!E12*4)+(Aug!E12*3)+(Sep!E12*2)+(Oct!E12*1)</f>
        <v>7056</v>
      </c>
      <c r="G12" s="26">
        <v>5477</v>
      </c>
      <c r="H12" s="30">
        <f>Sep!H12+G12</f>
        <v>10220</v>
      </c>
      <c r="I12" s="30">
        <f t="shared" si="0"/>
        <v>9623</v>
      </c>
      <c r="J12" s="30">
        <f t="shared" si="1"/>
        <v>26228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8214</v>
      </c>
      <c r="D13" s="30">
        <f>(Jul!C13*4)+(Aug!C13*3)+(Sep!C13*2)+(Oct!C13*1)</f>
        <v>191429</v>
      </c>
      <c r="E13" s="26">
        <v>12691</v>
      </c>
      <c r="F13" s="30">
        <f>(Jul!E13*4)+(Aug!E13*3)+(Sep!E13*2)+(Oct!E13*1)</f>
        <v>57029</v>
      </c>
      <c r="G13" s="26">
        <v>4950</v>
      </c>
      <c r="H13" s="30">
        <f>Sep!H13+G13</f>
        <v>170417</v>
      </c>
      <c r="I13" s="30">
        <f t="shared" si="0"/>
        <v>25855</v>
      </c>
      <c r="J13" s="30">
        <f t="shared" si="1"/>
        <v>418875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13739</v>
      </c>
      <c r="D14" s="30">
        <f>(Jul!C14*4)+(Aug!C14*3)+(Sep!C14*2)+(Oct!C14*1)</f>
        <v>98327</v>
      </c>
      <c r="E14" s="26"/>
      <c r="F14" s="30">
        <f>(Jul!E14*4)+(Aug!E14*3)+(Sep!E14*2)+(Oct!E14*1)</f>
        <v>11320</v>
      </c>
      <c r="G14" s="26">
        <v>52329</v>
      </c>
      <c r="H14" s="30">
        <f>Sep!H14+G14</f>
        <v>81128</v>
      </c>
      <c r="I14" s="30">
        <f t="shared" si="0"/>
        <v>66068</v>
      </c>
      <c r="J14" s="30">
        <f t="shared" si="1"/>
        <v>190775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10148</v>
      </c>
      <c r="E15" s="26"/>
      <c r="F15" s="30">
        <f>(Jul!E15*4)+(Aug!E15*3)+(Sep!E15*2)+(Oct!E15*1)</f>
        <v>3528</v>
      </c>
      <c r="G15" s="26"/>
      <c r="H15" s="30">
        <f>Sep!H15+G15</f>
        <v>0</v>
      </c>
      <c r="I15" s="30">
        <f t="shared" si="0"/>
        <v>0</v>
      </c>
      <c r="J15" s="30">
        <f t="shared" si="1"/>
        <v>13676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71027</v>
      </c>
      <c r="D16" s="30">
        <f>(Jul!C16*4)+(Aug!C16*3)+(Sep!C16*2)+(Oct!C16*1)</f>
        <v>853049</v>
      </c>
      <c r="E16" s="26">
        <v>12272</v>
      </c>
      <c r="F16" s="30">
        <f>(Jul!E16*4)+(Aug!E16*3)+(Sep!E16*2)+(Oct!E16*1)</f>
        <v>118512</v>
      </c>
      <c r="G16" s="26">
        <v>135740</v>
      </c>
      <c r="H16" s="30">
        <f>Sep!H16+G16</f>
        <v>793603</v>
      </c>
      <c r="I16" s="30">
        <f t="shared" si="0"/>
        <v>219039</v>
      </c>
      <c r="J16" s="30">
        <f t="shared" si="1"/>
        <v>1765164</v>
      </c>
    </row>
    <row r="17" spans="1:10" s="17" customFormat="1" ht="15.75" customHeight="1" x14ac:dyDescent="0.2">
      <c r="A17" s="5" t="s">
        <v>46</v>
      </c>
      <c r="B17" s="6" t="s">
        <v>22</v>
      </c>
      <c r="C17" s="26">
        <v>10053</v>
      </c>
      <c r="D17" s="30">
        <f>(Jul!C17*4)+(Aug!C17*3)+(Sep!C17*2)+(Oct!C17*1)</f>
        <v>69179</v>
      </c>
      <c r="E17" s="26">
        <v>6776</v>
      </c>
      <c r="F17" s="30">
        <f>(Jul!E17*4)+(Aug!E17*3)+(Sep!E17*2)+(Oct!E17*1)</f>
        <v>36851</v>
      </c>
      <c r="G17" s="26">
        <v>199010</v>
      </c>
      <c r="H17" s="30">
        <f>Sep!H17+G17</f>
        <v>242414</v>
      </c>
      <c r="I17" s="30">
        <f t="shared" si="0"/>
        <v>215839</v>
      </c>
      <c r="J17" s="30">
        <f t="shared" si="1"/>
        <v>348444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>
        <v>1319</v>
      </c>
      <c r="D20" s="30">
        <f>(Jul!C20*4)+(Aug!C20*3)+(Sep!C20*2)+(Oct!C20*1)</f>
        <v>5518</v>
      </c>
      <c r="E20" s="26"/>
      <c r="F20" s="30">
        <f>(Jul!E20*4)+(Aug!E20*3)+(Sep!E20*2)+(Oct!E20*1)</f>
        <v>7675</v>
      </c>
      <c r="G20" s="26">
        <v>1533</v>
      </c>
      <c r="H20" s="30">
        <f>Sep!H20+G20</f>
        <v>4362</v>
      </c>
      <c r="I20" s="30">
        <f t="shared" si="0"/>
        <v>2852</v>
      </c>
      <c r="J20" s="30">
        <f t="shared" si="1"/>
        <v>17555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136</v>
      </c>
      <c r="D21" s="30">
        <f>(Jul!C21*4)+(Aug!C21*3)+(Sep!C21*2)+(Oct!C21*1)</f>
        <v>13122</v>
      </c>
      <c r="E21" s="26">
        <v>1097</v>
      </c>
      <c r="F21" s="30">
        <f>(Jul!E21*4)+(Aug!E21*3)+(Sep!E21*2)+(Oct!E21*1)</f>
        <v>9731</v>
      </c>
      <c r="G21" s="26">
        <v>1362</v>
      </c>
      <c r="H21" s="30">
        <f>Sep!H21+G21</f>
        <v>57226</v>
      </c>
      <c r="I21" s="30">
        <f t="shared" si="0"/>
        <v>2595</v>
      </c>
      <c r="J21" s="30">
        <f t="shared" si="1"/>
        <v>80079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23162</v>
      </c>
      <c r="E22" s="26">
        <v>3660</v>
      </c>
      <c r="F22" s="30">
        <f>(Jul!E22*4)+(Aug!E22*3)+(Sep!E22*2)+(Oct!E22*1)</f>
        <v>8048</v>
      </c>
      <c r="G22" s="26">
        <v>3660</v>
      </c>
      <c r="H22" s="30">
        <f>Sep!H22+G22</f>
        <v>13182</v>
      </c>
      <c r="I22" s="30">
        <f t="shared" si="0"/>
        <v>7320</v>
      </c>
      <c r="J22" s="30">
        <f t="shared" si="1"/>
        <v>44392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9389</v>
      </c>
      <c r="D23" s="30">
        <f>(Jul!C23*4)+(Aug!C23*3)+(Sep!C23*2)+(Oct!C23*1)</f>
        <v>116140</v>
      </c>
      <c r="E23" s="26">
        <v>7710</v>
      </c>
      <c r="F23" s="30">
        <f>(Jul!E23*4)+(Aug!E23*3)+(Sep!E23*2)+(Oct!E23*1)</f>
        <v>69677</v>
      </c>
      <c r="G23" s="26">
        <v>19741</v>
      </c>
      <c r="H23" s="30">
        <f>Sep!H23+G23</f>
        <v>73986</v>
      </c>
      <c r="I23" s="30">
        <f t="shared" si="0"/>
        <v>36840</v>
      </c>
      <c r="J23" s="30">
        <f t="shared" si="1"/>
        <v>259803</v>
      </c>
    </row>
    <row r="24" spans="1:10" s="15" customFormat="1" ht="15.75" customHeight="1" x14ac:dyDescent="0.2">
      <c r="A24" s="9" t="s">
        <v>56</v>
      </c>
      <c r="B24" s="10" t="s">
        <v>22</v>
      </c>
      <c r="C24" s="26">
        <v>1850</v>
      </c>
      <c r="D24" s="30">
        <f>(Jul!C24*4)+(Aug!C24*3)+(Sep!C24*2)+(Oct!C24*1)</f>
        <v>63827</v>
      </c>
      <c r="E24" s="26">
        <v>7988</v>
      </c>
      <c r="F24" s="30">
        <f>(Jul!E24*4)+(Aug!E24*3)+(Sep!E24*2)+(Oct!E24*1)</f>
        <v>37399</v>
      </c>
      <c r="G24" s="26"/>
      <c r="H24" s="30">
        <f>Sep!H24+G24</f>
        <v>40628</v>
      </c>
      <c r="I24" s="30">
        <f t="shared" si="0"/>
        <v>9838</v>
      </c>
      <c r="J24" s="30">
        <f t="shared" si="1"/>
        <v>141854</v>
      </c>
    </row>
    <row r="25" spans="1:10" s="17" customFormat="1" ht="15.75" customHeight="1" x14ac:dyDescent="0.2">
      <c r="A25" s="5" t="s">
        <v>62</v>
      </c>
      <c r="B25" s="6" t="s">
        <v>22</v>
      </c>
      <c r="C25" s="26">
        <v>7908</v>
      </c>
      <c r="D25" s="30">
        <f>(Jul!C25*4)+(Aug!C25*3)+(Sep!C25*2)+(Oct!C25*1)</f>
        <v>46004</v>
      </c>
      <c r="E25" s="26"/>
      <c r="F25" s="30">
        <f>(Jul!E25*4)+(Aug!E25*3)+(Sep!E25*2)+(Oct!E25*1)</f>
        <v>5643</v>
      </c>
      <c r="G25" s="26">
        <v>12747</v>
      </c>
      <c r="H25" s="30">
        <f>Sep!H25+G25</f>
        <v>33081</v>
      </c>
      <c r="I25" s="30">
        <f t="shared" si="0"/>
        <v>20655</v>
      </c>
      <c r="J25" s="30">
        <f t="shared" si="1"/>
        <v>84728</v>
      </c>
    </row>
    <row r="26" spans="1:10" s="17" customFormat="1" ht="15.75" customHeight="1" x14ac:dyDescent="0.2">
      <c r="A26" s="5" t="s">
        <v>63</v>
      </c>
      <c r="B26" s="6" t="s">
        <v>22</v>
      </c>
      <c r="C26" s="26">
        <v>6675</v>
      </c>
      <c r="D26" s="30">
        <f>(Jul!C26*4)+(Aug!C26*3)+(Sep!C26*2)+(Oct!C26*1)</f>
        <v>25443</v>
      </c>
      <c r="E26" s="26">
        <v>1176</v>
      </c>
      <c r="F26" s="30">
        <f>(Jul!E26*4)+(Aug!E26*3)+(Sep!E26*2)+(Oct!E26*1)</f>
        <v>22272</v>
      </c>
      <c r="G26" s="26">
        <v>24623</v>
      </c>
      <c r="H26" s="30">
        <f>Sep!H26+G26</f>
        <v>37630</v>
      </c>
      <c r="I26" s="30">
        <f t="shared" si="0"/>
        <v>32474</v>
      </c>
      <c r="J26" s="30">
        <f t="shared" si="1"/>
        <v>85345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2034</v>
      </c>
      <c r="D27" s="30">
        <f>(Jul!C27*4)+(Aug!C27*3)+(Sep!C27*2)+(Oct!C27*1)</f>
        <v>16958</v>
      </c>
      <c r="E27" s="26">
        <v>1097</v>
      </c>
      <c r="F27" s="30">
        <f>(Jul!E27*4)+(Aug!E27*3)+(Sep!E27*2)+(Oct!E27*1)</f>
        <v>12855</v>
      </c>
      <c r="G27" s="26">
        <v>11954</v>
      </c>
      <c r="H27" s="30">
        <f>Sep!H27+G27</f>
        <v>23628</v>
      </c>
      <c r="I27" s="30">
        <f t="shared" si="0"/>
        <v>15085</v>
      </c>
      <c r="J27" s="30">
        <f t="shared" si="1"/>
        <v>53441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4008</v>
      </c>
      <c r="D28" s="30">
        <f>(Jul!C28*4)+(Aug!C28*3)+(Sep!C28*2)+(Oct!C28*1)</f>
        <v>27129</v>
      </c>
      <c r="E28" s="26">
        <v>1830</v>
      </c>
      <c r="F28" s="30">
        <f>(Jul!E28*4)+(Aug!E28*3)+(Sep!E28*2)+(Oct!E28*1)</f>
        <v>1830</v>
      </c>
      <c r="G28" s="26">
        <v>6856</v>
      </c>
      <c r="H28" s="30">
        <f>Sep!H28+G28</f>
        <v>30232</v>
      </c>
      <c r="I28" s="30">
        <f t="shared" si="0"/>
        <v>12694</v>
      </c>
      <c r="J28" s="30">
        <f t="shared" si="1"/>
        <v>59191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3764</v>
      </c>
      <c r="D29" s="30">
        <f>(Jul!C29*4)+(Aug!C29*3)+(Sep!C29*2)+(Oct!C29*1)</f>
        <v>19318</v>
      </c>
      <c r="E29" s="26"/>
      <c r="F29" s="30">
        <f>(Jul!E29*4)+(Aug!E29*3)+(Sep!E29*2)+(Oct!E29*1)</f>
        <v>12830</v>
      </c>
      <c r="G29" s="26">
        <v>1775</v>
      </c>
      <c r="H29" s="30">
        <f>Sep!H29+G29</f>
        <v>21099</v>
      </c>
      <c r="I29" s="30">
        <f t="shared" si="0"/>
        <v>5539</v>
      </c>
      <c r="J29" s="30">
        <f t="shared" si="1"/>
        <v>53247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14901</v>
      </c>
      <c r="D30" s="30">
        <f>(Jul!C30*4)+(Aug!C30*3)+(Sep!C30*2)+(Oct!C30*1)</f>
        <v>85691</v>
      </c>
      <c r="E30" s="26">
        <v>6090</v>
      </c>
      <c r="F30" s="30">
        <f>(Jul!E30*4)+(Aug!E30*3)+(Sep!E30*2)+(Oct!E30*1)</f>
        <v>110630</v>
      </c>
      <c r="G30" s="26">
        <v>207717</v>
      </c>
      <c r="H30" s="30">
        <f>Sep!H30+G30</f>
        <v>633387</v>
      </c>
      <c r="I30" s="30">
        <f t="shared" si="0"/>
        <v>228708</v>
      </c>
      <c r="J30" s="30">
        <f t="shared" si="1"/>
        <v>829708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20709</v>
      </c>
      <c r="D31" s="30">
        <f>(Jul!C31*4)+(Aug!C31*3)+(Sep!C31*2)+(Oct!C31*1)</f>
        <v>145464</v>
      </c>
      <c r="E31" s="26">
        <v>9457</v>
      </c>
      <c r="F31" s="30">
        <f>(Jul!E31*4)+(Aug!E31*3)+(Sep!E31*2)+(Oct!E31*1)</f>
        <v>141083</v>
      </c>
      <c r="G31" s="26">
        <v>54160</v>
      </c>
      <c r="H31" s="30">
        <f>Sep!H31+G31</f>
        <v>99878</v>
      </c>
      <c r="I31" s="30">
        <f t="shared" si="0"/>
        <v>84326</v>
      </c>
      <c r="J31" s="30">
        <f t="shared" si="1"/>
        <v>386425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1898</v>
      </c>
      <c r="D32" s="30">
        <f>(Jul!C32*4)+(Aug!C32*3)+(Sep!C32*2)+(Oct!C32*1)</f>
        <v>41047</v>
      </c>
      <c r="E32" s="26"/>
      <c r="F32" s="30">
        <f>(Jul!E32*4)+(Aug!E32*3)+(Sep!E32*2)+(Oct!E32*1)</f>
        <v>0</v>
      </c>
      <c r="G32" s="26">
        <v>57025</v>
      </c>
      <c r="H32" s="30">
        <f>Sep!H32+G32</f>
        <v>232683</v>
      </c>
      <c r="I32" s="30">
        <f t="shared" si="0"/>
        <v>58923</v>
      </c>
      <c r="J32" s="30">
        <f t="shared" si="1"/>
        <v>273730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25891</v>
      </c>
      <c r="E33" s="26"/>
      <c r="F33" s="30">
        <f>(Jul!E33*4)+(Aug!E33*3)+(Sep!E33*2)+(Oct!E33*1)</f>
        <v>0</v>
      </c>
      <c r="G33" s="26"/>
      <c r="H33" s="30">
        <f>Sep!H33+G33</f>
        <v>64198</v>
      </c>
      <c r="I33" s="30">
        <f t="shared" si="0"/>
        <v>0</v>
      </c>
      <c r="J33" s="30">
        <f t="shared" si="1"/>
        <v>90089</v>
      </c>
    </row>
    <row r="34" spans="1:10" s="17" customFormat="1" ht="15.75" customHeight="1" x14ac:dyDescent="0.2">
      <c r="A34" s="5" t="s">
        <v>28</v>
      </c>
      <c r="B34" s="6" t="s">
        <v>20</v>
      </c>
      <c r="C34" s="26">
        <v>4002</v>
      </c>
      <c r="D34" s="30">
        <f>(Jul!C34*4)+(Aug!C34*3)+(Sep!C34*2)+(Oct!C34*1)</f>
        <v>17701</v>
      </c>
      <c r="E34" s="26"/>
      <c r="F34" s="30">
        <f>(Jul!E34*4)+(Aug!E34*3)+(Sep!E34*2)+(Oct!E34*1)</f>
        <v>0</v>
      </c>
      <c r="G34" s="26">
        <v>741</v>
      </c>
      <c r="H34" s="30">
        <f>Sep!H34+G34</f>
        <v>6166</v>
      </c>
      <c r="I34" s="30">
        <f t="shared" si="0"/>
        <v>4743</v>
      </c>
      <c r="J34" s="30">
        <f t="shared" si="1"/>
        <v>23867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80787</v>
      </c>
      <c r="E35" s="26"/>
      <c r="F35" s="30">
        <f>(Jul!E35*4)+(Aug!E35*3)+(Sep!E35*2)+(Oct!E35*1)</f>
        <v>0</v>
      </c>
      <c r="G35" s="26"/>
      <c r="H35" s="30">
        <f>Sep!H35+G35</f>
        <v>13086</v>
      </c>
      <c r="I35" s="30">
        <f t="shared" si="0"/>
        <v>0</v>
      </c>
      <c r="J35" s="30">
        <f t="shared" si="1"/>
        <v>93873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1251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1251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36569</v>
      </c>
      <c r="E37" s="26"/>
      <c r="F37" s="30">
        <f>(Jul!E37*4)+(Aug!E37*3)+(Sep!E37*2)+(Oct!E37*1)</f>
        <v>0</v>
      </c>
      <c r="G37" s="26"/>
      <c r="H37" s="30">
        <f>Sep!H37+G37</f>
        <v>24061</v>
      </c>
      <c r="I37" s="30">
        <f t="shared" si="0"/>
        <v>0</v>
      </c>
      <c r="J37" s="30">
        <f t="shared" si="1"/>
        <v>60630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8964</v>
      </c>
      <c r="E38" s="26">
        <v>1176</v>
      </c>
      <c r="F38" s="30">
        <f>(Jul!E38*4)+(Aug!E38*3)+(Sep!E38*2)+(Oct!E38*1)</f>
        <v>13796</v>
      </c>
      <c r="G38" s="26"/>
      <c r="H38" s="30">
        <f>Sep!H38+G38</f>
        <v>0</v>
      </c>
      <c r="I38" s="30">
        <f t="shared" si="0"/>
        <v>1176</v>
      </c>
      <c r="J38" s="30">
        <f t="shared" si="1"/>
        <v>22760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6176</v>
      </c>
      <c r="D39" s="30">
        <f>(Jul!C39*4)+(Aug!C39*3)+(Sep!C39*2)+(Oct!C39*1)</f>
        <v>54716</v>
      </c>
      <c r="E39" s="26"/>
      <c r="F39" s="30">
        <f>(Jul!E39*4)+(Aug!E39*3)+(Sep!E39*2)+(Oct!E39*1)</f>
        <v>0</v>
      </c>
      <c r="G39" s="26">
        <v>9315</v>
      </c>
      <c r="H39" s="30">
        <f>Sep!H39+G39</f>
        <v>25760</v>
      </c>
      <c r="I39" s="30">
        <f t="shared" si="0"/>
        <v>15491</v>
      </c>
      <c r="J39" s="30">
        <f t="shared" si="1"/>
        <v>80476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9987</v>
      </c>
      <c r="E40" s="26"/>
      <c r="F40" s="30">
        <f>(Jul!E40*4)+(Aug!E40*3)+(Sep!E40*2)+(Oct!E40*1)</f>
        <v>0</v>
      </c>
      <c r="G40" s="26"/>
      <c r="H40" s="30">
        <f>Sep!H40+G40</f>
        <v>2130</v>
      </c>
      <c r="I40" s="30">
        <f t="shared" si="0"/>
        <v>0</v>
      </c>
      <c r="J40" s="30">
        <f t="shared" si="1"/>
        <v>12117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10648</v>
      </c>
      <c r="E41" s="26"/>
      <c r="F41" s="30">
        <f>(Jul!E41*4)+(Aug!E41*3)+(Sep!E41*2)+(Oct!E41*1)</f>
        <v>0</v>
      </c>
      <c r="G41" s="26"/>
      <c r="H41" s="30">
        <f>Sep!H41+G41</f>
        <v>46787</v>
      </c>
      <c r="I41" s="30">
        <f t="shared" si="0"/>
        <v>0</v>
      </c>
      <c r="J41" s="30">
        <f t="shared" si="1"/>
        <v>57435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12039</v>
      </c>
      <c r="D42" s="30">
        <f>(Jul!C42*4)+(Aug!C42*3)+(Sep!C42*2)+(Oct!C42*1)</f>
        <v>109549</v>
      </c>
      <c r="E42" s="26"/>
      <c r="F42" s="30">
        <f>(Jul!E42*4)+(Aug!E42*3)+(Sep!E42*2)+(Oct!E42*1)</f>
        <v>0</v>
      </c>
      <c r="G42" s="26">
        <v>11128</v>
      </c>
      <c r="H42" s="30">
        <f>Sep!H42+G42</f>
        <v>85506</v>
      </c>
      <c r="I42" s="30">
        <f t="shared" si="0"/>
        <v>23167</v>
      </c>
      <c r="J42" s="30">
        <f t="shared" si="1"/>
        <v>195055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1481</v>
      </c>
      <c r="D43" s="30">
        <f>(Jul!C43*4)+(Aug!C43*3)+(Sep!C43*2)+(Oct!C43*1)</f>
        <v>110030</v>
      </c>
      <c r="E43" s="26"/>
      <c r="F43" s="30">
        <f>(Jul!E43*4)+(Aug!E43*3)+(Sep!E43*2)+(Oct!E43*1)</f>
        <v>4732</v>
      </c>
      <c r="G43" s="26">
        <v>5149</v>
      </c>
      <c r="H43" s="30">
        <f>Sep!H43+G43</f>
        <v>77115</v>
      </c>
      <c r="I43" s="30">
        <f t="shared" si="0"/>
        <v>6630</v>
      </c>
      <c r="J43" s="30">
        <f t="shared" si="1"/>
        <v>191877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9667</v>
      </c>
      <c r="D44" s="30">
        <f>(Jul!C44*4)+(Aug!C44*3)+(Sep!C44*2)+(Oct!C44*1)</f>
        <v>214044</v>
      </c>
      <c r="E44" s="26"/>
      <c r="F44" s="30">
        <f>(Jul!E44*4)+(Aug!E44*3)+(Sep!E44*2)+(Oct!E44*1)</f>
        <v>0</v>
      </c>
      <c r="G44" s="26">
        <v>22656</v>
      </c>
      <c r="H44" s="30">
        <f>Sep!H44+G44</f>
        <v>309558</v>
      </c>
      <c r="I44" s="30">
        <f t="shared" si="0"/>
        <v>32323</v>
      </c>
      <c r="J44" s="30">
        <f t="shared" si="1"/>
        <v>523602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417</v>
      </c>
      <c r="D45" s="30">
        <f>(Jul!C45*4)+(Aug!C45*3)+(Sep!C45*2)+(Oct!C45*1)</f>
        <v>22277</v>
      </c>
      <c r="E45" s="26"/>
      <c r="F45" s="30">
        <f>(Jul!E45*4)+(Aug!E45*3)+(Sep!E45*2)+(Oct!E45*1)</f>
        <v>0</v>
      </c>
      <c r="G45" s="26">
        <v>407</v>
      </c>
      <c r="H45" s="30">
        <f>Sep!H45+G45</f>
        <v>39754</v>
      </c>
      <c r="I45" s="30">
        <f t="shared" si="0"/>
        <v>824</v>
      </c>
      <c r="J45" s="30">
        <f t="shared" si="1"/>
        <v>62031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5157</v>
      </c>
      <c r="E46" s="26"/>
      <c r="F46" s="30">
        <f>(Jul!E46*4)+(Aug!E46*3)+(Sep!E46*2)+(Oct!E46*1)</f>
        <v>0</v>
      </c>
      <c r="G46" s="26"/>
      <c r="H46" s="30">
        <f>Sep!H46+G46</f>
        <v>1073</v>
      </c>
      <c r="I46" s="30">
        <f t="shared" si="0"/>
        <v>0</v>
      </c>
      <c r="J46" s="30">
        <f t="shared" si="1"/>
        <v>6230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5150</v>
      </c>
      <c r="D47" s="30">
        <f>(Jul!C47*4)+(Aug!C47*3)+(Sep!C47*2)+(Oct!C47*1)</f>
        <v>114852</v>
      </c>
      <c r="E47" s="26"/>
      <c r="F47" s="30">
        <f>(Jul!E47*4)+(Aug!E47*3)+(Sep!E47*2)+(Oct!E47*1)</f>
        <v>0</v>
      </c>
      <c r="G47" s="26">
        <v>19084</v>
      </c>
      <c r="H47" s="30">
        <f>Sep!H47+G47</f>
        <v>121229</v>
      </c>
      <c r="I47" s="30">
        <f t="shared" si="0"/>
        <v>24234</v>
      </c>
      <c r="J47" s="30">
        <f t="shared" si="1"/>
        <v>236081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7026</v>
      </c>
      <c r="D48" s="30">
        <f>(Jul!C48*4)+(Aug!C48*3)+(Sep!C48*2)+(Oct!C48*1)</f>
        <v>83207</v>
      </c>
      <c r="E48" s="26"/>
      <c r="F48" s="30">
        <f>(Jul!E48*4)+(Aug!E48*3)+(Sep!E48*2)+(Oct!E48*1)</f>
        <v>0</v>
      </c>
      <c r="G48" s="26">
        <v>7351</v>
      </c>
      <c r="H48" s="30">
        <f>Sep!H48+G48</f>
        <v>28115</v>
      </c>
      <c r="I48" s="30">
        <f t="shared" si="0"/>
        <v>14377</v>
      </c>
      <c r="J48" s="30">
        <f t="shared" si="1"/>
        <v>111322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1251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1251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6259</v>
      </c>
      <c r="D50" s="30">
        <f>(Jul!C50*4)+(Aug!C50*3)+(Sep!C50*2)+(Oct!C50*1)</f>
        <v>66079</v>
      </c>
      <c r="E50" s="26"/>
      <c r="F50" s="30">
        <f>(Jul!E50*4)+(Aug!E50*3)+(Sep!E50*2)+(Oct!E50*1)</f>
        <v>0</v>
      </c>
      <c r="G50" s="26">
        <v>38405</v>
      </c>
      <c r="H50" s="30">
        <f>Sep!H50+G50</f>
        <v>62991</v>
      </c>
      <c r="I50" s="30">
        <f t="shared" si="0"/>
        <v>44664</v>
      </c>
      <c r="J50" s="30">
        <f t="shared" si="1"/>
        <v>129070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18675</v>
      </c>
      <c r="D51" s="30">
        <f>(Jul!C51*4)+(Aug!C51*3)+(Sep!C51*2)+(Oct!C51*1)</f>
        <v>263536</v>
      </c>
      <c r="E51" s="26"/>
      <c r="F51" s="30">
        <f>(Jul!E51*4)+(Aug!E51*3)+(Sep!E51*2)+(Oct!E51*1)</f>
        <v>0</v>
      </c>
      <c r="G51" s="26">
        <v>48253</v>
      </c>
      <c r="H51" s="30">
        <f>Sep!H51+G51</f>
        <v>224427</v>
      </c>
      <c r="I51" s="30">
        <f t="shared" si="0"/>
        <v>66928</v>
      </c>
      <c r="J51" s="30">
        <f t="shared" si="1"/>
        <v>487963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1933</v>
      </c>
      <c r="D52" s="30">
        <f>(Jul!C52*4)+(Aug!C52*3)+(Sep!C52*2)+(Oct!C52*1)</f>
        <v>48052</v>
      </c>
      <c r="E52" s="26"/>
      <c r="F52" s="30">
        <f>(Jul!E52*4)+(Aug!E52*3)+(Sep!E52*2)+(Oct!E52*1)</f>
        <v>0</v>
      </c>
      <c r="G52" s="26">
        <v>5275</v>
      </c>
      <c r="H52" s="30">
        <f>Sep!H52+G52</f>
        <v>38686</v>
      </c>
      <c r="I52" s="30">
        <f t="shared" si="0"/>
        <v>7208</v>
      </c>
      <c r="J52" s="30">
        <f t="shared" si="1"/>
        <v>86738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4229</v>
      </c>
      <c r="D53" s="30">
        <f>(Jul!C53*4)+(Aug!C53*3)+(Sep!C53*2)+(Oct!C53*1)</f>
        <v>45110</v>
      </c>
      <c r="E53" s="26"/>
      <c r="F53" s="30">
        <f>(Jul!E53*4)+(Aug!E53*3)+(Sep!E53*2)+(Oct!E53*1)</f>
        <v>0</v>
      </c>
      <c r="G53" s="26">
        <v>26420</v>
      </c>
      <c r="H53" s="30">
        <f>Sep!H53+G53</f>
        <v>89539</v>
      </c>
      <c r="I53" s="30">
        <f t="shared" si="0"/>
        <v>30649</v>
      </c>
      <c r="J53" s="30">
        <f t="shared" si="1"/>
        <v>134649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1183</v>
      </c>
      <c r="D54" s="30">
        <f>(Jul!C54*4)+(Aug!C54*3)+(Sep!C54*2)+(Oct!C54*1)</f>
        <v>25114</v>
      </c>
      <c r="E54" s="26"/>
      <c r="F54" s="30">
        <f>(Jul!E54*4)+(Aug!E54*3)+(Sep!E54*2)+(Oct!E54*1)</f>
        <v>0</v>
      </c>
      <c r="G54" s="26">
        <v>1649</v>
      </c>
      <c r="H54" s="30">
        <f>Sep!H54+G54</f>
        <v>19940</v>
      </c>
      <c r="I54" s="30">
        <f t="shared" si="0"/>
        <v>2832</v>
      </c>
      <c r="J54" s="30">
        <f t="shared" si="1"/>
        <v>45054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10566</v>
      </c>
      <c r="D55" s="30">
        <f>(Jul!C55*4)+(Aug!C55*3)+(Sep!C55*2)+(Oct!C55*1)</f>
        <v>135693</v>
      </c>
      <c r="E55" s="26"/>
      <c r="F55" s="30">
        <f>(Jul!E55*4)+(Aug!E55*3)+(Sep!E55*2)+(Oct!E55*1)</f>
        <v>0</v>
      </c>
      <c r="G55" s="26">
        <v>159645</v>
      </c>
      <c r="H55" s="30">
        <f>Sep!H55+G55</f>
        <v>221031</v>
      </c>
      <c r="I55" s="30">
        <f t="shared" si="0"/>
        <v>170211</v>
      </c>
      <c r="J55" s="30">
        <f t="shared" si="1"/>
        <v>356724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37114</v>
      </c>
      <c r="E57" s="26"/>
      <c r="F57" s="30">
        <f>(Jul!E57*4)+(Aug!E57*3)+(Sep!E57*2)+(Oct!E57*1)</f>
        <v>0</v>
      </c>
      <c r="G57" s="26"/>
      <c r="H57" s="30">
        <f>Sep!H57+G57</f>
        <v>23108</v>
      </c>
      <c r="I57" s="30">
        <f t="shared" si="0"/>
        <v>0</v>
      </c>
      <c r="J57" s="30">
        <f t="shared" si="1"/>
        <v>60222</v>
      </c>
    </row>
    <row r="58" spans="1:10" s="15" customFormat="1" ht="15.75" customHeight="1" x14ac:dyDescent="0.2">
      <c r="A58" s="9" t="s">
        <v>69</v>
      </c>
      <c r="B58" s="10" t="s">
        <v>20</v>
      </c>
      <c r="C58" s="26">
        <v>9088</v>
      </c>
      <c r="D58" s="30">
        <f>(Jul!C58*4)+(Aug!C58*3)+(Sep!C58*2)+(Oct!C58*1)</f>
        <v>35033</v>
      </c>
      <c r="E58" s="26"/>
      <c r="F58" s="30">
        <f>(Jul!E58*4)+(Aug!E58*3)+(Sep!E58*2)+(Oct!E58*1)</f>
        <v>0</v>
      </c>
      <c r="G58" s="26">
        <v>55213</v>
      </c>
      <c r="H58" s="30">
        <f>Sep!H58+G58</f>
        <v>73310</v>
      </c>
      <c r="I58" s="30">
        <f t="shared" si="0"/>
        <v>64301</v>
      </c>
      <c r="J58" s="30">
        <f t="shared" si="1"/>
        <v>108343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1251</v>
      </c>
      <c r="E59" s="26"/>
      <c r="F59" s="30">
        <f>(Jul!E59*4)+(Aug!E59*3)+(Sep!E59*2)+(Oct!E59*1)</f>
        <v>0</v>
      </c>
      <c r="G59" s="26"/>
      <c r="H59" s="30">
        <f>Sep!H59+G59</f>
        <v>296</v>
      </c>
      <c r="I59" s="30">
        <f t="shared" si="0"/>
        <v>0</v>
      </c>
      <c r="J59" s="30">
        <f t="shared" si="1"/>
        <v>1547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51154</v>
      </c>
      <c r="D60" s="30">
        <f>(Jul!C60*4)+(Aug!C60*3)+(Sep!C60*2)+(Oct!C60*1)</f>
        <v>834565</v>
      </c>
      <c r="E60" s="26"/>
      <c r="F60" s="30">
        <f>(Jul!E60*4)+(Aug!E60*3)+(Sep!E60*2)+(Oct!E60*1)</f>
        <v>0</v>
      </c>
      <c r="G60" s="26">
        <v>514414</v>
      </c>
      <c r="H60" s="30">
        <f>Sep!H60+G60</f>
        <v>1411464</v>
      </c>
      <c r="I60" s="30">
        <f t="shared" si="0"/>
        <v>565568</v>
      </c>
      <c r="J60" s="30">
        <f t="shared" si="1"/>
        <v>2246029</v>
      </c>
    </row>
    <row r="61" spans="1:10" s="17" customFormat="1" ht="15.75" customHeight="1" x14ac:dyDescent="0.2">
      <c r="A61" s="5" t="s">
        <v>72</v>
      </c>
      <c r="B61" s="6" t="s">
        <v>20</v>
      </c>
      <c r="C61" s="26">
        <v>3426</v>
      </c>
      <c r="D61" s="30">
        <f>(Jul!C61*4)+(Aug!C61*3)+(Sep!C61*2)+(Oct!C61*1)</f>
        <v>14090</v>
      </c>
      <c r="E61" s="26"/>
      <c r="F61" s="30">
        <f>(Jul!E61*4)+(Aug!E61*3)+(Sep!E61*2)+(Oct!E61*1)</f>
        <v>0</v>
      </c>
      <c r="G61" s="26">
        <v>165</v>
      </c>
      <c r="H61" s="30">
        <f>Sep!H61+G61</f>
        <v>8382</v>
      </c>
      <c r="I61" s="30">
        <f t="shared" si="0"/>
        <v>3591</v>
      </c>
      <c r="J61" s="30">
        <f t="shared" si="1"/>
        <v>22472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7158</v>
      </c>
      <c r="E62" s="26"/>
      <c r="F62" s="30">
        <f>(Jul!E62*4)+(Aug!E62*3)+(Sep!E62*2)+(Oct!E62*1)</f>
        <v>0</v>
      </c>
      <c r="G62" s="26"/>
      <c r="H62" s="30">
        <f>Sep!H62+G62</f>
        <v>4779</v>
      </c>
      <c r="I62" s="30">
        <f t="shared" si="0"/>
        <v>0</v>
      </c>
      <c r="J62" s="30">
        <f t="shared" si="1"/>
        <v>11937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136</v>
      </c>
      <c r="D63" s="30">
        <f>(Jul!C63*4)+(Aug!C63*3)+(Sep!C63*2)+(Oct!C63*1)</f>
        <v>30546</v>
      </c>
      <c r="E63" s="26"/>
      <c r="F63" s="30">
        <f>(Jul!E63*4)+(Aug!E63*3)+(Sep!E63*2)+(Oct!E63*1)</f>
        <v>0</v>
      </c>
      <c r="G63" s="26">
        <v>817</v>
      </c>
      <c r="H63" s="30">
        <f>Sep!H63+G63</f>
        <v>27588</v>
      </c>
      <c r="I63" s="30">
        <f t="shared" si="0"/>
        <v>953</v>
      </c>
      <c r="J63" s="30">
        <f t="shared" si="1"/>
        <v>58134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9783</v>
      </c>
      <c r="E65" s="26"/>
      <c r="F65" s="30">
        <f>(Jul!E65*4)+(Aug!E65*3)+(Sep!E65*2)+(Oct!E65*1)</f>
        <v>0</v>
      </c>
      <c r="G65" s="26"/>
      <c r="H65" s="30">
        <f>Sep!H65+G65</f>
        <v>2169</v>
      </c>
      <c r="I65" s="30">
        <f t="shared" si="2"/>
        <v>0</v>
      </c>
      <c r="J65" s="30">
        <f t="shared" si="3"/>
        <v>11952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21238</v>
      </c>
      <c r="E66" s="26"/>
      <c r="F66" s="30">
        <f>(Jul!E66*4)+(Aug!E66*3)+(Sep!E66*2)+(Oct!E66*1)</f>
        <v>0</v>
      </c>
      <c r="G66" s="26"/>
      <c r="H66" s="30">
        <f>Sep!H66+G66</f>
        <v>71992</v>
      </c>
      <c r="I66" s="30">
        <f t="shared" si="2"/>
        <v>0</v>
      </c>
      <c r="J66" s="30">
        <f t="shared" si="3"/>
        <v>93230</v>
      </c>
    </row>
    <row r="67" spans="1:10" s="15" customFormat="1" ht="15.75" customHeight="1" x14ac:dyDescent="0.2">
      <c r="A67" s="9" t="s">
        <v>78</v>
      </c>
      <c r="B67" s="10" t="s">
        <v>20</v>
      </c>
      <c r="C67" s="26">
        <v>1784</v>
      </c>
      <c r="D67" s="30">
        <f>(Jul!C67*4)+(Aug!C67*3)+(Sep!C67*2)+(Oct!C67*1)</f>
        <v>11647</v>
      </c>
      <c r="E67" s="26"/>
      <c r="F67" s="30">
        <f>(Jul!E67*4)+(Aug!E67*3)+(Sep!E67*2)+(Oct!E67*1)</f>
        <v>0</v>
      </c>
      <c r="G67" s="26">
        <v>2157</v>
      </c>
      <c r="H67" s="30">
        <f>Sep!H67+G67</f>
        <v>3924</v>
      </c>
      <c r="I67" s="30">
        <f t="shared" si="2"/>
        <v>3941</v>
      </c>
      <c r="J67" s="30">
        <f t="shared" si="3"/>
        <v>15571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601</v>
      </c>
      <c r="D69" s="30">
        <f>(Jul!C69*4)+(Aug!C69*3)+(Sep!C69*2)+(Oct!C69*1)</f>
        <v>16606</v>
      </c>
      <c r="E69" s="26"/>
      <c r="F69" s="30">
        <f>(Jul!E69*4)+(Aug!E69*3)+(Sep!E69*2)+(Oct!E69*1)</f>
        <v>0</v>
      </c>
      <c r="G69" s="26">
        <v>6285</v>
      </c>
      <c r="H69" s="30">
        <f>Sep!H69+G69</f>
        <v>45602</v>
      </c>
      <c r="I69" s="30">
        <f t="shared" si="2"/>
        <v>6886</v>
      </c>
      <c r="J69" s="30">
        <f t="shared" si="3"/>
        <v>62208</v>
      </c>
    </row>
    <row r="70" spans="1:10" s="15" customFormat="1" ht="15.75" customHeight="1" x14ac:dyDescent="0.2">
      <c r="A70" s="9" t="s">
        <v>85</v>
      </c>
      <c r="B70" s="10" t="s">
        <v>20</v>
      </c>
      <c r="C70" s="26">
        <v>1883</v>
      </c>
      <c r="D70" s="30">
        <f>(Jul!C70*4)+(Aug!C70*3)+(Sep!C70*2)+(Oct!C70*1)</f>
        <v>25986</v>
      </c>
      <c r="E70" s="26"/>
      <c r="F70" s="30">
        <f>(Jul!E70*4)+(Aug!E70*3)+(Sep!E70*2)+(Oct!E70*1)</f>
        <v>0</v>
      </c>
      <c r="G70" s="26">
        <v>4881</v>
      </c>
      <c r="H70" s="30">
        <f>Sep!H70+G70</f>
        <v>10786</v>
      </c>
      <c r="I70" s="30">
        <f t="shared" si="2"/>
        <v>6764</v>
      </c>
      <c r="J70" s="30">
        <f t="shared" si="3"/>
        <v>36772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41163</v>
      </c>
      <c r="D71" s="30">
        <f>(Jul!C71*4)+(Aug!C71*3)+(Sep!C71*2)+(Oct!C71*1)</f>
        <v>614413</v>
      </c>
      <c r="E71" s="26"/>
      <c r="F71" s="30">
        <f>(Jul!E71*4)+(Aug!E71*3)+(Sep!E71*2)+(Oct!E71*1)</f>
        <v>4704</v>
      </c>
      <c r="G71" s="26">
        <v>102298</v>
      </c>
      <c r="H71" s="30">
        <f>Sep!H71+G71</f>
        <v>747228</v>
      </c>
      <c r="I71" s="30">
        <f t="shared" si="2"/>
        <v>143461</v>
      </c>
      <c r="J71" s="30">
        <f t="shared" si="3"/>
        <v>1366345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251715</v>
      </c>
      <c r="D72" s="32">
        <f t="shared" si="4"/>
        <v>2775526</v>
      </c>
      <c r="E72" s="32">
        <f t="shared" si="4"/>
        <v>168540</v>
      </c>
      <c r="F72" s="32">
        <f t="shared" si="4"/>
        <v>1578412</v>
      </c>
      <c r="G72" s="32">
        <f t="shared" si="4"/>
        <v>961266</v>
      </c>
      <c r="H72" s="32">
        <f t="shared" si="4"/>
        <v>3604068</v>
      </c>
      <c r="I72" s="32">
        <f t="shared" si="4"/>
        <v>1381521</v>
      </c>
      <c r="J72" s="32">
        <f t="shared" si="4"/>
        <v>7958006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199936</v>
      </c>
      <c r="D73" s="32">
        <f t="shared" si="5"/>
        <v>3190942</v>
      </c>
      <c r="E73" s="32">
        <f t="shared" si="5"/>
        <v>1176</v>
      </c>
      <c r="F73" s="32">
        <f t="shared" si="5"/>
        <v>23232</v>
      </c>
      <c r="G73" s="32">
        <f t="shared" si="5"/>
        <v>1098733</v>
      </c>
      <c r="H73" s="32">
        <f t="shared" si="5"/>
        <v>4164463</v>
      </c>
      <c r="I73" s="32">
        <f t="shared" si="5"/>
        <v>1299845</v>
      </c>
      <c r="J73" s="32">
        <f t="shared" si="5"/>
        <v>7378637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451651</v>
      </c>
      <c r="D74" s="32">
        <f t="shared" ref="D74:J74" si="6">SUM(D72:D73)</f>
        <v>5966468</v>
      </c>
      <c r="E74" s="32">
        <f t="shared" si="6"/>
        <v>169716</v>
      </c>
      <c r="F74" s="32">
        <f t="shared" si="6"/>
        <v>1601644</v>
      </c>
      <c r="G74" s="32">
        <f t="shared" si="6"/>
        <v>2059999</v>
      </c>
      <c r="H74" s="32">
        <f t="shared" si="6"/>
        <v>7768531</v>
      </c>
      <c r="I74" s="32">
        <f t="shared" si="6"/>
        <v>2681366</v>
      </c>
      <c r="J74" s="32">
        <f t="shared" si="6"/>
        <v>15336643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1" activePane="bottomLeft" state="frozen"/>
      <selection pane="bottomLeft" activeCell="C59" sqref="C59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76908</v>
      </c>
      <c r="D5" s="31">
        <f>(Jul!C5*5)+(Aug!C5*4)+(Sep!C5*3)+(Oct!C5*2)+(Nov!C5*1)</f>
        <v>1002867</v>
      </c>
      <c r="E5" s="8">
        <v>51467</v>
      </c>
      <c r="F5" s="31">
        <f>(Jul!E5*5)+(Aug!E5*4)+(Sep!E5*3)+(Oct!E5*2)+(Nov!E5*1)</f>
        <v>980885</v>
      </c>
      <c r="G5" s="8">
        <v>135170</v>
      </c>
      <c r="H5" s="31">
        <f>Oct!H5+G5</f>
        <v>1047850</v>
      </c>
      <c r="I5" s="31">
        <f t="shared" ref="I5:I63" si="0">C5+E5+G5</f>
        <v>263545</v>
      </c>
      <c r="J5" s="31">
        <f t="shared" ref="J5:J63" si="1">D5+F5+H5</f>
        <v>3031602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6303</v>
      </c>
      <c r="D6" s="31">
        <f>(Jul!C6*5)+(Aug!C6*4)+(Sep!C6*3)+(Oct!C6*2)+(Nov!C6*1)</f>
        <v>59431</v>
      </c>
      <c r="E6" s="8">
        <v>3429</v>
      </c>
      <c r="F6" s="31">
        <f>(Jul!E6*5)+(Aug!E6*4)+(Sep!E6*3)+(Oct!E6*2)+(Nov!E6*1)</f>
        <v>18208</v>
      </c>
      <c r="G6" s="8">
        <v>19010</v>
      </c>
      <c r="H6" s="31">
        <f>Oct!H6+G6</f>
        <v>76291</v>
      </c>
      <c r="I6" s="31">
        <f t="shared" si="0"/>
        <v>28742</v>
      </c>
      <c r="J6" s="31">
        <f t="shared" si="1"/>
        <v>153930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14812</v>
      </c>
      <c r="D7" s="31">
        <f>(Jul!C7*5)+(Aug!C7*4)+(Sep!C7*3)+(Oct!C7*2)+(Nov!C7*1)</f>
        <v>205350</v>
      </c>
      <c r="E7" s="8">
        <v>10023</v>
      </c>
      <c r="F7" s="31">
        <f>(Jul!E7*5)+(Aug!E7*4)+(Sep!E7*3)+(Oct!E7*2)+(Nov!E7*1)</f>
        <v>141528</v>
      </c>
      <c r="G7" s="8">
        <v>47263</v>
      </c>
      <c r="H7" s="31">
        <f>Oct!H7+G7</f>
        <v>229175</v>
      </c>
      <c r="I7" s="31">
        <f t="shared" si="0"/>
        <v>72098</v>
      </c>
      <c r="J7" s="31">
        <f t="shared" si="1"/>
        <v>576053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3276</v>
      </c>
      <c r="D8" s="31">
        <f>(Jul!C8*5)+(Aug!C8*4)+(Sep!C8*3)+(Oct!C8*2)+(Nov!C8*1)</f>
        <v>31445</v>
      </c>
      <c r="E8" s="8"/>
      <c r="F8" s="31">
        <f>(Jul!E8*5)+(Aug!E8*4)+(Sep!E8*3)+(Oct!E8*2)+(Nov!E8*1)</f>
        <v>0</v>
      </c>
      <c r="G8" s="8">
        <v>1632</v>
      </c>
      <c r="H8" s="31">
        <f>Oct!H8+G8</f>
        <v>17816</v>
      </c>
      <c r="I8" s="31">
        <f t="shared" si="0"/>
        <v>4908</v>
      </c>
      <c r="J8" s="31">
        <f t="shared" si="1"/>
        <v>49261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(Jul!C9*5)+(Aug!C9*4)+(Sep!C9*3)+(Oct!C9*2)+(Nov!C9*1)</f>
        <v>37765</v>
      </c>
      <c r="E9" s="8">
        <v>321</v>
      </c>
      <c r="F9" s="31">
        <f>(Jul!E9*5)+(Aug!E9*4)+(Sep!E9*3)+(Oct!E9*2)+(Nov!E9*1)</f>
        <v>18879</v>
      </c>
      <c r="G9" s="8"/>
      <c r="H9" s="31">
        <f>Oct!H9+G9</f>
        <v>15442</v>
      </c>
      <c r="I9" s="31">
        <f t="shared" si="0"/>
        <v>321</v>
      </c>
      <c r="J9" s="31">
        <f t="shared" si="1"/>
        <v>72086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136</v>
      </c>
      <c r="D10" s="31">
        <f>(Jul!C10*5)+(Aug!C10*4)+(Sep!C10*3)+(Oct!C10*2)+(Nov!C10*1)</f>
        <v>57856</v>
      </c>
      <c r="E10" s="8">
        <v>1176</v>
      </c>
      <c r="F10" s="31">
        <f>(Jul!E10*5)+(Aug!E10*4)+(Sep!E10*3)+(Oct!E10*2)+(Nov!E10*1)</f>
        <v>142679</v>
      </c>
      <c r="G10" s="8">
        <v>2033</v>
      </c>
      <c r="H10" s="31">
        <f>Oct!H10+G10</f>
        <v>42379</v>
      </c>
      <c r="I10" s="31">
        <f t="shared" si="0"/>
        <v>3345</v>
      </c>
      <c r="J10" s="31">
        <f t="shared" si="1"/>
        <v>242914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(Jul!C11*5)+(Aug!C11*4)+(Sep!C11*3)+(Oct!C11*2)+(Nov!C11*1)</f>
        <v>28787</v>
      </c>
      <c r="E11" s="8">
        <v>2971</v>
      </c>
      <c r="F11" s="31">
        <f>(Jul!E11*5)+(Aug!E11*4)+(Sep!E11*3)+(Oct!E11*2)+(Nov!E11*1)</f>
        <v>36430</v>
      </c>
      <c r="G11" s="8">
        <v>2085</v>
      </c>
      <c r="H11" s="31">
        <f>Oct!H11+G11</f>
        <v>16207</v>
      </c>
      <c r="I11" s="31">
        <f t="shared" si="0"/>
        <v>5056</v>
      </c>
      <c r="J11" s="31">
        <f t="shared" si="1"/>
        <v>81424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2320</v>
      </c>
      <c r="D12" s="31">
        <f>(Jul!C12*5)+(Aug!C12*4)+(Sep!C12*3)+(Oct!C12*2)+(Nov!C12*1)</f>
        <v>17821</v>
      </c>
      <c r="E12" s="8">
        <v>3449</v>
      </c>
      <c r="F12" s="31">
        <f>(Jul!E12*5)+(Aug!E12*4)+(Sep!E12*3)+(Oct!E12*2)+(Nov!E12*1)</f>
        <v>12857</v>
      </c>
      <c r="G12" s="8">
        <v>4649</v>
      </c>
      <c r="H12" s="31">
        <f>Oct!H12+G12</f>
        <v>14869</v>
      </c>
      <c r="I12" s="31">
        <f t="shared" si="0"/>
        <v>10418</v>
      </c>
      <c r="J12" s="31">
        <f t="shared" si="1"/>
        <v>45547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9251</v>
      </c>
      <c r="D13" s="31">
        <f>(Jul!C13*5)+(Aug!C13*4)+(Sep!C13*3)+(Oct!C13*2)+(Nov!C13*1)</f>
        <v>267775</v>
      </c>
      <c r="E13" s="8">
        <v>10228</v>
      </c>
      <c r="F13" s="31">
        <f>(Jul!E13*5)+(Aug!E13*4)+(Sep!E13*3)+(Oct!E13*2)+(Nov!E13*1)</f>
        <v>95098</v>
      </c>
      <c r="G13" s="8">
        <v>10233</v>
      </c>
      <c r="H13" s="31">
        <f>Oct!H13+G13</f>
        <v>180650</v>
      </c>
      <c r="I13" s="31">
        <f t="shared" si="0"/>
        <v>29712</v>
      </c>
      <c r="J13" s="31">
        <f t="shared" si="1"/>
        <v>543523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5194</v>
      </c>
      <c r="D14" s="31">
        <f>(Jul!C14*5)+(Aug!C14*4)+(Sep!C14*3)+(Oct!C14*2)+(Nov!C14*1)</f>
        <v>142388</v>
      </c>
      <c r="E14" s="8">
        <v>2949</v>
      </c>
      <c r="F14" s="31">
        <f>(Jul!E14*5)+(Aug!E14*4)+(Sep!E14*3)+(Oct!E14*2)+(Nov!E14*1)</f>
        <v>17838</v>
      </c>
      <c r="G14" s="8">
        <v>7928</v>
      </c>
      <c r="H14" s="31">
        <f>Oct!H14+G14</f>
        <v>89056</v>
      </c>
      <c r="I14" s="31">
        <f t="shared" si="0"/>
        <v>16071</v>
      </c>
      <c r="J14" s="31">
        <f t="shared" si="1"/>
        <v>249282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136</v>
      </c>
      <c r="D15" s="31">
        <f>(Jul!C15*5)+(Aug!C15*4)+(Sep!C15*3)+(Oct!C15*2)+(Nov!C15*1)</f>
        <v>12821</v>
      </c>
      <c r="E15" s="8"/>
      <c r="F15" s="31">
        <f>(Jul!E15*5)+(Aug!E15*4)+(Sep!E15*3)+(Oct!E15*2)+(Nov!E15*1)</f>
        <v>4704</v>
      </c>
      <c r="G15" s="8">
        <v>272</v>
      </c>
      <c r="H15" s="31">
        <f>Oct!H15+G15</f>
        <v>272</v>
      </c>
      <c r="I15" s="31">
        <f t="shared" si="0"/>
        <v>408</v>
      </c>
      <c r="J15" s="31">
        <f t="shared" si="1"/>
        <v>17797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53598</v>
      </c>
      <c r="D16" s="31">
        <f>(Jul!C16*5)+(Aug!C16*4)+(Sep!C16*3)+(Oct!C16*2)+(Nov!C16*1)</f>
        <v>1238550</v>
      </c>
      <c r="E16" s="8">
        <v>14468</v>
      </c>
      <c r="F16" s="31">
        <f>(Jul!E16*5)+(Aug!E16*4)+(Sep!E16*3)+(Oct!E16*2)+(Nov!E16*1)</f>
        <v>182651</v>
      </c>
      <c r="G16" s="8">
        <v>152745</v>
      </c>
      <c r="H16" s="31">
        <f>Oct!H16+G16</f>
        <v>946348</v>
      </c>
      <c r="I16" s="31">
        <f t="shared" si="0"/>
        <v>220811</v>
      </c>
      <c r="J16" s="31">
        <f t="shared" si="1"/>
        <v>2367549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9465</v>
      </c>
      <c r="D17" s="31">
        <f>(Jul!C17*5)+(Aug!C17*4)+(Sep!C17*3)+(Oct!C17*2)+(Nov!C17*1)</f>
        <v>107366</v>
      </c>
      <c r="E17" s="8">
        <v>3006</v>
      </c>
      <c r="F17" s="31">
        <f>(Jul!E17*5)+(Aug!E17*4)+(Sep!E17*3)+(Oct!E17*2)+(Nov!E17*1)</f>
        <v>58811</v>
      </c>
      <c r="G17" s="8">
        <v>6549</v>
      </c>
      <c r="H17" s="31">
        <f>Oct!H17+G17</f>
        <v>248963</v>
      </c>
      <c r="I17" s="31">
        <f t="shared" si="0"/>
        <v>19020</v>
      </c>
      <c r="J17" s="31">
        <f t="shared" si="1"/>
        <v>415140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1319</v>
      </c>
      <c r="D20" s="31">
        <f>(Jul!C20*5)+(Aug!C20*4)+(Sep!C20*3)+(Oct!C20*2)+(Nov!C20*1)</f>
        <v>9868</v>
      </c>
      <c r="E20" s="8">
        <v>1520</v>
      </c>
      <c r="F20" s="31">
        <f>(Jul!E20*5)+(Aug!E20*4)+(Sep!E20*3)+(Oct!E20*2)+(Nov!E20*1)</f>
        <v>12623</v>
      </c>
      <c r="G20" s="8">
        <v>2491</v>
      </c>
      <c r="H20" s="31">
        <f>Oct!H20+G20</f>
        <v>6853</v>
      </c>
      <c r="I20" s="31">
        <f t="shared" si="0"/>
        <v>5330</v>
      </c>
      <c r="J20" s="31">
        <f t="shared" si="1"/>
        <v>29344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3140</v>
      </c>
      <c r="D21" s="31">
        <f>(Jul!C21*5)+(Aug!C21*4)+(Sep!C21*3)+(Oct!C21*2)+(Nov!C21*1)</f>
        <v>22080</v>
      </c>
      <c r="E21" s="8">
        <v>1830</v>
      </c>
      <c r="F21" s="31">
        <f>(Jul!E21*5)+(Aug!E21*4)+(Sep!E21*3)+(Oct!E21*2)+(Nov!E21*1)</f>
        <v>16195</v>
      </c>
      <c r="G21" s="8"/>
      <c r="H21" s="31">
        <f>Oct!H21+G21</f>
        <v>57226</v>
      </c>
      <c r="I21" s="31">
        <f t="shared" si="0"/>
        <v>4970</v>
      </c>
      <c r="J21" s="31">
        <f t="shared" si="1"/>
        <v>95501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32413</v>
      </c>
      <c r="E22" s="8">
        <v>1830</v>
      </c>
      <c r="F22" s="31">
        <f>(Jul!E22*5)+(Aug!E22*4)+(Sep!E22*3)+(Oct!E22*2)+(Nov!E22*1)</f>
        <v>14635</v>
      </c>
      <c r="G22" s="8"/>
      <c r="H22" s="31">
        <f>Oct!H22+G22</f>
        <v>13182</v>
      </c>
      <c r="I22" s="31">
        <f t="shared" si="0"/>
        <v>1830</v>
      </c>
      <c r="J22" s="31">
        <f t="shared" si="1"/>
        <v>60230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4524</v>
      </c>
      <c r="D23" s="31">
        <f>(Jul!C23*5)+(Aug!C23*4)+(Sep!C23*3)+(Oct!C23*2)+(Nov!C23*1)</f>
        <v>166983</v>
      </c>
      <c r="E23" s="8">
        <v>6896</v>
      </c>
      <c r="F23" s="31">
        <f>(Jul!E23*5)+(Aug!E23*4)+(Sep!E23*3)+(Oct!E23*2)+(Nov!E23*1)</f>
        <v>103788</v>
      </c>
      <c r="G23" s="8">
        <v>14131</v>
      </c>
      <c r="H23" s="31">
        <f>Oct!H23+G23</f>
        <v>88117</v>
      </c>
      <c r="I23" s="31">
        <f t="shared" si="0"/>
        <v>25551</v>
      </c>
      <c r="J23" s="31">
        <f t="shared" si="1"/>
        <v>358888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1126</v>
      </c>
      <c r="D24" s="31">
        <f>(Jul!C24*5)+(Aug!C24*4)+(Sep!C24*3)+(Oct!C24*2)+(Nov!C24*1)</f>
        <v>84947</v>
      </c>
      <c r="E24" s="8">
        <v>11710</v>
      </c>
      <c r="F24" s="31">
        <f>(Jul!E24*5)+(Aug!E24*4)+(Sep!E24*3)+(Oct!E24*2)+(Nov!E24*1)</f>
        <v>66209</v>
      </c>
      <c r="G24" s="8">
        <v>6380</v>
      </c>
      <c r="H24" s="31">
        <f>Oct!H24+G24</f>
        <v>47008</v>
      </c>
      <c r="I24" s="31">
        <f t="shared" si="0"/>
        <v>19216</v>
      </c>
      <c r="J24" s="31">
        <f t="shared" si="1"/>
        <v>198164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3443</v>
      </c>
      <c r="D25" s="31">
        <f>(Jul!C25*5)+(Aug!C25*4)+(Sep!C25*3)+(Oct!C25*2)+(Nov!C25*1)</f>
        <v>72032</v>
      </c>
      <c r="E25" s="8"/>
      <c r="F25" s="31">
        <f>(Jul!E25*5)+(Aug!E25*4)+(Sep!E25*3)+(Oct!E25*2)+(Nov!E25*1)</f>
        <v>7916</v>
      </c>
      <c r="G25" s="8">
        <v>1840</v>
      </c>
      <c r="H25" s="31">
        <f>Oct!H25+G25</f>
        <v>34921</v>
      </c>
      <c r="I25" s="31">
        <f t="shared" si="0"/>
        <v>5283</v>
      </c>
      <c r="J25" s="31">
        <f t="shared" si="1"/>
        <v>114869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1684</v>
      </c>
      <c r="D26" s="31">
        <f>(Jul!C26*5)+(Aug!C26*4)+(Sep!C26*3)+(Oct!C26*2)+(Nov!C26*1)</f>
        <v>40737</v>
      </c>
      <c r="E26" s="8">
        <v>2169</v>
      </c>
      <c r="F26" s="31">
        <f>(Jul!E26*5)+(Aug!E26*4)+(Sep!E26*3)+(Oct!E26*2)+(Nov!E26*1)</f>
        <v>32655</v>
      </c>
      <c r="G26" s="8">
        <v>21710</v>
      </c>
      <c r="H26" s="31">
        <f>Oct!H26+G26</f>
        <v>59340</v>
      </c>
      <c r="I26" s="31">
        <f t="shared" si="0"/>
        <v>25563</v>
      </c>
      <c r="J26" s="31">
        <f t="shared" si="1"/>
        <v>132732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1719</v>
      </c>
      <c r="D27" s="31">
        <f>(Jul!C27*5)+(Aug!C27*4)+(Sep!C27*3)+(Oct!C27*2)+(Nov!C27*1)</f>
        <v>25604</v>
      </c>
      <c r="E27" s="8"/>
      <c r="F27" s="31">
        <f>(Jul!E27*5)+(Aug!E27*4)+(Sep!E27*3)+(Oct!E27*2)+(Nov!E27*1)</f>
        <v>17972</v>
      </c>
      <c r="G27" s="8">
        <v>2147</v>
      </c>
      <c r="H27" s="31">
        <f>Oct!H27+G27</f>
        <v>25775</v>
      </c>
      <c r="I27" s="31">
        <f t="shared" si="0"/>
        <v>3866</v>
      </c>
      <c r="J27" s="31">
        <f t="shared" si="1"/>
        <v>69351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3968</v>
      </c>
      <c r="D28" s="31">
        <f>(Jul!C28*5)+(Aug!C28*4)+(Sep!C28*3)+(Oct!C28*2)+(Nov!C28*1)</f>
        <v>45037</v>
      </c>
      <c r="E28" s="8">
        <v>1097</v>
      </c>
      <c r="F28" s="31">
        <f>(Jul!E28*5)+(Aug!E28*4)+(Sep!E28*3)+(Oct!E28*2)+(Nov!E28*1)</f>
        <v>4757</v>
      </c>
      <c r="G28" s="8">
        <v>947</v>
      </c>
      <c r="H28" s="31">
        <f>Oct!H28+G28</f>
        <v>31179</v>
      </c>
      <c r="I28" s="31">
        <f t="shared" si="0"/>
        <v>6012</v>
      </c>
      <c r="J28" s="31">
        <f t="shared" si="1"/>
        <v>80973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3076</v>
      </c>
      <c r="D29" s="31">
        <f>(Jul!C29*5)+(Aug!C29*4)+(Sep!C29*3)+(Oct!C29*2)+(Nov!C29*1)</f>
        <v>30296</v>
      </c>
      <c r="E29" s="8"/>
      <c r="F29" s="31">
        <f>(Jul!E29*5)+(Aug!E29*4)+(Sep!E29*3)+(Oct!E29*2)+(Nov!E29*1)</f>
        <v>16880</v>
      </c>
      <c r="G29" s="8">
        <v>6917</v>
      </c>
      <c r="H29" s="31">
        <f>Oct!H29+G29</f>
        <v>28016</v>
      </c>
      <c r="I29" s="31">
        <f t="shared" si="0"/>
        <v>9993</v>
      </c>
      <c r="J29" s="31">
        <f t="shared" si="1"/>
        <v>75192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14182</v>
      </c>
      <c r="D30" s="31">
        <f>(Jul!C30*5)+(Aug!C30*4)+(Sep!C30*3)+(Oct!C30*2)+(Nov!C30*1)</f>
        <v>138946</v>
      </c>
      <c r="E30" s="8">
        <v>7033</v>
      </c>
      <c r="F30" s="31">
        <f>(Jul!E30*5)+(Aug!E30*4)+(Sep!E30*3)+(Oct!E30*2)+(Nov!E30*1)</f>
        <v>155845</v>
      </c>
      <c r="G30" s="8">
        <v>16491</v>
      </c>
      <c r="H30" s="31">
        <f>Oct!H30+G30</f>
        <v>649878</v>
      </c>
      <c r="I30" s="31">
        <f t="shared" si="0"/>
        <v>37706</v>
      </c>
      <c r="J30" s="31">
        <f t="shared" si="1"/>
        <v>944669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14753</v>
      </c>
      <c r="D31" s="31">
        <f>(Jul!C31*5)+(Aug!C31*4)+(Sep!C31*3)+(Oct!C31*2)+(Nov!C31*1)</f>
        <v>221629</v>
      </c>
      <c r="E31" s="8">
        <v>15262</v>
      </c>
      <c r="F31" s="31">
        <f>(Jul!E31*5)+(Aug!E31*4)+(Sep!E31*3)+(Oct!E31*2)+(Nov!E31*1)</f>
        <v>209403</v>
      </c>
      <c r="G31" s="8">
        <v>73447</v>
      </c>
      <c r="H31" s="31">
        <f>Oct!H31+G31</f>
        <v>173325</v>
      </c>
      <c r="I31" s="31">
        <f t="shared" si="0"/>
        <v>103462</v>
      </c>
      <c r="J31" s="31">
        <f t="shared" si="1"/>
        <v>604357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54003</v>
      </c>
      <c r="E32" s="8"/>
      <c r="F32" s="31">
        <f>(Jul!E32*5)+(Aug!E32*4)+(Sep!E32*3)+(Oct!E32*2)+(Nov!E32*1)</f>
        <v>0</v>
      </c>
      <c r="G32" s="8"/>
      <c r="H32" s="31">
        <f>Oct!H32+G32</f>
        <v>232683</v>
      </c>
      <c r="I32" s="31">
        <f t="shared" si="0"/>
        <v>0</v>
      </c>
      <c r="J32" s="31">
        <f t="shared" si="1"/>
        <v>286686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9039</v>
      </c>
      <c r="D33" s="31">
        <f>(Jul!C33*5)+(Aug!C33*4)+(Sep!C33*3)+(Oct!C33*2)+(Nov!C33*1)</f>
        <v>43922</v>
      </c>
      <c r="E33" s="8"/>
      <c r="F33" s="31">
        <f>(Jul!E33*5)+(Aug!E33*4)+(Sep!E33*3)+(Oct!E33*2)+(Nov!E33*1)</f>
        <v>0</v>
      </c>
      <c r="G33" s="8">
        <v>13643</v>
      </c>
      <c r="H33" s="31">
        <f>Oct!H33+G33</f>
        <v>77841</v>
      </c>
      <c r="I33" s="31">
        <f t="shared" si="0"/>
        <v>22682</v>
      </c>
      <c r="J33" s="31">
        <f t="shared" si="1"/>
        <v>121763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3866</v>
      </c>
      <c r="D34" s="31">
        <f>(Jul!C34*5)+(Aug!C34*4)+(Sep!C34*3)+(Oct!C34*2)+(Nov!C34*1)</f>
        <v>29144</v>
      </c>
      <c r="E34" s="8"/>
      <c r="F34" s="31">
        <f>(Jul!E34*5)+(Aug!E34*4)+(Sep!E34*3)+(Oct!E34*2)+(Nov!E34*1)</f>
        <v>0</v>
      </c>
      <c r="G34" s="8">
        <v>4198</v>
      </c>
      <c r="H34" s="31">
        <f>Oct!H34+G34</f>
        <v>10364</v>
      </c>
      <c r="I34" s="31">
        <f t="shared" si="0"/>
        <v>8064</v>
      </c>
      <c r="J34" s="31">
        <f t="shared" si="1"/>
        <v>39508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19270</v>
      </c>
      <c r="D35" s="31">
        <f>(Jul!C35*5)+(Aug!C35*4)+(Sep!C35*3)+(Oct!C35*2)+(Nov!C35*1)</f>
        <v>127717</v>
      </c>
      <c r="E35" s="8"/>
      <c r="F35" s="31">
        <f>(Jul!E35*5)+(Aug!E35*4)+(Sep!E35*3)+(Oct!E35*2)+(Nov!E35*1)</f>
        <v>0</v>
      </c>
      <c r="G35" s="8">
        <v>77926</v>
      </c>
      <c r="H35" s="31">
        <f>Oct!H35+G35</f>
        <v>91012</v>
      </c>
      <c r="I35" s="31">
        <f t="shared" si="0"/>
        <v>97196</v>
      </c>
      <c r="J35" s="31">
        <f t="shared" si="1"/>
        <v>218729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1668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1668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51431</v>
      </c>
      <c r="E37" s="8"/>
      <c r="F37" s="31">
        <f>(Jul!E37*5)+(Aug!E37*4)+(Sep!E37*3)+(Oct!E37*2)+(Nov!E37*1)</f>
        <v>0</v>
      </c>
      <c r="G37" s="8"/>
      <c r="H37" s="31">
        <f>Oct!H37+G37</f>
        <v>24061</v>
      </c>
      <c r="I37" s="31">
        <f t="shared" si="0"/>
        <v>0</v>
      </c>
      <c r="J37" s="31">
        <f t="shared" si="1"/>
        <v>75492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11952</v>
      </c>
      <c r="E38" s="8"/>
      <c r="F38" s="31">
        <f>(Jul!E38*5)+(Aug!E38*4)+(Sep!E38*3)+(Oct!E38*2)+(Nov!E38*1)</f>
        <v>18421</v>
      </c>
      <c r="G38" s="8"/>
      <c r="H38" s="31">
        <f>Oct!H38+G38</f>
        <v>0</v>
      </c>
      <c r="I38" s="31">
        <f t="shared" si="0"/>
        <v>0</v>
      </c>
      <c r="J38" s="31">
        <f t="shared" si="1"/>
        <v>30373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1734</v>
      </c>
      <c r="D39" s="31">
        <f>(Jul!C39*5)+(Aug!C39*4)+(Sep!C39*3)+(Oct!C39*2)+(Nov!C39*1)</f>
        <v>78351</v>
      </c>
      <c r="E39" s="8"/>
      <c r="F39" s="31">
        <f>(Jul!E39*5)+(Aug!E39*4)+(Sep!E39*3)+(Oct!E39*2)+(Nov!E39*1)</f>
        <v>0</v>
      </c>
      <c r="G39" s="8">
        <v>6035</v>
      </c>
      <c r="H39" s="31">
        <f>Oct!H39+G39</f>
        <v>31795</v>
      </c>
      <c r="I39" s="31">
        <f t="shared" si="0"/>
        <v>7769</v>
      </c>
      <c r="J39" s="31">
        <f t="shared" si="1"/>
        <v>110146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136</v>
      </c>
      <c r="D40" s="31">
        <f>(Jul!C40*5)+(Aug!C40*4)+(Sep!C40*3)+(Oct!C40*2)+(Nov!C40*1)</f>
        <v>13452</v>
      </c>
      <c r="E40" s="8"/>
      <c r="F40" s="31">
        <f>(Jul!E40*5)+(Aug!E40*4)+(Sep!E40*3)+(Oct!E40*2)+(Nov!E40*1)</f>
        <v>0</v>
      </c>
      <c r="G40" s="8">
        <v>2701</v>
      </c>
      <c r="H40" s="31">
        <f>Oct!H40+G40</f>
        <v>4831</v>
      </c>
      <c r="I40" s="31">
        <f t="shared" si="0"/>
        <v>2837</v>
      </c>
      <c r="J40" s="31">
        <f t="shared" si="1"/>
        <v>18283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15244</v>
      </c>
      <c r="E41" s="8"/>
      <c r="F41" s="31">
        <f>(Jul!E41*5)+(Aug!E41*4)+(Sep!E41*3)+(Oct!E41*2)+(Nov!E41*1)</f>
        <v>0</v>
      </c>
      <c r="G41" s="8"/>
      <c r="H41" s="31">
        <f>Oct!H41+G41</f>
        <v>46787</v>
      </c>
      <c r="I41" s="31">
        <f t="shared" si="0"/>
        <v>0</v>
      </c>
      <c r="J41" s="31">
        <f t="shared" si="1"/>
        <v>62031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12719</v>
      </c>
      <c r="D42" s="31">
        <f>(Jul!C42*5)+(Aug!C42*4)+(Sep!C42*3)+(Oct!C42*2)+(Nov!C42*1)</f>
        <v>166262</v>
      </c>
      <c r="E42" s="8"/>
      <c r="F42" s="31">
        <f>(Jul!E42*5)+(Aug!E42*4)+(Sep!E42*3)+(Oct!E42*2)+(Nov!E42*1)</f>
        <v>0</v>
      </c>
      <c r="G42" s="8">
        <v>5964</v>
      </c>
      <c r="H42" s="31">
        <f>Oct!H42+G42</f>
        <v>91470</v>
      </c>
      <c r="I42" s="31">
        <f t="shared" si="0"/>
        <v>18683</v>
      </c>
      <c r="J42" s="31">
        <f t="shared" si="1"/>
        <v>257732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14873</v>
      </c>
      <c r="D43" s="31">
        <f>(Jul!C43*5)+(Aug!C43*4)+(Sep!C43*3)+(Oct!C43*2)+(Nov!C43*1)</f>
        <v>160226</v>
      </c>
      <c r="E43" s="8"/>
      <c r="F43" s="31">
        <f>(Jul!E43*5)+(Aug!E43*4)+(Sep!E43*3)+(Oct!E43*2)+(Nov!E43*1)</f>
        <v>5915</v>
      </c>
      <c r="G43" s="8">
        <v>59503</v>
      </c>
      <c r="H43" s="31">
        <f>Oct!H43+G43</f>
        <v>136618</v>
      </c>
      <c r="I43" s="31">
        <f t="shared" si="0"/>
        <v>74376</v>
      </c>
      <c r="J43" s="31">
        <f t="shared" si="1"/>
        <v>302759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25657</v>
      </c>
      <c r="D44" s="31">
        <f>(Jul!C44*5)+(Aug!C44*4)+(Sep!C44*3)+(Oct!C44*2)+(Nov!C44*1)</f>
        <v>317332</v>
      </c>
      <c r="E44" s="8"/>
      <c r="F44" s="31">
        <f>(Jul!E44*5)+(Aug!E44*4)+(Sep!E44*3)+(Oct!E44*2)+(Nov!E44*1)</f>
        <v>0</v>
      </c>
      <c r="G44" s="8">
        <v>60623</v>
      </c>
      <c r="H44" s="31">
        <f>Oct!H44+G44</f>
        <v>370181</v>
      </c>
      <c r="I44" s="31">
        <f t="shared" si="0"/>
        <v>86280</v>
      </c>
      <c r="J44" s="31">
        <f t="shared" si="1"/>
        <v>687513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3644</v>
      </c>
      <c r="D45" s="31">
        <f>(Jul!C45*5)+(Aug!C45*4)+(Sep!C45*3)+(Oct!C45*2)+(Nov!C45*1)</f>
        <v>32649</v>
      </c>
      <c r="E45" s="8"/>
      <c r="F45" s="31">
        <f>(Jul!E45*5)+(Aug!E45*4)+(Sep!E45*3)+(Oct!E45*2)+(Nov!E45*1)</f>
        <v>0</v>
      </c>
      <c r="G45" s="8">
        <v>7991</v>
      </c>
      <c r="H45" s="31">
        <f>Oct!H45+G45</f>
        <v>47745</v>
      </c>
      <c r="I45" s="31">
        <f t="shared" si="0"/>
        <v>11635</v>
      </c>
      <c r="J45" s="31">
        <f t="shared" si="1"/>
        <v>80394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3245</v>
      </c>
      <c r="D46" s="31">
        <f>(Jul!C46*5)+(Aug!C46*4)+(Sep!C46*3)+(Oct!C46*2)+(Nov!C46*1)</f>
        <v>10121</v>
      </c>
      <c r="E46" s="8"/>
      <c r="F46" s="31">
        <f>(Jul!E46*5)+(Aug!E46*4)+(Sep!E46*3)+(Oct!E46*2)+(Nov!E46*1)</f>
        <v>0</v>
      </c>
      <c r="G46" s="8">
        <v>5225</v>
      </c>
      <c r="H46" s="31">
        <f>Oct!H46+G46</f>
        <v>6298</v>
      </c>
      <c r="I46" s="31">
        <f t="shared" si="0"/>
        <v>8470</v>
      </c>
      <c r="J46" s="31">
        <f t="shared" si="1"/>
        <v>16419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8475</v>
      </c>
      <c r="D47" s="31">
        <f>(Jul!C47*5)+(Aug!C47*4)+(Sep!C47*3)+(Oct!C47*2)+(Nov!C47*1)</f>
        <v>169099</v>
      </c>
      <c r="E47" s="8"/>
      <c r="F47" s="31">
        <f>(Jul!E47*5)+(Aug!E47*4)+(Sep!E47*3)+(Oct!E47*2)+(Nov!E47*1)</f>
        <v>0</v>
      </c>
      <c r="G47" s="8">
        <v>48056</v>
      </c>
      <c r="H47" s="31">
        <f>Oct!H47+G47</f>
        <v>169285</v>
      </c>
      <c r="I47" s="31">
        <f t="shared" si="0"/>
        <v>56531</v>
      </c>
      <c r="J47" s="31">
        <f t="shared" si="1"/>
        <v>338384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16208</v>
      </c>
      <c r="D48" s="31">
        <f>(Jul!C48*5)+(Aug!C48*4)+(Sep!C48*3)+(Oct!C48*2)+(Nov!C48*1)</f>
        <v>130072</v>
      </c>
      <c r="E48" s="8"/>
      <c r="F48" s="31">
        <f>(Jul!E48*5)+(Aug!E48*4)+(Sep!E48*3)+(Oct!E48*2)+(Nov!E48*1)</f>
        <v>0</v>
      </c>
      <c r="G48" s="8">
        <v>36751</v>
      </c>
      <c r="H48" s="31">
        <f>Oct!H48+G48</f>
        <v>64866</v>
      </c>
      <c r="I48" s="31">
        <f t="shared" si="0"/>
        <v>52959</v>
      </c>
      <c r="J48" s="31">
        <f t="shared" si="1"/>
        <v>194938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7804</v>
      </c>
      <c r="D49" s="31">
        <f>(Jul!C49*5)+(Aug!C49*4)+(Sep!C49*3)+(Oct!C49*2)+(Nov!C49*1)</f>
        <v>9472</v>
      </c>
      <c r="E49" s="8"/>
      <c r="F49" s="31">
        <f>(Jul!E49*5)+(Aug!E49*4)+(Sep!E49*3)+(Oct!E49*2)+(Nov!E49*1)</f>
        <v>0</v>
      </c>
      <c r="G49" s="8">
        <v>25884</v>
      </c>
      <c r="H49" s="31">
        <f>Oct!H49+G49</f>
        <v>25884</v>
      </c>
      <c r="I49" s="31">
        <f t="shared" si="0"/>
        <v>33688</v>
      </c>
      <c r="J49" s="31">
        <f t="shared" si="1"/>
        <v>35356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91221</v>
      </c>
      <c r="E50" s="8"/>
      <c r="F50" s="31">
        <f>(Jul!E50*5)+(Aug!E50*4)+(Sep!E50*3)+(Oct!E50*2)+(Nov!E50*1)</f>
        <v>0</v>
      </c>
      <c r="G50" s="8"/>
      <c r="H50" s="31">
        <f>Oct!H50+G50</f>
        <v>62991</v>
      </c>
      <c r="I50" s="31">
        <f t="shared" si="0"/>
        <v>0</v>
      </c>
      <c r="J50" s="31">
        <f t="shared" si="1"/>
        <v>154212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31004</v>
      </c>
      <c r="D51" s="31">
        <f>(Jul!C51*5)+(Aug!C51*4)+(Sep!C51*3)+(Oct!C51*2)+(Nov!C51*1)</f>
        <v>391826</v>
      </c>
      <c r="E51" s="8"/>
      <c r="F51" s="31">
        <f>(Jul!E51*5)+(Aug!E51*4)+(Sep!E51*3)+(Oct!E51*2)+(Nov!E51*1)</f>
        <v>0</v>
      </c>
      <c r="G51" s="8">
        <v>88099</v>
      </c>
      <c r="H51" s="31">
        <f>Oct!H51+G51</f>
        <v>312526</v>
      </c>
      <c r="I51" s="31">
        <f t="shared" si="0"/>
        <v>119103</v>
      </c>
      <c r="J51" s="31">
        <f t="shared" si="1"/>
        <v>704352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1784</v>
      </c>
      <c r="D52" s="31">
        <f>(Jul!C52*5)+(Aug!C52*4)+(Sep!C52*3)+(Oct!C52*2)+(Nov!C52*1)</f>
        <v>67121</v>
      </c>
      <c r="E52" s="8"/>
      <c r="F52" s="31">
        <f>(Jul!E52*5)+(Aug!E52*4)+(Sep!E52*3)+(Oct!E52*2)+(Nov!E52*1)</f>
        <v>0</v>
      </c>
      <c r="G52" s="8">
        <v>21369</v>
      </c>
      <c r="H52" s="31">
        <f>Oct!H52+G52</f>
        <v>60055</v>
      </c>
      <c r="I52" s="31">
        <f t="shared" si="0"/>
        <v>23153</v>
      </c>
      <c r="J52" s="31">
        <f t="shared" si="1"/>
        <v>127176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59956</v>
      </c>
      <c r="E53" s="8"/>
      <c r="F53" s="31">
        <f>(Jul!E53*5)+(Aug!E53*4)+(Sep!E53*3)+(Oct!E53*2)+(Nov!E53*1)</f>
        <v>0</v>
      </c>
      <c r="G53" s="8"/>
      <c r="H53" s="31">
        <f>Oct!H53+G53</f>
        <v>89539</v>
      </c>
      <c r="I53" s="31">
        <f t="shared" si="0"/>
        <v>0</v>
      </c>
      <c r="J53" s="31">
        <f t="shared" si="1"/>
        <v>149495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34413</v>
      </c>
      <c r="E54" s="8"/>
      <c r="F54" s="31">
        <f>(Jul!E54*5)+(Aug!E54*4)+(Sep!E54*3)+(Oct!E54*2)+(Nov!E54*1)</f>
        <v>0</v>
      </c>
      <c r="G54" s="8"/>
      <c r="H54" s="31">
        <f>Oct!H54+G54</f>
        <v>19940</v>
      </c>
      <c r="I54" s="31">
        <f t="shared" si="0"/>
        <v>0</v>
      </c>
      <c r="J54" s="31">
        <f t="shared" si="1"/>
        <v>54353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14090</v>
      </c>
      <c r="D55" s="31">
        <f>(Jul!C55*5)+(Aug!C55*4)+(Sep!C55*3)+(Oct!C55*2)+(Nov!C55*1)</f>
        <v>198518</v>
      </c>
      <c r="E55" s="8"/>
      <c r="F55" s="31">
        <f>(Jul!E55*5)+(Aug!E55*4)+(Sep!E55*3)+(Oct!E55*2)+(Nov!E55*1)</f>
        <v>0</v>
      </c>
      <c r="G55" s="8">
        <v>89815</v>
      </c>
      <c r="H55" s="31">
        <f>Oct!H55+G55</f>
        <v>310846</v>
      </c>
      <c r="I55" s="31">
        <f t="shared" si="0"/>
        <v>103905</v>
      </c>
      <c r="J55" s="31">
        <f t="shared" si="1"/>
        <v>509364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9145</v>
      </c>
      <c r="D57" s="31">
        <f>(Jul!C57*5)+(Aug!C57*4)+(Sep!C57*3)+(Oct!C57*2)+(Nov!C57*1)</f>
        <v>57037</v>
      </c>
      <c r="E57" s="8"/>
      <c r="F57" s="31">
        <f>(Jul!E57*5)+(Aug!E57*4)+(Sep!E57*3)+(Oct!E57*2)+(Nov!E57*1)</f>
        <v>0</v>
      </c>
      <c r="G57" s="8">
        <v>60332</v>
      </c>
      <c r="H57" s="31">
        <f>Oct!H57+G57</f>
        <v>83440</v>
      </c>
      <c r="I57" s="31">
        <f t="shared" si="0"/>
        <v>69477</v>
      </c>
      <c r="J57" s="31">
        <f t="shared" si="1"/>
        <v>140477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7438</v>
      </c>
      <c r="D58" s="31">
        <f>(Jul!C58*5)+(Aug!C58*4)+(Sep!C58*3)+(Oct!C58*2)+(Nov!C58*1)</f>
        <v>58409</v>
      </c>
      <c r="E58" s="8"/>
      <c r="F58" s="31">
        <f>(Jul!E58*5)+(Aug!E58*4)+(Sep!E58*3)+(Oct!E58*2)+(Nov!E58*1)</f>
        <v>0</v>
      </c>
      <c r="G58" s="8">
        <v>41400</v>
      </c>
      <c r="H58" s="31">
        <f>Oct!H58+G58</f>
        <v>114710</v>
      </c>
      <c r="I58" s="31">
        <f t="shared" si="0"/>
        <v>48838</v>
      </c>
      <c r="J58" s="31">
        <f t="shared" si="1"/>
        <v>173119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1668</v>
      </c>
      <c r="E59" s="8"/>
      <c r="F59" s="31">
        <f>(Jul!E59*5)+(Aug!E59*4)+(Sep!E59*3)+(Oct!E59*2)+(Nov!E59*1)</f>
        <v>0</v>
      </c>
      <c r="G59" s="8"/>
      <c r="H59" s="31">
        <f>Oct!H59+G59</f>
        <v>296</v>
      </c>
      <c r="I59" s="31">
        <f t="shared" si="0"/>
        <v>0</v>
      </c>
      <c r="J59" s="31">
        <f t="shared" si="1"/>
        <v>1964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60921</v>
      </c>
      <c r="D60" s="31">
        <f>(Jul!C60*5)+(Aug!C60*4)+(Sep!C60*3)+(Oct!C60*2)+(Nov!C60*1)</f>
        <v>1194145</v>
      </c>
      <c r="E60" s="8">
        <v>1002</v>
      </c>
      <c r="F60" s="31">
        <f>(Jul!E60*5)+(Aug!E60*4)+(Sep!E60*3)+(Oct!E60*2)+(Nov!E60*1)</f>
        <v>1002</v>
      </c>
      <c r="G60" s="8">
        <v>271493</v>
      </c>
      <c r="H60" s="31">
        <f>Oct!H60+G60</f>
        <v>1682957</v>
      </c>
      <c r="I60" s="31">
        <f t="shared" si="0"/>
        <v>333416</v>
      </c>
      <c r="J60" s="31">
        <f t="shared" si="1"/>
        <v>2878104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602</v>
      </c>
      <c r="D61" s="31">
        <f>(Jul!C61*5)+(Aug!C61*4)+(Sep!C61*3)+(Oct!C61*2)+(Nov!C61*1)</f>
        <v>23382</v>
      </c>
      <c r="E61" s="8"/>
      <c r="F61" s="31">
        <f>(Jul!E61*5)+(Aug!E61*4)+(Sep!E61*3)+(Oct!E61*2)+(Nov!E61*1)</f>
        <v>0</v>
      </c>
      <c r="G61" s="8">
        <v>2869</v>
      </c>
      <c r="H61" s="31">
        <f>Oct!H61+G61</f>
        <v>11251</v>
      </c>
      <c r="I61" s="31">
        <f t="shared" si="0"/>
        <v>3471</v>
      </c>
      <c r="J61" s="31">
        <f t="shared" si="1"/>
        <v>34633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9860</v>
      </c>
      <c r="E62" s="8"/>
      <c r="F62" s="31">
        <f>(Jul!E62*5)+(Aug!E62*4)+(Sep!E62*3)+(Oct!E62*2)+(Nov!E62*1)</f>
        <v>0</v>
      </c>
      <c r="H62" s="31">
        <f>Oct!H62+G62</f>
        <v>4779</v>
      </c>
      <c r="I62" s="31">
        <f t="shared" si="0"/>
        <v>0</v>
      </c>
      <c r="J62" s="31">
        <f t="shared" si="1"/>
        <v>14639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667</v>
      </c>
      <c r="D63" s="31">
        <f>(Jul!C63*5)+(Aug!C63*4)+(Sep!C63*3)+(Oct!C63*2)+(Nov!C63*1)</f>
        <v>42585</v>
      </c>
      <c r="E63" s="8"/>
      <c r="F63" s="31">
        <f>(Jul!E63*5)+(Aug!E63*4)+(Sep!E63*3)+(Oct!E63*2)+(Nov!E63*1)</f>
        <v>0</v>
      </c>
      <c r="G63" s="8">
        <v>1405</v>
      </c>
      <c r="H63" s="31">
        <f>Oct!H63+G63</f>
        <v>28993</v>
      </c>
      <c r="I63" s="31">
        <f t="shared" si="0"/>
        <v>2072</v>
      </c>
      <c r="J63" s="31">
        <f t="shared" si="1"/>
        <v>71578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13044</v>
      </c>
      <c r="E65" s="8"/>
      <c r="F65" s="31">
        <f>(Jul!E65*5)+(Aug!E65*4)+(Sep!E65*3)+(Oct!E65*2)+(Nov!E65*1)</f>
        <v>0</v>
      </c>
      <c r="G65" s="8"/>
      <c r="H65" s="31">
        <f>Oct!H65+G65</f>
        <v>2169</v>
      </c>
      <c r="I65" s="31">
        <f t="shared" si="2"/>
        <v>0</v>
      </c>
      <c r="J65" s="31">
        <f t="shared" si="3"/>
        <v>15213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27291</v>
      </c>
      <c r="E66" s="8"/>
      <c r="F66" s="31">
        <f>(Jul!E66*5)+(Aug!E66*4)+(Sep!E66*3)+(Oct!E66*2)+(Nov!E66*1)</f>
        <v>0</v>
      </c>
      <c r="G66" s="8"/>
      <c r="H66" s="31">
        <f>Oct!H66+G66</f>
        <v>71992</v>
      </c>
      <c r="I66" s="31">
        <f t="shared" si="2"/>
        <v>0</v>
      </c>
      <c r="J66" s="31">
        <f t="shared" si="3"/>
        <v>99283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15964</v>
      </c>
      <c r="E67" s="8"/>
      <c r="F67" s="31">
        <f>(Jul!E67*5)+(Aug!E67*4)+(Sep!E67*3)+(Oct!E67*2)+(Nov!E67*1)</f>
        <v>0</v>
      </c>
      <c r="G67" s="8"/>
      <c r="H67" s="31">
        <f>Oct!H67+G67</f>
        <v>3924</v>
      </c>
      <c r="I67" s="31">
        <f t="shared" si="2"/>
        <v>0</v>
      </c>
      <c r="J67" s="31">
        <f t="shared" si="3"/>
        <v>19888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1365</v>
      </c>
      <c r="D68" s="31">
        <f>(Jul!C68*5)+(Aug!C68*4)+(Sep!C68*3)+(Oct!C68*2)+(Nov!C68*1)</f>
        <v>1365</v>
      </c>
      <c r="E68" s="8"/>
      <c r="F68" s="31">
        <f>(Jul!E68*5)+(Aug!E68*4)+(Sep!E68*3)+(Oct!E68*2)+(Nov!E68*1)</f>
        <v>0</v>
      </c>
      <c r="G68" s="8">
        <v>19036</v>
      </c>
      <c r="H68" s="31">
        <f>Oct!H68+G68</f>
        <v>19036</v>
      </c>
      <c r="I68" s="31">
        <f t="shared" si="2"/>
        <v>20401</v>
      </c>
      <c r="J68" s="31">
        <f t="shared" si="3"/>
        <v>20401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7140</v>
      </c>
      <c r="D69" s="31">
        <f>(Jul!C69*5)+(Aug!C69*4)+(Sep!C69*3)+(Oct!C69*2)+(Nov!C69*1)</f>
        <v>29656</v>
      </c>
      <c r="E69" s="8"/>
      <c r="F69" s="31">
        <f>(Jul!E69*5)+(Aug!E69*4)+(Sep!E69*3)+(Oct!E69*2)+(Nov!E69*1)</f>
        <v>0</v>
      </c>
      <c r="G69" s="8">
        <v>2404</v>
      </c>
      <c r="H69" s="31">
        <f>Oct!H69+G69</f>
        <v>48006</v>
      </c>
      <c r="I69" s="31">
        <f t="shared" si="2"/>
        <v>9544</v>
      </c>
      <c r="J69" s="31">
        <f t="shared" si="3"/>
        <v>77662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35509</v>
      </c>
      <c r="E70" s="8"/>
      <c r="F70" s="31">
        <f>(Jul!E70*5)+(Aug!E70*4)+(Sep!E70*3)+(Oct!E70*2)+(Nov!E70*1)</f>
        <v>0</v>
      </c>
      <c r="G70" s="8"/>
      <c r="H70" s="31">
        <f>Oct!H70+G70</f>
        <v>10786</v>
      </c>
      <c r="I70" s="31">
        <f t="shared" si="2"/>
        <v>0</v>
      </c>
      <c r="J70" s="31">
        <f t="shared" si="3"/>
        <v>46295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72690</v>
      </c>
      <c r="D71" s="31">
        <f>(Jul!C71*5)+(Aug!C71*4)+(Sep!C71*3)+(Oct!C71*2)+(Nov!C71*1)</f>
        <v>919368</v>
      </c>
      <c r="E71" s="8"/>
      <c r="F71" s="31">
        <f>(Jul!E71*5)+(Aug!E71*4)+(Sep!E71*3)+(Oct!E71*2)+(Nov!E71*1)</f>
        <v>5880</v>
      </c>
      <c r="G71" s="8">
        <v>228509</v>
      </c>
      <c r="H71" s="31">
        <f>Oct!H71+G71</f>
        <v>975737</v>
      </c>
      <c r="I71" s="31">
        <f t="shared" si="2"/>
        <v>301199</v>
      </c>
      <c r="J71" s="31">
        <f t="shared" si="3"/>
        <v>1900985</v>
      </c>
    </row>
    <row r="72" spans="1:10" s="3" customFormat="1" ht="21.75" x14ac:dyDescent="0.2">
      <c r="A72" s="19" t="s">
        <v>123</v>
      </c>
      <c r="B72" s="2"/>
      <c r="C72" s="32">
        <f>SUM(C5:C31)</f>
        <v>234333</v>
      </c>
      <c r="D72" s="32">
        <f t="shared" ref="D72:J72" si="4">SUM(D5:D31)</f>
        <v>4100794</v>
      </c>
      <c r="E72" s="32">
        <f t="shared" si="4"/>
        <v>152834</v>
      </c>
      <c r="F72" s="32">
        <f t="shared" si="4"/>
        <v>2369446</v>
      </c>
      <c r="G72" s="32">
        <f t="shared" si="4"/>
        <v>536070</v>
      </c>
      <c r="H72" s="32">
        <f t="shared" si="4"/>
        <v>4140138</v>
      </c>
      <c r="I72" s="32">
        <f t="shared" si="4"/>
        <v>923237</v>
      </c>
      <c r="J72" s="32">
        <f t="shared" si="4"/>
        <v>10610378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333516</v>
      </c>
      <c r="D73" s="32">
        <f t="shared" si="5"/>
        <v>4694455</v>
      </c>
      <c r="E73" s="32">
        <f t="shared" si="5"/>
        <v>1002</v>
      </c>
      <c r="F73" s="32">
        <f t="shared" si="5"/>
        <v>31218</v>
      </c>
      <c r="G73" s="32">
        <f t="shared" si="5"/>
        <v>1181231</v>
      </c>
      <c r="H73" s="32">
        <f t="shared" si="5"/>
        <v>5345694</v>
      </c>
      <c r="I73" s="32">
        <f t="shared" si="5"/>
        <v>1515749</v>
      </c>
      <c r="J73" s="32">
        <f t="shared" si="5"/>
        <v>10071367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567849</v>
      </c>
      <c r="D74" s="32">
        <f t="shared" ref="D74:J74" si="6">SUM(D72:D73)</f>
        <v>8795249</v>
      </c>
      <c r="E74" s="32">
        <f t="shared" si="6"/>
        <v>153836</v>
      </c>
      <c r="F74" s="32">
        <f t="shared" si="6"/>
        <v>2400664</v>
      </c>
      <c r="G74" s="32">
        <f t="shared" si="6"/>
        <v>1717301</v>
      </c>
      <c r="H74" s="32">
        <f t="shared" si="6"/>
        <v>9485832</v>
      </c>
      <c r="I74" s="32">
        <f t="shared" si="6"/>
        <v>2438986</v>
      </c>
      <c r="J74" s="32">
        <f t="shared" si="6"/>
        <v>20681745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pane ySplit="4" topLeftCell="A68" activePane="bottomLeft" state="frozen"/>
      <selection pane="bottomLeft" activeCell="C6" sqref="C6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73983</v>
      </c>
      <c r="D5" s="31">
        <f>(Jul!C5*6)+(Aug!C5*5)+(Sep!C5*4)+(Oct!C5*3)+(Nov!C5*2)+(Dec!C5*1)</f>
        <v>1406079</v>
      </c>
      <c r="E5" s="8">
        <v>31602</v>
      </c>
      <c r="F5" s="31">
        <f>(Jul!E5*6)+(Aug!E5*5)+(Sep!E5*4)+(Oct!E5*3)+(Nov!E5*2)+(Dec!E5*1)</f>
        <v>1329053</v>
      </c>
      <c r="G5" s="8">
        <v>254829</v>
      </c>
      <c r="H5" s="31">
        <f>Nov!H5+G5</f>
        <v>1302679</v>
      </c>
      <c r="I5" s="31">
        <f t="shared" ref="I5:I63" si="0">C5+E5+G5</f>
        <v>360414</v>
      </c>
      <c r="J5" s="31">
        <f t="shared" ref="J5:J63" si="1">D5+F5+H5</f>
        <v>4037811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140</v>
      </c>
      <c r="D6" s="31">
        <f>(Jul!C6*6)+(Aug!C6*5)+(Sep!C6*4)+(Oct!C6*3)+(Nov!C6*2)+(Dec!C6*1)</f>
        <v>80326</v>
      </c>
      <c r="E6" s="8"/>
      <c r="F6" s="31">
        <f>(Jul!E6*6)+(Aug!E6*5)+(Sep!E6*4)+(Oct!E6*3)+(Nov!E6*2)+(Dec!E6*1)</f>
        <v>27102</v>
      </c>
      <c r="G6" s="8">
        <v>681</v>
      </c>
      <c r="H6" s="31">
        <f>Nov!H6+G6</f>
        <v>76972</v>
      </c>
      <c r="I6" s="31">
        <f t="shared" si="0"/>
        <v>821</v>
      </c>
      <c r="J6" s="31">
        <f t="shared" si="1"/>
        <v>184400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5080</v>
      </c>
      <c r="D7" s="31">
        <f>(Jul!C7*6)+(Aug!C7*5)+(Sep!C7*4)+(Oct!C7*3)+(Nov!C7*2)+(Dec!C7*1)</f>
        <v>278911</v>
      </c>
      <c r="E7" s="8">
        <v>4277</v>
      </c>
      <c r="F7" s="31">
        <f>(Jul!E7*6)+(Aug!E7*5)+(Sep!E7*4)+(Oct!E7*3)+(Nov!E7*2)+(Dec!E7*1)</f>
        <v>190854</v>
      </c>
      <c r="G7" s="8">
        <v>78104</v>
      </c>
      <c r="H7" s="31">
        <f>Nov!H7+G7</f>
        <v>307279</v>
      </c>
      <c r="I7" s="31">
        <f t="shared" si="0"/>
        <v>87461</v>
      </c>
      <c r="J7" s="31">
        <f t="shared" si="1"/>
        <v>777044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44831</v>
      </c>
      <c r="E8" s="8"/>
      <c r="F8" s="31">
        <f>(Jul!E8*6)+(Aug!E8*5)+(Sep!E8*4)+(Oct!E8*3)+(Nov!E8*2)+(Dec!E8*1)</f>
        <v>0</v>
      </c>
      <c r="G8" s="8"/>
      <c r="H8" s="31">
        <f>Nov!H8+G8</f>
        <v>17816</v>
      </c>
      <c r="I8" s="31">
        <f t="shared" si="0"/>
        <v>0</v>
      </c>
      <c r="J8" s="31">
        <f t="shared" si="1"/>
        <v>62647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(Jul!C9*6)+(Aug!C9*5)+(Sep!C9*4)+(Oct!C9*3)+(Nov!C9*2)+(Dec!C9*1)</f>
        <v>50131</v>
      </c>
      <c r="E9" s="8"/>
      <c r="F9" s="31">
        <f>(Jul!E9*6)+(Aug!E9*5)+(Sep!E9*4)+(Oct!E9*3)+(Nov!E9*2)+(Dec!E9*1)</f>
        <v>23382</v>
      </c>
      <c r="G9" s="8"/>
      <c r="H9" s="31">
        <f>Nov!H9+G9</f>
        <v>15442</v>
      </c>
      <c r="I9" s="31">
        <f t="shared" si="0"/>
        <v>0</v>
      </c>
      <c r="J9" s="31">
        <f t="shared" si="1"/>
        <v>88955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5981</v>
      </c>
      <c r="D10" s="31">
        <f>(Jul!C10*6)+(Aug!C10*5)+(Sep!C10*4)+(Oct!C10*3)+(Nov!C10*2)+(Dec!C10*1)</f>
        <v>77699</v>
      </c>
      <c r="E10" s="8">
        <v>3578</v>
      </c>
      <c r="F10" s="31">
        <f>(Jul!E10*6)+(Aug!E10*5)+(Sep!E10*4)+(Oct!E10*3)+(Nov!E10*2)+(Dec!E10*1)</f>
        <v>193213</v>
      </c>
      <c r="G10" s="8">
        <v>9705</v>
      </c>
      <c r="H10" s="31">
        <f>Nov!H10+G10</f>
        <v>52084</v>
      </c>
      <c r="I10" s="31">
        <f t="shared" si="0"/>
        <v>19264</v>
      </c>
      <c r="J10" s="31">
        <f t="shared" si="1"/>
        <v>322996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5149</v>
      </c>
      <c r="D11" s="31">
        <f>(Jul!C11*6)+(Aug!C11*5)+(Sep!C11*4)+(Oct!C11*3)+(Nov!C11*2)+(Dec!C11*1)</f>
        <v>42692</v>
      </c>
      <c r="E11" s="8">
        <v>3368</v>
      </c>
      <c r="F11" s="31">
        <f>(Jul!E11*6)+(Aug!E11*5)+(Sep!E11*4)+(Oct!E11*3)+(Nov!E11*2)+(Dec!E11*1)</f>
        <v>51996</v>
      </c>
      <c r="G11" s="8">
        <v>1640</v>
      </c>
      <c r="H11" s="31">
        <f>Nov!H11+G11</f>
        <v>17847</v>
      </c>
      <c r="I11" s="31">
        <f t="shared" si="0"/>
        <v>10157</v>
      </c>
      <c r="J11" s="31">
        <f t="shared" si="1"/>
        <v>112535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3616</v>
      </c>
      <c r="D12" s="31">
        <f>(Jul!C12*6)+(Aug!C12*5)+(Sep!C12*4)+(Oct!C12*3)+(Nov!C12*2)+(Dec!C12*1)</f>
        <v>30306</v>
      </c>
      <c r="E12" s="8">
        <v>1176</v>
      </c>
      <c r="F12" s="31">
        <f>(Jul!E12*6)+(Aug!E12*5)+(Sep!E12*4)+(Oct!E12*3)+(Nov!E12*2)+(Dec!E12*1)</f>
        <v>19834</v>
      </c>
      <c r="G12" s="8">
        <v>213</v>
      </c>
      <c r="H12" s="31">
        <f>Nov!H12+G12</f>
        <v>15082</v>
      </c>
      <c r="I12" s="31">
        <f t="shared" si="0"/>
        <v>5005</v>
      </c>
      <c r="J12" s="31">
        <f t="shared" si="1"/>
        <v>65222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33798</v>
      </c>
      <c r="D13" s="31">
        <f>(Jul!C13*6)+(Aug!C13*5)+(Sep!C13*4)+(Oct!C13*3)+(Nov!C13*2)+(Dec!C13*1)</f>
        <v>377919</v>
      </c>
      <c r="E13" s="8">
        <v>4928</v>
      </c>
      <c r="F13" s="31">
        <f>(Jul!E13*6)+(Aug!E13*5)+(Sep!E13*4)+(Oct!E13*3)+(Nov!E13*2)+(Dec!E13*1)</f>
        <v>138095</v>
      </c>
      <c r="G13" s="8">
        <v>41557</v>
      </c>
      <c r="H13" s="31">
        <f>Nov!H13+G13</f>
        <v>222207</v>
      </c>
      <c r="I13" s="31">
        <f t="shared" si="0"/>
        <v>80283</v>
      </c>
      <c r="J13" s="31">
        <f t="shared" si="1"/>
        <v>738221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8681</v>
      </c>
      <c r="D14" s="31">
        <f>(Jul!C14*6)+(Aug!C14*5)+(Sep!C14*4)+(Oct!C14*3)+(Nov!C14*2)+(Dec!C14*1)</f>
        <v>195130</v>
      </c>
      <c r="E14" s="8"/>
      <c r="F14" s="31">
        <f>(Jul!E14*6)+(Aug!E14*5)+(Sep!E14*4)+(Oct!E14*3)+(Nov!E14*2)+(Dec!E14*1)</f>
        <v>24356</v>
      </c>
      <c r="G14" s="8">
        <v>30729</v>
      </c>
      <c r="H14" s="31">
        <f>Nov!H14+G14</f>
        <v>119785</v>
      </c>
      <c r="I14" s="31">
        <f t="shared" si="0"/>
        <v>39410</v>
      </c>
      <c r="J14" s="31">
        <f t="shared" si="1"/>
        <v>339271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1987</v>
      </c>
      <c r="D15" s="31">
        <f>(Jul!C15*6)+(Aug!C15*5)+(Sep!C15*4)+(Oct!C15*3)+(Nov!C15*2)+(Dec!C15*1)</f>
        <v>17481</v>
      </c>
      <c r="E15" s="8"/>
      <c r="F15" s="31">
        <f>(Jul!E15*6)+(Aug!E15*5)+(Sep!E15*4)+(Oct!E15*3)+(Nov!E15*2)+(Dec!E15*1)</f>
        <v>5880</v>
      </c>
      <c r="G15" s="8">
        <v>3610</v>
      </c>
      <c r="H15" s="31">
        <f>Nov!H15+G15</f>
        <v>3882</v>
      </c>
      <c r="I15" s="31">
        <f t="shared" si="0"/>
        <v>5597</v>
      </c>
      <c r="J15" s="31">
        <f t="shared" si="1"/>
        <v>27243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71694</v>
      </c>
      <c r="D16" s="31">
        <f>(Jul!C16*6)+(Aug!C16*5)+(Sep!C16*4)+(Oct!C16*3)+(Nov!C16*2)+(Dec!C16*1)</f>
        <v>1695745</v>
      </c>
      <c r="E16" s="8">
        <v>10910</v>
      </c>
      <c r="F16" s="31">
        <f>(Jul!E16*6)+(Aug!E16*5)+(Sep!E16*4)+(Oct!E16*3)+(Nov!E16*2)+(Dec!E16*1)</f>
        <v>257700</v>
      </c>
      <c r="G16" s="8">
        <v>229808</v>
      </c>
      <c r="H16" s="31">
        <f>Nov!H16+G16</f>
        <v>1176156</v>
      </c>
      <c r="I16" s="31">
        <f t="shared" si="0"/>
        <v>312412</v>
      </c>
      <c r="J16" s="31">
        <f t="shared" si="1"/>
        <v>3129601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4580</v>
      </c>
      <c r="D17" s="31">
        <f>(Jul!C17*6)+(Aug!C17*5)+(Sep!C17*4)+(Oct!C17*3)+(Nov!C17*2)+(Dec!C17*1)</f>
        <v>150133</v>
      </c>
      <c r="E17" s="8"/>
      <c r="F17" s="31">
        <f>(Jul!E17*6)+(Aug!E17*5)+(Sep!E17*4)+(Oct!E17*3)+(Nov!E17*2)+(Dec!E17*1)</f>
        <v>80771</v>
      </c>
      <c r="G17" s="8">
        <v>5998</v>
      </c>
      <c r="H17" s="31">
        <f>Nov!H17+G17</f>
        <v>254961</v>
      </c>
      <c r="I17" s="31">
        <f t="shared" si="0"/>
        <v>10578</v>
      </c>
      <c r="J17" s="31">
        <f t="shared" si="1"/>
        <v>485865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429</v>
      </c>
      <c r="D20" s="31">
        <f>(Jul!C20*6)+(Aug!C20*5)+(Sep!C20*4)+(Oct!C20*3)+(Nov!C20*2)+(Dec!C20*1)</f>
        <v>14647</v>
      </c>
      <c r="E20" s="8"/>
      <c r="F20" s="31">
        <f>(Jul!E20*6)+(Aug!E20*5)+(Sep!E20*4)+(Oct!E20*3)+(Nov!E20*2)+(Dec!E20*1)</f>
        <v>17571</v>
      </c>
      <c r="G20" s="8">
        <v>4211</v>
      </c>
      <c r="H20" s="31">
        <f>Nov!H20+G20</f>
        <v>11064</v>
      </c>
      <c r="I20" s="31">
        <f t="shared" si="0"/>
        <v>4640</v>
      </c>
      <c r="J20" s="31">
        <f t="shared" si="1"/>
        <v>43282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4552</v>
      </c>
      <c r="D21" s="31">
        <f>(Jul!C21*6)+(Aug!C21*5)+(Sep!C21*4)+(Oct!C21*3)+(Nov!C21*2)+(Dec!C21*1)</f>
        <v>35590</v>
      </c>
      <c r="E21" s="8">
        <v>1522</v>
      </c>
      <c r="F21" s="31">
        <f>(Jul!E21*6)+(Aug!E21*5)+(Sep!E21*4)+(Oct!E21*3)+(Nov!E21*2)+(Dec!E21*1)</f>
        <v>24181</v>
      </c>
      <c r="G21" s="8">
        <v>26725</v>
      </c>
      <c r="H21" s="31">
        <f>Nov!H21+G21</f>
        <v>83951</v>
      </c>
      <c r="I21" s="31">
        <f t="shared" si="0"/>
        <v>32799</v>
      </c>
      <c r="J21" s="31">
        <f t="shared" si="1"/>
        <v>143722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41664</v>
      </c>
      <c r="E22" s="8">
        <v>3317</v>
      </c>
      <c r="F22" s="31">
        <f>(Jul!E22*6)+(Aug!E22*5)+(Sep!E22*4)+(Oct!E22*3)+(Nov!E22*2)+(Dec!E22*1)</f>
        <v>24539</v>
      </c>
      <c r="G22" s="8"/>
      <c r="H22" s="31">
        <f>Nov!H22+G22</f>
        <v>13182</v>
      </c>
      <c r="I22" s="31">
        <f t="shared" si="0"/>
        <v>3317</v>
      </c>
      <c r="J22" s="31">
        <f t="shared" si="1"/>
        <v>79385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13859</v>
      </c>
      <c r="D23" s="31">
        <f>(Jul!C23*6)+(Aug!C23*5)+(Sep!C23*4)+(Oct!C23*3)+(Nov!C23*2)+(Dec!C23*1)</f>
        <v>231685</v>
      </c>
      <c r="E23" s="8">
        <v>4860</v>
      </c>
      <c r="F23" s="31">
        <f>(Jul!E23*6)+(Aug!E23*5)+(Sep!E23*4)+(Oct!E23*3)+(Nov!E23*2)+(Dec!E23*1)</f>
        <v>142759</v>
      </c>
      <c r="G23" s="8">
        <v>21073</v>
      </c>
      <c r="H23" s="31">
        <f>Nov!H23+G23</f>
        <v>109190</v>
      </c>
      <c r="I23" s="31">
        <f t="shared" si="0"/>
        <v>39792</v>
      </c>
      <c r="J23" s="31">
        <f t="shared" si="1"/>
        <v>483634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4720</v>
      </c>
      <c r="D24" s="31">
        <f>(Jul!C24*6)+(Aug!C24*5)+(Sep!C24*4)+(Oct!C24*3)+(Nov!C24*2)+(Dec!C24*1)</f>
        <v>110787</v>
      </c>
      <c r="E24" s="8">
        <v>180</v>
      </c>
      <c r="F24" s="31">
        <f>(Jul!E24*6)+(Aug!E24*5)+(Sep!E24*4)+(Oct!E24*3)+(Nov!E24*2)+(Dec!E24*1)</f>
        <v>95199</v>
      </c>
      <c r="G24" s="8">
        <v>4934</v>
      </c>
      <c r="H24" s="31">
        <f>Nov!H24+G24</f>
        <v>51942</v>
      </c>
      <c r="I24" s="31">
        <f t="shared" si="0"/>
        <v>9834</v>
      </c>
      <c r="J24" s="31">
        <f t="shared" si="1"/>
        <v>257928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4484</v>
      </c>
      <c r="D25" s="31">
        <f>(Jul!C25*6)+(Aug!C25*5)+(Sep!C25*4)+(Oct!C25*3)+(Nov!C25*2)+(Dec!C25*1)</f>
        <v>102544</v>
      </c>
      <c r="E25" s="8">
        <v>285</v>
      </c>
      <c r="F25" s="31">
        <f>(Jul!E25*6)+(Aug!E25*5)+(Sep!E25*4)+(Oct!E25*3)+(Nov!E25*2)+(Dec!E25*1)</f>
        <v>10474</v>
      </c>
      <c r="G25" s="8">
        <v>5859</v>
      </c>
      <c r="H25" s="31">
        <f>Nov!H25+G25</f>
        <v>40780</v>
      </c>
      <c r="I25" s="31">
        <f t="shared" si="0"/>
        <v>10628</v>
      </c>
      <c r="J25" s="31">
        <f t="shared" si="1"/>
        <v>153798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5066</v>
      </c>
      <c r="D26" s="31">
        <f>(Jul!C26*6)+(Aug!C26*5)+(Sep!C26*4)+(Oct!C26*3)+(Nov!C26*2)+(Dec!C26*1)</f>
        <v>61097</v>
      </c>
      <c r="E26" s="8">
        <v>3561</v>
      </c>
      <c r="F26" s="31">
        <f>(Jul!E26*6)+(Aug!E26*5)+(Sep!E26*4)+(Oct!E26*3)+(Nov!E26*2)+(Dec!E26*1)</f>
        <v>46599</v>
      </c>
      <c r="G26" s="8">
        <v>4602</v>
      </c>
      <c r="H26" s="31">
        <f>Nov!H26+G26</f>
        <v>63942</v>
      </c>
      <c r="I26" s="31">
        <f t="shared" si="0"/>
        <v>13229</v>
      </c>
      <c r="J26" s="31">
        <f t="shared" si="1"/>
        <v>171638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1787</v>
      </c>
      <c r="D27" s="31">
        <f>(Jul!C27*6)+(Aug!C27*5)+(Sep!C27*4)+(Oct!C27*3)+(Nov!C27*2)+(Dec!C27*1)</f>
        <v>36037</v>
      </c>
      <c r="E27" s="8">
        <v>612</v>
      </c>
      <c r="F27" s="31">
        <f>(Jul!E27*6)+(Aug!E27*5)+(Sep!E27*4)+(Oct!E27*3)+(Nov!E27*2)+(Dec!E27*1)</f>
        <v>23701</v>
      </c>
      <c r="G27" s="8">
        <v>299</v>
      </c>
      <c r="H27" s="31">
        <f>Nov!H27+G27</f>
        <v>26074</v>
      </c>
      <c r="I27" s="31">
        <f t="shared" si="0"/>
        <v>2698</v>
      </c>
      <c r="J27" s="31">
        <f t="shared" si="1"/>
        <v>85812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4644</v>
      </c>
      <c r="D28" s="31">
        <f>(Jul!C28*6)+(Aug!C28*5)+(Sep!C28*4)+(Oct!C28*3)+(Nov!C28*2)+(Dec!C28*1)</f>
        <v>67589</v>
      </c>
      <c r="E28" s="8"/>
      <c r="F28" s="31">
        <f>(Jul!E28*6)+(Aug!E28*5)+(Sep!E28*4)+(Oct!E28*3)+(Nov!E28*2)+(Dec!E28*1)</f>
        <v>7684</v>
      </c>
      <c r="G28" s="8">
        <v>12487</v>
      </c>
      <c r="H28" s="31">
        <f>Nov!H28+G28</f>
        <v>43666</v>
      </c>
      <c r="I28" s="31">
        <f t="shared" si="0"/>
        <v>17131</v>
      </c>
      <c r="J28" s="31">
        <f t="shared" si="1"/>
        <v>118939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4429</v>
      </c>
      <c r="D29" s="31">
        <f>(Jul!C29*6)+(Aug!C29*5)+(Sep!C29*4)+(Oct!C29*3)+(Nov!C29*2)+(Dec!C29*1)</f>
        <v>45703</v>
      </c>
      <c r="E29" s="8">
        <v>1097</v>
      </c>
      <c r="F29" s="31">
        <f>(Jul!E29*6)+(Aug!E29*5)+(Sep!E29*4)+(Oct!E29*3)+(Nov!E29*2)+(Dec!E29*1)</f>
        <v>22027</v>
      </c>
      <c r="G29" s="8">
        <v>15523</v>
      </c>
      <c r="H29" s="31">
        <f>Nov!H29+G29</f>
        <v>43539</v>
      </c>
      <c r="I29" s="31">
        <f t="shared" si="0"/>
        <v>21049</v>
      </c>
      <c r="J29" s="31">
        <f t="shared" si="1"/>
        <v>111269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16310</v>
      </c>
      <c r="D30" s="31">
        <f>(Jul!C30*6)+(Aug!C30*5)+(Sep!C30*4)+(Oct!C30*3)+(Nov!C30*2)+(Dec!C30*1)</f>
        <v>208511</v>
      </c>
      <c r="E30" s="8">
        <v>1209</v>
      </c>
      <c r="F30" s="31">
        <f>(Jul!E30*6)+(Aug!E30*5)+(Sep!E30*4)+(Oct!E30*3)+(Nov!E30*2)+(Dec!E30*1)</f>
        <v>202269</v>
      </c>
      <c r="G30" s="8">
        <v>34228</v>
      </c>
      <c r="H30" s="31">
        <f>Nov!H30+G30</f>
        <v>684106</v>
      </c>
      <c r="I30" s="31">
        <f t="shared" si="0"/>
        <v>51747</v>
      </c>
      <c r="J30" s="31">
        <f t="shared" si="1"/>
        <v>1094886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18380</v>
      </c>
      <c r="D31" s="31">
        <f>(Jul!C31*6)+(Aug!C31*5)+(Sep!C31*4)+(Oct!C31*3)+(Nov!C31*2)+(Dec!C31*1)</f>
        <v>316174</v>
      </c>
      <c r="E31" s="8">
        <v>6761</v>
      </c>
      <c r="F31" s="31">
        <f>(Jul!E31*6)+(Aug!E31*5)+(Sep!E31*4)+(Oct!E31*3)+(Nov!E31*2)+(Dec!E31*1)</f>
        <v>284484</v>
      </c>
      <c r="G31" s="8">
        <v>20097</v>
      </c>
      <c r="H31" s="31">
        <f>Nov!H31+G31</f>
        <v>193422</v>
      </c>
      <c r="I31" s="31">
        <f t="shared" si="0"/>
        <v>45238</v>
      </c>
      <c r="J31" s="31">
        <f t="shared" si="1"/>
        <v>794080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7025</v>
      </c>
      <c r="D32" s="31">
        <f>(Jul!C32*6)+(Aug!C32*5)+(Sep!C32*4)+(Oct!C32*3)+(Nov!C32*2)+(Dec!C32*1)</f>
        <v>73984</v>
      </c>
      <c r="E32" s="8"/>
      <c r="F32" s="31">
        <f>(Jul!E32*6)+(Aug!E32*5)+(Sep!E32*4)+(Oct!E32*3)+(Nov!E32*2)+(Dec!E32*1)</f>
        <v>0</v>
      </c>
      <c r="G32" s="8">
        <v>8438</v>
      </c>
      <c r="H32" s="31">
        <f>Nov!H32+G32</f>
        <v>241121</v>
      </c>
      <c r="I32" s="31">
        <f t="shared" si="0"/>
        <v>15463</v>
      </c>
      <c r="J32" s="31">
        <f t="shared" si="1"/>
        <v>315105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136</v>
      </c>
      <c r="D33" s="31">
        <f>(Jul!C33*6)+(Aug!C33*5)+(Sep!C33*4)+(Oct!C33*3)+(Nov!C33*2)+(Dec!C33*1)</f>
        <v>62089</v>
      </c>
      <c r="E33" s="8"/>
      <c r="F33" s="31">
        <f>(Jul!E33*6)+(Aug!E33*5)+(Sep!E33*4)+(Oct!E33*3)+(Nov!E33*2)+(Dec!E33*1)</f>
        <v>0</v>
      </c>
      <c r="G33" s="8">
        <v>2840</v>
      </c>
      <c r="H33" s="31">
        <f>Nov!H33+G33</f>
        <v>80681</v>
      </c>
      <c r="I33" s="31">
        <f t="shared" si="0"/>
        <v>2976</v>
      </c>
      <c r="J33" s="31">
        <f t="shared" si="1"/>
        <v>142770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3228</v>
      </c>
      <c r="D34" s="31">
        <f>(Jul!C34*6)+(Aug!C34*5)+(Sep!C34*4)+(Oct!C34*3)+(Nov!C34*2)+(Dec!C34*1)</f>
        <v>43815</v>
      </c>
      <c r="E34" s="8"/>
      <c r="F34" s="31">
        <f>(Jul!E34*6)+(Aug!E34*5)+(Sep!E34*4)+(Oct!E34*3)+(Nov!E34*2)+(Dec!E34*1)</f>
        <v>0</v>
      </c>
      <c r="G34" s="8">
        <v>9786</v>
      </c>
      <c r="H34" s="31">
        <f>Nov!H34+G34</f>
        <v>20150</v>
      </c>
      <c r="I34" s="31">
        <f t="shared" si="0"/>
        <v>13014</v>
      </c>
      <c r="J34" s="31">
        <f t="shared" si="1"/>
        <v>63965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8861</v>
      </c>
      <c r="D35" s="31">
        <f>(Jul!C35*6)+(Aug!C35*5)+(Sep!C35*4)+(Oct!C35*3)+(Nov!C35*2)+(Dec!C35*1)</f>
        <v>183508</v>
      </c>
      <c r="E35" s="8"/>
      <c r="F35" s="31">
        <f>(Jul!E35*6)+(Aug!E35*5)+(Sep!E35*4)+(Oct!E35*3)+(Nov!E35*2)+(Dec!E35*1)</f>
        <v>0</v>
      </c>
      <c r="G35" s="8">
        <v>13448</v>
      </c>
      <c r="H35" s="31">
        <f>Nov!H35+G35</f>
        <v>104460</v>
      </c>
      <c r="I35" s="31">
        <f t="shared" si="0"/>
        <v>22309</v>
      </c>
      <c r="J35" s="31">
        <f t="shared" si="1"/>
        <v>287968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2085</v>
      </c>
      <c r="E36" s="8">
        <v>1881</v>
      </c>
      <c r="F36" s="31">
        <f>(Jul!E36*6)+(Aug!E36*5)+(Sep!E36*4)+(Oct!E36*3)+(Nov!E36*2)+(Dec!E36*1)</f>
        <v>1881</v>
      </c>
      <c r="G36" s="8">
        <v>5490</v>
      </c>
      <c r="H36" s="31">
        <f>Nov!H36+G36</f>
        <v>5490</v>
      </c>
      <c r="I36" s="31">
        <f t="shared" si="0"/>
        <v>7371</v>
      </c>
      <c r="J36" s="31">
        <f t="shared" si="1"/>
        <v>9456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5161</v>
      </c>
      <c r="D37" s="31">
        <f>(Jul!C37*6)+(Aug!C37*5)+(Sep!C37*4)+(Oct!C37*3)+(Nov!C37*2)+(Dec!C37*1)</f>
        <v>71454</v>
      </c>
      <c r="E37" s="8"/>
      <c r="F37" s="31">
        <f>(Jul!E37*6)+(Aug!E37*5)+(Sep!E37*4)+(Oct!E37*3)+(Nov!E37*2)+(Dec!E37*1)</f>
        <v>0</v>
      </c>
      <c r="G37" s="8">
        <v>37072</v>
      </c>
      <c r="H37" s="31">
        <f>Nov!H37+G37</f>
        <v>61133</v>
      </c>
      <c r="I37" s="31">
        <f t="shared" si="0"/>
        <v>42233</v>
      </c>
      <c r="J37" s="31">
        <f t="shared" si="1"/>
        <v>132587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14940</v>
      </c>
      <c r="E38" s="8"/>
      <c r="F38" s="31">
        <f>(Jul!E38*6)+(Aug!E38*5)+(Sep!E38*4)+(Oct!E38*3)+(Nov!E38*2)+(Dec!E38*1)</f>
        <v>23046</v>
      </c>
      <c r="G38" s="8"/>
      <c r="H38" s="31">
        <f>Nov!H38+G38</f>
        <v>0</v>
      </c>
      <c r="I38" s="31">
        <f t="shared" si="0"/>
        <v>0</v>
      </c>
      <c r="J38" s="31">
        <f t="shared" si="1"/>
        <v>37986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7645</v>
      </c>
      <c r="D39" s="31">
        <f>(Jul!C39*6)+(Aug!C39*5)+(Sep!C39*4)+(Oct!C39*3)+(Nov!C39*2)+(Dec!C39*1)</f>
        <v>109631</v>
      </c>
      <c r="E39" s="8"/>
      <c r="F39" s="31">
        <f>(Jul!E39*6)+(Aug!E39*5)+(Sep!E39*4)+(Oct!E39*3)+(Nov!E39*2)+(Dec!E39*1)</f>
        <v>0</v>
      </c>
      <c r="G39" s="8">
        <v>8684</v>
      </c>
      <c r="H39" s="31">
        <f>Nov!H39+G39</f>
        <v>40479</v>
      </c>
      <c r="I39" s="31">
        <f t="shared" si="0"/>
        <v>16329</v>
      </c>
      <c r="J39" s="31">
        <f t="shared" si="1"/>
        <v>150110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16917</v>
      </c>
      <c r="E40" s="8"/>
      <c r="F40" s="31">
        <f>(Jul!E40*6)+(Aug!E40*5)+(Sep!E40*4)+(Oct!E40*3)+(Nov!E40*2)+(Dec!E40*1)</f>
        <v>0</v>
      </c>
      <c r="G40" s="8"/>
      <c r="H40" s="31">
        <f>Nov!H40+G40</f>
        <v>4831</v>
      </c>
      <c r="I40" s="31">
        <f t="shared" si="0"/>
        <v>0</v>
      </c>
      <c r="J40" s="31">
        <f t="shared" si="1"/>
        <v>21748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19840</v>
      </c>
      <c r="E41" s="8"/>
      <c r="F41" s="31">
        <f>(Jul!E41*6)+(Aug!E41*5)+(Sep!E41*4)+(Oct!E41*3)+(Nov!E41*2)+(Dec!E41*1)</f>
        <v>0</v>
      </c>
      <c r="G41" s="8"/>
      <c r="H41" s="31">
        <f>Nov!H41+G41</f>
        <v>46787</v>
      </c>
      <c r="I41" s="31">
        <f t="shared" si="0"/>
        <v>0</v>
      </c>
      <c r="J41" s="31">
        <f t="shared" si="1"/>
        <v>66627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11146</v>
      </c>
      <c r="D42" s="31">
        <f>(Jul!C42*6)+(Aug!C42*5)+(Sep!C42*4)+(Oct!C42*3)+(Nov!C42*2)+(Dec!C42*1)</f>
        <v>234121</v>
      </c>
      <c r="E42" s="8"/>
      <c r="F42" s="31">
        <f>(Jul!E42*6)+(Aug!E42*5)+(Sep!E42*4)+(Oct!E42*3)+(Nov!E42*2)+(Dec!E42*1)</f>
        <v>0</v>
      </c>
      <c r="G42" s="8">
        <v>13272</v>
      </c>
      <c r="H42" s="31">
        <f>Nov!H42+G42</f>
        <v>104742</v>
      </c>
      <c r="I42" s="31">
        <f t="shared" si="0"/>
        <v>24418</v>
      </c>
      <c r="J42" s="31">
        <f t="shared" si="1"/>
        <v>338863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3137</v>
      </c>
      <c r="D43" s="31">
        <f>(Jul!C43*6)+(Aug!C43*5)+(Sep!C43*4)+(Oct!C43*3)+(Nov!C43*2)+(Dec!C43*1)</f>
        <v>213559</v>
      </c>
      <c r="E43" s="8"/>
      <c r="F43" s="31">
        <f>(Jul!E43*6)+(Aug!E43*5)+(Sep!E43*4)+(Oct!E43*3)+(Nov!E43*2)+(Dec!E43*1)</f>
        <v>7098</v>
      </c>
      <c r="G43" s="8">
        <v>9349</v>
      </c>
      <c r="H43" s="31">
        <f>Nov!H43+G43</f>
        <v>145967</v>
      </c>
      <c r="I43" s="31">
        <f t="shared" si="0"/>
        <v>12486</v>
      </c>
      <c r="J43" s="31">
        <f t="shared" si="1"/>
        <v>366624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16621</v>
      </c>
      <c r="D44" s="31">
        <f>(Jul!C44*6)+(Aug!C44*5)+(Sep!C44*4)+(Oct!C44*3)+(Nov!C44*2)+(Dec!C44*1)</f>
        <v>437241</v>
      </c>
      <c r="E44" s="8"/>
      <c r="F44" s="31">
        <f>(Jul!E44*6)+(Aug!E44*5)+(Sep!E44*4)+(Oct!E44*3)+(Nov!E44*2)+(Dec!E44*1)</f>
        <v>0</v>
      </c>
      <c r="G44" s="8">
        <v>149355</v>
      </c>
      <c r="H44" s="31">
        <f>Nov!H44+G44</f>
        <v>519536</v>
      </c>
      <c r="I44" s="31">
        <f t="shared" si="0"/>
        <v>165976</v>
      </c>
      <c r="J44" s="31">
        <f t="shared" si="1"/>
        <v>956777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618</v>
      </c>
      <c r="D45" s="31">
        <f>(Jul!C45*6)+(Aug!C45*5)+(Sep!C45*4)+(Oct!C45*3)+(Nov!C45*2)+(Dec!C45*1)</f>
        <v>43639</v>
      </c>
      <c r="E45" s="8"/>
      <c r="F45" s="31">
        <f>(Jul!E45*6)+(Aug!E45*5)+(Sep!E45*4)+(Oct!E45*3)+(Nov!E45*2)+(Dec!E45*1)</f>
        <v>0</v>
      </c>
      <c r="G45" s="8">
        <v>2404</v>
      </c>
      <c r="H45" s="31">
        <f>Nov!H45+G45</f>
        <v>50149</v>
      </c>
      <c r="I45" s="31">
        <f t="shared" si="0"/>
        <v>3022</v>
      </c>
      <c r="J45" s="31">
        <f t="shared" si="1"/>
        <v>93788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15085</v>
      </c>
      <c r="E46" s="8"/>
      <c r="F46" s="31">
        <f>(Jul!E46*6)+(Aug!E46*5)+(Sep!E46*4)+(Oct!E46*3)+(Nov!E46*2)+(Dec!E46*1)</f>
        <v>0</v>
      </c>
      <c r="G46" s="8"/>
      <c r="H46" s="31">
        <f>Nov!H46+G46</f>
        <v>6298</v>
      </c>
      <c r="I46" s="31">
        <f t="shared" si="0"/>
        <v>0</v>
      </c>
      <c r="J46" s="31">
        <f t="shared" si="1"/>
        <v>21383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23325</v>
      </c>
      <c r="D47" s="31">
        <f>(Jul!C47*6)+(Aug!C47*5)+(Sep!C47*4)+(Oct!C47*3)+(Nov!C47*2)+(Dec!C47*1)</f>
        <v>246671</v>
      </c>
      <c r="E47" s="8"/>
      <c r="F47" s="31">
        <f>(Jul!E47*6)+(Aug!E47*5)+(Sep!E47*4)+(Oct!E47*3)+(Nov!E47*2)+(Dec!E47*1)</f>
        <v>0</v>
      </c>
      <c r="G47" s="8">
        <v>101114</v>
      </c>
      <c r="H47" s="31">
        <f>Nov!H47+G47</f>
        <v>270399</v>
      </c>
      <c r="I47" s="31">
        <f t="shared" si="0"/>
        <v>124439</v>
      </c>
      <c r="J47" s="31">
        <f t="shared" si="1"/>
        <v>517070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7128</v>
      </c>
      <c r="D48" s="31">
        <f>(Jul!C48*6)+(Aug!C48*5)+(Sep!C48*4)+(Oct!C48*3)+(Nov!C48*2)+(Dec!C48*1)</f>
        <v>184065</v>
      </c>
      <c r="E48" s="8"/>
      <c r="F48" s="31">
        <f>(Jul!E48*6)+(Aug!E48*5)+(Sep!E48*4)+(Oct!E48*3)+(Nov!E48*2)+(Dec!E48*1)</f>
        <v>0</v>
      </c>
      <c r="G48" s="8">
        <v>32696</v>
      </c>
      <c r="H48" s="31">
        <f>Nov!H48+G48</f>
        <v>97562</v>
      </c>
      <c r="I48" s="31">
        <f t="shared" si="0"/>
        <v>39824</v>
      </c>
      <c r="J48" s="31">
        <f t="shared" si="1"/>
        <v>281627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2605</v>
      </c>
      <c r="D49" s="31">
        <f>(Jul!C49*6)+(Aug!C49*5)+(Sep!C49*4)+(Oct!C49*3)+(Nov!C49*2)+(Dec!C49*1)</f>
        <v>20298</v>
      </c>
      <c r="E49" s="8"/>
      <c r="F49" s="31">
        <f>(Jul!E49*6)+(Aug!E49*5)+(Sep!E49*4)+(Oct!E49*3)+(Nov!E49*2)+(Dec!E49*1)</f>
        <v>0</v>
      </c>
      <c r="G49" s="8">
        <v>3041</v>
      </c>
      <c r="H49" s="31">
        <f>Nov!H49+G49</f>
        <v>28925</v>
      </c>
      <c r="I49" s="31">
        <f t="shared" si="0"/>
        <v>5646</v>
      </c>
      <c r="J49" s="31">
        <f t="shared" si="1"/>
        <v>49223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6923</v>
      </c>
      <c r="D50" s="31">
        <f>(Jul!C50*6)+(Aug!C50*5)+(Sep!C50*4)+(Oct!C50*3)+(Nov!C50*2)+(Dec!C50*1)</f>
        <v>123286</v>
      </c>
      <c r="E50" s="8"/>
      <c r="F50" s="31">
        <f>(Jul!E50*6)+(Aug!E50*5)+(Sep!E50*4)+(Oct!E50*3)+(Nov!E50*2)+(Dec!E50*1)</f>
        <v>0</v>
      </c>
      <c r="G50" s="8">
        <v>55005</v>
      </c>
      <c r="H50" s="31">
        <f>Nov!H50+G50</f>
        <v>117996</v>
      </c>
      <c r="I50" s="31">
        <f t="shared" si="0"/>
        <v>61928</v>
      </c>
      <c r="J50" s="31">
        <f t="shared" si="1"/>
        <v>241282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23272</v>
      </c>
      <c r="D51" s="31">
        <f>(Jul!C51*6)+(Aug!C51*5)+(Sep!C51*4)+(Oct!C51*3)+(Nov!C51*2)+(Dec!C51*1)</f>
        <v>543388</v>
      </c>
      <c r="E51" s="8"/>
      <c r="F51" s="31">
        <f>(Jul!E51*6)+(Aug!E51*5)+(Sep!E51*4)+(Oct!E51*3)+(Nov!E51*2)+(Dec!E51*1)</f>
        <v>0</v>
      </c>
      <c r="G51" s="8">
        <v>93609</v>
      </c>
      <c r="H51" s="31">
        <f>Nov!H51+G51</f>
        <v>406135</v>
      </c>
      <c r="I51" s="31">
        <f t="shared" si="0"/>
        <v>116881</v>
      </c>
      <c r="J51" s="31">
        <f t="shared" si="1"/>
        <v>949523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4035</v>
      </c>
      <c r="D52" s="31">
        <f>(Jul!C52*6)+(Aug!C52*5)+(Sep!C52*4)+(Oct!C52*3)+(Nov!C52*2)+(Dec!C52*1)</f>
        <v>90225</v>
      </c>
      <c r="E52" s="8"/>
      <c r="F52" s="31">
        <f>(Jul!E52*6)+(Aug!E52*5)+(Sep!E52*4)+(Oct!E52*3)+(Nov!E52*2)+(Dec!E52*1)</f>
        <v>0</v>
      </c>
      <c r="G52" s="8">
        <v>18114</v>
      </c>
      <c r="H52" s="31">
        <f>Nov!H52+G52</f>
        <v>78169</v>
      </c>
      <c r="I52" s="31">
        <f t="shared" si="0"/>
        <v>22149</v>
      </c>
      <c r="J52" s="31">
        <f t="shared" si="1"/>
        <v>168394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3592</v>
      </c>
      <c r="D53" s="31">
        <f>(Jul!C53*6)+(Aug!C53*5)+(Sep!C53*4)+(Oct!C53*3)+(Nov!C53*2)+(Dec!C53*1)</f>
        <v>78394</v>
      </c>
      <c r="E53" s="8"/>
      <c r="F53" s="31">
        <f>(Jul!E53*6)+(Aug!E53*5)+(Sep!E53*4)+(Oct!E53*3)+(Nov!E53*2)+(Dec!E53*1)</f>
        <v>0</v>
      </c>
      <c r="G53" s="8">
        <v>5806</v>
      </c>
      <c r="H53" s="31">
        <f>Nov!H53+G53</f>
        <v>95345</v>
      </c>
      <c r="I53" s="31">
        <f t="shared" si="0"/>
        <v>9398</v>
      </c>
      <c r="J53" s="31">
        <f t="shared" si="1"/>
        <v>173739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9582</v>
      </c>
      <c r="D54" s="31">
        <f>(Jul!C54*6)+(Aug!C54*5)+(Sep!C54*4)+(Oct!C54*3)+(Nov!C54*2)+(Dec!C54*1)</f>
        <v>53294</v>
      </c>
      <c r="E54" s="8"/>
      <c r="F54" s="31">
        <f>(Jul!E54*6)+(Aug!E54*5)+(Sep!E54*4)+(Oct!E54*3)+(Nov!E54*2)+(Dec!E54*1)</f>
        <v>0</v>
      </c>
      <c r="G54" s="8">
        <v>18215</v>
      </c>
      <c r="H54" s="31">
        <f>Nov!H54+G54</f>
        <v>38155</v>
      </c>
      <c r="I54" s="31">
        <f t="shared" si="0"/>
        <v>27797</v>
      </c>
      <c r="J54" s="31">
        <f t="shared" si="1"/>
        <v>91449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11205</v>
      </c>
      <c r="D55" s="31">
        <f>(Jul!C55*6)+(Aug!C55*5)+(Sep!C55*4)+(Oct!C55*3)+(Nov!C55*2)+(Dec!C55*1)</f>
        <v>272548</v>
      </c>
      <c r="E55" s="8"/>
      <c r="F55" s="31">
        <f>(Jul!E55*6)+(Aug!E55*5)+(Sep!E55*4)+(Oct!E55*3)+(Nov!E55*2)+(Dec!E55*1)</f>
        <v>0</v>
      </c>
      <c r="G55" s="8">
        <v>54678</v>
      </c>
      <c r="H55" s="31">
        <f>Nov!H55+G55</f>
        <v>365524</v>
      </c>
      <c r="I55" s="31">
        <f t="shared" si="0"/>
        <v>65883</v>
      </c>
      <c r="J55" s="31">
        <f t="shared" si="1"/>
        <v>638072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76960</v>
      </c>
      <c r="E57" s="8"/>
      <c r="F57" s="31">
        <f>(Jul!E57*6)+(Aug!E57*5)+(Sep!E57*4)+(Oct!E57*3)+(Nov!E57*2)+(Dec!E57*1)</f>
        <v>0</v>
      </c>
      <c r="G57" s="8"/>
      <c r="H57" s="31">
        <f>Nov!H57+G57</f>
        <v>83440</v>
      </c>
      <c r="I57" s="31">
        <f t="shared" si="0"/>
        <v>0</v>
      </c>
      <c r="J57" s="31">
        <f t="shared" si="1"/>
        <v>160400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8272</v>
      </c>
      <c r="D58" s="31">
        <f>(Jul!C58*6)+(Aug!C58*5)+(Sep!C58*4)+(Oct!C58*3)+(Nov!C58*2)+(Dec!C58*1)</f>
        <v>90057</v>
      </c>
      <c r="E58" s="8"/>
      <c r="F58" s="31">
        <f>(Jul!E58*6)+(Aug!E58*5)+(Sep!E58*4)+(Oct!E58*3)+(Nov!E58*2)+(Dec!E58*1)</f>
        <v>0</v>
      </c>
      <c r="G58" s="8">
        <v>320608</v>
      </c>
      <c r="H58" s="31">
        <f>Nov!H58+G58</f>
        <v>435318</v>
      </c>
      <c r="I58" s="31">
        <f t="shared" si="0"/>
        <v>328880</v>
      </c>
      <c r="J58" s="31">
        <f t="shared" si="1"/>
        <v>525375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2085</v>
      </c>
      <c r="E59" s="8"/>
      <c r="F59" s="31">
        <f>(Jul!E59*6)+(Aug!E59*5)+(Sep!E59*4)+(Oct!E59*3)+(Nov!E59*2)+(Dec!E59*1)</f>
        <v>0</v>
      </c>
      <c r="G59" s="8"/>
      <c r="H59" s="31">
        <f>Nov!H59+G59</f>
        <v>296</v>
      </c>
      <c r="I59" s="31">
        <f t="shared" si="0"/>
        <v>0</v>
      </c>
      <c r="J59" s="31">
        <f t="shared" si="1"/>
        <v>2381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57197</v>
      </c>
      <c r="D60" s="31">
        <f>(Jul!C60*6)+(Aug!C60*5)+(Sep!C60*4)+(Oct!C60*3)+(Nov!C60*2)+(Dec!C60*1)</f>
        <v>1610922</v>
      </c>
      <c r="E60" s="8"/>
      <c r="F60" s="31">
        <f>(Jul!E60*6)+(Aug!E60*5)+(Sep!E60*4)+(Oct!E60*3)+(Nov!E60*2)+(Dec!E60*1)</f>
        <v>2004</v>
      </c>
      <c r="G60" s="8">
        <v>303373</v>
      </c>
      <c r="H60" s="31">
        <f>Nov!H60+G60</f>
        <v>1986330</v>
      </c>
      <c r="I60" s="31">
        <f t="shared" si="0"/>
        <v>360570</v>
      </c>
      <c r="J60" s="31">
        <f t="shared" si="1"/>
        <v>3599256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429</v>
      </c>
      <c r="D61" s="31">
        <f>(Jul!C61*6)+(Aug!C61*5)+(Sep!C61*4)+(Oct!C61*3)+(Nov!C61*2)+(Dec!C61*1)</f>
        <v>33103</v>
      </c>
      <c r="E61" s="8"/>
      <c r="F61" s="31">
        <f>(Jul!E61*6)+(Aug!E61*5)+(Sep!E61*4)+(Oct!E61*3)+(Nov!E61*2)+(Dec!E61*1)</f>
        <v>0</v>
      </c>
      <c r="G61" s="8">
        <v>444</v>
      </c>
      <c r="H61" s="31">
        <f>Nov!H61+G61</f>
        <v>11695</v>
      </c>
      <c r="I61" s="31">
        <f t="shared" si="0"/>
        <v>873</v>
      </c>
      <c r="J61" s="31">
        <f t="shared" si="1"/>
        <v>44798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1506</v>
      </c>
      <c r="D62" s="31">
        <f>(Jul!C62*6)+(Aug!C62*5)+(Sep!C62*4)+(Oct!C62*3)+(Nov!C62*2)+(Dec!C62*1)</f>
        <v>14068</v>
      </c>
      <c r="E62" s="8"/>
      <c r="F62" s="31">
        <f>(Jul!E62*6)+(Aug!E62*5)+(Sep!E62*4)+(Oct!E62*3)+(Nov!E62*2)+(Dec!E62*1)</f>
        <v>0</v>
      </c>
      <c r="G62" s="8">
        <v>7482</v>
      </c>
      <c r="H62" s="31">
        <f>Nov!H62+G62</f>
        <v>12261</v>
      </c>
      <c r="I62" s="31">
        <f t="shared" si="0"/>
        <v>8988</v>
      </c>
      <c r="J62" s="31">
        <f t="shared" si="1"/>
        <v>26329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3530</v>
      </c>
      <c r="D63" s="31">
        <f>(Jul!C63*6)+(Aug!C63*5)+(Sep!C63*4)+(Oct!C63*3)+(Nov!C63*2)+(Dec!C63*1)</f>
        <v>58154</v>
      </c>
      <c r="E63" s="8"/>
      <c r="F63" s="31">
        <f>(Jul!E63*6)+(Aug!E63*5)+(Sep!E63*4)+(Oct!E63*3)+(Nov!E63*2)+(Dec!E63*1)</f>
        <v>0</v>
      </c>
      <c r="G63" s="8">
        <v>18453</v>
      </c>
      <c r="H63" s="31">
        <f>Nov!H63+G63</f>
        <v>47446</v>
      </c>
      <c r="I63" s="31">
        <f t="shared" si="0"/>
        <v>21983</v>
      </c>
      <c r="J63" s="31">
        <f t="shared" si="1"/>
        <v>105600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16305</v>
      </c>
      <c r="E65" s="8"/>
      <c r="F65" s="31">
        <f>(Jul!E65*6)+(Aug!E65*5)+(Sep!E65*4)+(Oct!E65*3)+(Nov!E65*2)+(Dec!E65*1)</f>
        <v>0</v>
      </c>
      <c r="G65" s="8"/>
      <c r="H65" s="31">
        <f>Nov!H65+G65</f>
        <v>2169</v>
      </c>
      <c r="I65" s="31">
        <f t="shared" si="2"/>
        <v>0</v>
      </c>
      <c r="J65" s="31">
        <f t="shared" si="3"/>
        <v>18474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33344</v>
      </c>
      <c r="E66" s="8"/>
      <c r="F66" s="31">
        <f>(Jul!E66*6)+(Aug!E66*5)+(Sep!E66*4)+(Oct!E66*3)+(Nov!E66*2)+(Dec!E66*1)</f>
        <v>0</v>
      </c>
      <c r="G66" s="8"/>
      <c r="H66" s="31">
        <f>Nov!H66+G66</f>
        <v>71992</v>
      </c>
      <c r="I66" s="31">
        <f t="shared" si="2"/>
        <v>0</v>
      </c>
      <c r="J66" s="31">
        <f t="shared" si="3"/>
        <v>105336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1834</v>
      </c>
      <c r="D67" s="31">
        <f>(Jul!C67*6)+(Aug!C67*5)+(Sep!C67*4)+(Oct!C67*3)+(Nov!C67*2)+(Dec!C67*1)</f>
        <v>22115</v>
      </c>
      <c r="E67" s="8"/>
      <c r="F67" s="31">
        <f>(Jul!E67*6)+(Aug!E67*5)+(Sep!E67*4)+(Oct!E67*3)+(Nov!E67*2)+(Dec!E67*1)</f>
        <v>0</v>
      </c>
      <c r="G67" s="8">
        <v>2157</v>
      </c>
      <c r="H67" s="31">
        <f>Nov!H67+G67</f>
        <v>6081</v>
      </c>
      <c r="I67" s="31">
        <f t="shared" si="2"/>
        <v>3991</v>
      </c>
      <c r="J67" s="31">
        <f t="shared" si="3"/>
        <v>28196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1523</v>
      </c>
      <c r="D68" s="31">
        <f>(Jul!C68*6)+(Aug!C68*5)+(Sep!C68*4)+(Oct!C68*3)+(Nov!C68*2)+(Dec!C68*1)</f>
        <v>4253</v>
      </c>
      <c r="E68" s="8"/>
      <c r="F68" s="31">
        <f>(Jul!E68*6)+(Aug!E68*5)+(Sep!E68*4)+(Oct!E68*3)+(Nov!E68*2)+(Dec!E68*1)</f>
        <v>0</v>
      </c>
      <c r="G68" s="8">
        <v>20767</v>
      </c>
      <c r="H68" s="31">
        <f>Nov!H68+G68</f>
        <v>39803</v>
      </c>
      <c r="I68" s="31">
        <f t="shared" si="2"/>
        <v>22290</v>
      </c>
      <c r="J68" s="31">
        <f t="shared" si="3"/>
        <v>44056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277</v>
      </c>
      <c r="D69" s="31">
        <f>(Jul!C69*6)+(Aug!C69*5)+(Sep!C69*4)+(Oct!C69*3)+(Nov!C69*2)+(Dec!C69*1)</f>
        <v>42983</v>
      </c>
      <c r="E69" s="8"/>
      <c r="F69" s="31">
        <f>(Jul!E69*6)+(Aug!E69*5)+(Sep!E69*4)+(Oct!E69*3)+(Nov!E69*2)+(Dec!E69*1)</f>
        <v>0</v>
      </c>
      <c r="G69" s="8">
        <v>1885</v>
      </c>
      <c r="H69" s="31">
        <f>Nov!H69+G69</f>
        <v>49891</v>
      </c>
      <c r="I69" s="31">
        <f t="shared" si="2"/>
        <v>2162</v>
      </c>
      <c r="J69" s="31">
        <f t="shared" si="3"/>
        <v>92874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45032</v>
      </c>
      <c r="E70" s="8"/>
      <c r="F70" s="31">
        <f>(Jul!E70*6)+(Aug!E70*5)+(Sep!E70*4)+(Oct!E70*3)+(Nov!E70*2)+(Dec!E70*1)</f>
        <v>0</v>
      </c>
      <c r="G70" s="8"/>
      <c r="H70" s="31">
        <f>Nov!H70+G70</f>
        <v>10786</v>
      </c>
      <c r="I70" s="31">
        <f t="shared" si="2"/>
        <v>0</v>
      </c>
      <c r="J70" s="31">
        <f t="shared" si="3"/>
        <v>55818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47797</v>
      </c>
      <c r="D71" s="31">
        <f>(Jul!C71*6)+(Aug!C71*5)+(Sep!C71*4)+(Oct!C71*3)+(Nov!C71*2)+(Dec!C71*1)</f>
        <v>1272120</v>
      </c>
      <c r="E71" s="8"/>
      <c r="F71" s="31">
        <f>(Jul!E71*6)+(Aug!E71*5)+(Sep!E71*4)+(Oct!E71*3)+(Nov!E71*2)+(Dec!E71*1)</f>
        <v>7056</v>
      </c>
      <c r="G71" s="8">
        <v>234760</v>
      </c>
      <c r="H71" s="31">
        <f>Nov!H71+G71</f>
        <v>1210497</v>
      </c>
      <c r="I71" s="31">
        <f t="shared" si="2"/>
        <v>282557</v>
      </c>
      <c r="J71" s="31">
        <f t="shared" si="3"/>
        <v>2489673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293349</v>
      </c>
      <c r="D72" s="32">
        <f t="shared" si="4"/>
        <v>5719411</v>
      </c>
      <c r="E72" s="32">
        <f t="shared" si="4"/>
        <v>83243</v>
      </c>
      <c r="F72" s="32">
        <f t="shared" si="4"/>
        <v>3243723</v>
      </c>
      <c r="G72" s="32">
        <f t="shared" si="4"/>
        <v>806912</v>
      </c>
      <c r="H72" s="32">
        <f t="shared" si="4"/>
        <v>4947050</v>
      </c>
      <c r="I72" s="32">
        <f t="shared" si="4"/>
        <v>1183504</v>
      </c>
      <c r="J72" s="32">
        <f t="shared" si="4"/>
        <v>13910184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277610</v>
      </c>
      <c r="D73" s="32">
        <f t="shared" si="5"/>
        <v>6475578</v>
      </c>
      <c r="E73" s="32">
        <f t="shared" si="5"/>
        <v>1881</v>
      </c>
      <c r="F73" s="32">
        <f t="shared" si="5"/>
        <v>41085</v>
      </c>
      <c r="G73" s="32">
        <f t="shared" si="5"/>
        <v>1552345</v>
      </c>
      <c r="H73" s="32">
        <f t="shared" si="5"/>
        <v>6898039</v>
      </c>
      <c r="I73" s="32">
        <f t="shared" si="5"/>
        <v>1831836</v>
      </c>
      <c r="J73" s="32">
        <f t="shared" si="5"/>
        <v>13414702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570959</v>
      </c>
      <c r="D74" s="32">
        <f t="shared" ref="D74:J74" si="6">SUM(D72:D73)</f>
        <v>12194989</v>
      </c>
      <c r="E74" s="32">
        <f t="shared" si="6"/>
        <v>85124</v>
      </c>
      <c r="F74" s="32">
        <f t="shared" si="6"/>
        <v>3284808</v>
      </c>
      <c r="G74" s="32">
        <f t="shared" si="6"/>
        <v>2359257</v>
      </c>
      <c r="H74" s="32">
        <f t="shared" si="6"/>
        <v>11845089</v>
      </c>
      <c r="I74" s="32">
        <f t="shared" si="6"/>
        <v>3015340</v>
      </c>
      <c r="J74" s="32">
        <f t="shared" si="6"/>
        <v>27324886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1809291</v>
      </c>
      <c r="E5" s="8"/>
      <c r="F5" s="31">
        <f>(Jul!E5*7)+(Aug!E5*6)+(Sep!E5*5)+(Oct!E5*4)+(Nov!E5*3)+(Dec!E5*2)+(Jan!E5*1)</f>
        <v>1677221</v>
      </c>
      <c r="G5" s="8"/>
      <c r="H5" s="31">
        <f>Dec!H5+G5</f>
        <v>1302679</v>
      </c>
      <c r="I5" s="31">
        <f t="shared" ref="I5:I63" si="0">C5+E5+G5</f>
        <v>0</v>
      </c>
      <c r="J5" s="31">
        <f t="shared" ref="J5:J63" si="1">D5+F5+H5</f>
        <v>4789191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101221</v>
      </c>
      <c r="E6" s="8"/>
      <c r="F6" s="31">
        <f>(Jul!E6*7)+(Aug!E6*6)+(Sep!E6*5)+(Oct!E6*4)+(Nov!E6*3)+(Dec!E6*2)+(Jan!E6*1)</f>
        <v>35996</v>
      </c>
      <c r="G6" s="8"/>
      <c r="H6" s="31">
        <f>Dec!H6+G6</f>
        <v>76972</v>
      </c>
      <c r="I6" s="31">
        <f t="shared" si="0"/>
        <v>0</v>
      </c>
      <c r="J6" s="31">
        <f t="shared" si="1"/>
        <v>214189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352472</v>
      </c>
      <c r="E7" s="8"/>
      <c r="F7" s="31">
        <f>(Jul!E7*7)+(Aug!E7*6)+(Sep!E7*5)+(Oct!E7*4)+(Nov!E7*3)+(Dec!E7*2)+(Jan!E7*1)</f>
        <v>240180</v>
      </c>
      <c r="G7" s="8"/>
      <c r="H7" s="31">
        <f>Dec!H7+G7</f>
        <v>307279</v>
      </c>
      <c r="I7" s="31">
        <f t="shared" si="0"/>
        <v>0</v>
      </c>
      <c r="J7" s="31">
        <f t="shared" si="1"/>
        <v>899931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58217</v>
      </c>
      <c r="E8" s="8"/>
      <c r="F8" s="31">
        <f>(Jul!E8*7)+(Aug!E8*6)+(Sep!E8*5)+(Oct!E8*4)+(Nov!E8*3)+(Dec!E8*2)+(Jan!E8*1)</f>
        <v>0</v>
      </c>
      <c r="G8" s="8"/>
      <c r="H8" s="31">
        <f>Dec!H8+G8</f>
        <v>17816</v>
      </c>
      <c r="I8" s="31">
        <f t="shared" si="0"/>
        <v>0</v>
      </c>
      <c r="J8" s="31">
        <f t="shared" si="1"/>
        <v>76033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62497</v>
      </c>
      <c r="E9" s="8"/>
      <c r="F9" s="31">
        <f>(Jul!E9*7)+(Aug!E9*6)+(Sep!E9*5)+(Oct!E9*4)+(Nov!E9*3)+(Dec!E9*2)+(Jan!E9*1)</f>
        <v>27885</v>
      </c>
      <c r="G9" s="8"/>
      <c r="H9" s="31">
        <f>Dec!H9+G9</f>
        <v>15442</v>
      </c>
      <c r="I9" s="31">
        <f t="shared" si="0"/>
        <v>0</v>
      </c>
      <c r="J9" s="31">
        <f t="shared" si="1"/>
        <v>105824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97542</v>
      </c>
      <c r="E10" s="8"/>
      <c r="F10" s="31">
        <f>(Jul!E10*7)+(Aug!E10*6)+(Sep!E10*5)+(Oct!E10*4)+(Nov!E10*3)+(Dec!E10*2)+(Jan!E10*1)</f>
        <v>243747</v>
      </c>
      <c r="G10" s="8"/>
      <c r="H10" s="31">
        <f>Dec!H10+G10</f>
        <v>52084</v>
      </c>
      <c r="I10" s="31">
        <f t="shared" si="0"/>
        <v>0</v>
      </c>
      <c r="J10" s="31">
        <f t="shared" si="1"/>
        <v>393373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(Jul!C11*7)+(Aug!C11*6)+(Sep!C11*5)+(Oct!C11*4)+(Nov!C11*3)+(Dec!C11*2)+(Jan!C11*1)</f>
        <v>56597</v>
      </c>
      <c r="E11" s="8"/>
      <c r="F11" s="31">
        <f>(Jul!E11*7)+(Aug!E11*6)+(Sep!E11*5)+(Oct!E11*4)+(Nov!E11*3)+(Dec!E11*2)+(Jan!E11*1)</f>
        <v>67562</v>
      </c>
      <c r="G11" s="8"/>
      <c r="H11" s="31">
        <f>Dec!H11+G11</f>
        <v>17847</v>
      </c>
      <c r="I11" s="31">
        <f t="shared" si="0"/>
        <v>0</v>
      </c>
      <c r="J11" s="31">
        <f t="shared" si="1"/>
        <v>142006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42791</v>
      </c>
      <c r="E12" s="8"/>
      <c r="F12" s="31">
        <f>(Jul!E12*7)+(Aug!E12*6)+(Sep!E12*5)+(Oct!E12*4)+(Nov!E12*3)+(Dec!E12*2)+(Jan!E12*1)</f>
        <v>26811</v>
      </c>
      <c r="G12" s="8"/>
      <c r="H12" s="31">
        <f>Dec!H12+G12</f>
        <v>15082</v>
      </c>
      <c r="I12" s="31">
        <f t="shared" si="0"/>
        <v>0</v>
      </c>
      <c r="J12" s="31">
        <f t="shared" si="1"/>
        <v>84684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488063</v>
      </c>
      <c r="E13" s="8"/>
      <c r="F13" s="31">
        <f>(Jul!E13*7)+(Aug!E13*6)+(Sep!E13*5)+(Oct!E13*4)+(Nov!E13*3)+(Dec!E13*2)+(Jan!E13*1)</f>
        <v>181092</v>
      </c>
      <c r="G13" s="8"/>
      <c r="H13" s="31">
        <f>Dec!H13+G13</f>
        <v>222207</v>
      </c>
      <c r="I13" s="31">
        <f t="shared" si="0"/>
        <v>0</v>
      </c>
      <c r="J13" s="31">
        <f t="shared" si="1"/>
        <v>891362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247872</v>
      </c>
      <c r="E14" s="8"/>
      <c r="F14" s="31">
        <f>(Jul!E14*7)+(Aug!E14*6)+(Sep!E14*5)+(Oct!E14*4)+(Nov!E14*3)+(Dec!E14*2)+(Jan!E14*1)</f>
        <v>30874</v>
      </c>
      <c r="G14" s="8"/>
      <c r="H14" s="31">
        <f>Dec!H14+G14</f>
        <v>119785</v>
      </c>
      <c r="I14" s="31">
        <f t="shared" si="0"/>
        <v>0</v>
      </c>
      <c r="J14" s="31">
        <f t="shared" si="1"/>
        <v>398531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22141</v>
      </c>
      <c r="E15" s="8"/>
      <c r="F15" s="31">
        <f>(Jul!E15*7)+(Aug!E15*6)+(Sep!E15*5)+(Oct!E15*4)+(Nov!E15*3)+(Dec!E15*2)+(Jan!E15*1)</f>
        <v>7056</v>
      </c>
      <c r="G15" s="8"/>
      <c r="H15" s="31">
        <f>Dec!H15+G15</f>
        <v>3882</v>
      </c>
      <c r="I15" s="31">
        <f t="shared" si="0"/>
        <v>0</v>
      </c>
      <c r="J15" s="31">
        <f t="shared" si="1"/>
        <v>33079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2152940</v>
      </c>
      <c r="E16" s="8"/>
      <c r="F16" s="31">
        <f>(Jul!E16*7)+(Aug!E16*6)+(Sep!E16*5)+(Oct!E16*4)+(Nov!E16*3)+(Dec!E16*2)+(Jan!E16*1)</f>
        <v>332749</v>
      </c>
      <c r="G16" s="8"/>
      <c r="H16" s="31">
        <f>Dec!H16+G16</f>
        <v>1176156</v>
      </c>
      <c r="I16" s="31">
        <f t="shared" si="0"/>
        <v>0</v>
      </c>
      <c r="J16" s="31">
        <f t="shared" si="1"/>
        <v>3661845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192900</v>
      </c>
      <c r="E17" s="8"/>
      <c r="F17" s="31">
        <f>(Jul!E17*7)+(Aug!E17*6)+(Sep!E17*5)+(Oct!E17*4)+(Nov!E17*3)+(Dec!E17*2)+(Jan!E17*1)</f>
        <v>102731</v>
      </c>
      <c r="G17" s="8"/>
      <c r="H17" s="31">
        <f>Dec!H17+G17</f>
        <v>254961</v>
      </c>
      <c r="I17" s="31">
        <f t="shared" si="0"/>
        <v>0</v>
      </c>
      <c r="J17" s="31">
        <f t="shared" si="1"/>
        <v>550592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19426</v>
      </c>
      <c r="E20" s="8"/>
      <c r="F20" s="31">
        <f>(Jul!E20*7)+(Aug!E20*6)+(Sep!E20*5)+(Oct!E20*4)+(Nov!E20*3)+(Dec!E20*2)+(Jan!E20*1)</f>
        <v>22519</v>
      </c>
      <c r="G20" s="8"/>
      <c r="H20" s="31">
        <f>Dec!H20+G20</f>
        <v>11064</v>
      </c>
      <c r="I20" s="31">
        <f t="shared" si="0"/>
        <v>0</v>
      </c>
      <c r="J20" s="31">
        <f t="shared" si="1"/>
        <v>53009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49100</v>
      </c>
      <c r="E21" s="8"/>
      <c r="F21" s="31">
        <f>(Jul!E21*7)+(Aug!E21*6)+(Sep!E21*5)+(Oct!E21*4)+(Nov!E21*3)+(Dec!E21*2)+(Jan!E21*1)</f>
        <v>32167</v>
      </c>
      <c r="G21" s="8"/>
      <c r="H21" s="31">
        <f>Dec!H21+G21</f>
        <v>83951</v>
      </c>
      <c r="I21" s="31">
        <f t="shared" si="0"/>
        <v>0</v>
      </c>
      <c r="J21" s="31">
        <f t="shared" si="1"/>
        <v>165218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50915</v>
      </c>
      <c r="E22" s="8"/>
      <c r="F22" s="31">
        <f>(Jul!E22*7)+(Aug!E22*6)+(Sep!E22*5)+(Oct!E22*4)+(Nov!E22*3)+(Dec!E22*2)+(Jan!E22*1)</f>
        <v>34443</v>
      </c>
      <c r="G22" s="8"/>
      <c r="H22" s="31">
        <f>Dec!H22+G22</f>
        <v>13182</v>
      </c>
      <c r="I22" s="31">
        <f t="shared" si="0"/>
        <v>0</v>
      </c>
      <c r="J22" s="31">
        <f t="shared" si="1"/>
        <v>98540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296387</v>
      </c>
      <c r="E23" s="8"/>
      <c r="F23" s="31">
        <f>(Jul!E23*7)+(Aug!E23*6)+(Sep!E23*5)+(Oct!E23*4)+(Nov!E23*3)+(Dec!E23*2)+(Jan!E23*1)</f>
        <v>181730</v>
      </c>
      <c r="G23" s="8"/>
      <c r="H23" s="31">
        <f>Dec!H23+G23</f>
        <v>109190</v>
      </c>
      <c r="I23" s="31">
        <f t="shared" si="0"/>
        <v>0</v>
      </c>
      <c r="J23" s="31">
        <f t="shared" si="1"/>
        <v>587307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136627</v>
      </c>
      <c r="E24" s="8"/>
      <c r="F24" s="31">
        <f>(Jul!E24*7)+(Aug!E24*6)+(Sep!E24*5)+(Oct!E24*4)+(Nov!E24*3)+(Dec!E24*2)+(Jan!E24*1)</f>
        <v>124189</v>
      </c>
      <c r="G24" s="8"/>
      <c r="H24" s="31">
        <f>Dec!H24+G24</f>
        <v>51942</v>
      </c>
      <c r="I24" s="31">
        <f t="shared" si="0"/>
        <v>0</v>
      </c>
      <c r="J24" s="31">
        <f t="shared" si="1"/>
        <v>312758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133056</v>
      </c>
      <c r="E25" s="8"/>
      <c r="F25" s="31">
        <f>(Jul!E25*7)+(Aug!E25*6)+(Sep!E25*5)+(Oct!E25*4)+(Nov!E25*3)+(Dec!E25*2)+(Jan!E25*1)</f>
        <v>13032</v>
      </c>
      <c r="G25" s="8"/>
      <c r="H25" s="31">
        <f>Dec!H25+G25</f>
        <v>40780</v>
      </c>
      <c r="I25" s="31">
        <f t="shared" si="0"/>
        <v>0</v>
      </c>
      <c r="J25" s="31">
        <f t="shared" si="1"/>
        <v>186868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81457</v>
      </c>
      <c r="E26" s="8"/>
      <c r="F26" s="31">
        <f>(Jul!E26*7)+(Aug!E26*6)+(Sep!E26*5)+(Oct!E26*4)+(Nov!E26*3)+(Dec!E26*2)+(Jan!E26*1)</f>
        <v>60543</v>
      </c>
      <c r="G26" s="8"/>
      <c r="H26" s="31">
        <f>Dec!H26+G26</f>
        <v>63942</v>
      </c>
      <c r="I26" s="31">
        <f t="shared" si="0"/>
        <v>0</v>
      </c>
      <c r="J26" s="31">
        <f t="shared" si="1"/>
        <v>205942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46470</v>
      </c>
      <c r="E27" s="8"/>
      <c r="F27" s="31">
        <f>(Jul!E27*7)+(Aug!E27*6)+(Sep!E27*5)+(Oct!E27*4)+(Nov!E27*3)+(Dec!E27*2)+(Jan!E27*1)</f>
        <v>29430</v>
      </c>
      <c r="G27" s="8"/>
      <c r="H27" s="31">
        <f>Dec!H27+G27</f>
        <v>26074</v>
      </c>
      <c r="I27" s="31">
        <f t="shared" si="0"/>
        <v>0</v>
      </c>
      <c r="J27" s="31">
        <f t="shared" si="1"/>
        <v>101974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90141</v>
      </c>
      <c r="E28" s="8"/>
      <c r="F28" s="31">
        <f>(Jul!E28*7)+(Aug!E28*6)+(Sep!E28*5)+(Oct!E28*4)+(Nov!E28*3)+(Dec!E28*2)+(Jan!E28*1)</f>
        <v>10611</v>
      </c>
      <c r="G28" s="8"/>
      <c r="H28" s="31">
        <f>Dec!H28+G28</f>
        <v>43666</v>
      </c>
      <c r="I28" s="31">
        <f t="shared" si="0"/>
        <v>0</v>
      </c>
      <c r="J28" s="31">
        <f t="shared" si="1"/>
        <v>144418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61110</v>
      </c>
      <c r="E29" s="8"/>
      <c r="F29" s="31">
        <f>(Jul!E29*7)+(Aug!E29*6)+(Sep!E29*5)+(Oct!E29*4)+(Nov!E29*3)+(Dec!E29*2)+(Jan!E29*1)</f>
        <v>27174</v>
      </c>
      <c r="G29" s="8"/>
      <c r="H29" s="31">
        <f>Dec!H29+G29</f>
        <v>43539</v>
      </c>
      <c r="I29" s="31">
        <f t="shared" si="0"/>
        <v>0</v>
      </c>
      <c r="J29" s="31">
        <f t="shared" si="1"/>
        <v>131823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278076</v>
      </c>
      <c r="E30" s="8"/>
      <c r="F30" s="31">
        <f>(Jul!E30*7)+(Aug!E30*6)+(Sep!E30*5)+(Oct!E30*4)+(Nov!E30*3)+(Dec!E30*2)+(Jan!E30*1)</f>
        <v>248693</v>
      </c>
      <c r="G30" s="8"/>
      <c r="H30" s="31">
        <f>Dec!H30+G30</f>
        <v>684106</v>
      </c>
      <c r="I30" s="31">
        <f t="shared" si="0"/>
        <v>0</v>
      </c>
      <c r="J30" s="31">
        <f t="shared" si="1"/>
        <v>1210875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410719</v>
      </c>
      <c r="E31" s="8"/>
      <c r="F31" s="31">
        <f>(Jul!E31*7)+(Aug!E31*6)+(Sep!E31*5)+(Oct!E31*4)+(Nov!E31*3)+(Dec!E31*2)+(Jan!E31*1)</f>
        <v>359565</v>
      </c>
      <c r="G31" s="8"/>
      <c r="H31" s="31">
        <f>Dec!H31+G31</f>
        <v>193422</v>
      </c>
      <c r="I31" s="31">
        <f t="shared" si="0"/>
        <v>0</v>
      </c>
      <c r="J31" s="31">
        <f t="shared" si="1"/>
        <v>963706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93965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241121</v>
      </c>
      <c r="I32" s="31">
        <f t="shared" si="0"/>
        <v>0</v>
      </c>
      <c r="J32" s="31">
        <f t="shared" si="1"/>
        <v>335086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80256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80681</v>
      </c>
      <c r="I33" s="31">
        <f t="shared" si="0"/>
        <v>0</v>
      </c>
      <c r="J33" s="31">
        <f t="shared" si="1"/>
        <v>160937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58486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20150</v>
      </c>
      <c r="I34" s="31">
        <f t="shared" si="0"/>
        <v>0</v>
      </c>
      <c r="J34" s="31">
        <f t="shared" si="1"/>
        <v>78636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239299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104460</v>
      </c>
      <c r="I35" s="31">
        <f t="shared" si="0"/>
        <v>0</v>
      </c>
      <c r="J35" s="31">
        <f t="shared" si="1"/>
        <v>343759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2502</v>
      </c>
      <c r="E36" s="8"/>
      <c r="F36" s="31">
        <f>(Jul!E36*7)+(Aug!E36*6)+(Sep!E36*5)+(Oct!E36*4)+(Nov!E36*3)+(Dec!E36*2)+(Jan!E36*1)</f>
        <v>3762</v>
      </c>
      <c r="G36" s="8"/>
      <c r="H36" s="31">
        <f>Dec!H36+G36</f>
        <v>5490</v>
      </c>
      <c r="I36" s="31">
        <f t="shared" si="0"/>
        <v>0</v>
      </c>
      <c r="J36" s="31">
        <f t="shared" si="1"/>
        <v>11754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91477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61133</v>
      </c>
      <c r="I37" s="31">
        <f t="shared" si="0"/>
        <v>0</v>
      </c>
      <c r="J37" s="31">
        <f t="shared" si="1"/>
        <v>152610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17928</v>
      </c>
      <c r="E38" s="8"/>
      <c r="F38" s="31">
        <f>(Jul!E38*7)+(Aug!E38*6)+(Sep!E38*5)+(Oct!E38*4)+(Nov!E38*3)+(Dec!E38*2)+(Jan!E38*1)</f>
        <v>27671</v>
      </c>
      <c r="G38" s="8"/>
      <c r="H38" s="31">
        <f>Dec!H38+G38</f>
        <v>0</v>
      </c>
      <c r="I38" s="31">
        <f t="shared" si="0"/>
        <v>0</v>
      </c>
      <c r="J38" s="31">
        <f t="shared" si="1"/>
        <v>45599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140911</v>
      </c>
      <c r="E39" s="8"/>
      <c r="F39" s="31">
        <f>(Jul!E39*7)+(Aug!E39*6)+(Sep!E39*5)+(Oct!E39*4)+(Nov!E39*3)+(Dec!E39*2)+(Jan!E39*1)</f>
        <v>0</v>
      </c>
      <c r="G39" s="8"/>
      <c r="H39" s="31">
        <f>Dec!H39+G39</f>
        <v>40479</v>
      </c>
      <c r="I39" s="31">
        <f t="shared" si="0"/>
        <v>0</v>
      </c>
      <c r="J39" s="31">
        <f t="shared" si="1"/>
        <v>181390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20382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4831</v>
      </c>
      <c r="I40" s="31">
        <f t="shared" si="0"/>
        <v>0</v>
      </c>
      <c r="J40" s="31">
        <f t="shared" si="1"/>
        <v>25213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24436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46787</v>
      </c>
      <c r="I41" s="31">
        <f t="shared" si="0"/>
        <v>0</v>
      </c>
      <c r="J41" s="31">
        <f t="shared" si="1"/>
        <v>71223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301980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104742</v>
      </c>
      <c r="I42" s="31">
        <f t="shared" si="0"/>
        <v>0</v>
      </c>
      <c r="J42" s="31">
        <f t="shared" si="1"/>
        <v>406722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266892</v>
      </c>
      <c r="E43" s="8"/>
      <c r="F43" s="31">
        <f>(Jul!E43*7)+(Aug!E43*6)+(Sep!E43*5)+(Oct!E43*4)+(Nov!E43*3)+(Dec!E43*2)+(Jan!E43*1)</f>
        <v>8281</v>
      </c>
      <c r="G43" s="8"/>
      <c r="H43" s="31">
        <f>Dec!H43+G43</f>
        <v>145967</v>
      </c>
      <c r="I43" s="31">
        <f t="shared" si="0"/>
        <v>0</v>
      </c>
      <c r="J43" s="31">
        <f t="shared" si="1"/>
        <v>421140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557150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519536</v>
      </c>
      <c r="I44" s="31">
        <f t="shared" si="0"/>
        <v>0</v>
      </c>
      <c r="J44" s="31">
        <f t="shared" si="1"/>
        <v>1076686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54629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50149</v>
      </c>
      <c r="I45" s="31">
        <f t="shared" si="0"/>
        <v>0</v>
      </c>
      <c r="J45" s="31">
        <f t="shared" si="1"/>
        <v>104778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20049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6298</v>
      </c>
      <c r="I46" s="31">
        <f t="shared" si="0"/>
        <v>0</v>
      </c>
      <c r="J46" s="31">
        <f t="shared" si="1"/>
        <v>26347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324243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270399</v>
      </c>
      <c r="I47" s="31">
        <f t="shared" si="0"/>
        <v>0</v>
      </c>
      <c r="J47" s="31">
        <f t="shared" si="1"/>
        <v>594642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238058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97562</v>
      </c>
      <c r="I48" s="31">
        <f t="shared" si="0"/>
        <v>0</v>
      </c>
      <c r="J48" s="31">
        <f t="shared" si="1"/>
        <v>335620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31124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28925</v>
      </c>
      <c r="I49" s="31">
        <f t="shared" si="0"/>
        <v>0</v>
      </c>
      <c r="J49" s="31">
        <f t="shared" si="1"/>
        <v>60049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155351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117996</v>
      </c>
      <c r="I50" s="31">
        <f t="shared" si="0"/>
        <v>0</v>
      </c>
      <c r="J50" s="31">
        <f t="shared" si="1"/>
        <v>273347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694950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406135</v>
      </c>
      <c r="I51" s="31">
        <f t="shared" si="0"/>
        <v>0</v>
      </c>
      <c r="J51" s="31">
        <f t="shared" si="1"/>
        <v>1101085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113329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78169</v>
      </c>
      <c r="I52" s="31">
        <f t="shared" si="0"/>
        <v>0</v>
      </c>
      <c r="J52" s="31">
        <f t="shared" si="1"/>
        <v>191498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96832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95345</v>
      </c>
      <c r="I53" s="31">
        <f t="shared" si="0"/>
        <v>0</v>
      </c>
      <c r="J53" s="31">
        <f t="shared" si="1"/>
        <v>192177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72175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38155</v>
      </c>
      <c r="I54" s="31">
        <f t="shared" si="0"/>
        <v>0</v>
      </c>
      <c r="J54" s="31">
        <f t="shared" si="1"/>
        <v>110330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346578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365524</v>
      </c>
      <c r="I55" s="31">
        <f t="shared" si="0"/>
        <v>0</v>
      </c>
      <c r="J55" s="31">
        <f t="shared" si="1"/>
        <v>712102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96883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83440</v>
      </c>
      <c r="I57" s="31">
        <f t="shared" si="0"/>
        <v>0</v>
      </c>
      <c r="J57" s="31">
        <f t="shared" si="1"/>
        <v>180323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121705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435318</v>
      </c>
      <c r="I58" s="31">
        <f t="shared" si="0"/>
        <v>0</v>
      </c>
      <c r="J58" s="31">
        <f t="shared" si="1"/>
        <v>557023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2502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296</v>
      </c>
      <c r="I59" s="31">
        <f t="shared" si="0"/>
        <v>0</v>
      </c>
      <c r="J59" s="31">
        <f t="shared" si="1"/>
        <v>2798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(Jul!C60*7)+(Aug!C60*6)+(Sep!C60*5)+(Oct!C60*4)+(Nov!C60*3)+(Dec!C60*2)+(Jan!C60*1)</f>
        <v>2027699</v>
      </c>
      <c r="E60" s="8"/>
      <c r="F60" s="31">
        <f>(Jul!E60*7)+(Aug!E60*6)+(Sep!E60*5)+(Oct!E60*4)+(Nov!E60*3)+(Dec!E60*2)+(Jan!E60*1)</f>
        <v>3006</v>
      </c>
      <c r="G60" s="8"/>
      <c r="H60" s="31">
        <f>Dec!H60+G60</f>
        <v>1986330</v>
      </c>
      <c r="I60" s="31">
        <f t="shared" si="0"/>
        <v>0</v>
      </c>
      <c r="J60" s="31">
        <f t="shared" si="1"/>
        <v>4017035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42824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11695</v>
      </c>
      <c r="I61" s="31">
        <f t="shared" si="0"/>
        <v>0</v>
      </c>
      <c r="J61" s="31">
        <f t="shared" si="1"/>
        <v>54519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18276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12261</v>
      </c>
      <c r="I62" s="31">
        <f t="shared" si="0"/>
        <v>0</v>
      </c>
      <c r="J62" s="31">
        <f t="shared" si="1"/>
        <v>30537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73723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47446</v>
      </c>
      <c r="I63" s="31">
        <f t="shared" si="0"/>
        <v>0</v>
      </c>
      <c r="J63" s="31">
        <f t="shared" si="1"/>
        <v>121169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19566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2169</v>
      </c>
      <c r="I65" s="31">
        <f t="shared" si="2"/>
        <v>0</v>
      </c>
      <c r="J65" s="31">
        <f t="shared" si="3"/>
        <v>21735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39397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71992</v>
      </c>
      <c r="I66" s="31">
        <f t="shared" si="2"/>
        <v>0</v>
      </c>
      <c r="J66" s="31">
        <f t="shared" si="3"/>
        <v>111389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28266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6081</v>
      </c>
      <c r="I67" s="31">
        <f t="shared" si="2"/>
        <v>0</v>
      </c>
      <c r="J67" s="31">
        <f t="shared" si="3"/>
        <v>34347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7141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39803</v>
      </c>
      <c r="I68" s="31">
        <f t="shared" si="2"/>
        <v>0</v>
      </c>
      <c r="J68" s="31">
        <f t="shared" si="3"/>
        <v>46944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56310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49891</v>
      </c>
      <c r="I69" s="31">
        <f t="shared" si="2"/>
        <v>0</v>
      </c>
      <c r="J69" s="31">
        <f t="shared" si="3"/>
        <v>106201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54555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10786</v>
      </c>
      <c r="I70" s="31">
        <f t="shared" si="2"/>
        <v>0</v>
      </c>
      <c r="J70" s="31">
        <f t="shared" si="3"/>
        <v>65341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1624872</v>
      </c>
      <c r="E71" s="8"/>
      <c r="F71" s="31">
        <f>(Jul!E71*7)+(Aug!E71*6)+(Sep!E71*5)+(Oct!E71*4)+(Nov!E71*3)+(Dec!E71*2)+(Jan!E71*1)</f>
        <v>8232</v>
      </c>
      <c r="G71" s="8"/>
      <c r="H71" s="31">
        <f>Dec!H71+G71</f>
        <v>1210497</v>
      </c>
      <c r="I71" s="31">
        <f t="shared" si="2"/>
        <v>0</v>
      </c>
      <c r="J71" s="31">
        <f t="shared" si="3"/>
        <v>2843601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7338028</v>
      </c>
      <c r="E72" s="32">
        <f t="shared" si="4"/>
        <v>0</v>
      </c>
      <c r="F72" s="32">
        <f t="shared" si="4"/>
        <v>4118000</v>
      </c>
      <c r="G72" s="32">
        <f t="shared" si="4"/>
        <v>0</v>
      </c>
      <c r="H72" s="32">
        <f t="shared" si="4"/>
        <v>4947050</v>
      </c>
      <c r="I72" s="32">
        <f t="shared" si="4"/>
        <v>0</v>
      </c>
      <c r="J72" s="32">
        <f t="shared" si="4"/>
        <v>16403078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8256701</v>
      </c>
      <c r="E73" s="32">
        <f t="shared" si="5"/>
        <v>0</v>
      </c>
      <c r="F73" s="32">
        <f t="shared" si="5"/>
        <v>50952</v>
      </c>
      <c r="G73" s="32">
        <f t="shared" si="5"/>
        <v>0</v>
      </c>
      <c r="H73" s="32">
        <f t="shared" si="5"/>
        <v>6898039</v>
      </c>
      <c r="I73" s="32">
        <f t="shared" si="5"/>
        <v>0</v>
      </c>
      <c r="J73" s="32">
        <f t="shared" si="5"/>
        <v>15205692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15594729</v>
      </c>
      <c r="E74" s="32">
        <f t="shared" si="6"/>
        <v>0</v>
      </c>
      <c r="F74" s="32">
        <f t="shared" si="6"/>
        <v>4168952</v>
      </c>
      <c r="G74" s="32">
        <f t="shared" si="6"/>
        <v>0</v>
      </c>
      <c r="H74" s="32">
        <f t="shared" si="6"/>
        <v>11845089</v>
      </c>
      <c r="I74" s="32">
        <f t="shared" si="6"/>
        <v>0</v>
      </c>
      <c r="J74" s="32">
        <f t="shared" si="6"/>
        <v>31608770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G5" sqref="G5:G7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2212503</v>
      </c>
      <c r="E5" s="8"/>
      <c r="F5" s="31">
        <f>(Jul!E5*8)+(Aug!E5*7)+(Sep!E5*6)+(Oct!E5*5)+(Nov!E5*4)+(Dec!E5*3)+(Jan!E5*2)+(Feb!E5*1)</f>
        <v>2025389</v>
      </c>
      <c r="G5" s="8"/>
      <c r="H5" s="31">
        <f>Jan!H5+G5</f>
        <v>1302679</v>
      </c>
      <c r="I5" s="31">
        <f t="shared" ref="I5:I63" si="0">C5+E5+G5</f>
        <v>0</v>
      </c>
      <c r="J5" s="31">
        <f t="shared" ref="J5:J63" si="1">D5+F5+H5</f>
        <v>5540571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122116</v>
      </c>
      <c r="E6" s="8"/>
      <c r="F6" s="31">
        <f>(Jul!E6*8)+(Aug!E6*7)+(Sep!E6*6)+(Oct!E6*5)+(Nov!E6*4)+(Dec!E6*3)+(Jan!E6*2)+(Feb!E6*1)</f>
        <v>44890</v>
      </c>
      <c r="G6" s="8"/>
      <c r="H6" s="31">
        <f>Jan!H6+G6</f>
        <v>76972</v>
      </c>
      <c r="I6" s="31">
        <f t="shared" si="0"/>
        <v>0</v>
      </c>
      <c r="J6" s="31">
        <f t="shared" si="1"/>
        <v>243978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426033</v>
      </c>
      <c r="E7" s="8"/>
      <c r="F7" s="31">
        <f>(Jul!E7*8)+(Aug!E7*7)+(Sep!E7*6)+(Oct!E7*5)+(Nov!E7*4)+(Dec!E7*3)+(Jan!E7*2)+(Feb!E7*1)</f>
        <v>289506</v>
      </c>
      <c r="G7" s="8"/>
      <c r="H7" s="31">
        <f>Jan!H7+G7</f>
        <v>307279</v>
      </c>
      <c r="I7" s="31">
        <f t="shared" si="0"/>
        <v>0</v>
      </c>
      <c r="J7" s="31">
        <f t="shared" si="1"/>
        <v>1022818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71603</v>
      </c>
      <c r="E8" s="8"/>
      <c r="F8" s="31">
        <f>(Jul!E8*8)+(Aug!E8*7)+(Sep!E8*6)+(Oct!E8*5)+(Nov!E8*4)+(Dec!E8*3)+(Jan!E8*2)+(Feb!E8*1)</f>
        <v>0</v>
      </c>
      <c r="G8" s="8"/>
      <c r="H8" s="31">
        <f>Jan!H8+G8</f>
        <v>17816</v>
      </c>
      <c r="I8" s="31">
        <f t="shared" si="0"/>
        <v>0</v>
      </c>
      <c r="J8" s="31">
        <f t="shared" si="1"/>
        <v>89419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74863</v>
      </c>
      <c r="E9" s="8"/>
      <c r="F9" s="31">
        <f>(Jul!E9*8)+(Aug!E9*7)+(Sep!E9*6)+(Oct!E9*5)+(Nov!E9*4)+(Dec!E9*3)+(Jan!E9*2)+(Feb!E9*1)</f>
        <v>32388</v>
      </c>
      <c r="G9" s="8"/>
      <c r="H9" s="31">
        <f>Jan!H9+G9</f>
        <v>15442</v>
      </c>
      <c r="I9" s="31">
        <f t="shared" si="0"/>
        <v>0</v>
      </c>
      <c r="J9" s="31">
        <f t="shared" si="1"/>
        <v>122693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117385</v>
      </c>
      <c r="E10" s="8"/>
      <c r="F10" s="31">
        <f>(Jul!E10*8)+(Aug!E10*7)+(Sep!E10*6)+(Oct!E10*5)+(Nov!E10*4)+(Dec!E10*3)+(Jan!E10*2)+(Feb!E10*1)</f>
        <v>294281</v>
      </c>
      <c r="G10" s="8"/>
      <c r="H10" s="31">
        <f>Jan!H10+G10</f>
        <v>52084</v>
      </c>
      <c r="I10" s="31">
        <f t="shared" si="0"/>
        <v>0</v>
      </c>
      <c r="J10" s="31">
        <f t="shared" si="1"/>
        <v>463750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70502</v>
      </c>
      <c r="E11" s="8"/>
      <c r="F11" s="31">
        <f>(Jul!E11*8)+(Aug!E11*7)+(Sep!E11*6)+(Oct!E11*5)+(Nov!E11*4)+(Dec!E11*3)+(Jan!E11*2)+(Feb!E11*1)</f>
        <v>83128</v>
      </c>
      <c r="G11" s="8"/>
      <c r="H11" s="31">
        <f>Jan!H11+G11</f>
        <v>17847</v>
      </c>
      <c r="I11" s="31">
        <f t="shared" si="0"/>
        <v>0</v>
      </c>
      <c r="J11" s="31">
        <f t="shared" si="1"/>
        <v>171477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55276</v>
      </c>
      <c r="E12" s="8"/>
      <c r="F12" s="31">
        <f>(Jul!E12*8)+(Aug!E12*7)+(Sep!E12*6)+(Oct!E12*5)+(Nov!E12*4)+(Dec!E12*3)+(Jan!E12*2)+(Feb!E12*1)</f>
        <v>33788</v>
      </c>
      <c r="G12" s="8"/>
      <c r="H12" s="31">
        <f>Jan!H12+G12</f>
        <v>15082</v>
      </c>
      <c r="I12" s="31">
        <f t="shared" si="0"/>
        <v>0</v>
      </c>
      <c r="J12" s="31">
        <f t="shared" si="1"/>
        <v>104146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598207</v>
      </c>
      <c r="E13" s="8"/>
      <c r="F13" s="31">
        <f>(Jul!E13*8)+(Aug!E13*7)+(Sep!E13*6)+(Oct!E13*5)+(Nov!E13*4)+(Dec!E13*3)+(Jan!E13*2)+(Feb!E13*1)</f>
        <v>224089</v>
      </c>
      <c r="G13" s="8"/>
      <c r="H13" s="31">
        <f>Jan!H13+G13</f>
        <v>222207</v>
      </c>
      <c r="I13" s="31">
        <f t="shared" si="0"/>
        <v>0</v>
      </c>
      <c r="J13" s="31">
        <f t="shared" si="1"/>
        <v>1044503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300614</v>
      </c>
      <c r="E14" s="8"/>
      <c r="F14" s="31">
        <f>(Jul!E14*8)+(Aug!E14*7)+(Sep!E14*6)+(Oct!E14*5)+(Nov!E14*4)+(Dec!E14*3)+(Jan!E14*2)+(Feb!E14*1)</f>
        <v>37392</v>
      </c>
      <c r="G14" s="8"/>
      <c r="H14" s="31">
        <f>Jan!H14+G14</f>
        <v>119785</v>
      </c>
      <c r="I14" s="31">
        <f t="shared" si="0"/>
        <v>0</v>
      </c>
      <c r="J14" s="31">
        <f t="shared" si="1"/>
        <v>457791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26801</v>
      </c>
      <c r="E15" s="8"/>
      <c r="F15" s="31">
        <f>(Jul!E15*8)+(Aug!E15*7)+(Sep!E15*6)+(Oct!E15*5)+(Nov!E15*4)+(Dec!E15*3)+(Jan!E15*2)+(Feb!E15*1)</f>
        <v>8232</v>
      </c>
      <c r="G15" s="8"/>
      <c r="H15" s="31">
        <f>Jan!H15+G15</f>
        <v>3882</v>
      </c>
      <c r="I15" s="31">
        <f t="shared" si="0"/>
        <v>0</v>
      </c>
      <c r="J15" s="31">
        <f t="shared" si="1"/>
        <v>38915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2610135</v>
      </c>
      <c r="E16" s="8"/>
      <c r="F16" s="31">
        <f>(Jul!E16*8)+(Aug!E16*7)+(Sep!E16*6)+(Oct!E16*5)+(Nov!E16*4)+(Dec!E16*3)+(Jan!E16*2)+(Feb!E16*1)</f>
        <v>407798</v>
      </c>
      <c r="G16" s="8"/>
      <c r="H16" s="31">
        <f>Jan!H16+G16</f>
        <v>1176156</v>
      </c>
      <c r="I16" s="31">
        <f t="shared" si="0"/>
        <v>0</v>
      </c>
      <c r="J16" s="31">
        <f t="shared" si="1"/>
        <v>4194089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235667</v>
      </c>
      <c r="E17" s="8"/>
      <c r="F17" s="31">
        <f>(Jul!E17*8)+(Aug!E17*7)+(Sep!E17*6)+(Oct!E17*5)+(Nov!E17*4)+(Dec!E17*3)+(Jan!E17*2)+(Feb!E17*1)</f>
        <v>124691</v>
      </c>
      <c r="G17" s="8"/>
      <c r="H17" s="31">
        <f>Jan!H17+G17</f>
        <v>254961</v>
      </c>
      <c r="I17" s="31">
        <f t="shared" si="0"/>
        <v>0</v>
      </c>
      <c r="J17" s="31">
        <f t="shared" si="1"/>
        <v>615319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24205</v>
      </c>
      <c r="E20" s="8"/>
      <c r="F20" s="31">
        <f>(Jul!E20*8)+(Aug!E20*7)+(Sep!E20*6)+(Oct!E20*5)+(Nov!E20*4)+(Dec!E20*3)+(Jan!E20*2)+(Feb!E20*1)</f>
        <v>27467</v>
      </c>
      <c r="G20" s="8"/>
      <c r="H20" s="31">
        <f>Jan!H20+G20</f>
        <v>11064</v>
      </c>
      <c r="I20" s="31">
        <f t="shared" si="0"/>
        <v>0</v>
      </c>
      <c r="J20" s="31">
        <f t="shared" si="1"/>
        <v>62736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62610</v>
      </c>
      <c r="E21" s="8"/>
      <c r="F21" s="31">
        <f>(Jul!E21*8)+(Aug!E21*7)+(Sep!E21*6)+(Oct!E21*5)+(Nov!E21*4)+(Dec!E21*3)+(Jan!E21*2)+(Feb!E21*1)</f>
        <v>40153</v>
      </c>
      <c r="G21" s="8"/>
      <c r="H21" s="31">
        <f>Jan!H21+G21</f>
        <v>83951</v>
      </c>
      <c r="I21" s="31">
        <f t="shared" si="0"/>
        <v>0</v>
      </c>
      <c r="J21" s="31">
        <f t="shared" si="1"/>
        <v>186714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60166</v>
      </c>
      <c r="E22" s="8"/>
      <c r="F22" s="31">
        <f>(Jul!E22*8)+(Aug!E22*7)+(Sep!E22*6)+(Oct!E22*5)+(Nov!E22*4)+(Dec!E22*3)+(Jan!E22*2)+(Feb!E22*1)</f>
        <v>44347</v>
      </c>
      <c r="G22" s="8"/>
      <c r="H22" s="31">
        <f>Jan!H22+G22</f>
        <v>13182</v>
      </c>
      <c r="I22" s="31">
        <f t="shared" si="0"/>
        <v>0</v>
      </c>
      <c r="J22" s="31">
        <f t="shared" si="1"/>
        <v>117695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361089</v>
      </c>
      <c r="E23" s="8"/>
      <c r="F23" s="31">
        <f>(Jul!E23*8)+(Aug!E23*7)+(Sep!E23*6)+(Oct!E23*5)+(Nov!E23*4)+(Dec!E23*3)+(Jan!E23*2)+(Feb!E23*1)</f>
        <v>220701</v>
      </c>
      <c r="G23" s="8"/>
      <c r="H23" s="31">
        <f>Jan!H23+G23</f>
        <v>109190</v>
      </c>
      <c r="I23" s="31">
        <f t="shared" si="0"/>
        <v>0</v>
      </c>
      <c r="J23" s="31">
        <f t="shared" si="1"/>
        <v>690980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162467</v>
      </c>
      <c r="E24" s="8"/>
      <c r="F24" s="31">
        <f>(Jul!E24*8)+(Aug!E24*7)+(Sep!E24*6)+(Oct!E24*5)+(Nov!E24*4)+(Dec!E24*3)+(Jan!E24*2)+(Feb!E24*1)</f>
        <v>153179</v>
      </c>
      <c r="G24" s="8"/>
      <c r="H24" s="31">
        <f>Jan!H24+G24</f>
        <v>51942</v>
      </c>
      <c r="I24" s="31">
        <f t="shared" si="0"/>
        <v>0</v>
      </c>
      <c r="J24" s="31">
        <f t="shared" si="1"/>
        <v>367588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163568</v>
      </c>
      <c r="E25" s="8"/>
      <c r="F25" s="31">
        <f>(Jul!E25*8)+(Aug!E25*7)+(Sep!E25*6)+(Oct!E25*5)+(Nov!E25*4)+(Dec!E25*3)+(Jan!E25*2)+(Feb!E25*1)</f>
        <v>15590</v>
      </c>
      <c r="G25" s="8"/>
      <c r="H25" s="31">
        <f>Jan!H25+G25</f>
        <v>40780</v>
      </c>
      <c r="I25" s="31">
        <f t="shared" si="0"/>
        <v>0</v>
      </c>
      <c r="J25" s="31">
        <f t="shared" si="1"/>
        <v>219938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101817</v>
      </c>
      <c r="E26" s="8"/>
      <c r="F26" s="31">
        <f>(Jul!E26*8)+(Aug!E26*7)+(Sep!E26*6)+(Oct!E26*5)+(Nov!E26*4)+(Dec!E26*3)+(Jan!E26*2)+(Feb!E26*1)</f>
        <v>74487</v>
      </c>
      <c r="G26" s="8"/>
      <c r="H26" s="31">
        <f>Jan!H26+G26</f>
        <v>63942</v>
      </c>
      <c r="I26" s="31">
        <f t="shared" si="0"/>
        <v>0</v>
      </c>
      <c r="J26" s="31">
        <f t="shared" si="1"/>
        <v>240246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56903</v>
      </c>
      <c r="E27" s="8"/>
      <c r="F27" s="31">
        <f>(Jul!E27*8)+(Aug!E27*7)+(Sep!E27*6)+(Oct!E27*5)+(Nov!E27*4)+(Dec!E27*3)+(Jan!E27*2)+(Feb!E27*1)</f>
        <v>35159</v>
      </c>
      <c r="G27" s="8"/>
      <c r="H27" s="31">
        <f>Jan!H27+G27</f>
        <v>26074</v>
      </c>
      <c r="I27" s="31">
        <f t="shared" si="0"/>
        <v>0</v>
      </c>
      <c r="J27" s="31">
        <f t="shared" si="1"/>
        <v>118136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112693</v>
      </c>
      <c r="E28" s="8"/>
      <c r="F28" s="31">
        <f>(Jul!E28*8)+(Aug!E28*7)+(Sep!E28*6)+(Oct!E28*5)+(Nov!E28*4)+(Dec!E28*3)+(Jan!E28*2)+(Feb!E28*1)</f>
        <v>13538</v>
      </c>
      <c r="G28" s="8"/>
      <c r="H28" s="31">
        <f>Jan!H28+G28</f>
        <v>43666</v>
      </c>
      <c r="I28" s="31">
        <f t="shared" si="0"/>
        <v>0</v>
      </c>
      <c r="J28" s="31">
        <f t="shared" si="1"/>
        <v>169897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76517</v>
      </c>
      <c r="E29" s="8"/>
      <c r="F29" s="31">
        <f>(Jul!E29*8)+(Aug!E29*7)+(Sep!E29*6)+(Oct!E29*5)+(Nov!E29*4)+(Dec!E29*3)+(Jan!E29*2)+(Feb!E29*1)</f>
        <v>32321</v>
      </c>
      <c r="G29" s="8"/>
      <c r="H29" s="31">
        <f>Jan!H29+G29</f>
        <v>43539</v>
      </c>
      <c r="I29" s="31">
        <f t="shared" si="0"/>
        <v>0</v>
      </c>
      <c r="J29" s="31">
        <f t="shared" si="1"/>
        <v>152377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347641</v>
      </c>
      <c r="E30" s="8"/>
      <c r="F30" s="31">
        <f>(Jul!E30*8)+(Aug!E30*7)+(Sep!E30*6)+(Oct!E30*5)+(Nov!E30*4)+(Dec!E30*3)+(Jan!E30*2)+(Feb!E30*1)</f>
        <v>295117</v>
      </c>
      <c r="G30" s="8"/>
      <c r="H30" s="31">
        <f>Jan!H30+G30</f>
        <v>684106</v>
      </c>
      <c r="I30" s="31">
        <f t="shared" si="0"/>
        <v>0</v>
      </c>
      <c r="J30" s="31">
        <f t="shared" si="1"/>
        <v>1326864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505264</v>
      </c>
      <c r="E31" s="8"/>
      <c r="F31" s="31">
        <f>(Jul!E31*8)+(Aug!E31*7)+(Sep!E31*6)+(Oct!E31*5)+(Nov!E31*4)+(Dec!E31*3)+(Jan!E31*2)+(Feb!E31*1)</f>
        <v>434646</v>
      </c>
      <c r="G31" s="8"/>
      <c r="H31" s="31">
        <f>Jan!H31+G31</f>
        <v>193422</v>
      </c>
      <c r="I31" s="31">
        <f t="shared" si="0"/>
        <v>0</v>
      </c>
      <c r="J31" s="31">
        <f t="shared" si="1"/>
        <v>1133332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113946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241121</v>
      </c>
      <c r="I32" s="31">
        <f t="shared" si="0"/>
        <v>0</v>
      </c>
      <c r="J32" s="31">
        <f t="shared" si="1"/>
        <v>355067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98423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80681</v>
      </c>
      <c r="I33" s="31">
        <f t="shared" si="0"/>
        <v>0</v>
      </c>
      <c r="J33" s="31">
        <f t="shared" si="1"/>
        <v>179104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73157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20150</v>
      </c>
      <c r="I34" s="31">
        <f t="shared" si="0"/>
        <v>0</v>
      </c>
      <c r="J34" s="31">
        <f t="shared" si="1"/>
        <v>93307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295090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104460</v>
      </c>
      <c r="I35" s="31">
        <f t="shared" si="0"/>
        <v>0</v>
      </c>
      <c r="J35" s="31">
        <f t="shared" si="1"/>
        <v>399550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2919</v>
      </c>
      <c r="E36" s="8"/>
      <c r="F36" s="31">
        <f>(Jul!E36*8)+(Aug!E36*7)+(Sep!E36*6)+(Oct!E36*5)+(Nov!E36*4)+(Dec!E36*3)+(Jan!E36*2)+(Feb!E36*1)</f>
        <v>5643</v>
      </c>
      <c r="G36" s="8"/>
      <c r="H36" s="31">
        <f>Jan!H36+G36</f>
        <v>5490</v>
      </c>
      <c r="I36" s="31">
        <f t="shared" si="0"/>
        <v>0</v>
      </c>
      <c r="J36" s="31">
        <f t="shared" si="1"/>
        <v>14052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111500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61133</v>
      </c>
      <c r="I37" s="31">
        <f t="shared" si="0"/>
        <v>0</v>
      </c>
      <c r="J37" s="31">
        <f t="shared" si="1"/>
        <v>172633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20916</v>
      </c>
      <c r="E38" s="8"/>
      <c r="F38" s="31">
        <f>(Jul!E38*8)+(Aug!E38*7)+(Sep!E38*6)+(Oct!E38*5)+(Nov!E38*4)+(Dec!E38*3)+(Jan!E38*2)+(Feb!E38*1)</f>
        <v>32296</v>
      </c>
      <c r="G38" s="8"/>
      <c r="H38" s="31">
        <f>Jan!H38+G38</f>
        <v>0</v>
      </c>
      <c r="I38" s="31">
        <f t="shared" si="0"/>
        <v>0</v>
      </c>
      <c r="J38" s="31">
        <f t="shared" si="1"/>
        <v>53212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172191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40479</v>
      </c>
      <c r="I39" s="31">
        <f t="shared" si="0"/>
        <v>0</v>
      </c>
      <c r="J39" s="31">
        <f t="shared" si="1"/>
        <v>212670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23847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4831</v>
      </c>
      <c r="I40" s="31">
        <f t="shared" si="0"/>
        <v>0</v>
      </c>
      <c r="J40" s="31">
        <f t="shared" si="1"/>
        <v>28678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29032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46787</v>
      </c>
      <c r="I41" s="31">
        <f t="shared" si="0"/>
        <v>0</v>
      </c>
      <c r="J41" s="31">
        <f t="shared" si="1"/>
        <v>75819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369839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104742</v>
      </c>
      <c r="I42" s="31">
        <f t="shared" si="0"/>
        <v>0</v>
      </c>
      <c r="J42" s="31">
        <f t="shared" si="1"/>
        <v>474581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320225</v>
      </c>
      <c r="E43" s="8"/>
      <c r="F43" s="31">
        <f>(Jul!E43*8)+(Aug!E43*7)+(Sep!E43*6)+(Oct!E43*5)+(Nov!E43*4)+(Dec!E43*3)+(Jan!E43*2)+(Feb!E43*1)</f>
        <v>9464</v>
      </c>
      <c r="G43" s="8"/>
      <c r="H43" s="31">
        <f>Jan!H43+G43</f>
        <v>145967</v>
      </c>
      <c r="I43" s="31">
        <f t="shared" si="0"/>
        <v>0</v>
      </c>
      <c r="J43" s="31">
        <f t="shared" si="1"/>
        <v>475656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677059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519536</v>
      </c>
      <c r="I44" s="31">
        <f t="shared" si="0"/>
        <v>0</v>
      </c>
      <c r="J44" s="31">
        <f t="shared" si="1"/>
        <v>1196595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65619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50149</v>
      </c>
      <c r="I45" s="31">
        <f t="shared" si="0"/>
        <v>0</v>
      </c>
      <c r="J45" s="31">
        <f t="shared" si="1"/>
        <v>115768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25013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6298</v>
      </c>
      <c r="I46" s="31">
        <f t="shared" si="0"/>
        <v>0</v>
      </c>
      <c r="J46" s="31">
        <f t="shared" si="1"/>
        <v>31311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401815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270399</v>
      </c>
      <c r="I47" s="31">
        <f t="shared" si="0"/>
        <v>0</v>
      </c>
      <c r="J47" s="31">
        <f t="shared" si="1"/>
        <v>672214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292051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97562</v>
      </c>
      <c r="I48" s="31">
        <f t="shared" si="0"/>
        <v>0</v>
      </c>
      <c r="J48" s="31">
        <f t="shared" si="1"/>
        <v>389613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41950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28925</v>
      </c>
      <c r="I49" s="31">
        <f t="shared" si="0"/>
        <v>0</v>
      </c>
      <c r="J49" s="31">
        <f t="shared" si="1"/>
        <v>70875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187416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117996</v>
      </c>
      <c r="I50" s="31">
        <f>C50+E50+G50</f>
        <v>0</v>
      </c>
      <c r="J50" s="31">
        <f t="shared" si="1"/>
        <v>305412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846512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406135</v>
      </c>
      <c r="I51" s="31">
        <f>C51+E51+G51</f>
        <v>0</v>
      </c>
      <c r="J51" s="31">
        <f t="shared" si="1"/>
        <v>1252647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136433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78169</v>
      </c>
      <c r="I52" s="31">
        <f t="shared" si="0"/>
        <v>0</v>
      </c>
      <c r="J52" s="31">
        <f t="shared" si="1"/>
        <v>214602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115270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95345</v>
      </c>
      <c r="I53" s="31">
        <f t="shared" si="0"/>
        <v>0</v>
      </c>
      <c r="J53" s="31">
        <f t="shared" si="1"/>
        <v>210615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91056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38155</v>
      </c>
      <c r="I54" s="31">
        <f t="shared" si="0"/>
        <v>0</v>
      </c>
      <c r="J54" s="31">
        <f t="shared" si="1"/>
        <v>129211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420608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365524</v>
      </c>
      <c r="I55" s="31">
        <f t="shared" si="0"/>
        <v>0</v>
      </c>
      <c r="J55" s="31">
        <f t="shared" si="1"/>
        <v>786132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116806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83440</v>
      </c>
      <c r="I57" s="31">
        <f t="shared" si="0"/>
        <v>0</v>
      </c>
      <c r="J57" s="31">
        <f t="shared" si="1"/>
        <v>200246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153353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435318</v>
      </c>
      <c r="I58" s="31">
        <f t="shared" si="0"/>
        <v>0</v>
      </c>
      <c r="J58" s="31">
        <f t="shared" si="1"/>
        <v>588671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2919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296</v>
      </c>
      <c r="I59" s="31">
        <f t="shared" si="0"/>
        <v>0</v>
      </c>
      <c r="J59" s="31">
        <f t="shared" si="1"/>
        <v>3215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(Jul!C60*8)+(Aug!C60*7)+(Sep!C60*6)+(Oct!C60*5)+(Nov!C60*4)+(Dec!C60*3)+(Jan!C60*2)+(Feb!C60*1)</f>
        <v>2444476</v>
      </c>
      <c r="E60" s="8"/>
      <c r="F60" s="31">
        <f>(Jul!E60*8)+(Aug!E60*7)+(Sep!E60*6)+(Oct!E60*5)+(Nov!E60*4)+(Dec!E60*3)+(Jan!E60*2)+(Feb!E60*1)</f>
        <v>4008</v>
      </c>
      <c r="G60" s="8"/>
      <c r="H60" s="31">
        <f>Jan!H60+G60</f>
        <v>1986330</v>
      </c>
      <c r="I60" s="31">
        <f t="shared" si="0"/>
        <v>0</v>
      </c>
      <c r="J60" s="31">
        <f t="shared" si="1"/>
        <v>4434814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52545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11695</v>
      </c>
      <c r="I61" s="31">
        <f t="shared" si="0"/>
        <v>0</v>
      </c>
      <c r="J61" s="31">
        <f t="shared" si="1"/>
        <v>64240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22484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12261</v>
      </c>
      <c r="I62" s="31">
        <f t="shared" si="0"/>
        <v>0</v>
      </c>
      <c r="J62" s="31">
        <f t="shared" si="1"/>
        <v>34745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89292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47446</v>
      </c>
      <c r="I63" s="31">
        <f t="shared" si="0"/>
        <v>0</v>
      </c>
      <c r="J63" s="31">
        <f t="shared" si="1"/>
        <v>136738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22827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2169</v>
      </c>
      <c r="I65" s="31">
        <f t="shared" si="2"/>
        <v>0</v>
      </c>
      <c r="J65" s="31">
        <f t="shared" si="3"/>
        <v>24996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45450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71992</v>
      </c>
      <c r="I66" s="31">
        <f t="shared" si="2"/>
        <v>0</v>
      </c>
      <c r="J66" s="31">
        <f t="shared" si="3"/>
        <v>117442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34417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6081</v>
      </c>
      <c r="I67" s="31">
        <f t="shared" si="2"/>
        <v>0</v>
      </c>
      <c r="J67" s="31">
        <f t="shared" si="3"/>
        <v>40498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10029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39803</v>
      </c>
      <c r="I68" s="31">
        <f t="shared" si="2"/>
        <v>0</v>
      </c>
      <c r="J68" s="31">
        <f t="shared" si="3"/>
        <v>49832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69637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49891</v>
      </c>
      <c r="I69" s="31">
        <f t="shared" si="2"/>
        <v>0</v>
      </c>
      <c r="J69" s="31">
        <f t="shared" si="3"/>
        <v>119528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64078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10786</v>
      </c>
      <c r="I70" s="31">
        <f t="shared" si="2"/>
        <v>0</v>
      </c>
      <c r="J70" s="31">
        <f t="shared" si="3"/>
        <v>74864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1977624</v>
      </c>
      <c r="E71" s="8"/>
      <c r="F71" s="31">
        <f>(Jul!E71*8)+(Aug!E71*7)+(Sep!E71*6)+(Oct!E71*5)+(Nov!E71*4)+(Dec!E71*3)+(Jan!E71*2)+(Feb!E71*1)</f>
        <v>9408</v>
      </c>
      <c r="G71" s="8"/>
      <c r="H71" s="31">
        <f>Jan!H71+G71</f>
        <v>1210497</v>
      </c>
      <c r="I71" s="31">
        <f t="shared" si="2"/>
        <v>0</v>
      </c>
      <c r="J71" s="31">
        <f t="shared" si="3"/>
        <v>3197529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8956645</v>
      </c>
      <c r="E72" s="32">
        <f t="shared" si="4"/>
        <v>0</v>
      </c>
      <c r="F72" s="32">
        <f t="shared" si="4"/>
        <v>4992277</v>
      </c>
      <c r="G72" s="32">
        <f t="shared" si="4"/>
        <v>0</v>
      </c>
      <c r="H72" s="32">
        <f t="shared" si="4"/>
        <v>4947050</v>
      </c>
      <c r="I72" s="32">
        <f t="shared" si="4"/>
        <v>0</v>
      </c>
      <c r="J72" s="32">
        <f t="shared" si="4"/>
        <v>18895972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10037824</v>
      </c>
      <c r="E73" s="32">
        <f t="shared" si="5"/>
        <v>0</v>
      </c>
      <c r="F73" s="32">
        <f t="shared" si="5"/>
        <v>60819</v>
      </c>
      <c r="G73" s="32">
        <f t="shared" si="5"/>
        <v>0</v>
      </c>
      <c r="H73" s="32">
        <f t="shared" si="5"/>
        <v>6898039</v>
      </c>
      <c r="I73" s="32">
        <f t="shared" si="5"/>
        <v>0</v>
      </c>
      <c r="J73" s="32">
        <f t="shared" si="5"/>
        <v>16996682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1">
        <f>SUM(D72:D73)</f>
        <v>18994469</v>
      </c>
      <c r="E74" s="32">
        <f t="shared" ref="E74:J74" si="6">SUM(E72:E73)</f>
        <v>0</v>
      </c>
      <c r="F74" s="32">
        <f t="shared" si="6"/>
        <v>5053096</v>
      </c>
      <c r="G74" s="32">
        <f t="shared" si="6"/>
        <v>0</v>
      </c>
      <c r="H74" s="32">
        <f t="shared" si="6"/>
        <v>11845089</v>
      </c>
      <c r="I74" s="32">
        <f t="shared" si="6"/>
        <v>0</v>
      </c>
      <c r="J74" s="32">
        <f t="shared" si="6"/>
        <v>35892654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9" activePane="bottomLeft" state="frozen"/>
      <selection pane="bottomLeft" activeCell="C5" sqref="C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2615715</v>
      </c>
      <c r="E5" s="8"/>
      <c r="F5" s="31">
        <f>(Jul!E5*9)+(Aug!E5*8)+(Sep!E5*7)+(Oct!E5*6)+(Nov!E5*5)+(Dec!E5*4)+(Jan!E5*3)+(Feb!E5*2)+(Mar!E5*1)</f>
        <v>2373557</v>
      </c>
      <c r="G5" s="8"/>
      <c r="H5" s="31">
        <f>Feb!H5+G5</f>
        <v>1302679</v>
      </c>
      <c r="I5" s="31">
        <f t="shared" ref="I5:I63" si="0">C5+E5+G5</f>
        <v>0</v>
      </c>
      <c r="J5" s="31">
        <f t="shared" ref="J5:J63" si="1">D5+F5+H5</f>
        <v>6291951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143011</v>
      </c>
      <c r="E6" s="8"/>
      <c r="F6" s="31">
        <f>(Jul!E6*9)+(Aug!E6*8)+(Sep!E6*7)+(Oct!E6*6)+(Nov!E6*5)+(Dec!E6*4)+(Jan!E6*3)+(Feb!E6*2)+(Mar!E6*1)</f>
        <v>53784</v>
      </c>
      <c r="G6" s="8"/>
      <c r="H6" s="31">
        <f>Feb!H6+G6</f>
        <v>76972</v>
      </c>
      <c r="I6" s="31">
        <f t="shared" si="0"/>
        <v>0</v>
      </c>
      <c r="J6" s="31">
        <f t="shared" si="1"/>
        <v>273767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499594</v>
      </c>
      <c r="E7" s="8"/>
      <c r="F7" s="31">
        <f>(Jul!E7*9)+(Aug!E7*8)+(Sep!E7*7)+(Oct!E7*6)+(Nov!E7*5)+(Dec!E7*4)+(Jan!E7*3)+(Feb!E7*2)+(Mar!E7*1)</f>
        <v>338832</v>
      </c>
      <c r="G7" s="8"/>
      <c r="H7" s="31">
        <f>Feb!H7+G7</f>
        <v>307279</v>
      </c>
      <c r="I7" s="31">
        <f t="shared" si="0"/>
        <v>0</v>
      </c>
      <c r="J7" s="31">
        <f t="shared" si="1"/>
        <v>1145705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84989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17816</v>
      </c>
      <c r="I8" s="31">
        <f t="shared" si="0"/>
        <v>0</v>
      </c>
      <c r="J8" s="31">
        <f t="shared" si="1"/>
        <v>102805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87229</v>
      </c>
      <c r="E9" s="8"/>
      <c r="F9" s="31">
        <f>(Jul!E9*9)+(Aug!E9*8)+(Sep!E9*7)+(Oct!E9*6)+(Nov!E9*5)+(Dec!E9*4)+(Jan!E9*3)+(Feb!E9*2)+(Mar!E9*1)</f>
        <v>36891</v>
      </c>
      <c r="G9" s="8"/>
      <c r="H9" s="31">
        <f>Feb!H9+G9</f>
        <v>15442</v>
      </c>
      <c r="I9" s="31">
        <f t="shared" si="0"/>
        <v>0</v>
      </c>
      <c r="J9" s="31">
        <f t="shared" si="1"/>
        <v>139562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137228</v>
      </c>
      <c r="E10" s="8"/>
      <c r="F10" s="31">
        <f>(Jul!E10*9)+(Aug!E10*8)+(Sep!E10*7)+(Oct!E10*6)+(Nov!E10*5)+(Dec!E10*4)+(Jan!E10*3)+(Feb!E10*2)+(Mar!E10*1)</f>
        <v>344815</v>
      </c>
      <c r="G10" s="8"/>
      <c r="H10" s="31">
        <f>Feb!H10+G10</f>
        <v>52084</v>
      </c>
      <c r="I10" s="31">
        <f t="shared" si="0"/>
        <v>0</v>
      </c>
      <c r="J10" s="31">
        <f t="shared" si="1"/>
        <v>534127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(Jul!C11*9)+(Aug!C11*8)+(Sep!C11*7)+(Oct!C11*6)+(Nov!C11*5)+(Dec!C11*4)+(Jan!C11*3)+(Feb!C11*2)+(Mar!C11*1)</f>
        <v>84407</v>
      </c>
      <c r="E11" s="8"/>
      <c r="F11" s="31">
        <f>(Jul!E11*9)+(Aug!E11*8)+(Sep!E11*7)+(Oct!E11*6)+(Nov!E11*5)+(Dec!E11*4)+(Jan!E11*3)+(Feb!E11*2)+(Mar!E11*1)</f>
        <v>98694</v>
      </c>
      <c r="G11" s="8"/>
      <c r="H11" s="31">
        <f>Feb!H11+G11</f>
        <v>17847</v>
      </c>
      <c r="I11" s="31">
        <f t="shared" si="0"/>
        <v>0</v>
      </c>
      <c r="J11" s="31">
        <f t="shared" si="1"/>
        <v>200948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67761</v>
      </c>
      <c r="E12" s="8"/>
      <c r="F12" s="31">
        <f>(Jul!E12*9)+(Aug!E12*8)+(Sep!E12*7)+(Oct!E12*6)+(Nov!E12*5)+(Dec!E12*4)+(Jan!E12*3)+(Feb!E12*2)+(Mar!E12*1)</f>
        <v>40765</v>
      </c>
      <c r="G12" s="8"/>
      <c r="H12" s="31">
        <f>Feb!H12+G12</f>
        <v>15082</v>
      </c>
      <c r="I12" s="31">
        <f t="shared" si="0"/>
        <v>0</v>
      </c>
      <c r="J12" s="31">
        <f t="shared" si="1"/>
        <v>123608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708351</v>
      </c>
      <c r="E13" s="8"/>
      <c r="F13" s="31">
        <f>(Jul!E13*9)+(Aug!E13*8)+(Sep!E13*7)+(Oct!E13*6)+(Nov!E13*5)+(Dec!E13*4)+(Jan!E13*3)+(Feb!E13*2)+(Mar!E13*1)</f>
        <v>267086</v>
      </c>
      <c r="G13" s="8"/>
      <c r="H13" s="31">
        <f>Feb!H13+G13</f>
        <v>222207</v>
      </c>
      <c r="I13" s="31">
        <f t="shared" si="0"/>
        <v>0</v>
      </c>
      <c r="J13" s="31">
        <f t="shared" si="1"/>
        <v>1197644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353356</v>
      </c>
      <c r="E14" s="8"/>
      <c r="F14" s="31">
        <f>(Jul!E14*9)+(Aug!E14*8)+(Sep!E14*7)+(Oct!E14*6)+(Nov!E14*5)+(Dec!E14*4)+(Jan!E14*3)+(Feb!E14*2)+(Mar!E14*1)</f>
        <v>43910</v>
      </c>
      <c r="G14" s="8"/>
      <c r="H14" s="31">
        <f>Feb!H14+G14</f>
        <v>119785</v>
      </c>
      <c r="I14" s="31">
        <f t="shared" si="0"/>
        <v>0</v>
      </c>
      <c r="J14" s="31">
        <f t="shared" si="1"/>
        <v>517051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31461</v>
      </c>
      <c r="E15" s="8"/>
      <c r="F15" s="31">
        <f>(Jul!E15*9)+(Aug!E15*8)+(Sep!E15*7)+(Oct!E15*6)+(Nov!E15*5)+(Dec!E15*4)+(Jan!E15*3)+(Feb!E15*2)+(Mar!E15*1)</f>
        <v>9408</v>
      </c>
      <c r="G15" s="8"/>
      <c r="H15" s="31">
        <f>Feb!H15+G15</f>
        <v>3882</v>
      </c>
      <c r="I15" s="31">
        <f t="shared" si="0"/>
        <v>0</v>
      </c>
      <c r="J15" s="31">
        <f t="shared" si="1"/>
        <v>44751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3067330</v>
      </c>
      <c r="E16" s="8"/>
      <c r="F16" s="31">
        <f>(Jul!E16*9)+(Aug!E16*8)+(Sep!E16*7)+(Oct!E16*6)+(Nov!E16*5)+(Dec!E16*4)+(Jan!E16*3)+(Feb!E16*2)+(Mar!E16*1)</f>
        <v>482847</v>
      </c>
      <c r="G16" s="8"/>
      <c r="H16" s="31">
        <f>Feb!H16+G16</f>
        <v>1176156</v>
      </c>
      <c r="I16" s="31">
        <f t="shared" si="0"/>
        <v>0</v>
      </c>
      <c r="J16" s="31">
        <f t="shared" si="1"/>
        <v>4726333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278434</v>
      </c>
      <c r="E17" s="8"/>
      <c r="F17" s="31">
        <f>(Jul!E17*9)+(Aug!E17*8)+(Sep!E17*7)+(Oct!E17*6)+(Nov!E17*5)+(Dec!E17*4)+(Jan!E17*3)+(Feb!E17*2)+(Mar!E17*1)</f>
        <v>146651</v>
      </c>
      <c r="G17" s="8"/>
      <c r="H17" s="31">
        <f>Feb!H17+G17</f>
        <v>254961</v>
      </c>
      <c r="I17" s="31">
        <f t="shared" si="0"/>
        <v>0</v>
      </c>
      <c r="J17" s="31">
        <f t="shared" si="1"/>
        <v>680046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28984</v>
      </c>
      <c r="E20" s="8"/>
      <c r="F20" s="31">
        <f>(Jul!E20*9)+(Aug!E20*8)+(Sep!E20*7)+(Oct!E20*6)+(Nov!E20*5)+(Dec!E20*4)+(Jan!E20*3)+(Feb!E20*2)+(Mar!E20*1)</f>
        <v>32415</v>
      </c>
      <c r="G20" s="8"/>
      <c r="H20" s="31">
        <f>Feb!H20+G20</f>
        <v>11064</v>
      </c>
      <c r="I20" s="31">
        <f t="shared" si="0"/>
        <v>0</v>
      </c>
      <c r="J20" s="31">
        <f t="shared" si="1"/>
        <v>72463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76120</v>
      </c>
      <c r="E21" s="8"/>
      <c r="F21" s="31">
        <f>(Jul!E21*9)+(Aug!E21*8)+(Sep!E21*7)+(Oct!E21*6)+(Nov!E21*5)+(Dec!E21*4)+(Jan!E21*3)+(Feb!E21*2)+(Mar!E21*1)</f>
        <v>48139</v>
      </c>
      <c r="G21" s="8"/>
      <c r="H21" s="31">
        <f>Feb!H21+G21</f>
        <v>83951</v>
      </c>
      <c r="I21" s="31">
        <f t="shared" si="0"/>
        <v>0</v>
      </c>
      <c r="J21" s="31">
        <f t="shared" si="1"/>
        <v>208210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69417</v>
      </c>
      <c r="E22" s="8"/>
      <c r="F22" s="31">
        <f>(Jul!E22*9)+(Aug!E22*8)+(Sep!E22*7)+(Oct!E22*6)+(Nov!E22*5)+(Dec!E22*4)+(Jan!E22*3)+(Feb!E22*2)+(Mar!E22*1)</f>
        <v>54251</v>
      </c>
      <c r="G22" s="8"/>
      <c r="H22" s="31">
        <f>Feb!H22+G22</f>
        <v>13182</v>
      </c>
      <c r="I22" s="31">
        <f t="shared" si="0"/>
        <v>0</v>
      </c>
      <c r="J22" s="31">
        <f t="shared" si="1"/>
        <v>136850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425791</v>
      </c>
      <c r="E23" s="8"/>
      <c r="F23" s="31">
        <f>(Jul!E23*9)+(Aug!E23*8)+(Sep!E23*7)+(Oct!E23*6)+(Nov!E23*5)+(Dec!E23*4)+(Jan!E23*3)+(Feb!E23*2)+(Mar!E23*1)</f>
        <v>259672</v>
      </c>
      <c r="G23" s="8"/>
      <c r="H23" s="31">
        <f>Feb!H23+G23</f>
        <v>109190</v>
      </c>
      <c r="I23" s="31">
        <f t="shared" si="0"/>
        <v>0</v>
      </c>
      <c r="J23" s="31">
        <f t="shared" si="1"/>
        <v>794653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188307</v>
      </c>
      <c r="E24" s="8"/>
      <c r="F24" s="31">
        <f>(Jul!E24*9)+(Aug!E24*8)+(Sep!E24*7)+(Oct!E24*6)+(Nov!E24*5)+(Dec!E24*4)+(Jan!E24*3)+(Feb!E24*2)+(Mar!E24*1)</f>
        <v>182169</v>
      </c>
      <c r="G24" s="8"/>
      <c r="H24" s="31">
        <f>Feb!H24+G24</f>
        <v>51942</v>
      </c>
      <c r="I24" s="31">
        <f t="shared" si="0"/>
        <v>0</v>
      </c>
      <c r="J24" s="31">
        <f t="shared" si="1"/>
        <v>422418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194080</v>
      </c>
      <c r="E25" s="8"/>
      <c r="F25" s="31">
        <f>(Jul!E25*9)+(Aug!E25*8)+(Sep!E25*7)+(Oct!E25*6)+(Nov!E25*5)+(Dec!E25*4)+(Jan!E25*3)+(Feb!E25*2)+(Mar!E25*1)</f>
        <v>18148</v>
      </c>
      <c r="G25" s="8"/>
      <c r="H25" s="31">
        <f>Feb!H25+G25</f>
        <v>40780</v>
      </c>
      <c r="I25" s="31">
        <f t="shared" si="0"/>
        <v>0</v>
      </c>
      <c r="J25" s="31">
        <f t="shared" si="1"/>
        <v>253008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122177</v>
      </c>
      <c r="E26" s="8"/>
      <c r="F26" s="31">
        <f>(Jul!E26*9)+(Aug!E26*8)+(Sep!E26*7)+(Oct!E26*6)+(Nov!E26*5)+(Dec!E26*4)+(Jan!E26*3)+(Feb!E26*2)+(Mar!E26*1)</f>
        <v>88431</v>
      </c>
      <c r="G26" s="8"/>
      <c r="H26" s="31">
        <f>Feb!H26+G26</f>
        <v>63942</v>
      </c>
      <c r="I26" s="31">
        <f t="shared" si="0"/>
        <v>0</v>
      </c>
      <c r="J26" s="31">
        <f t="shared" si="1"/>
        <v>274550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67336</v>
      </c>
      <c r="E27" s="8"/>
      <c r="F27" s="31">
        <f>(Jul!E27*9)+(Aug!E27*8)+(Sep!E27*7)+(Oct!E27*6)+(Nov!E27*5)+(Dec!E27*4)+(Jan!E27*3)+(Feb!E27*2)+(Mar!E27*1)</f>
        <v>40888</v>
      </c>
      <c r="G27" s="8"/>
      <c r="H27" s="31">
        <f>Feb!H27+G27</f>
        <v>26074</v>
      </c>
      <c r="I27" s="31">
        <f t="shared" si="0"/>
        <v>0</v>
      </c>
      <c r="J27" s="31">
        <f t="shared" si="1"/>
        <v>134298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135245</v>
      </c>
      <c r="E28" s="8"/>
      <c r="F28" s="31">
        <f>(Jul!E28*9)+(Aug!E28*8)+(Sep!E28*7)+(Oct!E28*6)+(Nov!E28*5)+(Dec!E28*4)+(Jan!E28*3)+(Feb!E28*2)+(Mar!E28*1)</f>
        <v>16465</v>
      </c>
      <c r="G28" s="8"/>
      <c r="H28" s="31">
        <f>Feb!H28+G28</f>
        <v>43666</v>
      </c>
      <c r="I28" s="31">
        <f t="shared" si="0"/>
        <v>0</v>
      </c>
      <c r="J28" s="31">
        <f t="shared" si="1"/>
        <v>195376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91924</v>
      </c>
      <c r="E29" s="8"/>
      <c r="F29" s="31">
        <f>(Jul!E29*9)+(Aug!E29*8)+(Sep!E29*7)+(Oct!E29*6)+(Nov!E29*5)+(Dec!E29*4)+(Jan!E29*3)+(Feb!E29*2)+(Mar!E29*1)</f>
        <v>37468</v>
      </c>
      <c r="G29" s="8"/>
      <c r="H29" s="31">
        <f>Feb!H29+G29</f>
        <v>43539</v>
      </c>
      <c r="I29" s="31">
        <f t="shared" si="0"/>
        <v>0</v>
      </c>
      <c r="J29" s="31">
        <f t="shared" si="1"/>
        <v>172931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417206</v>
      </c>
      <c r="E30" s="8"/>
      <c r="F30" s="31">
        <f>(Jul!E30*9)+(Aug!E30*8)+(Sep!E30*7)+(Oct!E30*6)+(Nov!E30*5)+(Dec!E30*4)+(Jan!E30*3)+(Feb!E30*2)+(Mar!E30*1)</f>
        <v>341541</v>
      </c>
      <c r="G30" s="8"/>
      <c r="H30" s="31">
        <f>Feb!H30+G30</f>
        <v>684106</v>
      </c>
      <c r="I30" s="31">
        <f t="shared" si="0"/>
        <v>0</v>
      </c>
      <c r="J30" s="31">
        <f t="shared" si="1"/>
        <v>1442853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599809</v>
      </c>
      <c r="E31" s="8"/>
      <c r="F31" s="31">
        <f>(Jul!E31*9)+(Aug!E31*8)+(Sep!E31*7)+(Oct!E31*6)+(Nov!E31*5)+(Dec!E31*4)+(Jan!E31*3)+(Feb!E31*2)+(Mar!E31*1)</f>
        <v>509727</v>
      </c>
      <c r="G31" s="8"/>
      <c r="H31" s="31">
        <f>Feb!H31+G31</f>
        <v>193422</v>
      </c>
      <c r="I31" s="31">
        <f t="shared" si="0"/>
        <v>0</v>
      </c>
      <c r="J31" s="31">
        <f t="shared" si="1"/>
        <v>1302958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133927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241121</v>
      </c>
      <c r="I32" s="31">
        <f t="shared" si="0"/>
        <v>0</v>
      </c>
      <c r="J32" s="31">
        <f t="shared" si="1"/>
        <v>375048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116590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80681</v>
      </c>
      <c r="I33" s="31">
        <f t="shared" si="0"/>
        <v>0</v>
      </c>
      <c r="J33" s="31">
        <f t="shared" si="1"/>
        <v>197271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87828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20150</v>
      </c>
      <c r="I34" s="31">
        <f t="shared" si="0"/>
        <v>0</v>
      </c>
      <c r="J34" s="31">
        <f t="shared" si="1"/>
        <v>107978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350881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104460</v>
      </c>
      <c r="I35" s="31">
        <f t="shared" si="0"/>
        <v>0</v>
      </c>
      <c r="J35" s="31">
        <f t="shared" si="1"/>
        <v>455341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3336</v>
      </c>
      <c r="E36" s="8"/>
      <c r="F36" s="31">
        <f>(Jul!E36*9)+(Aug!E36*8)+(Sep!E36*7)+(Oct!E36*6)+(Nov!E36*5)+(Dec!E36*4)+(Jan!E36*3)+(Feb!E36*2)+(Mar!E36*1)</f>
        <v>7524</v>
      </c>
      <c r="G36" s="8"/>
      <c r="H36" s="31">
        <f>Feb!H36+G36</f>
        <v>5490</v>
      </c>
      <c r="I36" s="31">
        <f t="shared" si="0"/>
        <v>0</v>
      </c>
      <c r="J36" s="31">
        <f t="shared" si="1"/>
        <v>16350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131523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61133</v>
      </c>
      <c r="I37" s="31">
        <f t="shared" si="0"/>
        <v>0</v>
      </c>
      <c r="J37" s="31">
        <f t="shared" si="1"/>
        <v>192656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23904</v>
      </c>
      <c r="E38" s="8"/>
      <c r="F38" s="31">
        <f>(Jul!E38*9)+(Aug!E38*8)+(Sep!E38*7)+(Oct!E38*6)+(Nov!E38*5)+(Dec!E38*4)+(Jan!E38*3)+(Feb!E38*2)+(Mar!E38*1)</f>
        <v>36921</v>
      </c>
      <c r="G38" s="8"/>
      <c r="H38" s="31">
        <f>Feb!H38+G38</f>
        <v>0</v>
      </c>
      <c r="I38" s="31">
        <f t="shared" si="0"/>
        <v>0</v>
      </c>
      <c r="J38" s="31">
        <f t="shared" si="1"/>
        <v>60825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203471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40479</v>
      </c>
      <c r="I39" s="31">
        <f t="shared" si="0"/>
        <v>0</v>
      </c>
      <c r="J39" s="31">
        <f t="shared" si="1"/>
        <v>243950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27312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4831</v>
      </c>
      <c r="I40" s="31">
        <f t="shared" si="0"/>
        <v>0</v>
      </c>
      <c r="J40" s="31">
        <f t="shared" si="1"/>
        <v>32143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33628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46787</v>
      </c>
      <c r="I41" s="31">
        <f t="shared" si="0"/>
        <v>0</v>
      </c>
      <c r="J41" s="31">
        <f t="shared" si="1"/>
        <v>80415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437698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104742</v>
      </c>
      <c r="I42" s="31">
        <f t="shared" si="0"/>
        <v>0</v>
      </c>
      <c r="J42" s="31">
        <f t="shared" si="1"/>
        <v>542440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373558</v>
      </c>
      <c r="E43" s="8"/>
      <c r="F43" s="31">
        <f>(Jul!E43*9)+(Aug!E43*8)+(Sep!E43*7)+(Oct!E43*6)+(Nov!E43*5)+(Dec!E43*4)+(Jan!E43*3)+(Feb!E43*2)+(Mar!E43*1)</f>
        <v>10647</v>
      </c>
      <c r="G43" s="8"/>
      <c r="H43" s="31">
        <f>Feb!H43+G43</f>
        <v>145967</v>
      </c>
      <c r="I43" s="31">
        <f t="shared" si="0"/>
        <v>0</v>
      </c>
      <c r="J43" s="31">
        <f t="shared" si="1"/>
        <v>530172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(Jul!C44*9)+(Aug!C44*8)+(Sep!C44*7)+(Oct!C44*6)+(Nov!C44*5)+(Dec!C44*4)+(Jan!C44*3)+(Feb!C44*2)+(Mar!C44*1)</f>
        <v>796968</v>
      </c>
      <c r="E44" s="8"/>
      <c r="F44" s="31">
        <f>(Jul!E44*9)+(Aug!E44*8)+(Sep!E44*7)+(Oct!E44*6)+(Nov!E44*5)+(Dec!E44*4)+(Jan!E44*3)+(Feb!E44*2)+(Mar!E44*1)</f>
        <v>0</v>
      </c>
      <c r="G44" s="8"/>
      <c r="H44" s="31">
        <f>Feb!H44+G44</f>
        <v>519536</v>
      </c>
      <c r="I44" s="31">
        <f t="shared" si="0"/>
        <v>0</v>
      </c>
      <c r="J44" s="31">
        <f t="shared" si="1"/>
        <v>1316504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76609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50149</v>
      </c>
      <c r="I45" s="31">
        <f t="shared" si="0"/>
        <v>0</v>
      </c>
      <c r="J45" s="31">
        <f t="shared" si="1"/>
        <v>126758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29977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6298</v>
      </c>
      <c r="I46" s="31">
        <f t="shared" si="0"/>
        <v>0</v>
      </c>
      <c r="J46" s="31">
        <f t="shared" si="1"/>
        <v>36275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479387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270399</v>
      </c>
      <c r="I47" s="31">
        <f t="shared" si="0"/>
        <v>0</v>
      </c>
      <c r="J47" s="31">
        <f t="shared" si="1"/>
        <v>749786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346044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97562</v>
      </c>
      <c r="I48" s="31">
        <f t="shared" si="0"/>
        <v>0</v>
      </c>
      <c r="J48" s="31">
        <f t="shared" si="1"/>
        <v>443606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52776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28925</v>
      </c>
      <c r="I49" s="31">
        <f t="shared" si="0"/>
        <v>0</v>
      </c>
      <c r="J49" s="31">
        <f t="shared" si="1"/>
        <v>81701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219481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117996</v>
      </c>
      <c r="I50" s="31">
        <f t="shared" si="0"/>
        <v>0</v>
      </c>
      <c r="J50" s="31">
        <f t="shared" si="1"/>
        <v>337477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998074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406135</v>
      </c>
      <c r="I51" s="31">
        <f t="shared" si="0"/>
        <v>0</v>
      </c>
      <c r="J51" s="31">
        <f t="shared" si="1"/>
        <v>1404209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159537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78169</v>
      </c>
      <c r="I52" s="31">
        <f t="shared" si="0"/>
        <v>0</v>
      </c>
      <c r="J52" s="31">
        <f t="shared" si="1"/>
        <v>237706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133708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95345</v>
      </c>
      <c r="I53" s="31">
        <f t="shared" si="0"/>
        <v>0</v>
      </c>
      <c r="J53" s="31">
        <f t="shared" si="1"/>
        <v>229053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109937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38155</v>
      </c>
      <c r="I54" s="31">
        <f t="shared" si="0"/>
        <v>0</v>
      </c>
      <c r="J54" s="31">
        <f t="shared" si="1"/>
        <v>148092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494638</v>
      </c>
      <c r="E55" s="8"/>
      <c r="F55" s="31">
        <f>(Jul!E55*9)+(Aug!E55*8)+(Sep!E55*7)+(Oct!E55*6)+(Nov!E55*5)+(Dec!E55*4)+(Jan!E55*3)+(Feb!E55*2)+(Mar!E55*1)</f>
        <v>0</v>
      </c>
      <c r="G55" s="8"/>
      <c r="H55" s="31">
        <f>Feb!H55+G55</f>
        <v>365524</v>
      </c>
      <c r="I55" s="31">
        <f t="shared" si="0"/>
        <v>0</v>
      </c>
      <c r="J55" s="31">
        <f t="shared" si="1"/>
        <v>860162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136729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83440</v>
      </c>
      <c r="I57" s="31">
        <f t="shared" si="0"/>
        <v>0</v>
      </c>
      <c r="J57" s="31">
        <f t="shared" si="1"/>
        <v>220169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185001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435318</v>
      </c>
      <c r="I58" s="31">
        <f t="shared" si="0"/>
        <v>0</v>
      </c>
      <c r="J58" s="31">
        <f t="shared" si="1"/>
        <v>620319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3336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296</v>
      </c>
      <c r="I59" s="31">
        <f t="shared" si="0"/>
        <v>0</v>
      </c>
      <c r="J59" s="31">
        <f t="shared" si="1"/>
        <v>3632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(Jul!C60*9)+(Aug!C60*8)+(Sep!C60*7)+(Oct!C60*6)+(Nov!C60*5)+(Dec!C60*4)+(Jan!C60*3)+(Feb!C60*2)+(Mar!C60*1)</f>
        <v>2861253</v>
      </c>
      <c r="E60" s="8"/>
      <c r="F60" s="31">
        <f>(Jul!E60*9)+(Aug!E60*8)+(Sep!E60*7)+(Oct!E60*6)+(Nov!E60*5)+(Dec!E60*4)+(Jan!E60*3)+(Feb!E60*2)+(Mar!E60*1)</f>
        <v>5010</v>
      </c>
      <c r="G60" s="8"/>
      <c r="H60" s="31">
        <f>Feb!H60+G60</f>
        <v>1986330</v>
      </c>
      <c r="I60" s="31">
        <f t="shared" si="0"/>
        <v>0</v>
      </c>
      <c r="J60" s="31">
        <f t="shared" si="1"/>
        <v>4852593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62266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11695</v>
      </c>
      <c r="I61" s="31">
        <f t="shared" si="0"/>
        <v>0</v>
      </c>
      <c r="J61" s="31">
        <f t="shared" si="1"/>
        <v>73961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26692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12261</v>
      </c>
      <c r="I62" s="31">
        <f t="shared" si="0"/>
        <v>0</v>
      </c>
      <c r="J62" s="31">
        <f t="shared" si="1"/>
        <v>38953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104861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47446</v>
      </c>
      <c r="I63" s="31">
        <f t="shared" si="0"/>
        <v>0</v>
      </c>
      <c r="J63" s="31">
        <f t="shared" si="1"/>
        <v>152307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26088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2169</v>
      </c>
      <c r="I65" s="31">
        <f t="shared" si="2"/>
        <v>0</v>
      </c>
      <c r="J65" s="31">
        <f t="shared" si="3"/>
        <v>28257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51503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71992</v>
      </c>
      <c r="I66" s="31">
        <f t="shared" si="2"/>
        <v>0</v>
      </c>
      <c r="J66" s="31">
        <f t="shared" si="3"/>
        <v>123495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40568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6081</v>
      </c>
      <c r="I67" s="31">
        <f t="shared" si="2"/>
        <v>0</v>
      </c>
      <c r="J67" s="31">
        <f t="shared" si="3"/>
        <v>46649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12917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39803</v>
      </c>
      <c r="I68" s="31">
        <f t="shared" si="2"/>
        <v>0</v>
      </c>
      <c r="J68" s="31">
        <f t="shared" si="3"/>
        <v>52720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82964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49891</v>
      </c>
      <c r="I69" s="31">
        <f t="shared" si="2"/>
        <v>0</v>
      </c>
      <c r="J69" s="31">
        <f t="shared" si="3"/>
        <v>132855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73601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10786</v>
      </c>
      <c r="I70" s="31">
        <f t="shared" si="2"/>
        <v>0</v>
      </c>
      <c r="J70" s="31">
        <f t="shared" si="3"/>
        <v>84387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2330376</v>
      </c>
      <c r="E71" s="8"/>
      <c r="F71" s="31">
        <f>(Jul!E71*9)+(Aug!E71*8)+(Sep!E71*7)+(Oct!E71*6)+(Nov!E71*5)+(Dec!E71*4)+(Jan!E71*3)+(Feb!E71*2)+(Mar!E71*1)</f>
        <v>10584</v>
      </c>
      <c r="G71" s="8"/>
      <c r="H71" s="31">
        <f>Feb!H71+G71</f>
        <v>1210497</v>
      </c>
      <c r="I71" s="31">
        <f t="shared" si="2"/>
        <v>0</v>
      </c>
      <c r="J71" s="31">
        <f t="shared" si="3"/>
        <v>3551457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10575262</v>
      </c>
      <c r="E72" s="32">
        <f t="shared" si="4"/>
        <v>0</v>
      </c>
      <c r="F72" s="32">
        <f t="shared" si="4"/>
        <v>5866554</v>
      </c>
      <c r="G72" s="32">
        <f t="shared" si="4"/>
        <v>0</v>
      </c>
      <c r="H72" s="32">
        <f t="shared" si="4"/>
        <v>4947050</v>
      </c>
      <c r="I72" s="32">
        <f t="shared" si="4"/>
        <v>0</v>
      </c>
      <c r="J72" s="32">
        <f t="shared" si="4"/>
        <v>21388866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11818947</v>
      </c>
      <c r="E73" s="32">
        <f t="shared" si="5"/>
        <v>0</v>
      </c>
      <c r="F73" s="32">
        <f t="shared" si="5"/>
        <v>70686</v>
      </c>
      <c r="G73" s="32">
        <f t="shared" si="5"/>
        <v>0</v>
      </c>
      <c r="H73" s="32">
        <f t="shared" si="5"/>
        <v>6898039</v>
      </c>
      <c r="I73" s="32">
        <f t="shared" si="5"/>
        <v>0</v>
      </c>
      <c r="J73" s="32">
        <f t="shared" si="5"/>
        <v>18787672</v>
      </c>
    </row>
    <row r="74" spans="1:13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22394209</v>
      </c>
      <c r="E74" s="32">
        <f t="shared" si="6"/>
        <v>0</v>
      </c>
      <c r="F74" s="32">
        <f t="shared" si="6"/>
        <v>5937240</v>
      </c>
      <c r="G74" s="32">
        <f t="shared" si="6"/>
        <v>0</v>
      </c>
      <c r="H74" s="32">
        <f t="shared" si="6"/>
        <v>11845089</v>
      </c>
      <c r="I74" s="32">
        <f t="shared" si="6"/>
        <v>0</v>
      </c>
      <c r="J74" s="32">
        <f t="shared" si="6"/>
        <v>40176538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C715F6-D359-4039-9FE5-6D912A3E117E}"/>
</file>

<file path=customXml/itemProps2.xml><?xml version="1.0" encoding="utf-8"?>
<ds:datastoreItem xmlns:ds="http://schemas.openxmlformats.org/officeDocument/2006/customXml" ds:itemID="{8A1D205D-12C2-4828-9A64-24B1C9A80EC1}"/>
</file>

<file path=customXml/itemProps3.xml><?xml version="1.0" encoding="utf-8"?>
<ds:datastoreItem xmlns:ds="http://schemas.openxmlformats.org/officeDocument/2006/customXml" ds:itemID="{454DA7ED-F238-4001-9499-E7629544E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Stephanie Imboden</cp:lastModifiedBy>
  <cp:lastPrinted>2019-01-10T18:49:00Z</cp:lastPrinted>
  <dcterms:created xsi:type="dcterms:W3CDTF">2005-09-22T19:10:16Z</dcterms:created>
  <dcterms:modified xsi:type="dcterms:W3CDTF">2019-01-10T19:19:59Z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