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FFOSTJ\Documents\PA DMVA REPORTS JUL 2018 JUN 2019\"/>
    </mc:Choice>
  </mc:AlternateContent>
  <workbookProtection lockStructure="1"/>
  <bookViews>
    <workbookView xWindow="0" yWindow="0" windowWidth="28800" windowHeight="11565" activeTab="5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<sst xmlns="http://schemas.openxmlformats.org/spreadsheetml/2006/main" count="1789" uniqueCount="142">
  <si>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</si>
  <si>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</si>
  <si>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</si>
  <si>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</si>
  <si>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</si>
  <si>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</si>
  <si>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</si>
  <si>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</si>
  <si>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</si>
  <si>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</si>
  <si>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</si>
  <si>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</si>
  <si>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</si>
  <si>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</si>
  <si>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</si>
  <si>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</si>
  <si>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</si>
  <si>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</si>
  <si>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</si>
  <si>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</si>
  <si>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</si>
  <si>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</si>
  <si>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</si>
  <si>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</si>
  <si>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</si>
  <si>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</si>
  <si>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</si>
  <si>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</si>
  <si>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</si>
  <si>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</si>
  <si>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</si>
  <si>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</si>
  <si>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</si>
  <si>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</si>
  <si>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</si>
  <si>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</si>
  <si>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</si>
  <si>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</si>
  <si>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</si>
  <si>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</si>
  <si>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</si>
  <si>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</si>
  <si>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</si>
  <si>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</si>
  <si>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</si>
  <si>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</si>
  <si>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</si>
  <si>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</si>
  <si>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</si>
  <si>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</si>
  <si>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</si>
  <si>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</si>
  <si>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</si>
  <si>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</si>
  <si>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</si>
  <si>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</si>
  <si>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</si>
  <si>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</si>
  <si>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</si>
  <si>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</si>
  <si>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</si>
  <si>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</si>
  <si>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</si>
  <si>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</si>
  <si>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</si>
  <si>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</si>
  <si>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</si>
  <si>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</si>
  <si>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</si>
  <si>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</si>
  <si>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</si>
  <si>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</si>
  <si>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</si>
  <si>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</si>
  <si>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</si>
  <si>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</si>
  <si>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</si>
  <si>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</si>
  <si>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</si>
  <si>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</si>
  <si>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</si>
  <si>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</si>
  <si>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</si>
  <si>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</si>
  <si>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</si>
  <si>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</si>
  <si>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</si>
  <si>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</si>
  <si>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</si>
  <si>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</si>
  <si>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</si>
  <si>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</si>
  <si>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</si>
  <si>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</si>
  <si>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</si>
  <si>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</si>
  <si>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</si>
  <si>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</si>
  <si>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</si>
  <si>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</si>
  <si>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</si>
  <si>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</si>
  <si>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</si>
  <si>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</si>
  <si>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</si>
  <si>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</si>
  <si>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</si>
  <si>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</si>
  <si>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</si>
  <si>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</si>
  <si>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</si>
  <si>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</si>
  <si>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</si>
  <si>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</si>
  <si>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</si>
  <si>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</si>
  <si>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</si>
  <si>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</si>
  <si>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</si>
  <si>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</si>
  <si>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</si>
  <si>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</si>
  <si>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</si>
  <si>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</si>
  <si>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</si>
  <si>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</si>
  <si>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</si>
  <si>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</si>
  <si>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</si>
  <si>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</si>
  <si>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</si>
  <si>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</si>
  <si>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</si>
  <si>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</si>
  <si>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</si>
  <si>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</si>
  <si>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</si>
  <si>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</si>
  <si>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</si>
  <si>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</si>
  <si>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VFW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</si>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</sst>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2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6" activePane="bottomLeft" state="frozen"/>
      <selection pane="bottomLeft" activeCell="G32" sqref="G32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>
        <v>24334</v>
      </c>
      <c r="D5" s="30">
        <f t="shared" ref="D5:D63" si="0">C5*1</f>
        <v>24334</v>
      </c>
      <c r="E5" s="60"/>
      <c r="F5" s="30">
        <f t="shared" ref="F5:F63" si="1">E5*1</f>
        <v>0</v>
      </c>
      <c r="G5" s="60">
        <v>23837</v>
      </c>
      <c r="H5" s="30">
        <f t="shared" ref="H5:H63" si="2">G5</f>
        <v>23837</v>
      </c>
      <c r="I5" s="30">
        <f t="shared" ref="I5:I63" si="3">C5+E5+G5</f>
        <v>48171</v>
      </c>
      <c r="J5" s="30">
        <f t="shared" ref="J5:J63" si="4">H5+F5+D5</f>
        <v>48171</v>
      </c>
    </row>
    <row r="6" spans="1:10" s="11" customFormat="1" ht="15.75" customHeight="1" x14ac:dyDescent="0.2">
      <c r="A6" s="9" t="s">
        <v>23</v>
      </c>
      <c r="B6" s="16" t="s">
        <v>22</v>
      </c>
      <c r="C6" s="58"/>
      <c r="D6" s="30">
        <f t="shared" si="0"/>
        <v>0</v>
      </c>
      <c r="E6" s="60"/>
      <c r="F6" s="30">
        <f t="shared" si="1"/>
        <v>0</v>
      </c>
      <c r="G6" s="60"/>
      <c r="H6" s="30">
        <f t="shared" si="2"/>
        <v>0</v>
      </c>
      <c r="I6" s="30">
        <f t="shared" si="3"/>
        <v>0</v>
      </c>
      <c r="J6" s="30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8">
        <v>919</v>
      </c>
      <c r="D7" s="30">
        <f t="shared" si="0"/>
        <v>919</v>
      </c>
      <c r="E7" s="60"/>
      <c r="F7" s="30">
        <f t="shared" si="1"/>
        <v>0</v>
      </c>
      <c r="G7" s="60">
        <v>954</v>
      </c>
      <c r="H7" s="30">
        <f t="shared" si="2"/>
        <v>954</v>
      </c>
      <c r="I7" s="30">
        <f t="shared" si="3"/>
        <v>1873</v>
      </c>
      <c r="J7" s="30">
        <f t="shared" si="4"/>
        <v>1873</v>
      </c>
    </row>
    <row r="8" spans="1:10" s="11" customFormat="1" ht="15.75" customHeight="1" x14ac:dyDescent="0.2">
      <c r="A8" s="9" t="s">
        <v>25</v>
      </c>
      <c r="B8" s="16" t="s">
        <v>22</v>
      </c>
      <c r="C8" s="58"/>
      <c r="D8" s="30">
        <f t="shared" si="0"/>
        <v>0</v>
      </c>
      <c r="E8" s="60"/>
      <c r="F8" s="30">
        <f t="shared" si="1"/>
        <v>0</v>
      </c>
      <c r="G8" s="60"/>
      <c r="H8" s="30">
        <f t="shared" si="2"/>
        <v>0</v>
      </c>
      <c r="I8" s="30">
        <f t="shared" si="3"/>
        <v>0</v>
      </c>
      <c r="J8" s="30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8">
        <v>4641</v>
      </c>
      <c r="D9" s="30">
        <f t="shared" si="0"/>
        <v>4641</v>
      </c>
      <c r="E9" s="60"/>
      <c r="F9" s="30">
        <f t="shared" si="1"/>
        <v>0</v>
      </c>
      <c r="G9" s="60">
        <v>4166</v>
      </c>
      <c r="H9" s="30">
        <f t="shared" si="2"/>
        <v>4166</v>
      </c>
      <c r="I9" s="30">
        <f t="shared" si="3"/>
        <v>8807</v>
      </c>
      <c r="J9" s="30">
        <f t="shared" si="4"/>
        <v>8807</v>
      </c>
    </row>
    <row r="10" spans="1:10" ht="15.75" customHeight="1" x14ac:dyDescent="0.2">
      <c r="A10" s="5" t="s">
        <v>30</v>
      </c>
      <c r="B10" s="18" t="s">
        <v>22</v>
      </c>
      <c r="C10" s="58">
        <v>8032</v>
      </c>
      <c r="D10" s="30">
        <f t="shared" si="0"/>
        <v>8032</v>
      </c>
      <c r="E10" s="60">
        <v>1830</v>
      </c>
      <c r="F10" s="30">
        <f t="shared" si="1"/>
        <v>1830</v>
      </c>
      <c r="G10" s="60">
        <v>18524</v>
      </c>
      <c r="H10" s="30">
        <f t="shared" si="2"/>
        <v>18524</v>
      </c>
      <c r="I10" s="30">
        <f t="shared" si="3"/>
        <v>28386</v>
      </c>
      <c r="J10" s="30">
        <f t="shared" si="4"/>
        <v>28386</v>
      </c>
    </row>
    <row r="11" spans="1:10" ht="15.75" customHeight="1" x14ac:dyDescent="0.2">
      <c r="A11" s="5" t="s">
        <v>31</v>
      </c>
      <c r="B11" s="18" t="s">
        <v>22</v>
      </c>
      <c r="C11" s="58">
        <v>11042</v>
      </c>
      <c r="D11" s="30">
        <f t="shared" si="0"/>
        <v>11042</v>
      </c>
      <c r="E11" s="60"/>
      <c r="F11" s="30">
        <f t="shared" si="1"/>
        <v>0</v>
      </c>
      <c r="G11" s="60">
        <v>32717</v>
      </c>
      <c r="H11" s="30">
        <f t="shared" si="2"/>
        <v>32717</v>
      </c>
      <c r="I11" s="30">
        <f t="shared" si="3"/>
        <v>43759</v>
      </c>
      <c r="J11" s="30">
        <f t="shared" si="4"/>
        <v>43759</v>
      </c>
    </row>
    <row r="12" spans="1:10" s="11" customFormat="1" ht="15.75" customHeight="1" x14ac:dyDescent="0.2">
      <c r="A12" s="9" t="s">
        <v>36</v>
      </c>
      <c r="B12" s="16" t="s">
        <v>22</v>
      </c>
      <c r="C12" s="58">
        <v>136</v>
      </c>
      <c r="D12" s="30">
        <f t="shared" si="0"/>
        <v>136</v>
      </c>
      <c r="E12" s="60"/>
      <c r="F12" s="30">
        <f t="shared" si="1"/>
        <v>0</v>
      </c>
      <c r="G12" s="60">
        <v>272</v>
      </c>
      <c r="H12" s="30">
        <f t="shared" si="2"/>
        <v>272</v>
      </c>
      <c r="I12" s="30">
        <f t="shared" si="3"/>
        <v>408</v>
      </c>
      <c r="J12" s="30">
        <f t="shared" si="4"/>
        <v>408</v>
      </c>
    </row>
    <row r="13" spans="1:10" ht="15.75" customHeight="1" x14ac:dyDescent="0.2">
      <c r="A13" s="5" t="s">
        <v>37</v>
      </c>
      <c r="B13" s="18" t="s">
        <v>22</v>
      </c>
      <c r="C13" s="58">
        <v>601</v>
      </c>
      <c r="D13" s="30">
        <f t="shared" si="0"/>
        <v>601</v>
      </c>
      <c r="E13" s="60"/>
      <c r="F13" s="30">
        <f t="shared" si="1"/>
        <v>0</v>
      </c>
      <c r="G13" s="60">
        <v>33441</v>
      </c>
      <c r="H13" s="30">
        <f t="shared" si="2"/>
        <v>33441</v>
      </c>
      <c r="I13" s="30">
        <f t="shared" si="3"/>
        <v>34042</v>
      </c>
      <c r="J13" s="30">
        <f t="shared" si="4"/>
        <v>34042</v>
      </c>
    </row>
    <row r="14" spans="1:10" ht="15.75" customHeight="1" x14ac:dyDescent="0.2">
      <c r="A14" s="5" t="s">
        <v>40</v>
      </c>
      <c r="B14" s="18" t="s">
        <v>22</v>
      </c>
      <c r="C14" s="58">
        <v>136</v>
      </c>
      <c r="D14" s="30">
        <f t="shared" si="0"/>
        <v>136</v>
      </c>
      <c r="E14" s="60"/>
      <c r="F14" s="30">
        <f t="shared" si="1"/>
        <v>0</v>
      </c>
      <c r="G14" s="60">
        <v>817</v>
      </c>
      <c r="H14" s="30">
        <f t="shared" si="2"/>
        <v>817</v>
      </c>
      <c r="I14" s="30">
        <f t="shared" si="3"/>
        <v>953</v>
      </c>
      <c r="J14" s="30">
        <f t="shared" si="4"/>
        <v>953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60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>
        <v>4245</v>
      </c>
      <c r="D16" s="30">
        <f t="shared" si="0"/>
        <v>4245</v>
      </c>
      <c r="E16" s="60"/>
      <c r="F16" s="30">
        <f t="shared" si="1"/>
        <v>0</v>
      </c>
      <c r="G16" s="60">
        <v>21772</v>
      </c>
      <c r="H16" s="30">
        <f t="shared" si="2"/>
        <v>21772</v>
      </c>
      <c r="I16" s="30">
        <f t="shared" si="3"/>
        <v>26017</v>
      </c>
      <c r="J16" s="30">
        <f t="shared" si="4"/>
        <v>26017</v>
      </c>
    </row>
    <row r="17" spans="1:10" ht="15.75" customHeight="1" x14ac:dyDescent="0.2">
      <c r="A17" s="5" t="s">
        <v>46</v>
      </c>
      <c r="B17" s="18" t="s">
        <v>22</v>
      </c>
      <c r="C17" s="58">
        <v>2143</v>
      </c>
      <c r="D17" s="30">
        <f t="shared" si="0"/>
        <v>2143</v>
      </c>
      <c r="E17" s="60"/>
      <c r="F17" s="30">
        <f t="shared" si="1"/>
        <v>0</v>
      </c>
      <c r="G17" s="60"/>
      <c r="H17" s="30">
        <f t="shared" si="2"/>
        <v>0</v>
      </c>
      <c r="I17" s="30">
        <f t="shared" si="3"/>
        <v>2143</v>
      </c>
      <c r="J17" s="30">
        <f t="shared" si="4"/>
        <v>2143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60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/>
      <c r="D19" s="30">
        <f t="shared" si="0"/>
        <v>0</v>
      </c>
      <c r="E19" s="60"/>
      <c r="F19" s="30">
        <f t="shared" si="1"/>
        <v>0</v>
      </c>
      <c r="G19" s="60"/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>
        <v>6190</v>
      </c>
      <c r="D20" s="30">
        <f t="shared" si="0"/>
        <v>6190</v>
      </c>
      <c r="E20" s="60"/>
      <c r="F20" s="30">
        <f t="shared" si="1"/>
        <v>0</v>
      </c>
      <c r="G20" s="60">
        <v>3235</v>
      </c>
      <c r="H20" s="30">
        <f t="shared" si="2"/>
        <v>3235</v>
      </c>
      <c r="I20" s="30">
        <f t="shared" si="3"/>
        <v>9425</v>
      </c>
      <c r="J20" s="30">
        <f t="shared" si="4"/>
        <v>9425</v>
      </c>
    </row>
    <row r="21" spans="1:10" ht="15.75" customHeight="1" x14ac:dyDescent="0.2">
      <c r="A21" s="5" t="s">
        <v>141</v>
      </c>
      <c r="B21" s="18" t="s">
        <v>22</v>
      </c>
      <c r="C21" s="58">
        <v>1125</v>
      </c>
      <c r="D21" s="30">
        <f t="shared" si="0"/>
        <v>1125</v>
      </c>
      <c r="E21" s="60"/>
      <c r="F21" s="30">
        <f t="shared" si="1"/>
        <v>0</v>
      </c>
      <c r="G21" s="60">
        <v>1933</v>
      </c>
      <c r="H21" s="30">
        <f t="shared" si="2"/>
        <v>1933</v>
      </c>
      <c r="I21" s="30">
        <f t="shared" si="3"/>
        <v>3058</v>
      </c>
      <c r="J21" s="30">
        <f t="shared" si="4"/>
        <v>3058</v>
      </c>
    </row>
    <row r="22" spans="1:10" ht="15.75" customHeight="1" x14ac:dyDescent="0.2">
      <c r="A22" s="5" t="s">
        <v>51</v>
      </c>
      <c r="B22" s="18" t="s">
        <v>22</v>
      </c>
      <c r="C22" s="58">
        <v>747</v>
      </c>
      <c r="D22" s="30">
        <f t="shared" si="0"/>
        <v>747</v>
      </c>
      <c r="E22" s="60"/>
      <c r="F22" s="30">
        <f t="shared" si="1"/>
        <v>0</v>
      </c>
      <c r="G22" s="60"/>
      <c r="H22" s="30">
        <f t="shared" si="2"/>
        <v>0</v>
      </c>
      <c r="I22" s="30">
        <f t="shared" si="3"/>
        <v>747</v>
      </c>
      <c r="J22" s="30">
        <f t="shared" si="4"/>
        <v>747</v>
      </c>
    </row>
    <row r="23" spans="1:10" ht="15.75" customHeight="1" x14ac:dyDescent="0.2">
      <c r="A23" s="5" t="s">
        <v>52</v>
      </c>
      <c r="B23" s="18" t="s">
        <v>22</v>
      </c>
      <c r="C23" s="58">
        <v>855</v>
      </c>
      <c r="D23" s="30">
        <f t="shared" si="0"/>
        <v>855</v>
      </c>
      <c r="E23" s="60"/>
      <c r="F23" s="30">
        <f t="shared" si="1"/>
        <v>0</v>
      </c>
      <c r="G23" s="60">
        <v>1711</v>
      </c>
      <c r="H23" s="30">
        <f t="shared" si="2"/>
        <v>1711</v>
      </c>
      <c r="I23" s="30">
        <f t="shared" si="3"/>
        <v>2566</v>
      </c>
      <c r="J23" s="30">
        <f t="shared" si="4"/>
        <v>2566</v>
      </c>
    </row>
    <row r="24" spans="1:10" s="11" customFormat="1" ht="15.75" customHeight="1" x14ac:dyDescent="0.2">
      <c r="A24" s="9" t="s">
        <v>56</v>
      </c>
      <c r="B24" s="16" t="s">
        <v>22</v>
      </c>
      <c r="C24" s="58">
        <v>5683</v>
      </c>
      <c r="D24" s="30">
        <f t="shared" si="0"/>
        <v>5683</v>
      </c>
      <c r="E24" s="60"/>
      <c r="F24" s="30">
        <f t="shared" si="1"/>
        <v>0</v>
      </c>
      <c r="G24" s="60">
        <v>145825</v>
      </c>
      <c r="H24" s="30">
        <f t="shared" si="2"/>
        <v>145825</v>
      </c>
      <c r="I24" s="30">
        <f t="shared" si="3"/>
        <v>151508</v>
      </c>
      <c r="J24" s="30">
        <f t="shared" si="4"/>
        <v>151508</v>
      </c>
    </row>
    <row r="25" spans="1:10" ht="15.75" customHeight="1" x14ac:dyDescent="0.2">
      <c r="A25" s="5" t="s">
        <v>62</v>
      </c>
      <c r="B25" s="18" t="s">
        <v>22</v>
      </c>
      <c r="C25" s="58">
        <v>3276</v>
      </c>
      <c r="D25" s="30">
        <f t="shared" si="0"/>
        <v>3276</v>
      </c>
      <c r="E25" s="60"/>
      <c r="F25" s="30">
        <f t="shared" si="1"/>
        <v>0</v>
      </c>
      <c r="G25" s="60">
        <v>18290</v>
      </c>
      <c r="H25" s="30">
        <f t="shared" si="2"/>
        <v>18290</v>
      </c>
      <c r="I25" s="30">
        <f t="shared" si="3"/>
        <v>21566</v>
      </c>
      <c r="J25" s="30">
        <f t="shared" si="4"/>
        <v>21566</v>
      </c>
    </row>
    <row r="26" spans="1:10" ht="15.75" customHeight="1" x14ac:dyDescent="0.2">
      <c r="A26" s="5" t="s">
        <v>63</v>
      </c>
      <c r="B26" s="18" t="s">
        <v>22</v>
      </c>
      <c r="C26" s="58">
        <v>11345</v>
      </c>
      <c r="D26" s="30">
        <f t="shared" si="0"/>
        <v>11345</v>
      </c>
      <c r="E26" s="60"/>
      <c r="F26" s="30">
        <f t="shared" si="1"/>
        <v>0</v>
      </c>
      <c r="G26" s="60">
        <v>5346</v>
      </c>
      <c r="H26" s="30">
        <f t="shared" si="2"/>
        <v>5346</v>
      </c>
      <c r="I26" s="30">
        <f t="shared" si="3"/>
        <v>16691</v>
      </c>
      <c r="J26" s="30">
        <f t="shared" si="4"/>
        <v>16691</v>
      </c>
    </row>
    <row r="27" spans="1:10" ht="15.75" customHeight="1" x14ac:dyDescent="0.2">
      <c r="A27" s="5" t="s">
        <v>75</v>
      </c>
      <c r="B27" s="18" t="s">
        <v>22</v>
      </c>
      <c r="C27" s="58">
        <v>136</v>
      </c>
      <c r="D27" s="30">
        <f t="shared" si="0"/>
        <v>136</v>
      </c>
      <c r="E27" s="60"/>
      <c r="F27" s="30">
        <f t="shared" si="1"/>
        <v>0</v>
      </c>
      <c r="G27" s="60">
        <v>272</v>
      </c>
      <c r="H27" s="30">
        <f t="shared" si="2"/>
        <v>272</v>
      </c>
      <c r="I27" s="30">
        <f t="shared" si="3"/>
        <v>408</v>
      </c>
      <c r="J27" s="30">
        <f t="shared" si="4"/>
        <v>408</v>
      </c>
    </row>
    <row r="28" spans="1:10" ht="15.75" customHeight="1" x14ac:dyDescent="0.2">
      <c r="A28" s="5" t="s">
        <v>80</v>
      </c>
      <c r="B28" s="18" t="s">
        <v>22</v>
      </c>
      <c r="C28" s="58">
        <v>4782</v>
      </c>
      <c r="D28" s="30">
        <f t="shared" si="0"/>
        <v>4782</v>
      </c>
      <c r="E28" s="60"/>
      <c r="F28" s="30">
        <f t="shared" si="1"/>
        <v>0</v>
      </c>
      <c r="G28" s="60">
        <v>5616</v>
      </c>
      <c r="H28" s="30">
        <f t="shared" si="2"/>
        <v>5616</v>
      </c>
      <c r="I28" s="30">
        <f t="shared" si="3"/>
        <v>10398</v>
      </c>
      <c r="J28" s="30">
        <f t="shared" si="4"/>
        <v>10398</v>
      </c>
    </row>
    <row r="29" spans="1:10" ht="15.75" customHeight="1" x14ac:dyDescent="0.2">
      <c r="A29" s="5" t="s">
        <v>81</v>
      </c>
      <c r="B29" s="18" t="s">
        <v>22</v>
      </c>
      <c r="C29" s="58">
        <v>855</v>
      </c>
      <c r="D29" s="30">
        <f t="shared" si="0"/>
        <v>855</v>
      </c>
      <c r="E29" s="60"/>
      <c r="F29" s="30">
        <f t="shared" si="1"/>
        <v>0</v>
      </c>
      <c r="G29" s="60">
        <v>1758</v>
      </c>
      <c r="H29" s="30">
        <f t="shared" si="2"/>
        <v>1758</v>
      </c>
      <c r="I29" s="30">
        <f t="shared" si="3"/>
        <v>2613</v>
      </c>
      <c r="J29" s="30">
        <f t="shared" si="4"/>
        <v>2613</v>
      </c>
    </row>
    <row r="30" spans="1:10" ht="15.75" customHeight="1" x14ac:dyDescent="0.2">
      <c r="A30" s="5" t="s">
        <v>82</v>
      </c>
      <c r="B30" s="18" t="s">
        <v>22</v>
      </c>
      <c r="C30" s="58">
        <v>4304</v>
      </c>
      <c r="D30" s="30">
        <f t="shared" si="0"/>
        <v>4304</v>
      </c>
      <c r="E30" s="60"/>
      <c r="F30" s="30">
        <f t="shared" si="1"/>
        <v>0</v>
      </c>
      <c r="G30" s="60">
        <v>8791</v>
      </c>
      <c r="H30" s="30">
        <f t="shared" si="2"/>
        <v>8791</v>
      </c>
      <c r="I30" s="30">
        <f t="shared" si="3"/>
        <v>13095</v>
      </c>
      <c r="J30" s="30">
        <f t="shared" si="4"/>
        <v>13095</v>
      </c>
    </row>
    <row r="31" spans="1:10" s="11" customFormat="1" ht="15.75" customHeight="1" x14ac:dyDescent="0.2">
      <c r="A31" s="9" t="s">
        <v>84</v>
      </c>
      <c r="B31" s="16" t="s">
        <v>22</v>
      </c>
      <c r="C31" s="58">
        <v>8991</v>
      </c>
      <c r="D31" s="30">
        <f t="shared" si="0"/>
        <v>8991</v>
      </c>
      <c r="E31" s="60"/>
      <c r="F31" s="30">
        <f t="shared" si="1"/>
        <v>0</v>
      </c>
      <c r="G31" s="60">
        <v>22099</v>
      </c>
      <c r="H31" s="30">
        <f t="shared" si="2"/>
        <v>22099</v>
      </c>
      <c r="I31" s="30">
        <f t="shared" si="3"/>
        <v>31090</v>
      </c>
      <c r="J31" s="30">
        <f t="shared" si="4"/>
        <v>31090</v>
      </c>
    </row>
    <row r="32" spans="1:10" ht="15.75" customHeight="1" x14ac:dyDescent="0.2">
      <c r="A32" s="5" t="s">
        <v>19</v>
      </c>
      <c r="B32" s="18" t="s">
        <v>20</v>
      </c>
      <c r="C32" s="25">
        <v>1831</v>
      </c>
      <c r="D32" s="30">
        <f t="shared" si="0"/>
        <v>1831</v>
      </c>
      <c r="E32" s="60"/>
      <c r="F32" s="30">
        <f t="shared" si="1"/>
        <v>0</v>
      </c>
      <c r="G32" s="60">
        <v>258</v>
      </c>
      <c r="H32" s="30">
        <f t="shared" si="2"/>
        <v>258</v>
      </c>
      <c r="I32" s="30">
        <f t="shared" si="3"/>
        <v>2089</v>
      </c>
      <c r="J32" s="30">
        <f t="shared" si="4"/>
        <v>2089</v>
      </c>
    </row>
    <row r="33" spans="1:10" ht="15.75" customHeight="1" x14ac:dyDescent="0.2">
      <c r="A33" s="5" t="s">
        <v>26</v>
      </c>
      <c r="B33" s="18" t="s">
        <v>20</v>
      </c>
      <c r="C33" s="25">
        <v>9528</v>
      </c>
      <c r="D33" s="30">
        <f t="shared" si="0"/>
        <v>9528</v>
      </c>
      <c r="E33" s="60"/>
      <c r="F33" s="30">
        <f t="shared" si="1"/>
        <v>0</v>
      </c>
      <c r="G33" s="60">
        <v>5067</v>
      </c>
      <c r="H33" s="30">
        <f t="shared" si="2"/>
        <v>5067</v>
      </c>
      <c r="I33" s="30">
        <f t="shared" si="3"/>
        <v>14595</v>
      </c>
      <c r="J33" s="30">
        <f t="shared" si="4"/>
        <v>14595</v>
      </c>
    </row>
    <row r="34" spans="1:10" ht="15.75" customHeight="1" x14ac:dyDescent="0.2">
      <c r="A34" s="5" t="s">
        <v>28</v>
      </c>
      <c r="B34" s="18" t="s">
        <v>20</v>
      </c>
      <c r="C34" s="25">
        <v>5121</v>
      </c>
      <c r="D34" s="30">
        <f t="shared" si="0"/>
        <v>5121</v>
      </c>
      <c r="E34" s="60"/>
      <c r="F34" s="30">
        <f t="shared" si="1"/>
        <v>0</v>
      </c>
      <c r="G34" s="60">
        <v>17026</v>
      </c>
      <c r="H34" s="30">
        <f t="shared" si="2"/>
        <v>17026</v>
      </c>
      <c r="I34" s="30">
        <f t="shared" si="3"/>
        <v>22147</v>
      </c>
      <c r="J34" s="30">
        <f t="shared" si="4"/>
        <v>22147</v>
      </c>
    </row>
    <row r="35" spans="1:10" ht="15.75" customHeight="1" x14ac:dyDescent="0.2">
      <c r="A35" s="5" t="s">
        <v>29</v>
      </c>
      <c r="B35" s="18" t="s">
        <v>20</v>
      </c>
      <c r="C35" s="25">
        <v>34959</v>
      </c>
      <c r="D35" s="30">
        <f t="shared" si="0"/>
        <v>34959</v>
      </c>
      <c r="E35" s="60">
        <v>542</v>
      </c>
      <c r="F35" s="30">
        <f t="shared" si="1"/>
        <v>542</v>
      </c>
      <c r="G35" s="60">
        <v>8779</v>
      </c>
      <c r="H35" s="30">
        <f t="shared" si="2"/>
        <v>8779</v>
      </c>
      <c r="I35" s="30">
        <f t="shared" si="3"/>
        <v>44280</v>
      </c>
      <c r="J35" s="30">
        <f t="shared" si="4"/>
        <v>44280</v>
      </c>
    </row>
    <row r="36" spans="1:10" s="11" customFormat="1" ht="15.75" customHeight="1" x14ac:dyDescent="0.2">
      <c r="A36" s="9" t="s">
        <v>32</v>
      </c>
      <c r="B36" s="16" t="s">
        <v>20</v>
      </c>
      <c r="C36" s="25"/>
      <c r="D36" s="30">
        <f t="shared" si="0"/>
        <v>0</v>
      </c>
      <c r="E36" s="60"/>
      <c r="F36" s="30">
        <f t="shared" si="1"/>
        <v>0</v>
      </c>
      <c r="G36" s="60"/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25">
        <v>2016</v>
      </c>
      <c r="D37" s="30">
        <f t="shared" si="0"/>
        <v>2016</v>
      </c>
      <c r="E37" s="60"/>
      <c r="F37" s="30">
        <f t="shared" si="1"/>
        <v>0</v>
      </c>
      <c r="G37" s="60"/>
      <c r="H37" s="30">
        <f t="shared" si="2"/>
        <v>0</v>
      </c>
      <c r="I37" s="30">
        <f t="shared" si="3"/>
        <v>2016</v>
      </c>
      <c r="J37" s="30">
        <f t="shared" si="4"/>
        <v>2016</v>
      </c>
    </row>
    <row r="38" spans="1:10" ht="15.75" customHeight="1" x14ac:dyDescent="0.2">
      <c r="A38" s="5" t="s">
        <v>34</v>
      </c>
      <c r="B38" s="18" t="s">
        <v>20</v>
      </c>
      <c r="C38" s="25">
        <v>3755</v>
      </c>
      <c r="D38" s="30">
        <f t="shared" si="0"/>
        <v>3755</v>
      </c>
      <c r="E38" s="60"/>
      <c r="F38" s="30">
        <f t="shared" si="1"/>
        <v>0</v>
      </c>
      <c r="G38" s="60"/>
      <c r="H38" s="30">
        <f t="shared" si="2"/>
        <v>0</v>
      </c>
      <c r="I38" s="30">
        <f t="shared" si="3"/>
        <v>3755</v>
      </c>
      <c r="J38" s="30">
        <f t="shared" si="4"/>
        <v>3755</v>
      </c>
    </row>
    <row r="39" spans="1:10" s="11" customFormat="1" ht="15.75" customHeight="1" x14ac:dyDescent="0.2">
      <c r="A39" s="9" t="s">
        <v>35</v>
      </c>
      <c r="B39" s="16" t="s">
        <v>20</v>
      </c>
      <c r="C39" s="25">
        <v>48098</v>
      </c>
      <c r="D39" s="30">
        <f t="shared" si="0"/>
        <v>48098</v>
      </c>
      <c r="E39" s="60"/>
      <c r="F39" s="30">
        <f t="shared" si="1"/>
        <v>0</v>
      </c>
      <c r="G39" s="60">
        <v>301402</v>
      </c>
      <c r="H39" s="30">
        <f t="shared" si="2"/>
        <v>301402</v>
      </c>
      <c r="I39" s="30">
        <f t="shared" si="3"/>
        <v>349500</v>
      </c>
      <c r="J39" s="30">
        <f t="shared" si="4"/>
        <v>349500</v>
      </c>
    </row>
    <row r="40" spans="1:10" ht="15.75" customHeight="1" x14ac:dyDescent="0.2">
      <c r="A40" s="5" t="s">
        <v>38</v>
      </c>
      <c r="B40" s="18" t="s">
        <v>20</v>
      </c>
      <c r="C40" s="25">
        <v>5561</v>
      </c>
      <c r="D40" s="30">
        <f t="shared" si="0"/>
        <v>5561</v>
      </c>
      <c r="E40" s="60"/>
      <c r="F40" s="30">
        <f t="shared" si="1"/>
        <v>0</v>
      </c>
      <c r="G40" s="60">
        <v>30086</v>
      </c>
      <c r="H40" s="30">
        <f t="shared" si="2"/>
        <v>30086</v>
      </c>
      <c r="I40" s="30">
        <f t="shared" si="3"/>
        <v>35647</v>
      </c>
      <c r="J40" s="30">
        <f t="shared" si="4"/>
        <v>35647</v>
      </c>
    </row>
    <row r="41" spans="1:10" s="11" customFormat="1" ht="15.75" customHeight="1" x14ac:dyDescent="0.2">
      <c r="A41" s="9" t="s">
        <v>39</v>
      </c>
      <c r="B41" s="16" t="s">
        <v>20</v>
      </c>
      <c r="C41" s="25">
        <v>1843</v>
      </c>
      <c r="D41" s="30">
        <f t="shared" si="0"/>
        <v>1843</v>
      </c>
      <c r="E41" s="60"/>
      <c r="F41" s="30">
        <f t="shared" si="1"/>
        <v>0</v>
      </c>
      <c r="G41" s="60"/>
      <c r="H41" s="30">
        <f t="shared" si="2"/>
        <v>0</v>
      </c>
      <c r="I41" s="30">
        <f t="shared" si="3"/>
        <v>1843</v>
      </c>
      <c r="J41" s="30">
        <f t="shared" si="4"/>
        <v>1843</v>
      </c>
    </row>
    <row r="42" spans="1:10" ht="15.75" customHeight="1" x14ac:dyDescent="0.2">
      <c r="A42" s="5" t="s">
        <v>41</v>
      </c>
      <c r="B42" s="18" t="s">
        <v>20</v>
      </c>
      <c r="C42" s="25">
        <v>14172</v>
      </c>
      <c r="D42" s="30">
        <f t="shared" si="0"/>
        <v>14172</v>
      </c>
      <c r="E42" s="60"/>
      <c r="F42" s="30">
        <f t="shared" si="1"/>
        <v>0</v>
      </c>
      <c r="G42" s="60">
        <v>18849</v>
      </c>
      <c r="H42" s="30">
        <f t="shared" si="2"/>
        <v>18849</v>
      </c>
      <c r="I42" s="30">
        <f t="shared" si="3"/>
        <v>33021</v>
      </c>
      <c r="J42" s="30">
        <f t="shared" si="4"/>
        <v>33021</v>
      </c>
    </row>
    <row r="43" spans="1:10" ht="15.75" customHeight="1" x14ac:dyDescent="0.2">
      <c r="A43" s="5" t="s">
        <v>42</v>
      </c>
      <c r="B43" s="18" t="s">
        <v>20</v>
      </c>
      <c r="C43" s="25">
        <v>18394</v>
      </c>
      <c r="D43" s="30">
        <f t="shared" si="0"/>
        <v>18394</v>
      </c>
      <c r="E43" s="60"/>
      <c r="F43" s="30">
        <f t="shared" si="1"/>
        <v>0</v>
      </c>
      <c r="G43" s="60">
        <v>51854</v>
      </c>
      <c r="H43" s="30">
        <f t="shared" si="2"/>
        <v>51854</v>
      </c>
      <c r="I43" s="30">
        <f t="shared" si="3"/>
        <v>70248</v>
      </c>
      <c r="J43" s="30">
        <f t="shared" si="4"/>
        <v>70248</v>
      </c>
    </row>
    <row r="44" spans="1:10" s="11" customFormat="1" ht="15.75" customHeight="1" x14ac:dyDescent="0.2">
      <c r="A44" s="9" t="s">
        <v>43</v>
      </c>
      <c r="B44" s="16" t="s">
        <v>20</v>
      </c>
      <c r="C44" s="25">
        <v>20866</v>
      </c>
      <c r="D44" s="30">
        <f t="shared" si="0"/>
        <v>20866</v>
      </c>
      <c r="E44" s="60"/>
      <c r="F44" s="30">
        <f t="shared" si="1"/>
        <v>0</v>
      </c>
      <c r="G44" s="60">
        <v>24363</v>
      </c>
      <c r="H44" s="30">
        <f t="shared" si="2"/>
        <v>24363</v>
      </c>
      <c r="I44" s="30">
        <f t="shared" si="3"/>
        <v>45229</v>
      </c>
      <c r="J44" s="30">
        <f t="shared" si="4"/>
        <v>45229</v>
      </c>
    </row>
    <row r="45" spans="1:10" ht="15.75" customHeight="1" x14ac:dyDescent="0.2">
      <c r="A45" s="5" t="s">
        <v>48</v>
      </c>
      <c r="B45" s="18" t="s">
        <v>20</v>
      </c>
      <c r="C45" s="25"/>
      <c r="D45" s="30">
        <f t="shared" si="0"/>
        <v>0</v>
      </c>
      <c r="E45" s="60"/>
      <c r="F45" s="30">
        <f t="shared" si="1"/>
        <v>0</v>
      </c>
      <c r="G45" s="60"/>
      <c r="H45" s="30">
        <f t="shared" si="2"/>
        <v>0</v>
      </c>
      <c r="I45" s="30">
        <f t="shared" si="3"/>
        <v>0</v>
      </c>
      <c r="J45" s="30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25"/>
      <c r="D46" s="30">
        <f t="shared" si="0"/>
        <v>0</v>
      </c>
      <c r="E46" s="60"/>
      <c r="F46" s="30">
        <f t="shared" si="1"/>
        <v>0</v>
      </c>
      <c r="G46" s="60"/>
      <c r="H46" s="30">
        <f t="shared" si="2"/>
        <v>0</v>
      </c>
      <c r="I46" s="30">
        <f t="shared" si="3"/>
        <v>0</v>
      </c>
      <c r="J46" s="30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25">
        <v>12286</v>
      </c>
      <c r="D47" s="30">
        <f t="shared" si="0"/>
        <v>12286</v>
      </c>
      <c r="E47" s="60"/>
      <c r="F47" s="30">
        <f t="shared" si="1"/>
        <v>0</v>
      </c>
      <c r="G47" s="60">
        <v>27144</v>
      </c>
      <c r="H47" s="30">
        <f t="shared" si="2"/>
        <v>27144</v>
      </c>
      <c r="I47" s="30">
        <f t="shared" si="3"/>
        <v>39430</v>
      </c>
      <c r="J47" s="30">
        <f t="shared" si="4"/>
        <v>39430</v>
      </c>
    </row>
    <row r="48" spans="1:10" s="11" customFormat="1" ht="15.75" customHeight="1" x14ac:dyDescent="0.2">
      <c r="A48" s="9" t="s">
        <v>55</v>
      </c>
      <c r="B48" s="16" t="s">
        <v>20</v>
      </c>
      <c r="C48" s="25">
        <v>27519</v>
      </c>
      <c r="D48" s="30">
        <f t="shared" si="0"/>
        <v>27519</v>
      </c>
      <c r="E48" s="60"/>
      <c r="F48" s="30">
        <f t="shared" si="1"/>
        <v>0</v>
      </c>
      <c r="G48" s="60">
        <v>49989</v>
      </c>
      <c r="H48" s="30">
        <f t="shared" si="2"/>
        <v>49989</v>
      </c>
      <c r="I48" s="30">
        <f t="shared" si="3"/>
        <v>77508</v>
      </c>
      <c r="J48" s="30">
        <f t="shared" si="4"/>
        <v>77508</v>
      </c>
    </row>
    <row r="49" spans="1:10" ht="15.75" customHeight="1" x14ac:dyDescent="0.2">
      <c r="A49" s="5" t="s">
        <v>57</v>
      </c>
      <c r="B49" s="18" t="s">
        <v>20</v>
      </c>
      <c r="C49" s="25">
        <v>30701</v>
      </c>
      <c r="D49" s="30">
        <f t="shared" si="0"/>
        <v>30701</v>
      </c>
      <c r="E49" s="60"/>
      <c r="F49" s="30">
        <f t="shared" si="1"/>
        <v>0</v>
      </c>
      <c r="G49" s="60">
        <v>12170</v>
      </c>
      <c r="H49" s="30">
        <f t="shared" si="2"/>
        <v>12170</v>
      </c>
      <c r="I49" s="30">
        <f t="shared" si="3"/>
        <v>42871</v>
      </c>
      <c r="J49" s="30">
        <f t="shared" si="4"/>
        <v>42871</v>
      </c>
    </row>
    <row r="50" spans="1:10" ht="15.75" customHeight="1" x14ac:dyDescent="0.2">
      <c r="A50" s="5" t="s">
        <v>58</v>
      </c>
      <c r="B50" s="18" t="s">
        <v>20</v>
      </c>
      <c r="C50" s="25">
        <v>9004</v>
      </c>
      <c r="D50" s="30">
        <f t="shared" si="0"/>
        <v>9004</v>
      </c>
      <c r="E50" s="60"/>
      <c r="F50" s="30">
        <f t="shared" si="1"/>
        <v>0</v>
      </c>
      <c r="G50" s="60">
        <v>13050</v>
      </c>
      <c r="H50" s="30">
        <f t="shared" si="2"/>
        <v>13050</v>
      </c>
      <c r="I50" s="30">
        <f t="shared" si="3"/>
        <v>22054</v>
      </c>
      <c r="J50" s="30">
        <f t="shared" si="4"/>
        <v>22054</v>
      </c>
    </row>
    <row r="51" spans="1:10" ht="15.75" customHeight="1" x14ac:dyDescent="0.2">
      <c r="A51" s="5" t="s">
        <v>59</v>
      </c>
      <c r="B51" s="18" t="s">
        <v>20</v>
      </c>
      <c r="C51" s="25">
        <v>29310</v>
      </c>
      <c r="D51" s="30">
        <f t="shared" si="0"/>
        <v>29310</v>
      </c>
      <c r="E51" s="60"/>
      <c r="F51" s="30">
        <f t="shared" si="1"/>
        <v>0</v>
      </c>
      <c r="G51" s="60">
        <v>30540</v>
      </c>
      <c r="H51" s="30">
        <f t="shared" si="2"/>
        <v>30540</v>
      </c>
      <c r="I51" s="30">
        <f t="shared" si="3"/>
        <v>59850</v>
      </c>
      <c r="J51" s="30">
        <f t="shared" si="4"/>
        <v>59850</v>
      </c>
    </row>
    <row r="52" spans="1:10" ht="15.75" customHeight="1" x14ac:dyDescent="0.2">
      <c r="A52" s="5" t="s">
        <v>60</v>
      </c>
      <c r="B52" s="18" t="s">
        <v>20</v>
      </c>
      <c r="C52" s="25">
        <v>7483</v>
      </c>
      <c r="D52" s="30">
        <f t="shared" si="0"/>
        <v>7483</v>
      </c>
      <c r="E52" s="60"/>
      <c r="F52" s="30">
        <f t="shared" si="1"/>
        <v>0</v>
      </c>
      <c r="G52" s="60">
        <v>5119</v>
      </c>
      <c r="H52" s="30">
        <f t="shared" si="2"/>
        <v>5119</v>
      </c>
      <c r="I52" s="30">
        <f t="shared" si="3"/>
        <v>12602</v>
      </c>
      <c r="J52" s="30">
        <f t="shared" si="4"/>
        <v>12602</v>
      </c>
    </row>
    <row r="53" spans="1:10" ht="15.75" customHeight="1" x14ac:dyDescent="0.2">
      <c r="A53" s="5" t="s">
        <v>64</v>
      </c>
      <c r="B53" s="18" t="s">
        <v>20</v>
      </c>
      <c r="C53" s="25"/>
      <c r="D53" s="30">
        <f t="shared" si="0"/>
        <v>0</v>
      </c>
      <c r="E53" s="60"/>
      <c r="F53" s="30">
        <f t="shared" si="1"/>
        <v>0</v>
      </c>
      <c r="G53" s="60"/>
      <c r="H53" s="30">
        <f t="shared" si="2"/>
        <v>0</v>
      </c>
      <c r="I53" s="30">
        <f t="shared" si="3"/>
        <v>0</v>
      </c>
      <c r="J53" s="30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25">
        <v>2013</v>
      </c>
      <c r="D54" s="30">
        <f t="shared" si="0"/>
        <v>2013</v>
      </c>
      <c r="E54" s="60"/>
      <c r="F54" s="30">
        <f t="shared" si="1"/>
        <v>0</v>
      </c>
      <c r="G54" s="60">
        <v>1378</v>
      </c>
      <c r="H54" s="30">
        <f t="shared" si="2"/>
        <v>1378</v>
      </c>
      <c r="I54" s="30">
        <f t="shared" si="3"/>
        <v>3391</v>
      </c>
      <c r="J54" s="30">
        <f t="shared" si="4"/>
        <v>3391</v>
      </c>
    </row>
    <row r="55" spans="1:10" ht="15.75" customHeight="1" x14ac:dyDescent="0.2">
      <c r="A55" s="5" t="s">
        <v>66</v>
      </c>
      <c r="B55" s="18" t="s">
        <v>20</v>
      </c>
      <c r="C55" s="25">
        <v>31654</v>
      </c>
      <c r="D55" s="30">
        <f t="shared" si="0"/>
        <v>31654</v>
      </c>
      <c r="E55" s="60"/>
      <c r="F55" s="30">
        <f t="shared" si="1"/>
        <v>0</v>
      </c>
      <c r="G55" s="60">
        <v>93342</v>
      </c>
      <c r="H55" s="30">
        <f t="shared" si="2"/>
        <v>93342</v>
      </c>
      <c r="I55" s="30">
        <f t="shared" si="3"/>
        <v>124996</v>
      </c>
      <c r="J55" s="30">
        <f t="shared" si="4"/>
        <v>124996</v>
      </c>
    </row>
    <row r="56" spans="1:10" s="11" customFormat="1" ht="15.75" customHeight="1" x14ac:dyDescent="0.2">
      <c r="A56" s="9" t="s">
        <v>67</v>
      </c>
      <c r="B56" s="16" t="s">
        <v>20</v>
      </c>
      <c r="C56" s="25"/>
      <c r="D56" s="30">
        <f t="shared" si="0"/>
        <v>0</v>
      </c>
      <c r="E56" s="60"/>
      <c r="F56" s="30">
        <f t="shared" si="1"/>
        <v>0</v>
      </c>
      <c r="G56" s="60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25">
        <v>6687</v>
      </c>
      <c r="D57" s="30">
        <f t="shared" si="0"/>
        <v>6687</v>
      </c>
      <c r="E57" s="60"/>
      <c r="F57" s="30">
        <f t="shared" si="1"/>
        <v>0</v>
      </c>
      <c r="G57" s="60"/>
      <c r="H57" s="30">
        <f t="shared" si="2"/>
        <v>0</v>
      </c>
      <c r="I57" s="30">
        <f t="shared" si="3"/>
        <v>6687</v>
      </c>
      <c r="J57" s="30">
        <f t="shared" si="4"/>
        <v>6687</v>
      </c>
    </row>
    <row r="58" spans="1:10" s="11" customFormat="1" ht="15.75" customHeight="1" x14ac:dyDescent="0.2">
      <c r="A58" s="9" t="s">
        <v>69</v>
      </c>
      <c r="B58" s="16" t="s">
        <v>20</v>
      </c>
      <c r="C58" s="25">
        <v>4682</v>
      </c>
      <c r="D58" s="30">
        <f t="shared" si="0"/>
        <v>4682</v>
      </c>
      <c r="E58" s="60">
        <v>298</v>
      </c>
      <c r="F58" s="30">
        <f t="shared" si="1"/>
        <v>298</v>
      </c>
      <c r="G58" s="60">
        <v>792</v>
      </c>
      <c r="H58" s="30">
        <f t="shared" si="2"/>
        <v>792</v>
      </c>
      <c r="I58" s="30">
        <f t="shared" si="3"/>
        <v>5772</v>
      </c>
      <c r="J58" s="30">
        <f t="shared" si="4"/>
        <v>5772</v>
      </c>
    </row>
    <row r="59" spans="1:10" ht="15.75" customHeight="1" x14ac:dyDescent="0.2">
      <c r="A59" s="5" t="s">
        <v>70</v>
      </c>
      <c r="B59" s="18" t="s">
        <v>20</v>
      </c>
      <c r="C59" s="25">
        <v>2218</v>
      </c>
      <c r="D59" s="30">
        <f t="shared" si="0"/>
        <v>2218</v>
      </c>
      <c r="E59" s="60"/>
      <c r="F59" s="30">
        <f t="shared" si="1"/>
        <v>0</v>
      </c>
      <c r="G59" s="60">
        <v>1669</v>
      </c>
      <c r="H59" s="30">
        <f t="shared" si="2"/>
        <v>1669</v>
      </c>
      <c r="I59" s="30">
        <f t="shared" si="3"/>
        <v>3887</v>
      </c>
      <c r="J59" s="30">
        <f t="shared" si="4"/>
        <v>3887</v>
      </c>
    </row>
    <row r="60" spans="1:10" s="11" customFormat="1" ht="15.75" customHeight="1" x14ac:dyDescent="0.2">
      <c r="A60" s="9" t="s">
        <v>71</v>
      </c>
      <c r="B60" s="16" t="s">
        <v>20</v>
      </c>
      <c r="C60" s="25">
        <v>47507</v>
      </c>
      <c r="D60" s="30">
        <f t="shared" si="0"/>
        <v>47507</v>
      </c>
      <c r="E60" s="60">
        <v>1258</v>
      </c>
      <c r="F60" s="30">
        <f t="shared" si="1"/>
        <v>1258</v>
      </c>
      <c r="G60" s="60">
        <v>71206</v>
      </c>
      <c r="H60" s="30">
        <f t="shared" si="2"/>
        <v>71206</v>
      </c>
      <c r="I60" s="30">
        <f t="shared" si="3"/>
        <v>119971</v>
      </c>
      <c r="J60" s="30">
        <f t="shared" si="4"/>
        <v>119971</v>
      </c>
    </row>
    <row r="61" spans="1:10" ht="15.75" customHeight="1" x14ac:dyDescent="0.2">
      <c r="A61" s="5" t="s">
        <v>72</v>
      </c>
      <c r="B61" s="18" t="s">
        <v>20</v>
      </c>
      <c r="C61" s="25">
        <v>8557</v>
      </c>
      <c r="D61" s="30">
        <f t="shared" si="0"/>
        <v>8557</v>
      </c>
      <c r="E61" s="60"/>
      <c r="F61" s="30">
        <f t="shared" si="1"/>
        <v>0</v>
      </c>
      <c r="G61" s="60"/>
      <c r="H61" s="30">
        <f t="shared" si="2"/>
        <v>0</v>
      </c>
      <c r="I61" s="30">
        <f t="shared" si="3"/>
        <v>8557</v>
      </c>
      <c r="J61" s="30">
        <f t="shared" si="4"/>
        <v>8557</v>
      </c>
    </row>
    <row r="62" spans="1:10" s="11" customFormat="1" ht="15.75" customHeight="1" x14ac:dyDescent="0.2">
      <c r="A62" s="9" t="s">
        <v>73</v>
      </c>
      <c r="B62" s="16" t="s">
        <v>20</v>
      </c>
      <c r="C62" s="25"/>
      <c r="D62" s="30">
        <f t="shared" si="0"/>
        <v>0</v>
      </c>
      <c r="E62" s="60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25">
        <v>7405</v>
      </c>
      <c r="D63" s="30">
        <f t="shared" si="0"/>
        <v>7405</v>
      </c>
      <c r="E63" s="60">
        <v>1176</v>
      </c>
      <c r="F63" s="30">
        <f t="shared" si="1"/>
        <v>1176</v>
      </c>
      <c r="G63" s="60">
        <v>9895</v>
      </c>
      <c r="H63" s="30">
        <f t="shared" si="2"/>
        <v>9895</v>
      </c>
      <c r="I63" s="30">
        <f t="shared" si="3"/>
        <v>18476</v>
      </c>
      <c r="J63" s="30">
        <f t="shared" si="4"/>
        <v>18476</v>
      </c>
    </row>
    <row r="64" spans="1:10" ht="15.75" customHeight="1" x14ac:dyDescent="0.2">
      <c r="A64" s="5" t="s">
        <v>74</v>
      </c>
      <c r="B64" s="18" t="s">
        <v>20</v>
      </c>
      <c r="C64" s="25">
        <v>4524</v>
      </c>
      <c r="D64" s="30">
        <f t="shared" ref="D64:D71" si="5">C64*1</f>
        <v>4524</v>
      </c>
      <c r="E64" s="60"/>
      <c r="F64" s="30">
        <f t="shared" ref="F64:F71" si="6">E64*1</f>
        <v>0</v>
      </c>
      <c r="G64" s="60">
        <v>887</v>
      </c>
      <c r="H64" s="30">
        <f t="shared" ref="H64:H71" si="7">G64</f>
        <v>887</v>
      </c>
      <c r="I64" s="30">
        <f t="shared" ref="I64:I71" si="8">C64+E64+G64</f>
        <v>5411</v>
      </c>
      <c r="J64" s="30">
        <f t="shared" ref="J64:J71" si="9">H64+F64+D64</f>
        <v>5411</v>
      </c>
    </row>
    <row r="65" spans="1:10" s="11" customFormat="1" ht="15.75" customHeight="1" x14ac:dyDescent="0.2">
      <c r="A65" s="9" t="s">
        <v>76</v>
      </c>
      <c r="B65" s="16" t="s">
        <v>20</v>
      </c>
      <c r="C65" s="25">
        <v>272</v>
      </c>
      <c r="D65" s="30">
        <f t="shared" si="5"/>
        <v>272</v>
      </c>
      <c r="E65" s="60"/>
      <c r="F65" s="30">
        <f t="shared" si="6"/>
        <v>0</v>
      </c>
      <c r="G65" s="60"/>
      <c r="H65" s="30">
        <f t="shared" si="7"/>
        <v>0</v>
      </c>
      <c r="I65" s="30">
        <f t="shared" si="8"/>
        <v>272</v>
      </c>
      <c r="J65" s="30">
        <f t="shared" si="9"/>
        <v>272</v>
      </c>
    </row>
    <row r="66" spans="1:10" s="11" customFormat="1" ht="15.75" customHeight="1" x14ac:dyDescent="0.2">
      <c r="A66" s="9" t="s">
        <v>77</v>
      </c>
      <c r="B66" s="16" t="s">
        <v>20</v>
      </c>
      <c r="C66" s="25">
        <v>424</v>
      </c>
      <c r="D66" s="30">
        <f t="shared" si="5"/>
        <v>424</v>
      </c>
      <c r="E66" s="60"/>
      <c r="F66" s="30">
        <f t="shared" si="6"/>
        <v>0</v>
      </c>
      <c r="G66" s="60"/>
      <c r="H66" s="30">
        <f t="shared" si="7"/>
        <v>0</v>
      </c>
      <c r="I66" s="30">
        <f t="shared" si="8"/>
        <v>424</v>
      </c>
      <c r="J66" s="30">
        <f t="shared" si="9"/>
        <v>424</v>
      </c>
    </row>
    <row r="67" spans="1:10" s="11" customFormat="1" ht="15.75" customHeight="1" x14ac:dyDescent="0.2">
      <c r="A67" s="9" t="s">
        <v>78</v>
      </c>
      <c r="B67" s="16" t="s">
        <v>20</v>
      </c>
      <c r="C67" s="25"/>
      <c r="D67" s="30">
        <f t="shared" si="5"/>
        <v>0</v>
      </c>
      <c r="E67" s="60"/>
      <c r="F67" s="30">
        <f t="shared" si="6"/>
        <v>0</v>
      </c>
      <c r="G67" s="60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25"/>
      <c r="D68" s="30">
        <f t="shared" si="5"/>
        <v>0</v>
      </c>
      <c r="E68" s="60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25"/>
      <c r="D69" s="30">
        <f t="shared" si="5"/>
        <v>0</v>
      </c>
      <c r="E69" s="60"/>
      <c r="F69" s="30">
        <f t="shared" si="6"/>
        <v>0</v>
      </c>
      <c r="G69" s="60"/>
      <c r="H69" s="30">
        <f t="shared" si="7"/>
        <v>0</v>
      </c>
      <c r="I69" s="30">
        <f t="shared" si="8"/>
        <v>0</v>
      </c>
      <c r="J69" s="30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25"/>
      <c r="D70" s="30">
        <f t="shared" si="5"/>
        <v>0</v>
      </c>
      <c r="E70" s="60"/>
      <c r="F70" s="30">
        <f t="shared" si="6"/>
        <v>0</v>
      </c>
      <c r="G70" s="60">
        <v>954</v>
      </c>
      <c r="H70" s="30">
        <f t="shared" si="7"/>
        <v>954</v>
      </c>
      <c r="I70" s="30">
        <f t="shared" si="8"/>
        <v>954</v>
      </c>
      <c r="J70" s="30">
        <f t="shared" si="9"/>
        <v>954</v>
      </c>
    </row>
    <row r="71" spans="1:10" ht="15.75" customHeight="1" x14ac:dyDescent="0.2">
      <c r="A71" s="5" t="s">
        <v>86</v>
      </c>
      <c r="B71" s="18" t="s">
        <v>20</v>
      </c>
      <c r="C71" s="25">
        <v>19929</v>
      </c>
      <c r="D71" s="30">
        <f t="shared" si="5"/>
        <v>19929</v>
      </c>
      <c r="E71" s="60"/>
      <c r="F71" s="30">
        <f t="shared" si="6"/>
        <v>0</v>
      </c>
      <c r="G71" s="60">
        <v>16853</v>
      </c>
      <c r="H71" s="30">
        <f t="shared" si="7"/>
        <v>16853</v>
      </c>
      <c r="I71" s="30">
        <f t="shared" si="8"/>
        <v>36782</v>
      </c>
      <c r="J71" s="30">
        <f t="shared" si="9"/>
        <v>36782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104518</v>
      </c>
      <c r="D72" s="32">
        <f t="shared" si="10"/>
        <v>104518</v>
      </c>
      <c r="E72" s="32">
        <f t="shared" si="10"/>
        <v>1830</v>
      </c>
      <c r="F72" s="32">
        <f t="shared" si="10"/>
        <v>1830</v>
      </c>
      <c r="G72" s="32">
        <f t="shared" si="10"/>
        <v>351376</v>
      </c>
      <c r="H72" s="32">
        <f t="shared" si="10"/>
        <v>351376</v>
      </c>
      <c r="I72" s="32">
        <f t="shared" si="10"/>
        <v>457724</v>
      </c>
      <c r="J72" s="32">
        <f t="shared" si="10"/>
        <v>457724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418319</v>
      </c>
      <c r="D73" s="32">
        <f t="shared" si="11"/>
        <v>418319</v>
      </c>
      <c r="E73" s="32">
        <f t="shared" si="11"/>
        <v>3274</v>
      </c>
      <c r="F73" s="32">
        <f t="shared" si="11"/>
        <v>3274</v>
      </c>
      <c r="G73" s="32">
        <f t="shared" si="11"/>
        <v>792672</v>
      </c>
      <c r="H73" s="32">
        <f t="shared" si="11"/>
        <v>792672</v>
      </c>
      <c r="I73" s="32">
        <f t="shared" si="11"/>
        <v>1214265</v>
      </c>
      <c r="J73" s="32">
        <f t="shared" si="11"/>
        <v>1214265</v>
      </c>
    </row>
    <row r="74" spans="1:10" s="3" customFormat="1" ht="15.75" customHeight="1" x14ac:dyDescent="0.2">
      <c r="A74" s="5" t="s">
        <v>87</v>
      </c>
      <c r="B74" s="13"/>
      <c r="C74" s="32">
        <f>SUM(C72:C73)</f>
        <v>522837</v>
      </c>
      <c r="D74" s="32">
        <f t="shared" ref="D74:J74" si="12">SUM(D72:D73)</f>
        <v>522837</v>
      </c>
      <c r="E74" s="36">
        <f t="shared" si="12"/>
        <v>5104</v>
      </c>
      <c r="F74" s="32">
        <f t="shared" si="12"/>
        <v>5104</v>
      </c>
      <c r="G74" s="36">
        <f t="shared" si="12"/>
        <v>1144048</v>
      </c>
      <c r="H74" s="32">
        <f t="shared" si="12"/>
        <v>1144048</v>
      </c>
      <c r="I74" s="32">
        <f t="shared" si="12"/>
        <v>1671989</v>
      </c>
      <c r="J74" s="32">
        <f t="shared" si="12"/>
        <v>1671989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4 C72:I65527 D5:D71 F5:F71 H5:I71">
    <cfRule type="expression" dxfId="22" priority="79" stopIfTrue="1">
      <formula>CellHasFormula</formula>
    </cfRule>
  </conditionalFormatting>
  <conditionalFormatting sqref="J76">
    <cfRule type="expression" dxfId="21" priority="72" stopIfTrue="1">
      <formula>CellHasFormula</formula>
    </cfRule>
  </conditionalFormatting>
  <conditionalFormatting sqref="J75:J76">
    <cfRule type="expression" dxfId="20" priority="71" stopIfTrue="1">
      <formula>CellHasFormula</formula>
    </cfRule>
  </conditionalFormatting>
  <conditionalFormatting sqref="J75:J76">
    <cfRule type="expression" dxfId="19" priority="70" stopIfTrue="1">
      <formula>CellHasFormula</formula>
    </cfRule>
  </conditionalFormatting>
  <conditionalFormatting sqref="C5:C71">
    <cfRule type="expression" dxfId="18" priority="3" stopIfTrue="1">
      <formula>CellHasFormula</formula>
    </cfRule>
  </conditionalFormatting>
  <conditionalFormatting sqref="E5:E71">
    <cfRule type="expression" dxfId="17" priority="2" stopIfTrue="1">
      <formula>CellHasFormula</formula>
    </cfRule>
  </conditionalFormatting>
  <conditionalFormatting sqref="G5:G71">
    <cfRule type="expression" dxfId="16" priority="1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G5" sqref="G5:G71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(Jul!C5*10)+(Aug!C5*9)+(Sep!C5*8)+(Oct!C5*7)+(Nov!C5*6)+(Dec!C5*5)+(Jan!C5*4)+(Feb!C5*3)+(Mar!C5*2)+(Apr!C5*1)</f>
        <v>1368525</v>
      </c>
      <c r="E5" s="8"/>
      <c r="F5" s="31">
        <f>(Jul!E5*10)+(Aug!E5*9)+(Sep!E5*8)+(Oct!E5*7)+(Nov!E5*6)+(Dec!E5*5)+(Jan!E5*4)+(Feb!E5*3)+(Mar!E5*2)+(Apr!E5*1)</f>
        <v>11547</v>
      </c>
      <c r="G5" s="8"/>
      <c r="H5" s="31">
        <f>Mar!H5+G5</f>
        <v>362878</v>
      </c>
      <c r="I5" s="31">
        <f t="shared" ref="I5:I63" si="0">C5+E5+G5</f>
        <v>0</v>
      </c>
      <c r="J5" s="31">
        <f t="shared" ref="J5:J63" si="1">D5+F5+H5</f>
        <v>1742950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(Jul!C6*10)+(Aug!C6*9)+(Sep!C6*8)+(Oct!C6*7)+(Nov!C6*6)+(Dec!C6*5)+(Jan!C6*4)+(Feb!C6*3)+(Mar!C6*2)+(Apr!C6*1)</f>
        <v>62564</v>
      </c>
      <c r="E6" s="8"/>
      <c r="F6" s="31">
        <f>(Jul!E6*10)+(Aug!E6*9)+(Sep!E6*8)+(Oct!E6*7)+(Nov!E6*6)+(Dec!E6*5)+(Jan!E6*4)+(Feb!E6*3)+(Mar!E6*2)+(Apr!E6*1)</f>
        <v>0</v>
      </c>
      <c r="G6" s="8"/>
      <c r="H6" s="31">
        <f>Mar!H6+G6</f>
        <v>9454</v>
      </c>
      <c r="I6" s="31">
        <f t="shared" si="0"/>
        <v>0</v>
      </c>
      <c r="J6" s="31">
        <f t="shared" si="1"/>
        <v>72018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(Jul!C7*10)+(Aug!C7*9)+(Sep!C7*8)+(Oct!C7*7)+(Nov!C7*6)+(Dec!C7*5)+(Jan!C7*4)+(Feb!C7*3)+(Mar!C7*2)+(Apr!C7*1)</f>
        <v>39526</v>
      </c>
      <c r="E7" s="8"/>
      <c r="F7" s="31">
        <f>(Jul!E7*10)+(Aug!E7*9)+(Sep!E7*8)+(Oct!E7*7)+(Nov!E7*6)+(Dec!E7*5)+(Jan!E7*4)+(Feb!E7*3)+(Mar!E7*2)+(Apr!E7*1)</f>
        <v>0</v>
      </c>
      <c r="G7" s="8"/>
      <c r="H7" s="31">
        <f>Mar!H7+G7</f>
        <v>25731</v>
      </c>
      <c r="I7" s="31">
        <f t="shared" si="0"/>
        <v>0</v>
      </c>
      <c r="J7" s="31">
        <f t="shared" si="1"/>
        <v>65257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(Jul!C8*10)+(Aug!C8*9)+(Sep!C8*8)+(Oct!C8*7)+(Nov!C8*6)+(Dec!C8*5)+(Jan!C8*4)+(Feb!C8*3)+(Mar!C8*2)+(Apr!C8*1)</f>
        <v>36744</v>
      </c>
      <c r="E8" s="8"/>
      <c r="F8" s="31">
        <f>(Jul!E8*10)+(Aug!E8*9)+(Sep!E8*8)+(Oct!E8*7)+(Nov!E8*6)+(Dec!E8*5)+(Jan!E8*4)+(Feb!E8*3)+(Mar!E8*2)+(Apr!E8*1)</f>
        <v>0</v>
      </c>
      <c r="G8" s="8"/>
      <c r="H8" s="31">
        <f>Mar!H8+G8</f>
        <v>3129</v>
      </c>
      <c r="I8" s="31">
        <f t="shared" si="0"/>
        <v>0</v>
      </c>
      <c r="J8" s="31">
        <f t="shared" si="1"/>
        <v>39873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(Jul!C9*10)+(Aug!C9*9)+(Sep!C9*8)+(Oct!C9*7)+(Nov!C9*6)+(Dec!C9*5)+(Jan!C9*4)+(Feb!C9*3)+(Mar!C9*2)+(Apr!C9*1)</f>
        <v>213484</v>
      </c>
      <c r="E9" s="8"/>
      <c r="F9" s="31">
        <f>(Jul!E9*10)+(Aug!E9*9)+(Sep!E9*8)+(Oct!E9*7)+(Nov!E9*6)+(Dec!E9*5)+(Jan!E9*4)+(Feb!E9*3)+(Mar!E9*2)+(Apr!E9*1)</f>
        <v>0</v>
      </c>
      <c r="G9" s="8"/>
      <c r="H9" s="31">
        <f>Mar!H9+G9</f>
        <v>55862</v>
      </c>
      <c r="I9" s="31">
        <f t="shared" si="0"/>
        <v>0</v>
      </c>
      <c r="J9" s="31">
        <f t="shared" si="1"/>
        <v>269346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(Jul!C10*10)+(Aug!C10*9)+(Sep!C10*8)+(Oct!C10*7)+(Nov!C10*6)+(Dec!C10*5)+(Jan!C10*4)+(Feb!C10*3)+(Mar!C10*2)+(Apr!C10*1)</f>
        <v>502865</v>
      </c>
      <c r="E10" s="8"/>
      <c r="F10" s="31">
        <f>(Jul!E10*10)+(Aug!E10*9)+(Sep!E10*8)+(Oct!E10*7)+(Nov!E10*6)+(Dec!E10*5)+(Jan!E10*4)+(Feb!E10*3)+(Mar!E10*2)+(Apr!E10*1)</f>
        <v>18300</v>
      </c>
      <c r="G10" s="8"/>
      <c r="H10" s="31">
        <f>Mar!H10+G10</f>
        <v>160007</v>
      </c>
      <c r="I10" s="31">
        <f t="shared" si="0"/>
        <v>0</v>
      </c>
      <c r="J10" s="31">
        <f t="shared" si="1"/>
        <v>681172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(Jul!C11*10)+(Aug!C11*9)+(Sep!C11*8)+(Oct!C11*7)+(Nov!C11*6)+(Dec!C11*5)+(Jan!C11*4)+(Feb!C11*3)+(Mar!C11*2)+(Apr!C11*1)</f>
        <v>254706</v>
      </c>
      <c r="E11" s="8"/>
      <c r="F11" s="31">
        <f>(Jul!E11*10)+(Aug!E11*9)+(Sep!E11*8)+(Oct!E11*7)+(Nov!E11*6)+(Dec!E11*5)+(Jan!E11*4)+(Feb!E11*3)+(Mar!E11*2)+(Apr!E11*1)</f>
        <v>0</v>
      </c>
      <c r="G11" s="8"/>
      <c r="H11" s="31">
        <f>Mar!H11+G11</f>
        <v>92593</v>
      </c>
      <c r="I11" s="31">
        <f t="shared" si="0"/>
        <v>0</v>
      </c>
      <c r="J11" s="31">
        <f t="shared" si="1"/>
        <v>347299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(Jul!C12*10)+(Aug!C12*9)+(Sep!C12*8)+(Oct!C12*7)+(Nov!C12*6)+(Dec!C12*5)+(Jan!C12*4)+(Feb!C12*3)+(Mar!C12*2)+(Apr!C12*1)</f>
        <v>13591</v>
      </c>
      <c r="E12" s="8"/>
      <c r="F12" s="31">
        <f>(Jul!E12*10)+(Aug!E12*9)+(Sep!E12*8)+(Oct!E12*7)+(Nov!E12*6)+(Dec!E12*5)+(Jan!E12*4)+(Feb!E12*3)+(Mar!E12*2)+(Apr!E12*1)</f>
        <v>0</v>
      </c>
      <c r="G12" s="8"/>
      <c r="H12" s="31">
        <f>Mar!H12+G12</f>
        <v>408</v>
      </c>
      <c r="I12" s="31">
        <f t="shared" si="0"/>
        <v>0</v>
      </c>
      <c r="J12" s="31">
        <f t="shared" si="1"/>
        <v>13999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(Jul!C13*10)+(Aug!C13*9)+(Sep!C13*8)+(Oct!C13*7)+(Nov!C13*6)+(Dec!C13*5)+(Jan!C13*4)+(Feb!C13*3)+(Mar!C13*2)+(Apr!C13*1)</f>
        <v>32226</v>
      </c>
      <c r="E13" s="8"/>
      <c r="F13" s="31">
        <f>(Jul!E13*10)+(Aug!E13*9)+(Sep!E13*8)+(Oct!E13*7)+(Nov!E13*6)+(Dec!E13*5)+(Jan!E13*4)+(Feb!E13*3)+(Mar!E13*2)+(Apr!E13*1)</f>
        <v>0</v>
      </c>
      <c r="G13" s="8"/>
      <c r="H13" s="31">
        <f>Mar!H13+G13</f>
        <v>55680</v>
      </c>
      <c r="I13" s="31">
        <f t="shared" si="0"/>
        <v>0</v>
      </c>
      <c r="J13" s="31">
        <f t="shared" si="1"/>
        <v>87906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(Jul!C14*10)+(Aug!C14*9)+(Sep!C14*8)+(Oct!C14*7)+(Nov!C14*6)+(Dec!C14*5)+(Jan!C14*4)+(Feb!C14*3)+(Mar!C14*2)+(Apr!C14*1)</f>
        <v>148763</v>
      </c>
      <c r="E14" s="8"/>
      <c r="F14" s="31">
        <f>(Jul!E14*10)+(Aug!E14*9)+(Sep!E14*8)+(Oct!E14*7)+(Nov!E14*6)+(Dec!E14*5)+(Jan!E14*4)+(Feb!E14*3)+(Mar!E14*2)+(Apr!E14*1)</f>
        <v>0</v>
      </c>
      <c r="G14" s="8"/>
      <c r="H14" s="31">
        <f>Mar!H14+G14</f>
        <v>77873</v>
      </c>
      <c r="I14" s="31">
        <f t="shared" si="0"/>
        <v>0</v>
      </c>
      <c r="J14" s="31">
        <f t="shared" si="1"/>
        <v>226636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6684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912</v>
      </c>
      <c r="I15" s="31">
        <f t="shared" si="0"/>
        <v>0</v>
      </c>
      <c r="J15" s="31">
        <f t="shared" si="1"/>
        <v>7596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(Jul!C16*10)+(Aug!C16*9)+(Sep!C16*8)+(Oct!C16*7)+(Nov!C16*6)+(Dec!C16*5)+(Jan!C16*4)+(Feb!C16*3)+(Mar!C16*2)+(Apr!C16*1)</f>
        <v>385165</v>
      </c>
      <c r="E16" s="8"/>
      <c r="F16" s="31">
        <f>(Jul!E16*10)+(Aug!E16*9)+(Sep!E16*8)+(Oct!E16*7)+(Nov!E16*6)+(Dec!E16*5)+(Jan!E16*4)+(Feb!E16*3)+(Mar!E16*2)+(Apr!E16*1)</f>
        <v>0</v>
      </c>
      <c r="G16" s="8"/>
      <c r="H16" s="31">
        <f>Mar!H16+G16</f>
        <v>86827</v>
      </c>
      <c r="I16" s="31">
        <f t="shared" si="0"/>
        <v>0</v>
      </c>
      <c r="J16" s="31">
        <f t="shared" si="1"/>
        <v>471992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(Jul!C17*10)+(Aug!C17*9)+(Sep!C17*8)+(Oct!C17*7)+(Nov!C17*6)+(Dec!C17*5)+(Jan!C17*4)+(Feb!C17*3)+(Mar!C17*2)+(Apr!C17*1)</f>
        <v>132254</v>
      </c>
      <c r="E17" s="8"/>
      <c r="F17" s="31">
        <f>(Jul!E17*10)+(Aug!E17*9)+(Sep!E17*8)+(Oct!E17*7)+(Nov!E17*6)+(Dec!E17*5)+(Jan!E17*4)+(Feb!E17*3)+(Mar!E17*2)+(Apr!E17*1)</f>
        <v>0</v>
      </c>
      <c r="G17" s="8"/>
      <c r="H17" s="31">
        <f>Mar!H17+G17</f>
        <v>41409</v>
      </c>
      <c r="I17" s="31">
        <f t="shared" si="0"/>
        <v>0</v>
      </c>
      <c r="J17" s="31">
        <f t="shared" si="1"/>
        <v>173663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0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0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(Jul!C20*10)+(Aug!C20*9)+(Sep!C20*8)+(Oct!C20*7)+(Nov!C20*6)+(Dec!C20*5)+(Jan!C20*4)+(Feb!C20*3)+(Mar!C20*2)+(Apr!C20*1)</f>
        <v>91105</v>
      </c>
      <c r="E20" s="8"/>
      <c r="F20" s="31">
        <f>(Jul!E20*10)+(Aug!E20*9)+(Sep!E20*8)+(Oct!E20*7)+(Nov!E20*6)+(Dec!E20*5)+(Jan!E20*4)+(Feb!E20*3)+(Mar!E20*2)+(Apr!E20*1)</f>
        <v>0</v>
      </c>
      <c r="G20" s="8"/>
      <c r="H20" s="31">
        <f>Mar!H20+G20</f>
        <v>3235</v>
      </c>
      <c r="I20" s="31">
        <f t="shared" si="0"/>
        <v>0</v>
      </c>
      <c r="J20" s="31">
        <f t="shared" si="1"/>
        <v>94340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(Jul!C21*10)+(Aug!C21*9)+(Sep!C21*8)+(Oct!C21*7)+(Nov!C21*6)+(Dec!C21*5)+(Jan!C21*4)+(Feb!C21*3)+(Mar!C21*2)+(Apr!C21*1)</f>
        <v>42410</v>
      </c>
      <c r="E21" s="8"/>
      <c r="F21" s="31">
        <f>(Jul!E21*10)+(Aug!E21*9)+(Sep!E21*8)+(Oct!E21*7)+(Nov!E21*6)+(Dec!E21*5)+(Jan!E21*4)+(Feb!E21*3)+(Mar!E21*2)+(Apr!E21*1)</f>
        <v>0</v>
      </c>
      <c r="G21" s="8"/>
      <c r="H21" s="31">
        <f>Mar!H21+G21</f>
        <v>17273</v>
      </c>
      <c r="I21" s="31">
        <f t="shared" si="0"/>
        <v>0</v>
      </c>
      <c r="J21" s="31">
        <f t="shared" si="1"/>
        <v>59683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(Jul!C22*10)+(Aug!C22*9)+(Sep!C22*8)+(Oct!C22*7)+(Nov!C22*6)+(Dec!C22*5)+(Jan!C22*4)+(Feb!C22*3)+(Mar!C22*2)+(Apr!C22*1)</f>
        <v>37941</v>
      </c>
      <c r="E22" s="8"/>
      <c r="F22" s="31">
        <f>(Jul!E22*10)+(Aug!E22*9)+(Sep!E22*8)+(Oct!E22*7)+(Nov!E22*6)+(Dec!E22*5)+(Jan!E22*4)+(Feb!E22*3)+(Mar!E22*2)+(Apr!E22*1)</f>
        <v>0</v>
      </c>
      <c r="G22" s="8"/>
      <c r="H22" s="31">
        <f>Mar!H22+G22</f>
        <v>6607</v>
      </c>
      <c r="I22" s="31">
        <f t="shared" si="0"/>
        <v>0</v>
      </c>
      <c r="J22" s="31">
        <f t="shared" si="1"/>
        <v>44548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(Jul!C23*10)+(Aug!C23*9)+(Sep!C23*8)+(Oct!C23*7)+(Nov!C23*6)+(Dec!C23*5)+(Jan!C23*4)+(Feb!C23*3)+(Mar!C23*2)+(Apr!C23*1)</f>
        <v>8550</v>
      </c>
      <c r="E23" s="8"/>
      <c r="F23" s="31">
        <f>(Jul!E23*10)+(Aug!E23*9)+(Sep!E23*8)+(Oct!E23*7)+(Nov!E23*6)+(Dec!E23*5)+(Jan!E23*4)+(Feb!E23*3)+(Mar!E23*2)+(Apr!E23*1)</f>
        <v>0</v>
      </c>
      <c r="G23" s="8"/>
      <c r="H23" s="31">
        <f>Mar!H23+G23</f>
        <v>1711</v>
      </c>
      <c r="I23" s="31">
        <f t="shared" si="0"/>
        <v>0</v>
      </c>
      <c r="J23" s="31">
        <f t="shared" si="1"/>
        <v>10261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(Jul!C24*10)+(Aug!C24*9)+(Sep!C24*8)+(Oct!C24*7)+(Nov!C24*6)+(Dec!C24*5)+(Jan!C24*4)+(Feb!C24*3)+(Mar!C24*2)+(Apr!C24*1)</f>
        <v>123361</v>
      </c>
      <c r="E24" s="8"/>
      <c r="F24" s="31">
        <f>(Jul!E24*10)+(Aug!E24*9)+(Sep!E24*8)+(Oct!E24*7)+(Nov!E24*6)+(Dec!E24*5)+(Jan!E24*4)+(Feb!E24*3)+(Mar!E24*2)+(Apr!E24*1)</f>
        <v>0</v>
      </c>
      <c r="G24" s="8"/>
      <c r="H24" s="31">
        <f>Mar!H24+G24</f>
        <v>153712</v>
      </c>
      <c r="I24" s="31">
        <f t="shared" si="0"/>
        <v>0</v>
      </c>
      <c r="J24" s="31">
        <f t="shared" si="1"/>
        <v>277073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(Jul!C25*10)+(Aug!C25*9)+(Sep!C25*8)+(Oct!C25*7)+(Nov!C25*6)+(Dec!C25*5)+(Jan!C25*4)+(Feb!C25*3)+(Mar!C25*2)+(Apr!C25*1)</f>
        <v>80557</v>
      </c>
      <c r="E25" s="8"/>
      <c r="F25" s="31">
        <f>(Jul!E25*10)+(Aug!E25*9)+(Sep!E25*8)+(Oct!E25*7)+(Nov!E25*6)+(Dec!E25*5)+(Jan!E25*4)+(Feb!E25*3)+(Mar!E25*2)+(Apr!E25*1)</f>
        <v>0</v>
      </c>
      <c r="G25" s="8"/>
      <c r="H25" s="31">
        <f>Mar!H25+G25</f>
        <v>27915</v>
      </c>
      <c r="I25" s="31">
        <f t="shared" si="0"/>
        <v>0</v>
      </c>
      <c r="J25" s="31">
        <f t="shared" si="1"/>
        <v>108472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(Jul!C26*10)+(Aug!C26*9)+(Sep!C26*8)+(Oct!C26*7)+(Nov!C26*6)+(Dec!C26*5)+(Jan!C26*4)+(Feb!C26*3)+(Mar!C26*2)+(Apr!C26*1)</f>
        <v>189474</v>
      </c>
      <c r="E26" s="8"/>
      <c r="F26" s="31">
        <f>(Jul!E26*10)+(Aug!E26*9)+(Sep!E26*8)+(Oct!E26*7)+(Nov!E26*6)+(Dec!E26*5)+(Jan!E26*4)+(Feb!E26*3)+(Mar!E26*2)+(Apr!E26*1)</f>
        <v>0</v>
      </c>
      <c r="G26" s="8"/>
      <c r="H26" s="31">
        <f>Mar!H26+G26</f>
        <v>30177</v>
      </c>
      <c r="I26" s="31">
        <f t="shared" si="0"/>
        <v>0</v>
      </c>
      <c r="J26" s="31">
        <f t="shared" si="1"/>
        <v>219651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(Jul!C27*10)+(Aug!C27*9)+(Sep!C27*8)+(Oct!C27*7)+(Nov!C27*6)+(Dec!C27*5)+(Jan!C27*4)+(Feb!C27*3)+(Mar!C27*2)+(Apr!C27*1)</f>
        <v>68962</v>
      </c>
      <c r="E27" s="8"/>
      <c r="F27" s="31">
        <f>(Jul!E27*10)+(Aug!E27*9)+(Sep!E27*8)+(Oct!E27*7)+(Nov!E27*6)+(Dec!E27*5)+(Jan!E27*4)+(Feb!E27*3)+(Mar!E27*2)+(Apr!E27*1)</f>
        <v>0</v>
      </c>
      <c r="G27" s="8"/>
      <c r="H27" s="31">
        <f>Mar!H27+G27</f>
        <v>8795</v>
      </c>
      <c r="I27" s="31">
        <f t="shared" si="0"/>
        <v>0</v>
      </c>
      <c r="J27" s="31">
        <f t="shared" si="1"/>
        <v>77757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(Jul!C28*10)+(Aug!C28*9)+(Sep!C28*8)+(Oct!C28*7)+(Nov!C28*6)+(Dec!C28*5)+(Jan!C28*4)+(Feb!C28*3)+(Mar!C28*2)+(Apr!C28*1)</f>
        <v>87196</v>
      </c>
      <c r="E28" s="8"/>
      <c r="F28" s="31">
        <f>(Jul!E28*10)+(Aug!E28*9)+(Sep!E28*8)+(Oct!E28*7)+(Nov!E28*6)+(Dec!E28*5)+(Jan!E28*4)+(Feb!E28*3)+(Mar!E28*2)+(Apr!E28*1)</f>
        <v>0</v>
      </c>
      <c r="G28" s="8"/>
      <c r="H28" s="31">
        <f>Mar!H28+G28</f>
        <v>9403</v>
      </c>
      <c r="I28" s="31">
        <f t="shared" si="0"/>
        <v>0</v>
      </c>
      <c r="J28" s="31">
        <f t="shared" si="1"/>
        <v>96599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(Jul!C29*10)+(Aug!C29*9)+(Sep!C29*8)+(Oct!C29*7)+(Nov!C29*6)+(Dec!C29*5)+(Jan!C29*4)+(Feb!C29*3)+(Mar!C29*2)+(Apr!C29*1)</f>
        <v>24571</v>
      </c>
      <c r="E29" s="8"/>
      <c r="F29" s="31">
        <f>(Jul!E29*10)+(Aug!E29*9)+(Sep!E29*8)+(Oct!E29*7)+(Nov!E29*6)+(Dec!E29*5)+(Jan!E29*4)+(Feb!E29*3)+(Mar!E29*2)+(Apr!E29*1)</f>
        <v>0</v>
      </c>
      <c r="G29" s="8"/>
      <c r="H29" s="31">
        <f>Mar!H29+G29</f>
        <v>2899</v>
      </c>
      <c r="I29" s="31">
        <f t="shared" si="0"/>
        <v>0</v>
      </c>
      <c r="J29" s="31">
        <f t="shared" si="1"/>
        <v>27470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(Jul!C30*10)+(Aug!C30*9)+(Sep!C30*8)+(Oct!C30*7)+(Nov!C30*6)+(Dec!C30*5)+(Jan!C30*4)+(Feb!C30*3)+(Mar!C30*2)+(Apr!C30*1)</f>
        <v>116548</v>
      </c>
      <c r="E30" s="8"/>
      <c r="F30" s="31">
        <f>(Jul!E30*10)+(Aug!E30*9)+(Sep!E30*8)+(Oct!E30*7)+(Nov!E30*6)+(Dec!E30*5)+(Jan!E30*4)+(Feb!E30*3)+(Mar!E30*2)+(Apr!E30*1)</f>
        <v>0</v>
      </c>
      <c r="G30" s="8"/>
      <c r="H30" s="31">
        <f>Mar!H30+G30</f>
        <v>20796</v>
      </c>
      <c r="I30" s="31">
        <f t="shared" si="0"/>
        <v>0</v>
      </c>
      <c r="J30" s="31">
        <f t="shared" si="1"/>
        <v>137344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(Jul!C31*10)+(Aug!C31*9)+(Sep!C31*8)+(Oct!C31*7)+(Nov!C31*6)+(Dec!C31*5)+(Jan!C31*4)+(Feb!C31*3)+(Mar!C31*2)+(Apr!C31*1)</f>
        <v>214791</v>
      </c>
      <c r="E31" s="8"/>
      <c r="F31" s="31">
        <f>(Jul!E31*10)+(Aug!E31*9)+(Sep!E31*8)+(Oct!E31*7)+(Nov!E31*6)+(Dec!E31*5)+(Jan!E31*4)+(Feb!E31*3)+(Mar!E31*2)+(Apr!E31*1)</f>
        <v>0</v>
      </c>
      <c r="G31" s="8"/>
      <c r="H31" s="31">
        <f>Mar!H31+G31</f>
        <v>46476</v>
      </c>
      <c r="I31" s="31">
        <f t="shared" si="0"/>
        <v>0</v>
      </c>
      <c r="J31" s="31">
        <f t="shared" si="1"/>
        <v>261267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194081</v>
      </c>
      <c r="E32" s="8"/>
      <c r="F32" s="31">
        <f>(Jul!E32*10)+(Aug!E32*9)+(Sep!E32*8)+(Oct!E32*7)+(Nov!E32*6)+(Dec!E32*5)+(Jan!E32*4)+(Feb!E32*3)+(Mar!E32*2)+(Apr!E32*1)</f>
        <v>0</v>
      </c>
      <c r="G32" s="8"/>
      <c r="H32" s="31">
        <f>Mar!H32+G32</f>
        <v>109324</v>
      </c>
      <c r="I32" s="31">
        <f t="shared" si="0"/>
        <v>0</v>
      </c>
      <c r="J32" s="31">
        <f t="shared" si="1"/>
        <v>303405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(Jul!C33*10)+(Aug!C33*9)+(Sep!C33*8)+(Oct!C33*7)+(Nov!C33*6)+(Dec!C33*5)+(Jan!C33*4)+(Feb!C33*3)+(Mar!C33*2)+(Apr!C33*1)</f>
        <v>970033</v>
      </c>
      <c r="E33" s="8"/>
      <c r="F33" s="31">
        <f>(Jul!E33*10)+(Aug!E33*9)+(Sep!E33*8)+(Oct!E33*7)+(Nov!E33*6)+(Dec!E33*5)+(Jan!E33*4)+(Feb!E33*3)+(Mar!E33*2)+(Apr!E33*1)</f>
        <v>0</v>
      </c>
      <c r="G33" s="8"/>
      <c r="H33" s="31">
        <f>Mar!H33+G33</f>
        <v>138286</v>
      </c>
      <c r="I33" s="31">
        <f t="shared" si="0"/>
        <v>0</v>
      </c>
      <c r="J33" s="31">
        <f t="shared" si="1"/>
        <v>1108319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(Jul!C34*10)+(Aug!C34*9)+(Sep!C34*8)+(Oct!C34*7)+(Nov!C34*6)+(Dec!C34*5)+(Jan!C34*4)+(Feb!C34*3)+(Mar!C34*2)+(Apr!C34*1)</f>
        <v>143906</v>
      </c>
      <c r="E34" s="8"/>
      <c r="F34" s="31">
        <f>(Jul!E34*10)+(Aug!E34*9)+(Sep!E34*8)+(Oct!E34*7)+(Nov!E34*6)+(Dec!E34*5)+(Jan!E34*4)+(Feb!E34*3)+(Mar!E34*2)+(Apr!E34*1)</f>
        <v>0</v>
      </c>
      <c r="G34" s="8"/>
      <c r="H34" s="31">
        <f>Mar!H34+G34</f>
        <v>36491</v>
      </c>
      <c r="I34" s="31">
        <f t="shared" si="0"/>
        <v>0</v>
      </c>
      <c r="J34" s="31">
        <f t="shared" si="1"/>
        <v>180397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(Jul!C35*10)+(Aug!C35*9)+(Sep!C35*8)+(Oct!C35*7)+(Nov!C35*6)+(Dec!C35*5)+(Jan!C35*4)+(Feb!C35*3)+(Mar!C35*2)+(Apr!C35*1)</f>
        <v>2012250</v>
      </c>
      <c r="E35" s="8"/>
      <c r="F35" s="31">
        <f>(Jul!E35*10)+(Aug!E35*9)+(Sep!E35*8)+(Oct!E35*7)+(Nov!E35*6)+(Dec!E35*5)+(Jan!E35*4)+(Feb!E35*3)+(Mar!E35*2)+(Apr!E35*1)</f>
        <v>5420</v>
      </c>
      <c r="G35" s="8"/>
      <c r="H35" s="31">
        <f>Mar!H35+G35</f>
        <v>294541</v>
      </c>
      <c r="I35" s="31">
        <f t="shared" si="0"/>
        <v>0</v>
      </c>
      <c r="J35" s="31">
        <f t="shared" si="1"/>
        <v>2312211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700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0</v>
      </c>
      <c r="I36" s="31">
        <f t="shared" si="0"/>
        <v>0</v>
      </c>
      <c r="J36" s="31">
        <f t="shared" si="1"/>
        <v>700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(Jul!C37*10)+(Aug!C37*9)+(Sep!C37*8)+(Oct!C37*7)+(Nov!C37*6)+(Dec!C37*5)+(Jan!C37*4)+(Feb!C37*3)+(Mar!C37*2)+(Apr!C37*1)</f>
        <v>111733</v>
      </c>
      <c r="E37" s="8"/>
      <c r="F37" s="31">
        <f>(Jul!E37*10)+(Aug!E37*9)+(Sep!E37*8)+(Oct!E37*7)+(Nov!E37*6)+(Dec!E37*5)+(Jan!E37*4)+(Feb!E37*3)+(Mar!E37*2)+(Apr!E37*1)</f>
        <v>0</v>
      </c>
      <c r="G37" s="8"/>
      <c r="H37" s="31">
        <f>Mar!H37+G37</f>
        <v>40180</v>
      </c>
      <c r="I37" s="31">
        <f t="shared" si="0"/>
        <v>0</v>
      </c>
      <c r="J37" s="31">
        <f t="shared" si="1"/>
        <v>151913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(Jul!C38*10)+(Aug!C38*9)+(Sep!C38*8)+(Oct!C38*7)+(Nov!C38*6)+(Dec!C38*5)+(Jan!C38*4)+(Feb!C38*3)+(Mar!C38*2)+(Apr!C38*1)</f>
        <v>401422</v>
      </c>
      <c r="E38" s="8"/>
      <c r="F38" s="31">
        <f>(Jul!E38*10)+(Aug!E38*9)+(Sep!E38*8)+(Oct!E38*7)+(Nov!E38*6)+(Dec!E38*5)+(Jan!E38*4)+(Feb!E38*3)+(Mar!E38*2)+(Apr!E38*1)</f>
        <v>3270</v>
      </c>
      <c r="G38" s="8"/>
      <c r="H38" s="31">
        <f>Mar!H38+G38</f>
        <v>57756</v>
      </c>
      <c r="I38" s="31">
        <f t="shared" si="0"/>
        <v>0</v>
      </c>
      <c r="J38" s="31">
        <f t="shared" si="1"/>
        <v>462448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(Jul!C39*10)+(Aug!C39*9)+(Sep!C39*8)+(Oct!C39*7)+(Nov!C39*6)+(Dec!C39*5)+(Jan!C39*4)+(Feb!C39*3)+(Mar!C39*2)+(Apr!C39*1)</f>
        <v>1984745</v>
      </c>
      <c r="E39" s="8"/>
      <c r="F39" s="31">
        <f>(Jul!E39*10)+(Aug!E39*9)+(Sep!E39*8)+(Oct!E39*7)+(Nov!E39*6)+(Dec!E39*5)+(Jan!E39*4)+(Feb!E39*3)+(Mar!E39*2)+(Apr!E39*1)</f>
        <v>0</v>
      </c>
      <c r="G39" s="8"/>
      <c r="H39" s="31">
        <f>Mar!H39+G39</f>
        <v>478179</v>
      </c>
      <c r="I39" s="31">
        <f t="shared" si="0"/>
        <v>0</v>
      </c>
      <c r="J39" s="31">
        <f t="shared" si="1"/>
        <v>2462924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(Jul!C40*10)+(Aug!C40*9)+(Sep!C40*8)+(Oct!C40*7)+(Nov!C40*6)+(Dec!C40*5)+(Jan!C40*4)+(Feb!C40*3)+(Mar!C40*2)+(Apr!C40*1)</f>
        <v>531302</v>
      </c>
      <c r="E40" s="8"/>
      <c r="F40" s="31">
        <f>(Jul!E40*10)+(Aug!E40*9)+(Sep!E40*8)+(Oct!E40*7)+(Nov!E40*6)+(Dec!E40*5)+(Jan!E40*4)+(Feb!E40*3)+(Mar!E40*2)+(Apr!E40*1)</f>
        <v>0</v>
      </c>
      <c r="G40" s="8"/>
      <c r="H40" s="31">
        <f>Mar!H40+G40</f>
        <v>313960</v>
      </c>
      <c r="I40" s="31">
        <f t="shared" si="0"/>
        <v>0</v>
      </c>
      <c r="J40" s="31">
        <f t="shared" si="1"/>
        <v>845262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(Jul!C41*10)+(Aug!C41*9)+(Sep!C41*8)+(Oct!C41*7)+(Nov!C41*6)+(Dec!C41*5)+(Jan!C41*4)+(Feb!C41*3)+(Mar!C41*2)+(Apr!C41*1)</f>
        <v>459688</v>
      </c>
      <c r="E41" s="8"/>
      <c r="F41" s="31">
        <f>(Jul!E41*10)+(Aug!E41*9)+(Sep!E41*8)+(Oct!E41*7)+(Nov!E41*6)+(Dec!E41*5)+(Jan!E41*4)+(Feb!E41*3)+(Mar!E41*2)+(Apr!E41*1)</f>
        <v>0</v>
      </c>
      <c r="G41" s="8"/>
      <c r="H41" s="31">
        <f>Mar!H41+G41</f>
        <v>14413</v>
      </c>
      <c r="I41" s="31">
        <f t="shared" si="0"/>
        <v>0</v>
      </c>
      <c r="J41" s="31">
        <f t="shared" si="1"/>
        <v>474101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(Jul!C42*10)+(Aug!C42*9)+(Sep!C42*8)+(Oct!C42*7)+(Nov!C42*6)+(Dec!C42*5)+(Jan!C42*4)+(Feb!C42*3)+(Mar!C42*2)+(Apr!C42*1)</f>
        <v>552670</v>
      </c>
      <c r="E42" s="8"/>
      <c r="F42" s="31">
        <f>(Jul!E42*10)+(Aug!E42*9)+(Sep!E42*8)+(Oct!E42*7)+(Nov!E42*6)+(Dec!E42*5)+(Jan!E42*4)+(Feb!E42*3)+(Mar!E42*2)+(Apr!E42*1)</f>
        <v>0</v>
      </c>
      <c r="G42" s="8"/>
      <c r="H42" s="31">
        <f>Mar!H42+G42</f>
        <v>171619</v>
      </c>
      <c r="I42" s="31">
        <f t="shared" si="0"/>
        <v>0</v>
      </c>
      <c r="J42" s="31">
        <f t="shared" si="1"/>
        <v>724289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(Jul!C43*10)+(Aug!C43*9)+(Sep!C43*8)+(Oct!C43*7)+(Nov!C43*6)+(Dec!C43*5)+(Jan!C43*4)+(Feb!C43*3)+(Mar!C43*2)+(Apr!C43*1)</f>
        <v>1700114</v>
      </c>
      <c r="E43" s="8"/>
      <c r="F43" s="31">
        <f>(Jul!E43*10)+(Aug!E43*9)+(Sep!E43*8)+(Oct!E43*7)+(Nov!E43*6)+(Dec!E43*5)+(Jan!E43*4)+(Feb!E43*3)+(Mar!E43*2)+(Apr!E43*1)</f>
        <v>3016</v>
      </c>
      <c r="G43" s="8"/>
      <c r="H43" s="31">
        <f>Mar!H43+G43</f>
        <v>434658</v>
      </c>
      <c r="I43" s="31">
        <f t="shared" si="0"/>
        <v>0</v>
      </c>
      <c r="J43" s="31">
        <f t="shared" si="1"/>
        <v>2137788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(Jul!C44*10)+(Aug!C44*9)+(Sep!C44*8)+(Oct!C44*7)+(Nov!C44*6)+(Dec!C44*5)+(Jan!C44*4)+(Feb!C44*3)+(Mar!C44*2)+(Apr!C44*1)</f>
        <v>1074463</v>
      </c>
      <c r="E44" s="8"/>
      <c r="F44" s="31">
        <f>(Jul!E44*10)+(Aug!E44*9)+(Sep!E44*8)+(Oct!E44*7)+(Nov!E44*6)+(Dec!E44*5)+(Jan!E44*4)+(Feb!E44*3)+(Mar!E44*2)+(Apr!E44*1)</f>
        <v>24134</v>
      </c>
      <c r="G44" s="8"/>
      <c r="H44" s="31">
        <f>Mar!H44+G44</f>
        <v>367389</v>
      </c>
      <c r="I44" s="31">
        <f t="shared" si="0"/>
        <v>0</v>
      </c>
      <c r="J44" s="31">
        <f t="shared" si="1"/>
        <v>1465986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153688</v>
      </c>
      <c r="E45" s="8"/>
      <c r="F45" s="31">
        <f>(Jul!E45*10)+(Aug!E45*9)+(Sep!E45*8)+(Oct!E45*7)+(Nov!E45*6)+(Dec!E45*5)+(Jan!E45*4)+(Feb!E45*3)+(Mar!E45*2)+(Apr!E45*1)</f>
        <v>0</v>
      </c>
      <c r="G45" s="8"/>
      <c r="H45" s="31">
        <f>Mar!H45+G45</f>
        <v>53727</v>
      </c>
      <c r="I45" s="31">
        <f t="shared" si="0"/>
        <v>0</v>
      </c>
      <c r="J45" s="31">
        <f t="shared" si="1"/>
        <v>207415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65817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439</v>
      </c>
      <c r="I46" s="31">
        <f t="shared" si="0"/>
        <v>0</v>
      </c>
      <c r="J46" s="31">
        <f t="shared" si="1"/>
        <v>66256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(Jul!C47*10)+(Aug!C47*9)+(Sep!C47*8)+(Oct!C47*7)+(Nov!C47*6)+(Dec!C47*5)+(Jan!C47*4)+(Feb!C47*3)+(Mar!C47*2)+(Apr!C47*1)</f>
        <v>733024</v>
      </c>
      <c r="E47" s="8"/>
      <c r="F47" s="31">
        <f>(Jul!E47*10)+(Aug!E47*9)+(Sep!E47*8)+(Oct!E47*7)+(Nov!E47*6)+(Dec!E47*5)+(Jan!E47*4)+(Feb!E47*3)+(Mar!E47*2)+(Apr!E47*1)</f>
        <v>0</v>
      </c>
      <c r="G47" s="8"/>
      <c r="H47" s="31">
        <f>Mar!H47+G47</f>
        <v>177105</v>
      </c>
      <c r="I47" s="31">
        <f t="shared" si="0"/>
        <v>0</v>
      </c>
      <c r="J47" s="31">
        <f t="shared" si="1"/>
        <v>910129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(Jul!C48*10)+(Aug!C48*9)+(Sep!C48*8)+(Oct!C48*7)+(Nov!C48*6)+(Dec!C48*5)+(Jan!C48*4)+(Feb!C48*3)+(Mar!C48*2)+(Apr!C48*1)</f>
        <v>1903430</v>
      </c>
      <c r="E48" s="8"/>
      <c r="F48" s="31">
        <f>(Jul!E48*10)+(Aug!E48*9)+(Sep!E48*8)+(Oct!E48*7)+(Nov!E48*6)+(Dec!E48*5)+(Jan!E48*4)+(Feb!E48*3)+(Mar!E48*2)+(Apr!E48*1)</f>
        <v>49405</v>
      </c>
      <c r="G48" s="8"/>
      <c r="H48" s="31">
        <f>Mar!H48+G48</f>
        <v>298101</v>
      </c>
      <c r="I48" s="31">
        <f t="shared" si="0"/>
        <v>0</v>
      </c>
      <c r="J48" s="31">
        <f t="shared" si="1"/>
        <v>2250936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(Jul!C49*10)+(Aug!C49*9)+(Sep!C49*8)+(Oct!C49*7)+(Nov!C49*6)+(Dec!C49*5)+(Jan!C49*4)+(Feb!C49*3)+(Mar!C49*2)+(Apr!C49*1)</f>
        <v>1559634</v>
      </c>
      <c r="E49" s="8"/>
      <c r="F49" s="31">
        <f>(Jul!E49*10)+(Aug!E49*9)+(Sep!E49*8)+(Oct!E49*7)+(Nov!E49*6)+(Dec!E49*5)+(Jan!E49*4)+(Feb!E49*3)+(Mar!E49*2)+(Apr!E49*1)</f>
        <v>3626</v>
      </c>
      <c r="G49" s="8"/>
      <c r="H49" s="31">
        <f>Mar!H49+G49</f>
        <v>214569</v>
      </c>
      <c r="I49" s="31">
        <f t="shared" si="0"/>
        <v>0</v>
      </c>
      <c r="J49" s="31">
        <f t="shared" si="1"/>
        <v>1777829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411738</v>
      </c>
      <c r="E50" s="8"/>
      <c r="F50" s="31">
        <f>(Jul!E50*10)+(Aug!E50*9)+(Sep!E50*8)+(Oct!E50*7)+(Nov!E50*6)+(Dec!E50*5)+(Jan!E50*4)+(Feb!E50*3)+(Mar!E50*2)+(Apr!E50*1)</f>
        <v>0</v>
      </c>
      <c r="G50" s="8"/>
      <c r="H50" s="31">
        <f>Mar!H50+G50</f>
        <v>48166</v>
      </c>
      <c r="I50" s="31">
        <f t="shared" si="0"/>
        <v>0</v>
      </c>
      <c r="J50" s="31">
        <f t="shared" si="1"/>
        <v>459904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(Jul!C51*10)+(Aug!C51*9)+(Sep!C51*8)+(Oct!C51*7)+(Nov!C51*6)+(Dec!C51*5)+(Jan!C51*4)+(Feb!C51*3)+(Mar!C51*2)+(Apr!C51*1)</f>
        <v>2440281</v>
      </c>
      <c r="E51" s="8"/>
      <c r="F51" s="31">
        <f>(Jul!E51*10)+(Aug!E51*9)+(Sep!E51*8)+(Oct!E51*7)+(Nov!E51*6)+(Dec!E51*5)+(Jan!E51*4)+(Feb!E51*3)+(Mar!E51*2)+(Apr!E51*1)</f>
        <v>0</v>
      </c>
      <c r="G51" s="8"/>
      <c r="H51" s="31">
        <f>Mar!H51+G51</f>
        <v>266297</v>
      </c>
      <c r="I51" s="31">
        <f t="shared" si="0"/>
        <v>0</v>
      </c>
      <c r="J51" s="31">
        <f t="shared" si="1"/>
        <v>2706578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(Jul!C52*10)+(Aug!C52*9)+(Sep!C52*8)+(Oct!C52*7)+(Nov!C52*6)+(Dec!C52*5)+(Jan!C52*4)+(Feb!C52*3)+(Mar!C52*2)+(Apr!C52*1)</f>
        <v>181324</v>
      </c>
      <c r="E52" s="8"/>
      <c r="F52" s="31">
        <f>(Jul!E52*10)+(Aug!E52*9)+(Sep!E52*8)+(Oct!E52*7)+(Nov!E52*6)+(Dec!E52*5)+(Jan!E52*4)+(Feb!E52*3)+(Mar!E52*2)+(Apr!E52*1)</f>
        <v>0</v>
      </c>
      <c r="G52" s="8"/>
      <c r="H52" s="31">
        <f>Mar!H52+G52</f>
        <v>39277</v>
      </c>
      <c r="I52" s="31">
        <f t="shared" si="0"/>
        <v>0</v>
      </c>
      <c r="J52" s="31">
        <f t="shared" si="1"/>
        <v>220601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22988</v>
      </c>
      <c r="E53" s="8"/>
      <c r="F53" s="31">
        <f>(Jul!E53*10)+(Aug!E53*9)+(Sep!E53*8)+(Oct!E53*7)+(Nov!E53*6)+(Dec!E53*5)+(Jan!E53*4)+(Feb!E53*3)+(Mar!E53*2)+(Apr!E53*1)</f>
        <v>0</v>
      </c>
      <c r="G53" s="8"/>
      <c r="H53" s="31">
        <f>Mar!H53+G53</f>
        <v>0</v>
      </c>
      <c r="I53" s="31">
        <f t="shared" si="0"/>
        <v>0</v>
      </c>
      <c r="J53" s="31">
        <f t="shared" si="1"/>
        <v>22988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(Jul!C54*10)+(Aug!C54*9)+(Sep!C54*8)+(Oct!C54*7)+(Nov!C54*6)+(Dec!C54*5)+(Jan!C54*4)+(Feb!C54*3)+(Mar!C54*2)+(Apr!C54*1)</f>
        <v>475910</v>
      </c>
      <c r="E54" s="8"/>
      <c r="F54" s="31">
        <f>(Jul!E54*10)+(Aug!E54*9)+(Sep!E54*8)+(Oct!E54*7)+(Nov!E54*6)+(Dec!E54*5)+(Jan!E54*4)+(Feb!E54*3)+(Mar!E54*2)+(Apr!E54*1)</f>
        <v>0</v>
      </c>
      <c r="G54" s="8"/>
      <c r="H54" s="31">
        <f>Mar!H54+G54</f>
        <v>37889</v>
      </c>
      <c r="I54" s="31">
        <f t="shared" si="0"/>
        <v>0</v>
      </c>
      <c r="J54" s="31">
        <f t="shared" si="1"/>
        <v>513799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(Jul!C55*10)+(Aug!C55*9)+(Sep!C55*8)+(Oct!C55*7)+(Nov!C55*6)+(Dec!C55*5)+(Jan!C55*4)+(Feb!C55*3)+(Mar!C55*2)+(Apr!C55*1)</f>
        <v>1741392</v>
      </c>
      <c r="E55" s="8"/>
      <c r="F55" s="31">
        <f>(Jul!E55*10)+(Aug!E55*9)+(Sep!E55*8)+(Oct!E55*7)+(Nov!E55*6)+(Dec!E55*5)+(Jan!E55*4)+(Feb!E55*3)+(Mar!E55*2)+(Apr!E55*1)</f>
        <v>22225</v>
      </c>
      <c r="G55" s="8"/>
      <c r="H55" s="31">
        <f>Mar!H55+G55</f>
        <v>533297</v>
      </c>
      <c r="I55" s="31">
        <f t="shared" si="0"/>
        <v>0</v>
      </c>
      <c r="J55" s="31">
        <f t="shared" si="1"/>
        <v>2296914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24920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99</v>
      </c>
      <c r="I56" s="31">
        <f t="shared" si="0"/>
        <v>0</v>
      </c>
      <c r="J56" s="31">
        <f t="shared" si="1"/>
        <v>25019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(Jul!C57*10)+(Aug!C57*9)+(Sep!C57*8)+(Oct!C57*7)+(Nov!C57*6)+(Dec!C57*5)+(Jan!C57*4)+(Feb!C57*3)+(Mar!C57*2)+(Apr!C57*1)</f>
        <v>342098</v>
      </c>
      <c r="E57" s="8"/>
      <c r="F57" s="31">
        <f>(Jul!E57*10)+(Aug!E57*9)+(Sep!E57*8)+(Oct!E57*7)+(Nov!E57*6)+(Dec!E57*5)+(Jan!E57*4)+(Feb!E57*3)+(Mar!E57*2)+(Apr!E57*1)</f>
        <v>0</v>
      </c>
      <c r="G57" s="8"/>
      <c r="H57" s="31">
        <f>Mar!H57+G57</f>
        <v>97375</v>
      </c>
      <c r="I57" s="31">
        <f t="shared" si="0"/>
        <v>0</v>
      </c>
      <c r="J57" s="31">
        <f t="shared" si="1"/>
        <v>439473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(Jul!C58*10)+(Aug!C58*9)+(Sep!C58*8)+(Oct!C58*7)+(Nov!C58*6)+(Dec!C58*5)+(Jan!C58*4)+(Feb!C58*3)+(Mar!C58*2)+(Apr!C58*1)</f>
        <v>182855</v>
      </c>
      <c r="E58" s="8"/>
      <c r="F58" s="31">
        <f>(Jul!E58*10)+(Aug!E58*9)+(Sep!E58*8)+(Oct!E58*7)+(Nov!E58*6)+(Dec!E58*5)+(Jan!E58*4)+(Feb!E58*3)+(Mar!E58*2)+(Apr!E58*1)</f>
        <v>2980</v>
      </c>
      <c r="G58" s="8"/>
      <c r="H58" s="31">
        <f>Mar!H58+G58</f>
        <v>24925</v>
      </c>
      <c r="I58" s="31">
        <f t="shared" si="0"/>
        <v>0</v>
      </c>
      <c r="J58" s="31">
        <f t="shared" si="1"/>
        <v>210760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321062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92196</v>
      </c>
      <c r="I59" s="31">
        <f t="shared" si="0"/>
        <v>0</v>
      </c>
      <c r="J59" s="31">
        <f t="shared" si="1"/>
        <v>413258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(Jul!C60*10)+(Aug!C60*9)+(Sep!C60*8)+(Oct!C60*7)+(Nov!C60*6)+(Dec!C60*5)+(Jan!C60*4)+(Feb!C60*3)+(Mar!C60*2)+(Apr!C60*1)</f>
        <v>3594720</v>
      </c>
      <c r="E60" s="8"/>
      <c r="F60" s="31">
        <f>(Jul!E60*10)+(Aug!E60*9)+(Sep!E60*8)+(Oct!E60*7)+(Nov!E60*6)+(Dec!E60*5)+(Jan!E60*4)+(Feb!E60*3)+(Mar!E60*2)+(Apr!E60*1)</f>
        <v>105547</v>
      </c>
      <c r="G60" s="8"/>
      <c r="H60" s="31">
        <f>Mar!H60+G60</f>
        <v>684695</v>
      </c>
      <c r="I60" s="31">
        <f t="shared" si="0"/>
        <v>0</v>
      </c>
      <c r="J60" s="31">
        <f t="shared" si="1"/>
        <v>4384962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185849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29430</v>
      </c>
      <c r="I61" s="31">
        <f t="shared" si="0"/>
        <v>0</v>
      </c>
      <c r="J61" s="31">
        <f t="shared" si="1"/>
        <v>215279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(Jul!C62*10)+(Aug!C62*9)+(Sep!C62*8)+(Oct!C62*7)+(Nov!C62*6)+(Dec!C62*5)+(Jan!C62*4)+(Feb!C62*3)+(Mar!C62*2)+(Apr!C62*1)</f>
        <v>11109</v>
      </c>
      <c r="E62" s="8"/>
      <c r="F62" s="31">
        <f>(Jul!E62*10)+(Aug!E62*9)+(Sep!E62*8)+(Oct!E62*7)+(Nov!E62*6)+(Dec!E62*5)+(Jan!E62*4)+(Feb!E62*3)+(Mar!E62*2)+(Apr!E62*1)</f>
        <v>0</v>
      </c>
      <c r="G62" s="8"/>
      <c r="H62" s="31">
        <f>Mar!H62+G62</f>
        <v>0</v>
      </c>
      <c r="I62" s="31">
        <f t="shared" si="0"/>
        <v>0</v>
      </c>
      <c r="J62" s="31">
        <f t="shared" si="1"/>
        <v>11109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(Jul!C63*10)+(Aug!C63*9)+(Sep!C63*8)+(Oct!C63*7)+(Nov!C63*6)+(Dec!C63*5)+(Jan!C63*4)+(Feb!C63*3)+(Mar!C63*2)+(Apr!C63*1)</f>
        <v>469114</v>
      </c>
      <c r="E63" s="8"/>
      <c r="F63" s="31">
        <f>(Jul!E63*10)+(Aug!E63*9)+(Sep!E63*8)+(Oct!E63*7)+(Nov!E63*6)+(Dec!E63*5)+(Jan!E63*4)+(Feb!E63*3)+(Mar!E63*2)+(Apr!E63*1)</f>
        <v>11760</v>
      </c>
      <c r="G63" s="8"/>
      <c r="H63" s="31">
        <f>Mar!H63+G63</f>
        <v>108291</v>
      </c>
      <c r="I63" s="31">
        <f t="shared" si="0"/>
        <v>0</v>
      </c>
      <c r="J63" s="31">
        <f t="shared" si="1"/>
        <v>589165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96842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1365</v>
      </c>
      <c r="I64" s="31">
        <f t="shared" ref="I64:I71" si="2">C64+E64+G64</f>
        <v>0</v>
      </c>
      <c r="J64" s="31">
        <f t="shared" ref="J64:J71" si="3">D64+F64+H64</f>
        <v>98207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3808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0</v>
      </c>
      <c r="I65" s="31">
        <f t="shared" si="2"/>
        <v>0</v>
      </c>
      <c r="J65" s="31">
        <f t="shared" si="3"/>
        <v>3808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52925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12978</v>
      </c>
      <c r="I66" s="31">
        <f t="shared" si="2"/>
        <v>0</v>
      </c>
      <c r="J66" s="31">
        <f t="shared" si="3"/>
        <v>65903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0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17283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0</v>
      </c>
      <c r="I68" s="31">
        <f t="shared" si="2"/>
        <v>0</v>
      </c>
      <c r="J68" s="31">
        <f t="shared" si="3"/>
        <v>17283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(Jul!C69*10)+(Aug!C69*9)+(Sep!C69*8)+(Oct!C69*7)+(Nov!C69*6)+(Dec!C69*5)+(Jan!C69*4)+(Feb!C69*3)+(Mar!C69*2)+(Apr!C69*1)</f>
        <v>116572</v>
      </c>
      <c r="E69" s="8"/>
      <c r="F69" s="31">
        <f>(Jul!E69*10)+(Aug!E69*9)+(Sep!E69*8)+(Oct!E69*7)+(Nov!E69*6)+(Dec!E69*5)+(Jan!E69*4)+(Feb!E69*3)+(Mar!E69*2)+(Apr!E69*1)</f>
        <v>0</v>
      </c>
      <c r="G69" s="8"/>
      <c r="H69" s="31">
        <f>Mar!H69+G69</f>
        <v>20096</v>
      </c>
      <c r="I69" s="31">
        <f t="shared" si="2"/>
        <v>0</v>
      </c>
      <c r="J69" s="31">
        <f t="shared" si="3"/>
        <v>136668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(Jul!C70*10)+(Aug!C70*9)+(Sep!C70*8)+(Oct!C70*7)+(Nov!C70*6)+(Dec!C70*5)+(Jan!C70*4)+(Feb!C70*3)+(Mar!C70*2)+(Apr!C70*1)</f>
        <v>167674</v>
      </c>
      <c r="E70" s="8"/>
      <c r="F70" s="31">
        <f>(Jul!E70*10)+(Aug!E70*9)+(Sep!E70*8)+(Oct!E70*7)+(Nov!E70*6)+(Dec!E70*5)+(Jan!E70*4)+(Feb!E70*3)+(Mar!E70*2)+(Apr!E70*1)</f>
        <v>0</v>
      </c>
      <c r="G70" s="8"/>
      <c r="H70" s="31">
        <f>Mar!H70+G70</f>
        <v>10396</v>
      </c>
      <c r="I70" s="31">
        <f t="shared" si="2"/>
        <v>0</v>
      </c>
      <c r="J70" s="31">
        <f t="shared" si="3"/>
        <v>178070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(Jul!C71*10)+(Aug!C71*9)+(Sep!C71*8)+(Oct!C71*7)+(Nov!C71*6)+(Dec!C71*5)+(Jan!C71*4)+(Feb!C71*3)+(Mar!C71*2)+(Apr!C71*1)</f>
        <v>1287262</v>
      </c>
      <c r="E71" s="8"/>
      <c r="F71" s="31">
        <f>(Jul!E71*10)+(Aug!E71*9)+(Sep!E71*8)+(Oct!E71*7)+(Nov!E71*6)+(Dec!E71*5)+(Jan!E71*4)+(Feb!E71*3)+(Mar!E71*2)+(Apr!E71*1)</f>
        <v>0</v>
      </c>
      <c r="G71" s="8"/>
      <c r="H71" s="31">
        <f>Mar!H71+G71</f>
        <v>333661</v>
      </c>
      <c r="I71" s="31">
        <f t="shared" si="2"/>
        <v>0</v>
      </c>
      <c r="J71" s="31">
        <f t="shared" si="3"/>
        <v>1620923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4282563</v>
      </c>
      <c r="E72" s="32">
        <f t="shared" si="4"/>
        <v>0</v>
      </c>
      <c r="F72" s="32">
        <f t="shared" si="4"/>
        <v>29847</v>
      </c>
      <c r="G72" s="32">
        <f t="shared" si="4"/>
        <v>0</v>
      </c>
      <c r="H72" s="32">
        <f t="shared" si="4"/>
        <v>1301762</v>
      </c>
      <c r="I72" s="32">
        <f t="shared" si="4"/>
        <v>0</v>
      </c>
      <c r="J72" s="32">
        <f t="shared" si="4"/>
        <v>5614172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26700426</v>
      </c>
      <c r="E73" s="32">
        <f t="shared" si="5"/>
        <v>0</v>
      </c>
      <c r="F73" s="32">
        <f t="shared" si="5"/>
        <v>231383</v>
      </c>
      <c r="G73" s="32">
        <f t="shared" si="5"/>
        <v>0</v>
      </c>
      <c r="H73" s="32">
        <f t="shared" si="5"/>
        <v>5541170</v>
      </c>
      <c r="I73" s="32">
        <f t="shared" si="5"/>
        <v>0</v>
      </c>
      <c r="J73" s="32">
        <f t="shared" si="5"/>
        <v>32472979</v>
      </c>
    </row>
    <row r="74" spans="1:10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30982989</v>
      </c>
      <c r="E74" s="32">
        <f t="shared" si="6"/>
        <v>0</v>
      </c>
      <c r="F74" s="32">
        <f t="shared" si="6"/>
        <v>261230</v>
      </c>
      <c r="G74" s="32">
        <f t="shared" si="6"/>
        <v>0</v>
      </c>
      <c r="H74" s="32">
        <f t="shared" si="6"/>
        <v>6842932</v>
      </c>
      <c r="I74" s="32">
        <f t="shared" si="6"/>
        <v>0</v>
      </c>
      <c r="J74" s="32">
        <f t="shared" si="6"/>
        <v>38087151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44" activePane="bottomLeft" state="frozen"/>
      <selection pane="bottomLeft" activeCell="G71" sqref="G71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1">
        <f>(Jul!C5*11)+(Aug!C5*10)+(Sep!C5*9)+(Oct!C5*8)+(Nov!C5*7)+(Dec!C5*6)+(Jan!C5*5)+(Feb!C5*4)+(Mar!C5*3)+(Apr!C5*2)+(May!C5*1)</f>
        <v>1536214</v>
      </c>
      <c r="E5" s="8"/>
      <c r="F5" s="31">
        <f>(Jul!E5*11)+(Aug!E5*10)+(Sep!E5*9)+(Oct!E5*8)+(Nov!E5*7)+(Dec!E5*6)+(Jan!E5*5)+(Feb!E5*4)+(Mar!E5*3)+(Apr!E5*2)+(May!E5*1)</f>
        <v>12830</v>
      </c>
      <c r="G5" s="8"/>
      <c r="H5" s="31">
        <f>Apr!H5+G5</f>
        <v>362878</v>
      </c>
      <c r="I5" s="31">
        <f t="shared" ref="I5:I63" si="0">C5+E5+G5</f>
        <v>0</v>
      </c>
      <c r="J5" s="49">
        <f t="shared" ref="J5:J63" si="1">D5+F5+H5</f>
        <v>1911922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71347</v>
      </c>
      <c r="E6" s="8"/>
      <c r="F6" s="31">
        <f>(Jul!E6*11)+(Aug!E6*10)+(Sep!E6*9)+(Oct!E6*8)+(Nov!E6*7)+(Dec!E6*6)+(Jan!E6*5)+(Feb!E6*4)+(Mar!E6*3)+(Apr!E6*2)+(May!E6*1)</f>
        <v>0</v>
      </c>
      <c r="G6" s="8"/>
      <c r="H6" s="31">
        <f>Apr!H6+G6</f>
        <v>9454</v>
      </c>
      <c r="I6" s="31">
        <f t="shared" si="0"/>
        <v>0</v>
      </c>
      <c r="J6" s="49">
        <f t="shared" si="1"/>
        <v>80801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/>
      <c r="D7" s="31">
        <f>(Jul!C7*11)+(Aug!C7*10)+(Sep!C7*9)+(Oct!C7*8)+(Nov!C7*7)+(Dec!C7*6)+(Jan!C7*5)+(Feb!C7*4)+(Mar!C7*3)+(Apr!C7*2)+(May!C7*1)</f>
        <v>45970</v>
      </c>
      <c r="E7" s="8"/>
      <c r="F7" s="31">
        <f>(Jul!E7*11)+(Aug!E7*10)+(Sep!E7*9)+(Oct!E7*8)+(Nov!E7*7)+(Dec!E7*6)+(Jan!E7*5)+(Feb!E7*4)+(Mar!E7*3)+(Apr!E7*2)+(May!E7*1)</f>
        <v>0</v>
      </c>
      <c r="G7" s="8"/>
      <c r="H7" s="31">
        <f>Apr!H7+G7</f>
        <v>25731</v>
      </c>
      <c r="I7" s="31">
        <f t="shared" si="0"/>
        <v>0</v>
      </c>
      <c r="J7" s="49">
        <f t="shared" si="1"/>
        <v>71701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42571</v>
      </c>
      <c r="E8" s="8"/>
      <c r="F8" s="31">
        <f>(Jul!E8*11)+(Aug!E8*10)+(Sep!E8*9)+(Oct!E8*8)+(Nov!E8*7)+(Dec!E8*6)+(Jan!E8*5)+(Feb!E8*4)+(Mar!E8*3)+(Apr!E8*2)+(May!E8*1)</f>
        <v>0</v>
      </c>
      <c r="G8" s="8"/>
      <c r="H8" s="31">
        <f>Apr!H8+G8</f>
        <v>3129</v>
      </c>
      <c r="I8" s="31">
        <f t="shared" si="0"/>
        <v>0</v>
      </c>
      <c r="J8" s="49">
        <f t="shared" si="1"/>
        <v>45700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/>
      <c r="D9" s="31">
        <f>(Jul!C9*11)+(Aug!C9*10)+(Sep!C9*9)+(Oct!C9*8)+(Nov!C9*7)+(Dec!C9*6)+(Jan!C9*5)+(Feb!C9*4)+(Mar!C9*3)+(Apr!C9*2)+(May!C9*1)</f>
        <v>239126</v>
      </c>
      <c r="E9" s="8"/>
      <c r="F9" s="31">
        <f>(Jul!E9*11)+(Aug!E9*10)+(Sep!E9*9)+(Oct!E9*8)+(Nov!E9*7)+(Dec!E9*6)+(Jan!E9*5)+(Feb!E9*4)+(Mar!E9*3)+(Apr!E9*2)+(May!E9*1)</f>
        <v>0</v>
      </c>
      <c r="G9" s="8"/>
      <c r="H9" s="31">
        <f>Apr!H9+G9</f>
        <v>55862</v>
      </c>
      <c r="I9" s="31">
        <f t="shared" si="0"/>
        <v>0</v>
      </c>
      <c r="J9" s="49">
        <f t="shared" si="1"/>
        <v>294988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1">
        <f>(Jul!C10*11)+(Aug!C10*10)+(Sep!C10*9)+(Oct!C10*8)+(Nov!C10*7)+(Dec!C10*6)+(Jan!C10*5)+(Feb!C10*4)+(Mar!C10*3)+(Apr!C10*2)+(May!C10*1)</f>
        <v>565044</v>
      </c>
      <c r="E10" s="8"/>
      <c r="F10" s="31">
        <f>(Jul!E10*11)+(Aug!E10*10)+(Sep!E10*9)+(Oct!E10*8)+(Nov!E10*7)+(Dec!E10*6)+(Jan!E10*5)+(Feb!E10*4)+(Mar!E10*3)+(Apr!E10*2)+(May!E10*1)</f>
        <v>20130</v>
      </c>
      <c r="G10" s="8"/>
      <c r="H10" s="31">
        <f>Apr!H10+G10</f>
        <v>160007</v>
      </c>
      <c r="I10" s="31">
        <f t="shared" si="0"/>
        <v>0</v>
      </c>
      <c r="J10" s="49">
        <f t="shared" si="1"/>
        <v>745181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1">
        <f>(Jul!C11*11)+(Aug!C11*10)+(Sep!C11*9)+(Oct!C11*8)+(Nov!C11*7)+(Dec!C11*6)+(Jan!C11*5)+(Feb!C11*4)+(Mar!C11*3)+(Apr!C11*2)+(May!C11*1)</f>
        <v>284785</v>
      </c>
      <c r="E11" s="8"/>
      <c r="F11" s="31">
        <f>(Jul!E11*11)+(Aug!E11*10)+(Sep!E11*9)+(Oct!E11*8)+(Nov!E11*7)+(Dec!E11*6)+(Jan!E11*5)+(Feb!E11*4)+(Mar!E11*3)+(Apr!E11*2)+(May!E11*1)</f>
        <v>0</v>
      </c>
      <c r="G11" s="8"/>
      <c r="H11" s="31">
        <f>Apr!H11+G11</f>
        <v>92593</v>
      </c>
      <c r="I11" s="31">
        <f t="shared" si="0"/>
        <v>0</v>
      </c>
      <c r="J11" s="49">
        <f t="shared" si="1"/>
        <v>377378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15215</v>
      </c>
      <c r="E12" s="8"/>
      <c r="F12" s="31">
        <f>(Jul!E12*11)+(Aug!E12*10)+(Sep!E12*9)+(Oct!E12*8)+(Nov!E12*7)+(Dec!E12*6)+(Jan!E12*5)+(Feb!E12*4)+(Mar!E12*3)+(Apr!E12*2)+(May!E12*1)</f>
        <v>0</v>
      </c>
      <c r="G12" s="8"/>
      <c r="H12" s="31">
        <f>Apr!H12+G12</f>
        <v>408</v>
      </c>
      <c r="I12" s="31">
        <f t="shared" si="0"/>
        <v>0</v>
      </c>
      <c r="J12" s="49">
        <f t="shared" si="1"/>
        <v>15623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/>
      <c r="D13" s="31">
        <f>(Jul!C13*11)+(Aug!C13*10)+(Sep!C13*9)+(Oct!C13*8)+(Nov!C13*7)+(Dec!C13*6)+(Jan!C13*5)+(Feb!C13*4)+(Mar!C13*3)+(Apr!C13*2)+(May!C13*1)</f>
        <v>36994</v>
      </c>
      <c r="E13" s="8"/>
      <c r="F13" s="31">
        <f>(Jul!E13*11)+(Aug!E13*10)+(Sep!E13*9)+(Oct!E13*8)+(Nov!E13*7)+(Dec!E13*6)+(Jan!E13*5)+(Feb!E13*4)+(Mar!E13*3)+(Apr!E13*2)+(May!E13*1)</f>
        <v>0</v>
      </c>
      <c r="G13" s="8"/>
      <c r="H13" s="31">
        <f>Apr!H13+G13</f>
        <v>55680</v>
      </c>
      <c r="I13" s="31">
        <f t="shared" si="0"/>
        <v>0</v>
      </c>
      <c r="J13" s="49">
        <f t="shared" si="1"/>
        <v>92674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1">
        <f>(Jul!C14*11)+(Aug!C14*10)+(Sep!C14*9)+(Oct!C14*8)+(Nov!C14*7)+(Dec!C14*6)+(Jan!C14*5)+(Feb!C14*4)+(Mar!C14*3)+(Apr!C14*2)+(May!C14*1)</f>
        <v>170321</v>
      </c>
      <c r="E14" s="8"/>
      <c r="F14" s="31">
        <f>(Jul!E14*11)+(Aug!E14*10)+(Sep!E14*9)+(Oct!E14*8)+(Nov!E14*7)+(Dec!E14*6)+(Jan!E14*5)+(Feb!E14*4)+(Mar!E14*3)+(Apr!E14*2)+(May!E14*1)</f>
        <v>0</v>
      </c>
      <c r="G14" s="8"/>
      <c r="H14" s="31">
        <f>Apr!H14+G14</f>
        <v>77873</v>
      </c>
      <c r="I14" s="31">
        <f t="shared" si="0"/>
        <v>0</v>
      </c>
      <c r="J14" s="49">
        <f t="shared" si="1"/>
        <v>248194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7798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912</v>
      </c>
      <c r="I15" s="31">
        <f t="shared" si="0"/>
        <v>0</v>
      </c>
      <c r="J15" s="49">
        <f t="shared" si="1"/>
        <v>8710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1">
        <f>(Jul!C16*11)+(Aug!C16*10)+(Sep!C16*9)+(Oct!C16*8)+(Nov!C16*7)+(Dec!C16*6)+(Jan!C16*5)+(Feb!C16*4)+(Mar!C16*3)+(Apr!C16*2)+(May!C16*1)</f>
        <v>435111</v>
      </c>
      <c r="E16" s="8"/>
      <c r="F16" s="31">
        <f>(Jul!E16*11)+(Aug!E16*10)+(Sep!E16*9)+(Oct!E16*8)+(Nov!E16*7)+(Dec!E16*6)+(Jan!E16*5)+(Feb!E16*4)+(Mar!E16*3)+(Apr!E16*2)+(May!E16*1)</f>
        <v>0</v>
      </c>
      <c r="G16" s="8"/>
      <c r="H16" s="31">
        <f>Apr!H16+G16</f>
        <v>86827</v>
      </c>
      <c r="I16" s="31">
        <f t="shared" si="0"/>
        <v>0</v>
      </c>
      <c r="J16" s="49">
        <f t="shared" si="1"/>
        <v>521938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1">
        <f>(Jul!C17*11)+(Aug!C17*10)+(Sep!C17*9)+(Oct!C17*8)+(Nov!C17*7)+(Dec!C17*6)+(Jan!C17*5)+(Feb!C17*4)+(Mar!C17*3)+(Apr!C17*2)+(May!C17*1)</f>
        <v>149055</v>
      </c>
      <c r="E17" s="8"/>
      <c r="F17" s="31">
        <f>(Jul!E17*11)+(Aug!E17*10)+(Sep!E17*9)+(Oct!E17*8)+(Nov!E17*7)+(Dec!E17*6)+(Jan!E17*5)+(Feb!E17*4)+(Mar!E17*3)+(Apr!E17*2)+(May!E17*1)</f>
        <v>0</v>
      </c>
      <c r="G17" s="8"/>
      <c r="H17" s="31">
        <f>Apr!H17+G17</f>
        <v>41409</v>
      </c>
      <c r="I17" s="31">
        <f t="shared" si="0"/>
        <v>0</v>
      </c>
      <c r="J17" s="49">
        <f t="shared" si="1"/>
        <v>190464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0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0</v>
      </c>
      <c r="I18" s="31">
        <f t="shared" si="0"/>
        <v>0</v>
      </c>
      <c r="J18" s="49">
        <f t="shared" si="1"/>
        <v>0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0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0</v>
      </c>
      <c r="I19" s="31">
        <f t="shared" si="0"/>
        <v>0</v>
      </c>
      <c r="J19" s="49">
        <f t="shared" si="1"/>
        <v>0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100540</v>
      </c>
      <c r="E20" s="8"/>
      <c r="F20" s="31">
        <f>(Jul!E20*11)+(Aug!E20*10)+(Sep!E20*9)+(Oct!E20*8)+(Nov!E20*7)+(Dec!E20*6)+(Jan!E20*5)+(Feb!E20*4)+(Mar!E20*3)+(Apr!E20*2)+(May!E20*1)</f>
        <v>0</v>
      </c>
      <c r="G20" s="8"/>
      <c r="H20" s="31">
        <f>Apr!H20+G20</f>
        <v>3235</v>
      </c>
      <c r="I20" s="31">
        <f t="shared" si="0"/>
        <v>0</v>
      </c>
      <c r="J20" s="49">
        <f t="shared" si="1"/>
        <v>103775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1">
        <f>(Jul!C21*11)+(Aug!C21*10)+(Sep!C21*9)+(Oct!C21*8)+(Nov!C21*7)+(Dec!C21*6)+(Jan!C21*5)+(Feb!C21*4)+(Mar!C21*3)+(Apr!C21*2)+(May!C21*1)</f>
        <v>47057</v>
      </c>
      <c r="E21" s="8"/>
      <c r="F21" s="31">
        <f>(Jul!E21*11)+(Aug!E21*10)+(Sep!E21*9)+(Oct!E21*8)+(Nov!E21*7)+(Dec!E21*6)+(Jan!E21*5)+(Feb!E21*4)+(Mar!E21*3)+(Apr!E21*2)+(May!E21*1)</f>
        <v>0</v>
      </c>
      <c r="G21" s="8"/>
      <c r="H21" s="31">
        <f>Apr!H21+G21</f>
        <v>17273</v>
      </c>
      <c r="I21" s="31">
        <f t="shared" si="0"/>
        <v>0</v>
      </c>
      <c r="J21" s="49">
        <f t="shared" si="1"/>
        <v>64330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1">
        <f>(Jul!C22*11)+(Aug!C22*10)+(Sep!C22*9)+(Oct!C22*8)+(Nov!C22*7)+(Dec!C22*6)+(Jan!C22*5)+(Feb!C22*4)+(Mar!C22*3)+(Apr!C22*2)+(May!C22*1)</f>
        <v>42946</v>
      </c>
      <c r="E22" s="8"/>
      <c r="F22" s="31">
        <f>(Jul!E22*11)+(Aug!E22*10)+(Sep!E22*9)+(Oct!E22*8)+(Nov!E22*7)+(Dec!E22*6)+(Jan!E22*5)+(Feb!E22*4)+(Mar!E22*3)+(Apr!E22*2)+(May!E22*1)</f>
        <v>0</v>
      </c>
      <c r="G22" s="8"/>
      <c r="H22" s="31">
        <f>Apr!H22+G22</f>
        <v>6607</v>
      </c>
      <c r="I22" s="31">
        <f t="shared" si="0"/>
        <v>0</v>
      </c>
      <c r="J22" s="49">
        <f t="shared" si="1"/>
        <v>49553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1">
        <f>(Jul!C23*11)+(Aug!C23*10)+(Sep!C23*9)+(Oct!C23*8)+(Nov!C23*7)+(Dec!C23*6)+(Jan!C23*5)+(Feb!C23*4)+(Mar!C23*3)+(Apr!C23*2)+(May!C23*1)</f>
        <v>9405</v>
      </c>
      <c r="E23" s="8"/>
      <c r="F23" s="31">
        <f>(Jul!E23*11)+(Aug!E23*10)+(Sep!E23*9)+(Oct!E23*8)+(Nov!E23*7)+(Dec!E23*6)+(Jan!E23*5)+(Feb!E23*4)+(Mar!E23*3)+(Apr!E23*2)+(May!E23*1)</f>
        <v>0</v>
      </c>
      <c r="G23" s="8"/>
      <c r="H23" s="31">
        <f>Apr!H23+G23</f>
        <v>1711</v>
      </c>
      <c r="I23" s="31">
        <f t="shared" si="0"/>
        <v>0</v>
      </c>
      <c r="J23" s="49">
        <f t="shared" si="1"/>
        <v>11116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1">
        <f>(Jul!C24*11)+(Aug!C24*10)+(Sep!C24*9)+(Oct!C24*8)+(Nov!C24*7)+(Dec!C24*6)+(Jan!C24*5)+(Feb!C24*4)+(Mar!C24*3)+(Apr!C24*2)+(May!C24*1)</f>
        <v>137755</v>
      </c>
      <c r="E24" s="8"/>
      <c r="F24" s="31">
        <f>(Jul!E24*11)+(Aug!E24*10)+(Sep!E24*9)+(Oct!E24*8)+(Nov!E24*7)+(Dec!E24*6)+(Jan!E24*5)+(Feb!E24*4)+(Mar!E24*3)+(Apr!E24*2)+(May!E24*1)</f>
        <v>0</v>
      </c>
      <c r="G24" s="8"/>
      <c r="H24" s="31">
        <f>Apr!H24+G24</f>
        <v>153712</v>
      </c>
      <c r="I24" s="31">
        <f t="shared" si="0"/>
        <v>0</v>
      </c>
      <c r="J24" s="49">
        <f t="shared" si="1"/>
        <v>291467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89876</v>
      </c>
      <c r="E25" s="8"/>
      <c r="F25" s="31">
        <f>(Jul!E25*11)+(Aug!E25*10)+(Sep!E25*9)+(Oct!E25*8)+(Nov!E25*7)+(Dec!E25*6)+(Jan!E25*5)+(Feb!E25*4)+(Mar!E25*3)+(Apr!E25*2)+(May!E25*1)</f>
        <v>0</v>
      </c>
      <c r="G25" s="8"/>
      <c r="H25" s="31">
        <f>Apr!H25+G25</f>
        <v>27915</v>
      </c>
      <c r="I25" s="31">
        <f t="shared" si="0"/>
        <v>0</v>
      </c>
      <c r="J25" s="49">
        <f t="shared" si="1"/>
        <v>117791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1">
        <f>(Jul!C26*11)+(Aug!C26*10)+(Sep!C26*9)+(Oct!C26*8)+(Nov!C26*7)+(Dec!C26*6)+(Jan!C26*5)+(Feb!C26*4)+(Mar!C26*3)+(Apr!C26*2)+(May!C26*1)</f>
        <v>210824</v>
      </c>
      <c r="E26" s="8"/>
      <c r="F26" s="31">
        <f>(Jul!E26*11)+(Aug!E26*10)+(Sep!E26*9)+(Oct!E26*8)+(Nov!E26*7)+(Dec!E26*6)+(Jan!E26*5)+(Feb!E26*4)+(Mar!E26*3)+(Apr!E26*2)+(May!E26*1)</f>
        <v>0</v>
      </c>
      <c r="G26" s="8"/>
      <c r="H26" s="31">
        <f>Apr!H26+G26</f>
        <v>30177</v>
      </c>
      <c r="I26" s="31">
        <f t="shared" si="0"/>
        <v>0</v>
      </c>
      <c r="J26" s="49">
        <f t="shared" si="1"/>
        <v>241001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/>
      <c r="D27" s="31">
        <f>(Jul!C27*11)+(Aug!C27*10)+(Sep!C27*9)+(Oct!C27*8)+(Nov!C27*7)+(Dec!C27*6)+(Jan!C27*5)+(Feb!C27*4)+(Mar!C27*3)+(Apr!C27*2)+(May!C27*1)</f>
        <v>78170</v>
      </c>
      <c r="E27" s="8"/>
      <c r="F27" s="31">
        <f>(Jul!E27*11)+(Aug!E27*10)+(Sep!E27*9)+(Oct!E27*8)+(Nov!E27*7)+(Dec!E27*6)+(Jan!E27*5)+(Feb!E27*4)+(Mar!E27*3)+(Apr!E27*2)+(May!E27*1)</f>
        <v>0</v>
      </c>
      <c r="G27" s="8"/>
      <c r="H27" s="31">
        <f>Apr!H27+G27</f>
        <v>8795</v>
      </c>
      <c r="I27" s="31">
        <f t="shared" si="0"/>
        <v>0</v>
      </c>
      <c r="J27" s="49">
        <f t="shared" si="1"/>
        <v>86965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1">
        <f>(Jul!C28*11)+(Aug!C28*10)+(Sep!C28*9)+(Oct!C28*8)+(Nov!C28*7)+(Dec!C28*6)+(Jan!C28*5)+(Feb!C28*4)+(Mar!C28*3)+(Apr!C28*2)+(May!C28*1)</f>
        <v>96383</v>
      </c>
      <c r="E28" s="8"/>
      <c r="F28" s="31">
        <f>(Jul!E28*11)+(Aug!E28*10)+(Sep!E28*9)+(Oct!E28*8)+(Nov!E28*7)+(Dec!E28*6)+(Jan!E28*5)+(Feb!E28*4)+(Mar!E28*3)+(Apr!E28*2)+(May!E28*1)</f>
        <v>0</v>
      </c>
      <c r="G28" s="8"/>
      <c r="H28" s="31">
        <f>Apr!H28+G28</f>
        <v>9403</v>
      </c>
      <c r="I28" s="31">
        <f t="shared" si="0"/>
        <v>0</v>
      </c>
      <c r="J28" s="49">
        <f t="shared" si="1"/>
        <v>105786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27447</v>
      </c>
      <c r="E29" s="8"/>
      <c r="F29" s="31">
        <f>(Jul!E29*11)+(Aug!E29*10)+(Sep!E29*9)+(Oct!E29*8)+(Nov!E29*7)+(Dec!E29*6)+(Jan!E29*5)+(Feb!E29*4)+(Mar!E29*3)+(Apr!E29*2)+(May!E29*1)</f>
        <v>0</v>
      </c>
      <c r="G29" s="8"/>
      <c r="H29" s="31">
        <f>Apr!H29+G29</f>
        <v>2899</v>
      </c>
      <c r="I29" s="31">
        <f t="shared" si="0"/>
        <v>0</v>
      </c>
      <c r="J29" s="49">
        <f t="shared" si="1"/>
        <v>30346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1">
        <f>(Jul!C30*11)+(Aug!C30*10)+(Sep!C30*9)+(Oct!C30*8)+(Nov!C30*7)+(Dec!C30*6)+(Jan!C30*5)+(Feb!C30*4)+(Mar!C30*3)+(Apr!C30*2)+(May!C30*1)</f>
        <v>131730</v>
      </c>
      <c r="E30" s="8"/>
      <c r="F30" s="31">
        <f>(Jul!E30*11)+(Aug!E30*10)+(Sep!E30*9)+(Oct!E30*8)+(Nov!E30*7)+(Dec!E30*6)+(Jan!E30*5)+(Feb!E30*4)+(Mar!E30*3)+(Apr!E30*2)+(May!E30*1)</f>
        <v>0</v>
      </c>
      <c r="G30" s="8"/>
      <c r="H30" s="31">
        <f>Apr!H30+G30</f>
        <v>20796</v>
      </c>
      <c r="I30" s="31">
        <f t="shared" si="0"/>
        <v>0</v>
      </c>
      <c r="J30" s="49">
        <f t="shared" si="1"/>
        <v>152526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1">
        <f>(Jul!C31*11)+(Aug!C31*10)+(Sep!C31*9)+(Oct!C31*8)+(Nov!C31*7)+(Dec!C31*6)+(Jan!C31*5)+(Feb!C31*4)+(Mar!C31*3)+(Apr!C31*2)+(May!C31*1)</f>
        <v>241104</v>
      </c>
      <c r="E31" s="8"/>
      <c r="F31" s="31">
        <f>(Jul!E31*11)+(Aug!E31*10)+(Sep!E31*9)+(Oct!E31*8)+(Nov!E31*7)+(Dec!E31*6)+(Jan!E31*5)+(Feb!E31*4)+(Mar!E31*3)+(Apr!E31*2)+(May!E31*1)</f>
        <v>0</v>
      </c>
      <c r="G31" s="8"/>
      <c r="H31" s="31">
        <f>Apr!H31+G31</f>
        <v>46476</v>
      </c>
      <c r="I31" s="31">
        <f t="shared" si="0"/>
        <v>0</v>
      </c>
      <c r="J31" s="49">
        <f t="shared" si="1"/>
        <v>287580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1">
        <f>(Jul!C32*11)+(Aug!C32*10)+(Sep!C32*9)+(Oct!C32*8)+(Nov!C32*7)+(Dec!C32*6)+(Jan!C32*5)+(Feb!C32*4)+(Mar!C32*3)+(Apr!C32*2)+(May!C32*1)</f>
        <v>223249</v>
      </c>
      <c r="E32" s="8"/>
      <c r="F32" s="31">
        <f>(Jul!E32*11)+(Aug!E32*10)+(Sep!E32*9)+(Oct!E32*8)+(Nov!E32*7)+(Dec!E32*6)+(Jan!E32*5)+(Feb!E32*4)+(Mar!E32*3)+(Apr!E32*2)+(May!E32*1)</f>
        <v>0</v>
      </c>
      <c r="G32" s="8"/>
      <c r="H32" s="31">
        <f>Apr!H32+G32</f>
        <v>109324</v>
      </c>
      <c r="I32" s="31">
        <f t="shared" si="0"/>
        <v>0</v>
      </c>
      <c r="J32" s="49">
        <f t="shared" si="1"/>
        <v>332573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1">
        <f>(Jul!C33*11)+(Aug!C33*10)+(Sep!C33*9)+(Oct!C33*8)+(Nov!C33*7)+(Dec!C33*6)+(Jan!C33*5)+(Feb!C33*4)+(Mar!C33*3)+(Apr!C33*2)+(May!C33*1)</f>
        <v>1109786</v>
      </c>
      <c r="E33" s="8"/>
      <c r="F33" s="31">
        <f>(Jul!E33*11)+(Aug!E33*10)+(Sep!E33*9)+(Oct!E33*8)+(Nov!E33*7)+(Dec!E33*6)+(Jan!E33*5)+(Feb!E33*4)+(Mar!E33*3)+(Apr!E33*2)+(May!E33*1)</f>
        <v>0</v>
      </c>
      <c r="G33" s="8"/>
      <c r="H33" s="31">
        <f>Apr!H33+G33</f>
        <v>138286</v>
      </c>
      <c r="I33" s="31">
        <f t="shared" si="0"/>
        <v>0</v>
      </c>
      <c r="J33" s="49">
        <f t="shared" si="1"/>
        <v>1248072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162917</v>
      </c>
      <c r="E34" s="8"/>
      <c r="F34" s="31">
        <f>(Jul!E34*11)+(Aug!E34*10)+(Sep!E34*9)+(Oct!E34*8)+(Nov!E34*7)+(Dec!E34*6)+(Jan!E34*5)+(Feb!E34*4)+(Mar!E34*3)+(Apr!E34*2)+(May!E34*1)</f>
        <v>0</v>
      </c>
      <c r="G34" s="8"/>
      <c r="H34" s="31">
        <f>Apr!H34+G34</f>
        <v>36491</v>
      </c>
      <c r="I34" s="31">
        <f t="shared" si="0"/>
        <v>0</v>
      </c>
      <c r="J34" s="49">
        <f t="shared" si="1"/>
        <v>199408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1">
        <f>(Jul!C35*11)+(Aug!C35*10)+(Sep!C35*9)+(Oct!C35*8)+(Nov!C35*7)+(Dec!C35*6)+(Jan!C35*5)+(Feb!C35*4)+(Mar!C35*3)+(Apr!C35*2)+(May!C35*1)</f>
        <v>2270854</v>
      </c>
      <c r="E35" s="8"/>
      <c r="F35" s="31">
        <f>(Jul!E35*11)+(Aug!E35*10)+(Sep!E35*9)+(Oct!E35*8)+(Nov!E35*7)+(Dec!E35*6)+(Jan!E35*5)+(Feb!E35*4)+(Mar!E35*3)+(Apr!E35*2)+(May!E35*1)</f>
        <v>5962</v>
      </c>
      <c r="G35" s="8"/>
      <c r="H35" s="31">
        <f>Apr!H35+G35</f>
        <v>294541</v>
      </c>
      <c r="I35" s="31">
        <f t="shared" si="0"/>
        <v>0</v>
      </c>
      <c r="J35" s="49">
        <f t="shared" si="1"/>
        <v>2571357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840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0</v>
      </c>
      <c r="I36" s="31">
        <f t="shared" si="0"/>
        <v>0</v>
      </c>
      <c r="J36" s="49">
        <f t="shared" si="1"/>
        <v>840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126831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40180</v>
      </c>
      <c r="I37" s="31">
        <f t="shared" si="0"/>
        <v>0</v>
      </c>
      <c r="J37" s="49">
        <f t="shared" si="1"/>
        <v>167011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1">
        <f>(Jul!C38*11)+(Aug!C38*10)+(Sep!C38*9)+(Oct!C38*8)+(Nov!C38*7)+(Dec!C38*6)+(Jan!C38*5)+(Feb!C38*4)+(Mar!C38*3)+(Apr!C38*2)+(May!C38*1)</f>
        <v>453295</v>
      </c>
      <c r="E38" s="8"/>
      <c r="F38" s="31">
        <f>(Jul!E38*11)+(Aug!E38*10)+(Sep!E38*9)+(Oct!E38*8)+(Nov!E38*7)+(Dec!E38*6)+(Jan!E38*5)+(Feb!E38*4)+(Mar!E38*3)+(Apr!E38*2)+(May!E38*1)</f>
        <v>3924</v>
      </c>
      <c r="G38" s="8"/>
      <c r="H38" s="31">
        <f>Apr!H38+G38</f>
        <v>57756</v>
      </c>
      <c r="I38" s="31">
        <f t="shared" si="0"/>
        <v>0</v>
      </c>
      <c r="J38" s="49">
        <f t="shared" si="1"/>
        <v>514975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1">
        <f>(Jul!C39*11)+(Aug!C39*10)+(Sep!C39*9)+(Oct!C39*8)+(Nov!C39*7)+(Dec!C39*6)+(Jan!C39*5)+(Feb!C39*4)+(Mar!C39*3)+(Apr!C39*2)+(May!C39*1)</f>
        <v>2260263</v>
      </c>
      <c r="E39" s="8"/>
      <c r="F39" s="31">
        <f>(Jul!E39*11)+(Aug!E39*10)+(Sep!E39*9)+(Oct!E39*8)+(Nov!E39*7)+(Dec!E39*6)+(Jan!E39*5)+(Feb!E39*4)+(Mar!E39*3)+(Apr!E39*2)+(May!E39*1)</f>
        <v>0</v>
      </c>
      <c r="G39" s="8"/>
      <c r="H39" s="31">
        <f>Apr!H39+G39</f>
        <v>478179</v>
      </c>
      <c r="I39" s="31">
        <f t="shared" si="0"/>
        <v>0</v>
      </c>
      <c r="J39" s="49">
        <f t="shared" si="1"/>
        <v>2738442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1">
        <f>(Jul!C40*11)+(Aug!C40*10)+(Sep!C40*9)+(Oct!C40*8)+(Nov!C40*7)+(Dec!C40*6)+(Jan!C40*5)+(Feb!C40*4)+(Mar!C40*3)+(Apr!C40*2)+(May!C40*1)</f>
        <v>599105</v>
      </c>
      <c r="E40" s="8"/>
      <c r="F40" s="31">
        <f>(Jul!E40*11)+(Aug!E40*10)+(Sep!E40*9)+(Oct!E40*8)+(Nov!E40*7)+(Dec!E40*6)+(Jan!E40*5)+(Feb!E40*4)+(Mar!E40*3)+(Apr!E40*2)+(May!E40*1)</f>
        <v>0</v>
      </c>
      <c r="G40" s="8"/>
      <c r="H40" s="31">
        <f>Apr!H40+G40</f>
        <v>313960</v>
      </c>
      <c r="I40" s="31">
        <f t="shared" si="0"/>
        <v>0</v>
      </c>
      <c r="J40" s="49">
        <f t="shared" si="1"/>
        <v>913065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1">
        <f>(Jul!C41*11)+(Aug!C41*10)+(Sep!C41*9)+(Oct!C41*8)+(Nov!C41*7)+(Dec!C41*6)+(Jan!C41*5)+(Feb!C41*4)+(Mar!C41*3)+(Apr!C41*2)+(May!C41*1)</f>
        <v>523604</v>
      </c>
      <c r="E41" s="8"/>
      <c r="F41" s="31">
        <f>(Jul!E41*11)+(Aug!E41*10)+(Sep!E41*9)+(Oct!E41*8)+(Nov!E41*7)+(Dec!E41*6)+(Jan!E41*5)+(Feb!E41*4)+(Mar!E41*3)+(Apr!E41*2)+(May!E41*1)</f>
        <v>0</v>
      </c>
      <c r="G41" s="8"/>
      <c r="H41" s="31">
        <f>Apr!H41+G41</f>
        <v>14413</v>
      </c>
      <c r="I41" s="31">
        <f t="shared" si="0"/>
        <v>0</v>
      </c>
      <c r="J41" s="49">
        <f t="shared" si="1"/>
        <v>538017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1">
        <f>(Jul!C42*11)+(Aug!C42*10)+(Sep!C42*9)+(Oct!C42*8)+(Nov!C42*7)+(Dec!C42*6)+(Jan!C42*5)+(Feb!C42*4)+(Mar!C42*3)+(Apr!C42*2)+(May!C42*1)</f>
        <v>625051</v>
      </c>
      <c r="E42" s="8"/>
      <c r="F42" s="31">
        <f>(Jul!E42*11)+(Aug!E42*10)+(Sep!E42*9)+(Oct!E42*8)+(Nov!E42*7)+(Dec!E42*6)+(Jan!E42*5)+(Feb!E42*4)+(Mar!E42*3)+(Apr!E42*2)+(May!E42*1)</f>
        <v>0</v>
      </c>
      <c r="G42" s="8"/>
      <c r="H42" s="31">
        <f>Apr!H42+G42</f>
        <v>171619</v>
      </c>
      <c r="I42" s="31">
        <f t="shared" si="0"/>
        <v>0</v>
      </c>
      <c r="J42" s="49">
        <f t="shared" si="1"/>
        <v>796670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1">
        <f>(Jul!C43*11)+(Aug!C43*10)+(Sep!C43*9)+(Oct!C43*8)+(Nov!C43*7)+(Dec!C43*6)+(Jan!C43*5)+(Feb!C43*4)+(Mar!C43*3)+(Apr!C43*2)+(May!C43*1)</f>
        <v>1932994</v>
      </c>
      <c r="E43" s="8"/>
      <c r="F43" s="31">
        <f>(Jul!E43*11)+(Aug!E43*10)+(Sep!E43*9)+(Oct!E43*8)+(Nov!E43*7)+(Dec!E43*6)+(Jan!E43*5)+(Feb!E43*4)+(Mar!E43*3)+(Apr!E43*2)+(May!E43*1)</f>
        <v>3393</v>
      </c>
      <c r="G43" s="8"/>
      <c r="H43" s="31">
        <f>Apr!H43+G43</f>
        <v>434658</v>
      </c>
      <c r="I43" s="31">
        <f t="shared" si="0"/>
        <v>0</v>
      </c>
      <c r="J43" s="49">
        <f t="shared" si="1"/>
        <v>2371045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1">
        <f>(Jul!C44*11)+(Aug!C44*10)+(Sep!C44*9)+(Oct!C44*8)+(Nov!C44*7)+(Dec!C44*6)+(Jan!C44*5)+(Feb!C44*4)+(Mar!C44*3)+(Apr!C44*2)+(May!C44*1)</f>
        <v>1209640</v>
      </c>
      <c r="E44" s="8"/>
      <c r="F44" s="31">
        <f>(Jul!E44*11)+(Aug!E44*10)+(Sep!E44*9)+(Oct!E44*8)+(Nov!E44*7)+(Dec!E44*6)+(Jan!E44*5)+(Feb!E44*4)+(Mar!E44*3)+(Apr!E44*2)+(May!E44*1)</f>
        <v>27425</v>
      </c>
      <c r="G44" s="8"/>
      <c r="H44" s="31">
        <f>Apr!H44+G44</f>
        <v>367389</v>
      </c>
      <c r="I44" s="31">
        <f t="shared" si="0"/>
        <v>0</v>
      </c>
      <c r="J44" s="49">
        <f t="shared" si="1"/>
        <v>1604454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1">
        <f>(Jul!C45*11)+(Aug!C45*10)+(Sep!C45*9)+(Oct!C45*8)+(Nov!C45*7)+(Dec!C45*6)+(Jan!C45*5)+(Feb!C45*4)+(Mar!C45*3)+(Apr!C45*2)+(May!C45*1)</f>
        <v>176016</v>
      </c>
      <c r="E45" s="8"/>
      <c r="F45" s="31">
        <f>(Jul!E45*11)+(Aug!E45*10)+(Sep!E45*9)+(Oct!E45*8)+(Nov!E45*7)+(Dec!E45*6)+(Jan!E45*5)+(Feb!E45*4)+(Mar!E45*3)+(Apr!E45*2)+(May!E45*1)</f>
        <v>0</v>
      </c>
      <c r="G45" s="8"/>
      <c r="H45" s="31">
        <f>Apr!H45+G45</f>
        <v>53727</v>
      </c>
      <c r="I45" s="31">
        <f t="shared" si="0"/>
        <v>0</v>
      </c>
      <c r="J45" s="49">
        <f t="shared" si="1"/>
        <v>229743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73537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439</v>
      </c>
      <c r="I46" s="31">
        <f t="shared" si="0"/>
        <v>0</v>
      </c>
      <c r="J46" s="49">
        <f t="shared" si="1"/>
        <v>73976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1">
        <f>(Jul!C47*11)+(Aug!C47*10)+(Sep!C47*9)+(Oct!C47*8)+(Nov!C47*7)+(Dec!C47*6)+(Jan!C47*5)+(Feb!C47*4)+(Mar!C47*3)+(Apr!C47*2)+(May!C47*1)</f>
        <v>832076</v>
      </c>
      <c r="E47" s="8"/>
      <c r="F47" s="31">
        <f>(Jul!E47*11)+(Aug!E47*10)+(Sep!E47*9)+(Oct!E47*8)+(Nov!E47*7)+(Dec!E47*6)+(Jan!E47*5)+(Feb!E47*4)+(Mar!E47*3)+(Apr!E47*2)+(May!E47*1)</f>
        <v>0</v>
      </c>
      <c r="G47" s="8"/>
      <c r="H47" s="31">
        <f>Apr!H47+G47</f>
        <v>177105</v>
      </c>
      <c r="I47" s="31">
        <f t="shared" si="0"/>
        <v>0</v>
      </c>
      <c r="J47" s="49">
        <f t="shared" si="1"/>
        <v>1009181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1">
        <f>(Jul!C48*11)+(Aug!C48*10)+(Sep!C48*9)+(Oct!C48*8)+(Nov!C48*7)+(Dec!C48*6)+(Jan!C48*5)+(Feb!C48*4)+(Mar!C48*3)+(Apr!C48*2)+(May!C48*1)</f>
        <v>2161530</v>
      </c>
      <c r="E48" s="8"/>
      <c r="F48" s="31">
        <f>(Jul!E48*11)+(Aug!E48*10)+(Sep!E48*9)+(Oct!E48*8)+(Nov!E48*7)+(Dec!E48*6)+(Jan!E48*5)+(Feb!E48*4)+(Mar!E48*3)+(Apr!E48*2)+(May!E48*1)</f>
        <v>55240</v>
      </c>
      <c r="G48" s="8"/>
      <c r="H48" s="31">
        <f>Apr!H48+G48</f>
        <v>298101</v>
      </c>
      <c r="I48" s="31">
        <f t="shared" si="0"/>
        <v>0</v>
      </c>
      <c r="J48" s="49">
        <f t="shared" si="1"/>
        <v>2514871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1">
        <f>(Jul!C49*11)+(Aug!C49*10)+(Sep!C49*9)+(Oct!C49*8)+(Nov!C49*7)+(Dec!C49*6)+(Jan!C49*5)+(Feb!C49*4)+(Mar!C49*3)+(Apr!C49*2)+(May!C49*1)</f>
        <v>1765330</v>
      </c>
      <c r="E49" s="8"/>
      <c r="F49" s="31">
        <f>(Jul!E49*11)+(Aug!E49*10)+(Sep!E49*9)+(Oct!E49*8)+(Nov!E49*7)+(Dec!E49*6)+(Jan!E49*5)+(Feb!E49*4)+(Mar!E49*3)+(Apr!E49*2)+(May!E49*1)</f>
        <v>4144</v>
      </c>
      <c r="G49" s="8"/>
      <c r="H49" s="31">
        <f>Apr!H49+G49</f>
        <v>214569</v>
      </c>
      <c r="I49" s="31">
        <f t="shared" si="0"/>
        <v>0</v>
      </c>
      <c r="J49" s="49">
        <f t="shared" si="1"/>
        <v>1984043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1">
        <f>(Jul!C50*11)+(Aug!C50*10)+(Sep!C50*9)+(Oct!C50*8)+(Nov!C50*7)+(Dec!C50*6)+(Jan!C50*5)+(Feb!C50*4)+(Mar!C50*3)+(Apr!C50*2)+(May!C50*1)</f>
        <v>465430</v>
      </c>
      <c r="E50" s="8"/>
      <c r="F50" s="31">
        <f>(Jul!E50*11)+(Aug!E50*10)+(Sep!E50*9)+(Oct!E50*8)+(Nov!E50*7)+(Dec!E50*6)+(Jan!E50*5)+(Feb!E50*4)+(Mar!E50*3)+(Apr!E50*2)+(May!E50*1)</f>
        <v>0</v>
      </c>
      <c r="G50" s="8"/>
      <c r="H50" s="31">
        <f>Apr!H50+G50</f>
        <v>48166</v>
      </c>
      <c r="I50" s="31">
        <f t="shared" si="0"/>
        <v>0</v>
      </c>
      <c r="J50" s="49">
        <f t="shared" si="1"/>
        <v>513596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1">
        <f>(Jul!C51*11)+(Aug!C51*10)+(Sep!C51*9)+(Oct!C51*8)+(Nov!C51*7)+(Dec!C51*6)+(Jan!C51*5)+(Feb!C51*4)+(Mar!C51*3)+(Apr!C51*2)+(May!C51*1)</f>
        <v>2775195</v>
      </c>
      <c r="E51" s="8"/>
      <c r="F51" s="31">
        <f>(Jul!E51*11)+(Aug!E51*10)+(Sep!E51*9)+(Oct!E51*8)+(Nov!E51*7)+(Dec!E51*6)+(Jan!E51*5)+(Feb!E51*4)+(Mar!E51*3)+(Apr!E51*2)+(May!E51*1)</f>
        <v>0</v>
      </c>
      <c r="G51" s="8"/>
      <c r="H51" s="31">
        <f>Apr!H51+G51</f>
        <v>266297</v>
      </c>
      <c r="I51" s="31">
        <f t="shared" si="0"/>
        <v>0</v>
      </c>
      <c r="J51" s="49">
        <f t="shared" si="1"/>
        <v>3041492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1">
        <f>(Jul!C52*11)+(Aug!C52*10)+(Sep!C52*9)+(Oct!C52*8)+(Nov!C52*7)+(Dec!C52*6)+(Jan!C52*5)+(Feb!C52*4)+(Mar!C52*3)+(Apr!C52*2)+(May!C52*1)</f>
        <v>205377</v>
      </c>
      <c r="E52" s="8"/>
      <c r="F52" s="31">
        <f>(Jul!E52*11)+(Aug!E52*10)+(Sep!E52*9)+(Oct!E52*8)+(Nov!E52*7)+(Dec!E52*6)+(Jan!E52*5)+(Feb!E52*4)+(Mar!E52*3)+(Apr!E52*2)+(May!E52*1)</f>
        <v>0</v>
      </c>
      <c r="G52" s="8"/>
      <c r="H52" s="31">
        <f>Apr!H52+G52</f>
        <v>39277</v>
      </c>
      <c r="I52" s="31">
        <f t="shared" si="0"/>
        <v>0</v>
      </c>
      <c r="J52" s="49">
        <f t="shared" si="1"/>
        <v>244654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1">
        <f>(Jul!C53*11)+(Aug!C53*10)+(Sep!C53*9)+(Oct!C53*8)+(Nov!C53*7)+(Dec!C53*6)+(Jan!C53*5)+(Feb!C53*4)+(Mar!C53*3)+(Apr!C53*2)+(May!C53*1)</f>
        <v>26103</v>
      </c>
      <c r="E53" s="8"/>
      <c r="F53" s="31">
        <f>(Jul!E53*11)+(Aug!E53*10)+(Sep!E53*9)+(Oct!E53*8)+(Nov!E53*7)+(Dec!E53*6)+(Jan!E53*5)+(Feb!E53*4)+(Mar!E53*3)+(Apr!E53*2)+(May!E53*1)</f>
        <v>0</v>
      </c>
      <c r="G53" s="8"/>
      <c r="H53" s="31">
        <f>Apr!H53+G53</f>
        <v>0</v>
      </c>
      <c r="I53" s="31">
        <f t="shared" si="0"/>
        <v>0</v>
      </c>
      <c r="J53" s="49">
        <f t="shared" si="1"/>
        <v>26103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1">
        <f>(Jul!C54*11)+(Aug!C54*10)+(Sep!C54*9)+(Oct!C54*8)+(Nov!C54*7)+(Dec!C54*6)+(Jan!C54*5)+(Feb!C54*4)+(Mar!C54*3)+(Apr!C54*2)+(May!C54*1)</f>
        <v>547795</v>
      </c>
      <c r="E54" s="8"/>
      <c r="F54" s="31">
        <f>(Jul!E54*11)+(Aug!E54*10)+(Sep!E54*9)+(Oct!E54*8)+(Nov!E54*7)+(Dec!E54*6)+(Jan!E54*5)+(Feb!E54*4)+(Mar!E54*3)+(Apr!E54*2)+(May!E54*1)</f>
        <v>0</v>
      </c>
      <c r="G54" s="8"/>
      <c r="H54" s="31">
        <f>Apr!H54+G54</f>
        <v>37889</v>
      </c>
      <c r="I54" s="31">
        <f t="shared" si="0"/>
        <v>0</v>
      </c>
      <c r="J54" s="49">
        <f t="shared" si="1"/>
        <v>585684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1">
        <f>(Jul!C55*11)+(Aug!C55*10)+(Sep!C55*9)+(Oct!C55*8)+(Nov!C55*7)+(Dec!C55*6)+(Jan!C55*5)+(Feb!C55*4)+(Mar!C55*3)+(Apr!C55*2)+(May!C55*1)</f>
        <v>1979150</v>
      </c>
      <c r="E55" s="8"/>
      <c r="F55" s="31">
        <f>(Jul!E55*11)+(Aug!E55*10)+(Sep!E55*9)+(Oct!E55*8)+(Nov!E55*7)+(Dec!E55*6)+(Jan!E55*5)+(Feb!E55*4)+(Mar!E55*3)+(Apr!E55*2)+(May!E55*1)</f>
        <v>25935</v>
      </c>
      <c r="G55" s="8"/>
      <c r="H55" s="31">
        <f>Apr!H55+G55</f>
        <v>533297</v>
      </c>
      <c r="I55" s="31">
        <f t="shared" si="0"/>
        <v>0</v>
      </c>
      <c r="J55" s="49">
        <f t="shared" si="1"/>
        <v>2538382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29276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99</v>
      </c>
      <c r="I56" s="31">
        <f t="shared" si="0"/>
        <v>0</v>
      </c>
      <c r="J56" s="49">
        <f t="shared" si="1"/>
        <v>29375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1">
        <f>(Jul!C57*11)+(Aug!C57*10)+(Sep!C57*9)+(Oct!C57*8)+(Nov!C57*7)+(Dec!C57*6)+(Jan!C57*5)+(Feb!C57*4)+(Mar!C57*3)+(Apr!C57*2)+(May!C57*1)</f>
        <v>390132</v>
      </c>
      <c r="E57" s="8"/>
      <c r="F57" s="31">
        <f>(Jul!E57*11)+(Aug!E57*10)+(Sep!E57*9)+(Oct!E57*8)+(Nov!E57*7)+(Dec!E57*6)+(Jan!E57*5)+(Feb!E57*4)+(Mar!E57*3)+(Apr!E57*2)+(May!E57*1)</f>
        <v>0</v>
      </c>
      <c r="G57" s="8"/>
      <c r="H57" s="31">
        <f>Apr!H57+G57</f>
        <v>97375</v>
      </c>
      <c r="I57" s="31">
        <f t="shared" si="0"/>
        <v>0</v>
      </c>
      <c r="J57" s="49">
        <f t="shared" si="1"/>
        <v>487507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207501</v>
      </c>
      <c r="E58" s="8"/>
      <c r="F58" s="31">
        <f>(Jul!E58*11)+(Aug!E58*10)+(Sep!E58*9)+(Oct!E58*8)+(Nov!E58*7)+(Dec!E58*6)+(Jan!E58*5)+(Feb!E58*4)+(Mar!E58*3)+(Apr!E58*2)+(May!E58*1)</f>
        <v>3278</v>
      </c>
      <c r="G58" s="8"/>
      <c r="H58" s="31">
        <f>Apr!H58+G58</f>
        <v>24925</v>
      </c>
      <c r="I58" s="31">
        <f t="shared" si="0"/>
        <v>0</v>
      </c>
      <c r="J58" s="49">
        <f t="shared" si="1"/>
        <v>235704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364679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92196</v>
      </c>
      <c r="I59" s="31">
        <f t="shared" si="0"/>
        <v>0</v>
      </c>
      <c r="J59" s="49">
        <f t="shared" si="1"/>
        <v>456875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1">
        <f>(Jul!C60*11)+(Aug!C60*10)+(Sep!C60*9)+(Oct!C60*8)+(Nov!C60*7)+(Dec!C60*6)+(Jan!C60*5)+(Feb!C60*4)+(Mar!C60*3)+(Apr!C60*2)+(May!C60*1)</f>
        <v>4097666</v>
      </c>
      <c r="E60" s="8"/>
      <c r="F60" s="31">
        <f>(Jul!E60*11)+(Aug!E60*10)+(Sep!E60*9)+(Oct!E60*8)+(Nov!E60*7)+(Dec!E60*6)+(Jan!E60*5)+(Feb!E60*4)+(Mar!E60*3)+(Apr!E60*2)+(May!E60*1)</f>
        <v>119459</v>
      </c>
      <c r="G60" s="8"/>
      <c r="H60" s="31">
        <f>Apr!H60+G60</f>
        <v>684695</v>
      </c>
      <c r="I60" s="31">
        <f t="shared" si="0"/>
        <v>0</v>
      </c>
      <c r="J60" s="49">
        <f t="shared" si="1"/>
        <v>4901820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1">
        <f>(Jul!C61*11)+(Aug!C61*10)+(Sep!C61*9)+(Oct!C61*8)+(Nov!C61*7)+(Dec!C61*6)+(Jan!C61*5)+(Feb!C61*4)+(Mar!C61*3)+(Apr!C61*2)+(May!C61*1)</f>
        <v>208366</v>
      </c>
      <c r="E61" s="8"/>
      <c r="F61" s="31">
        <f>(Jul!E61*11)+(Aug!E61*10)+(Sep!E61*9)+(Oct!E61*8)+(Nov!E61*7)+(Dec!E61*6)+(Jan!E61*5)+(Feb!E61*4)+(Mar!E61*3)+(Apr!E61*2)+(May!E61*1)</f>
        <v>0</v>
      </c>
      <c r="G61" s="8"/>
      <c r="H61" s="31">
        <f>Apr!H61+G61</f>
        <v>29430</v>
      </c>
      <c r="I61" s="31">
        <f t="shared" si="0"/>
        <v>0</v>
      </c>
      <c r="J61" s="49">
        <f t="shared" si="1"/>
        <v>237796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12696</v>
      </c>
      <c r="E62" s="8"/>
      <c r="F62" s="31">
        <f>(Jul!E62*11)+(Aug!E62*10)+(Sep!E62*9)+(Oct!E62*8)+(Nov!E62*7)+(Dec!E62*6)+(Jan!E62*5)+(Feb!E62*4)+(Mar!E62*3)+(Apr!E62*2)+(May!E62*1)</f>
        <v>0</v>
      </c>
      <c r="G62" s="8"/>
      <c r="H62" s="31">
        <f>Apr!H62+G62</f>
        <v>0</v>
      </c>
      <c r="I62" s="31">
        <f t="shared" si="0"/>
        <v>0</v>
      </c>
      <c r="J62" s="49">
        <f t="shared" si="1"/>
        <v>12696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536554</v>
      </c>
      <c r="E63" s="8"/>
      <c r="F63" s="31">
        <f>(Jul!E63*11)+(Aug!E63*10)+(Sep!E63*9)+(Oct!E63*8)+(Nov!E63*7)+(Dec!E63*6)+(Jan!E63*5)+(Feb!E63*4)+(Mar!E63*3)+(Apr!E63*2)+(May!E63*1)</f>
        <v>12936</v>
      </c>
      <c r="G63" s="8"/>
      <c r="H63" s="31">
        <f>Apr!H63+G63</f>
        <v>108291</v>
      </c>
      <c r="I63" s="31">
        <f t="shared" si="0"/>
        <v>0</v>
      </c>
      <c r="J63" s="49">
        <f t="shared" si="1"/>
        <v>657781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1">
        <f>(Jul!C64*11)+(Aug!C64*10)+(Sep!C64*9)+(Oct!C64*8)+(Nov!C64*7)+(Dec!C64*6)+(Jan!C64*5)+(Feb!C64*4)+(Mar!C64*3)+(Apr!C64*2)+(May!C64*1)</f>
        <v>108047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1365</v>
      </c>
      <c r="I64" s="31">
        <f t="shared" ref="I64:I71" si="2">C64+E64+G64</f>
        <v>0</v>
      </c>
      <c r="J64" s="49">
        <f t="shared" ref="J64:J71" si="3">D64+F64+H64</f>
        <v>109412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4216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0</v>
      </c>
      <c r="I65" s="31">
        <f t="shared" si="2"/>
        <v>0</v>
      </c>
      <c r="J65" s="49">
        <f t="shared" si="3"/>
        <v>4216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60133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12978</v>
      </c>
      <c r="I66" s="31">
        <f t="shared" si="2"/>
        <v>0</v>
      </c>
      <c r="J66" s="49">
        <f t="shared" si="3"/>
        <v>73111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0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0</v>
      </c>
      <c r="I67" s="31">
        <f t="shared" si="2"/>
        <v>0</v>
      </c>
      <c r="J67" s="49">
        <f t="shared" si="3"/>
        <v>0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19622</v>
      </c>
      <c r="E68" s="8"/>
      <c r="F68" s="31">
        <f>(Jul!E68*11)+(Aug!E68*10)+(Sep!E68*9)+(Oct!E68*8)+(Nov!E68*7)+(Dec!E68*6)+(Jan!E68*5)+(Feb!E68*4)+(Mar!E68*3)+(Apr!E68*2)+(May!E68*1)</f>
        <v>0</v>
      </c>
      <c r="G68" s="8"/>
      <c r="H68" s="31">
        <f>Apr!H68+G68</f>
        <v>0</v>
      </c>
      <c r="I68" s="31">
        <f t="shared" si="2"/>
        <v>0</v>
      </c>
      <c r="J68" s="49">
        <f t="shared" si="3"/>
        <v>19622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1">
        <f>(Jul!C69*11)+(Aug!C69*10)+(Sep!C69*9)+(Oct!C69*8)+(Nov!C69*7)+(Dec!C69*6)+(Jan!C69*5)+(Feb!C69*4)+(Mar!C69*3)+(Apr!C69*2)+(May!C69*1)</f>
        <v>134229</v>
      </c>
      <c r="E69" s="8"/>
      <c r="F69" s="31">
        <f>(Jul!E69*11)+(Aug!E69*10)+(Sep!E69*9)+(Oct!E69*8)+(Nov!E69*7)+(Dec!E69*6)+(Jan!E69*5)+(Feb!E69*4)+(Mar!E69*3)+(Apr!E69*2)+(May!E69*1)</f>
        <v>0</v>
      </c>
      <c r="G69" s="8"/>
      <c r="H69" s="31">
        <f>Apr!H69+G69</f>
        <v>20096</v>
      </c>
      <c r="I69" s="31">
        <f t="shared" si="2"/>
        <v>0</v>
      </c>
      <c r="J69" s="49">
        <f t="shared" si="3"/>
        <v>154325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193432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10396</v>
      </c>
      <c r="I70" s="31">
        <f t="shared" si="2"/>
        <v>0</v>
      </c>
      <c r="J70" s="49">
        <f t="shared" si="3"/>
        <v>203828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1">
        <f>(Jul!C71*11)+(Aug!C71*10)+(Sep!C71*9)+(Oct!C71*8)+(Nov!C71*7)+(Dec!C71*6)+(Jan!C71*5)+(Feb!C71*4)+(Mar!C71*3)+(Apr!C71*2)+(May!C71*1)</f>
        <v>1460800</v>
      </c>
      <c r="E71" s="8"/>
      <c r="F71" s="31">
        <f>(Jul!E71*11)+(Aug!E71*10)+(Sep!E71*9)+(Oct!E71*8)+(Nov!E71*7)+(Dec!E71*6)+(Jan!E71*5)+(Feb!E71*4)+(Mar!E71*3)+(Apr!E71*2)+(May!E71*1)</f>
        <v>0</v>
      </c>
      <c r="G71" s="8"/>
      <c r="H71" s="31">
        <f>Apr!H71+G71</f>
        <v>333661</v>
      </c>
      <c r="I71" s="31">
        <f t="shared" si="2"/>
        <v>0</v>
      </c>
      <c r="J71" s="49">
        <f t="shared" si="3"/>
        <v>1794461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4812788</v>
      </c>
      <c r="E72" s="32">
        <f t="shared" si="4"/>
        <v>0</v>
      </c>
      <c r="F72" s="32">
        <f t="shared" si="4"/>
        <v>32960</v>
      </c>
      <c r="G72" s="32">
        <f t="shared" si="4"/>
        <v>0</v>
      </c>
      <c r="H72" s="32">
        <f t="shared" si="4"/>
        <v>1301762</v>
      </c>
      <c r="I72" s="32">
        <f t="shared" si="4"/>
        <v>0</v>
      </c>
      <c r="J72" s="32">
        <f t="shared" si="4"/>
        <v>6147510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30333317</v>
      </c>
      <c r="E73" s="32">
        <f t="shared" si="5"/>
        <v>0</v>
      </c>
      <c r="F73" s="32">
        <f t="shared" si="5"/>
        <v>261696</v>
      </c>
      <c r="G73" s="32">
        <f t="shared" si="5"/>
        <v>0</v>
      </c>
      <c r="H73" s="32">
        <f t="shared" si="5"/>
        <v>5541170</v>
      </c>
      <c r="I73" s="32">
        <f t="shared" si="5"/>
        <v>0</v>
      </c>
      <c r="J73" s="32">
        <f t="shared" si="5"/>
        <v>36136183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35146105</v>
      </c>
      <c r="E74" s="32">
        <f t="shared" si="6"/>
        <v>0</v>
      </c>
      <c r="F74" s="32">
        <f t="shared" si="6"/>
        <v>294656</v>
      </c>
      <c r="G74" s="32">
        <f t="shared" si="6"/>
        <v>0</v>
      </c>
      <c r="H74" s="32">
        <f t="shared" si="6"/>
        <v>6842932</v>
      </c>
      <c r="I74" s="32">
        <f t="shared" si="6"/>
        <v>0</v>
      </c>
      <c r="J74" s="32">
        <f t="shared" si="6"/>
        <v>42283693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" activePane="bottomLeft" state="frozen"/>
      <selection pane="bottomLeft" activeCell="C5" sqref="C5:C71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/>
      <c r="D5" s="49">
        <f>(Jul!C5*12)+(Aug!C5*11)+(Sep!C5*10)+(Oct!C5*9)+(Nov!C5*8)+(Dec!C5*7)+(Jan!C5*6)+(Feb!C5*5)+(Mar!C5*4)+(Apr!C5*3)+(May!C5*2)+(Jun!C5*1)</f>
        <v>1703903</v>
      </c>
      <c r="E5" s="8"/>
      <c r="F5" s="49">
        <f>(Jul!E5*12)+(Aug!E5*11)+(Sep!E5*10)+(Oct!E5*9)+(Nov!E5*8)+(Dec!E5*7)+(Jan!E5*6)+(Feb!E5*5)+(Mar!E5*4)+(Apr!E5*3)+(May!E5*2)+(Jun!E5*1)</f>
        <v>14113</v>
      </c>
      <c r="G5" s="8"/>
      <c r="H5" s="31">
        <f>May!H5+G5</f>
        <v>362878</v>
      </c>
      <c r="I5" s="31">
        <f t="shared" ref="I5:I63" si="0">C5+E5+G5</f>
        <v>0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2080894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/>
      <c r="D6" s="49">
        <f>(Jul!C6*12)+(Aug!C6*11)+(Sep!C6*10)+(Oct!C6*9)+(Nov!C6*8)+(Dec!C6*7)+(Jan!C6*6)+(Feb!C6*5)+(Mar!C6*4)+(Apr!C6*3)+(May!C6*2)+(Jun!C6*1)</f>
        <v>80130</v>
      </c>
      <c r="E6" s="8"/>
      <c r="F6" s="49">
        <f>(Jul!E6*12)+(Aug!E6*11)+(Sep!E6*10)+(Oct!E6*9)+(Nov!E6*8)+(Dec!E6*7)+(Jan!E6*6)+(Feb!E6*5)+(Mar!E6*4)+(Apr!E6*3)+(May!E6*2)+(Jun!E6*1)</f>
        <v>0</v>
      </c>
      <c r="G6" s="8"/>
      <c r="H6" s="31">
        <f>May!H6+G6</f>
        <v>9454</v>
      </c>
      <c r="I6" s="31">
        <f t="shared" si="0"/>
        <v>0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89584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/>
      <c r="D7" s="49">
        <f>(Jul!C7*12)+(Aug!C7*11)+(Sep!C7*10)+(Oct!C7*9)+(Nov!C7*8)+(Dec!C7*7)+(Jan!C7*6)+(Feb!C7*5)+(Mar!C7*4)+(Apr!C7*3)+(May!C7*2)+(Jun!C7*1)</f>
        <v>52414</v>
      </c>
      <c r="E7" s="8"/>
      <c r="F7" s="49">
        <f>(Jul!E7*12)+(Aug!E7*11)+(Sep!E7*10)+(Oct!E7*9)+(Nov!E7*8)+(Dec!E7*7)+(Jan!E7*6)+(Feb!E7*5)+(Mar!E7*4)+(Apr!E7*3)+(May!E7*2)+(Jun!E7*1)</f>
        <v>0</v>
      </c>
      <c r="G7" s="8"/>
      <c r="H7" s="31">
        <f>May!H7+G7</f>
        <v>25731</v>
      </c>
      <c r="I7" s="31">
        <f t="shared" si="0"/>
        <v>0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78145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/>
      <c r="D8" s="49">
        <f>(Jul!C8*12)+(Aug!C8*11)+(Sep!C8*10)+(Oct!C8*9)+(Nov!C8*8)+(Dec!C8*7)+(Jan!C8*6)+(Feb!C8*5)+(Mar!C8*4)+(Apr!C8*3)+(May!C8*2)+(Jun!C8*1)</f>
        <v>48398</v>
      </c>
      <c r="E8" s="8"/>
      <c r="F8" s="49">
        <f>(Jul!E8*12)+(Aug!E8*11)+(Sep!E8*10)+(Oct!E8*9)+(Nov!E8*8)+(Dec!E8*7)+(Jan!E8*6)+(Feb!E8*5)+(Mar!E8*4)+(Apr!E8*3)+(May!E8*2)+(Jun!E8*1)</f>
        <v>0</v>
      </c>
      <c r="G8" s="8"/>
      <c r="H8" s="31">
        <f>May!H8+G8</f>
        <v>3129</v>
      </c>
      <c r="I8" s="31">
        <f t="shared" si="0"/>
        <v>0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51527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/>
      <c r="D9" s="49">
        <f>(Jul!C9*12)+(Aug!C9*11)+(Sep!C9*10)+(Oct!C9*9)+(Nov!C9*8)+(Dec!C9*7)+(Jan!C9*6)+(Feb!C9*5)+(Mar!C9*4)+(Apr!C9*3)+(May!C9*2)+(Jun!C9*1)</f>
        <v>264768</v>
      </c>
      <c r="E9" s="8"/>
      <c r="F9" s="49">
        <f>(Jul!E9*12)+(Aug!E9*11)+(Sep!E9*10)+(Oct!E9*9)+(Nov!E9*8)+(Dec!E9*7)+(Jan!E9*6)+(Feb!E9*5)+(Mar!E9*4)+(Apr!E9*3)+(May!E9*2)+(Jun!E9*1)</f>
        <v>0</v>
      </c>
      <c r="G9" s="8"/>
      <c r="H9" s="31">
        <f>May!H9+G9</f>
        <v>55862</v>
      </c>
      <c r="I9" s="31">
        <f t="shared" si="0"/>
        <v>0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320630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/>
      <c r="D10" s="49">
        <f>(Jul!C10*12)+(Aug!C10*11)+(Sep!C10*10)+(Oct!C10*9)+(Nov!C10*8)+(Dec!C10*7)+(Jan!C10*6)+(Feb!C10*5)+(Mar!C10*4)+(Apr!C10*3)+(May!C10*2)+(Jun!C10*1)</f>
        <v>627223</v>
      </c>
      <c r="E10" s="8"/>
      <c r="F10" s="49">
        <f>(Jul!E10*12)+(Aug!E10*11)+(Sep!E10*10)+(Oct!E10*9)+(Nov!E10*8)+(Dec!E10*7)+(Jan!E10*6)+(Feb!E10*5)+(Mar!E10*4)+(Apr!E10*3)+(May!E10*2)+(Jun!E10*1)</f>
        <v>21960</v>
      </c>
      <c r="G10" s="8"/>
      <c r="H10" s="31">
        <f>May!H10+G10</f>
        <v>160007</v>
      </c>
      <c r="I10" s="31">
        <f t="shared" si="0"/>
        <v>0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809190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/>
      <c r="D11" s="49">
        <f>(Jul!C11*12)+(Aug!C11*11)+(Sep!C11*10)+(Oct!C11*9)+(Nov!C11*8)+(Dec!C11*7)+(Jan!C11*6)+(Feb!C11*5)+(Mar!C11*4)+(Apr!C11*3)+(May!C11*2)+(Jun!C11*1)</f>
        <v>314864</v>
      </c>
      <c r="E11" s="8"/>
      <c r="F11" s="49">
        <f>(Jul!E11*12)+(Aug!E11*11)+(Sep!E11*10)+(Oct!E11*9)+(Nov!E11*8)+(Dec!E11*7)+(Jan!E11*6)+(Feb!E11*5)+(Mar!E11*4)+(Apr!E11*3)+(May!E11*2)+(Jun!E11*1)</f>
        <v>0</v>
      </c>
      <c r="G11" s="8"/>
      <c r="H11" s="31">
        <f>May!H11+G11</f>
        <v>92593</v>
      </c>
      <c r="I11" s="31">
        <f t="shared" si="0"/>
        <v>0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407457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16839</v>
      </c>
      <c r="E12" s="8"/>
      <c r="F12" s="49">
        <f>(Jul!E12*12)+(Aug!E12*11)+(Sep!E12*10)+(Oct!E12*9)+(Nov!E12*8)+(Dec!E12*7)+(Jan!E12*6)+(Feb!E12*5)+(Mar!E12*4)+(Apr!E12*3)+(May!E12*2)+(Jun!E12*1)</f>
        <v>0</v>
      </c>
      <c r="G12" s="8"/>
      <c r="H12" s="31">
        <f>May!H12+G12</f>
        <v>408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17247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/>
      <c r="D13" s="49">
        <f>(Jul!C13*12)+(Aug!C13*11)+(Sep!C13*10)+(Oct!C13*9)+(Nov!C13*8)+(Dec!C13*7)+(Jan!C13*6)+(Feb!C13*5)+(Mar!C13*4)+(Apr!C13*3)+(May!C13*2)+(Jun!C13*1)</f>
        <v>41762</v>
      </c>
      <c r="E13" s="8"/>
      <c r="F13" s="49">
        <f>(Jul!E13*12)+(Aug!E13*11)+(Sep!E13*10)+(Oct!E13*9)+(Nov!E13*8)+(Dec!E13*7)+(Jan!E13*6)+(Feb!E13*5)+(Mar!E13*4)+(Apr!E13*3)+(May!E13*2)+(Jun!E13*1)</f>
        <v>0</v>
      </c>
      <c r="G13" s="8"/>
      <c r="H13" s="31">
        <f>May!H13+G13</f>
        <v>55680</v>
      </c>
      <c r="I13" s="31">
        <f t="shared" si="0"/>
        <v>0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97442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/>
      <c r="D14" s="49">
        <f>(Jul!C14*12)+(Aug!C14*11)+(Sep!C14*10)+(Oct!C14*9)+(Nov!C14*8)+(Dec!C14*7)+(Jan!C14*6)+(Feb!C14*5)+(Mar!C14*4)+(Apr!C14*3)+(May!C14*2)+(Jun!C14*1)</f>
        <v>191879</v>
      </c>
      <c r="E14" s="8"/>
      <c r="F14" s="49">
        <f>(Jul!E14*12)+(Aug!E14*11)+(Sep!E14*10)+(Oct!E14*9)+(Nov!E14*8)+(Dec!E14*7)+(Jan!E14*6)+(Feb!E14*5)+(Mar!E14*4)+(Apr!E14*3)+(May!E14*2)+(Jun!E14*1)</f>
        <v>0</v>
      </c>
      <c r="G14" s="8"/>
      <c r="H14" s="31">
        <f>May!H14+G14</f>
        <v>77873</v>
      </c>
      <c r="I14" s="31">
        <f t="shared" si="0"/>
        <v>0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269752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8912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912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9824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/>
      <c r="D16" s="49">
        <f>(Jul!C16*12)+(Aug!C16*11)+(Sep!C16*10)+(Oct!C16*9)+(Nov!C16*8)+(Dec!C16*7)+(Jan!C16*6)+(Feb!C16*5)+(Mar!C16*4)+(Apr!C16*3)+(May!C16*2)+(Jun!C16*1)</f>
        <v>485057</v>
      </c>
      <c r="E16" s="8"/>
      <c r="F16" s="49">
        <f>(Jul!E16*12)+(Aug!E16*11)+(Sep!E16*10)+(Oct!E16*9)+(Nov!E16*8)+(Dec!E16*7)+(Jan!E16*6)+(Feb!E16*5)+(Mar!E16*4)+(Apr!E16*3)+(May!E16*2)+(Jun!E16*1)</f>
        <v>0</v>
      </c>
      <c r="G16" s="8"/>
      <c r="H16" s="31">
        <f>May!H16+G16</f>
        <v>86827</v>
      </c>
      <c r="I16" s="31">
        <f t="shared" si="0"/>
        <v>0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571884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/>
      <c r="D17" s="49">
        <f>(Jul!C17*12)+(Aug!C17*11)+(Sep!C17*10)+(Oct!C17*9)+(Nov!C17*8)+(Dec!C17*7)+(Jan!C17*6)+(Feb!C17*5)+(Mar!C17*4)+(Apr!C17*3)+(May!C17*2)+(Jun!C17*1)</f>
        <v>165856</v>
      </c>
      <c r="E17" s="8"/>
      <c r="F17" s="49">
        <f>(Jul!E17*12)+(Aug!E17*11)+(Sep!E17*10)+(Oct!E17*9)+(Nov!E17*8)+(Dec!E17*7)+(Jan!E17*6)+(Feb!E17*5)+(Mar!E17*4)+(Apr!E17*3)+(May!E17*2)+(Jun!E17*1)</f>
        <v>0</v>
      </c>
      <c r="G17" s="8"/>
      <c r="H17" s="31">
        <f>May!H17+G17</f>
        <v>41409</v>
      </c>
      <c r="I17" s="31">
        <f t="shared" si="0"/>
        <v>0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207265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/>
      <c r="D18" s="49">
        <f>(Jul!C18*12)+(Aug!C18*11)+(Sep!C18*10)+(Oct!C18*9)+(Nov!C18*8)+(Dec!C18*7)+(Jan!C18*6)+(Feb!C18*5)+(Mar!C18*4)+(Apr!C18*3)+(May!C18*2)+(Jun!C18*1)</f>
        <v>0</v>
      </c>
      <c r="E18" s="8"/>
      <c r="F18" s="49">
        <f>(Jul!E18*12)+(Aug!E18*11)+(Sep!E18*10)+(Oct!E18*9)+(Nov!E18*8)+(Dec!E18*7)+(Jan!E18*6)+(Feb!E18*5)+(Mar!E18*4)+(Apr!E18*3)+(May!E18*2)+(Jun!E18*1)</f>
        <v>0</v>
      </c>
      <c r="G18" s="8"/>
      <c r="H18" s="31">
        <f>May!H18+G18</f>
        <v>0</v>
      </c>
      <c r="I18" s="31">
        <f t="shared" si="0"/>
        <v>0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0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0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109975</v>
      </c>
      <c r="E20" s="8"/>
      <c r="F20" s="49">
        <f>(Jul!E20*12)+(Aug!E20*11)+(Sep!E20*10)+(Oct!E20*9)+(Nov!E20*8)+(Dec!E20*7)+(Jan!E20*6)+(Feb!E20*5)+(Mar!E20*4)+(Apr!E20*3)+(May!E20*2)+(Jun!E20*1)</f>
        <v>0</v>
      </c>
      <c r="G20" s="8"/>
      <c r="H20" s="31">
        <f>May!H20+G20</f>
        <v>3235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113210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/>
      <c r="D21" s="49">
        <f>(Jul!C21*12)+(Aug!C21*11)+(Sep!C21*10)+(Oct!C21*9)+(Nov!C21*8)+(Dec!C21*7)+(Jan!C21*6)+(Feb!C21*5)+(Mar!C21*4)+(Apr!C21*3)+(May!C21*2)+(Jun!C21*1)</f>
        <v>51704</v>
      </c>
      <c r="E21" s="8"/>
      <c r="F21" s="49">
        <f>(Jul!E21*12)+(Aug!E21*11)+(Sep!E21*10)+(Oct!E21*9)+(Nov!E21*8)+(Dec!E21*7)+(Jan!E21*6)+(Feb!E21*5)+(Mar!E21*4)+(Apr!E21*3)+(May!E21*2)+(Jun!E21*1)</f>
        <v>0</v>
      </c>
      <c r="G21" s="8"/>
      <c r="H21" s="31">
        <f>May!H21+G21</f>
        <v>17273</v>
      </c>
      <c r="I21" s="31">
        <f t="shared" si="0"/>
        <v>0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68977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/>
      <c r="D22" s="49">
        <f>(Jul!C22*12)+(Aug!C22*11)+(Sep!C22*10)+(Oct!C22*9)+(Nov!C22*8)+(Dec!C22*7)+(Jan!C22*6)+(Feb!C22*5)+(Mar!C22*4)+(Apr!C22*3)+(May!C22*2)+(Jun!C22*1)</f>
        <v>47951</v>
      </c>
      <c r="E22" s="8"/>
      <c r="F22" s="49">
        <f>(Jul!E22*12)+(Aug!E22*11)+(Sep!E22*10)+(Oct!E22*9)+(Nov!E22*8)+(Dec!E22*7)+(Jan!E22*6)+(Feb!E22*5)+(Mar!E22*4)+(Apr!E22*3)+(May!E22*2)+(Jun!E22*1)</f>
        <v>0</v>
      </c>
      <c r="G22" s="8"/>
      <c r="H22" s="31">
        <f>May!H22+G22</f>
        <v>6607</v>
      </c>
      <c r="I22" s="31">
        <f t="shared" si="0"/>
        <v>0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54558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/>
      <c r="D23" s="49">
        <f>(Jul!C23*12)+(Aug!C23*11)+(Sep!C23*10)+(Oct!C23*9)+(Nov!C23*8)+(Dec!C23*7)+(Jan!C23*6)+(Feb!C23*5)+(Mar!C23*4)+(Apr!C23*3)+(May!C23*2)+(Jun!C23*1)</f>
        <v>10260</v>
      </c>
      <c r="E23" s="8"/>
      <c r="F23" s="49">
        <f>(Jul!E23*12)+(Aug!E23*11)+(Sep!E23*10)+(Oct!E23*9)+(Nov!E23*8)+(Dec!E23*7)+(Jan!E23*6)+(Feb!E23*5)+(Mar!E23*4)+(Apr!E23*3)+(May!E23*2)+(Jun!E23*1)</f>
        <v>0</v>
      </c>
      <c r="G23" s="8"/>
      <c r="H23" s="31">
        <f>May!H23+G23</f>
        <v>1711</v>
      </c>
      <c r="I23" s="31">
        <f t="shared" si="0"/>
        <v>0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11971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152149</v>
      </c>
      <c r="E24" s="8"/>
      <c r="F24" s="49">
        <f>(Jul!E24*12)+(Aug!E24*11)+(Sep!E24*10)+(Oct!E24*9)+(Nov!E24*8)+(Dec!E24*7)+(Jan!E24*6)+(Feb!E24*5)+(Mar!E24*4)+(Apr!E24*3)+(May!E24*2)+(Jun!E24*1)</f>
        <v>0</v>
      </c>
      <c r="G24" s="8"/>
      <c r="H24" s="31">
        <f>May!H24+G24</f>
        <v>153712</v>
      </c>
      <c r="I24" s="31">
        <f t="shared" si="0"/>
        <v>0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305861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99195</v>
      </c>
      <c r="E25" s="8"/>
      <c r="F25" s="49">
        <f>(Jul!E25*12)+(Aug!E25*11)+(Sep!E25*10)+(Oct!E25*9)+(Nov!E25*8)+(Dec!E25*7)+(Jan!E25*6)+(Feb!E25*5)+(Mar!E25*4)+(Apr!E25*3)+(May!E25*2)+(Jun!E25*1)</f>
        <v>0</v>
      </c>
      <c r="G25" s="8"/>
      <c r="H25" s="31">
        <f>May!H25+G25</f>
        <v>27915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127110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/>
      <c r="D26" s="49">
        <f>(Jul!C26*12)+(Aug!C26*11)+(Sep!C26*10)+(Oct!C26*9)+(Nov!C26*8)+(Dec!C26*7)+(Jan!C26*6)+(Feb!C26*5)+(Mar!C26*4)+(Apr!C26*3)+(May!C26*2)+(Jun!C26*1)</f>
        <v>232174</v>
      </c>
      <c r="E26" s="8"/>
      <c r="F26" s="49">
        <f>(Jul!E26*12)+(Aug!E26*11)+(Sep!E26*10)+(Oct!E26*9)+(Nov!E26*8)+(Dec!E26*7)+(Jan!E26*6)+(Feb!E26*5)+(Mar!E26*4)+(Apr!E26*3)+(May!E26*2)+(Jun!E26*1)</f>
        <v>0</v>
      </c>
      <c r="G26" s="8"/>
      <c r="H26" s="31">
        <f>May!H26+G26</f>
        <v>30177</v>
      </c>
      <c r="I26" s="31">
        <f t="shared" si="0"/>
        <v>0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262351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/>
      <c r="D27" s="49">
        <f>(Jul!C27*12)+(Aug!C27*11)+(Sep!C27*10)+(Oct!C27*9)+(Nov!C27*8)+(Dec!C27*7)+(Jan!C27*6)+(Feb!C27*5)+(Mar!C27*4)+(Apr!C27*3)+(May!C27*2)+(Jun!C27*1)</f>
        <v>87378</v>
      </c>
      <c r="E27" s="8"/>
      <c r="F27" s="49">
        <f>(Jul!E27*12)+(Aug!E27*11)+(Sep!E27*10)+(Oct!E27*9)+(Nov!E27*8)+(Dec!E27*7)+(Jan!E27*6)+(Feb!E27*5)+(Mar!E27*4)+(Apr!E27*3)+(May!E27*2)+(Jun!E27*1)</f>
        <v>0</v>
      </c>
      <c r="G27" s="8"/>
      <c r="H27" s="31">
        <f>May!H27+G27</f>
        <v>8795</v>
      </c>
      <c r="I27" s="31">
        <f t="shared" si="0"/>
        <v>0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96173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105570</v>
      </c>
      <c r="E28" s="8"/>
      <c r="F28" s="49">
        <f>(Jul!E28*12)+(Aug!E28*11)+(Sep!E28*10)+(Oct!E28*9)+(Nov!E28*8)+(Dec!E28*7)+(Jan!E28*6)+(Feb!E28*5)+(Mar!E28*4)+(Apr!E28*3)+(May!E28*2)+(Jun!E28*1)</f>
        <v>0</v>
      </c>
      <c r="G28" s="8"/>
      <c r="H28" s="31">
        <f>May!H28+G28</f>
        <v>9403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114973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30323</v>
      </c>
      <c r="E29" s="8"/>
      <c r="F29" s="49">
        <f>(Jul!E29*12)+(Aug!E29*11)+(Sep!E29*10)+(Oct!E29*9)+(Nov!E29*8)+(Dec!E29*7)+(Jan!E29*6)+(Feb!E29*5)+(Mar!E29*4)+(Apr!E29*3)+(May!E29*2)+(Jun!E29*1)</f>
        <v>0</v>
      </c>
      <c r="G29" s="8"/>
      <c r="H29" s="31">
        <f>May!H29+G29</f>
        <v>2899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33222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/>
      <c r="D30" s="49">
        <f>(Jul!C30*12)+(Aug!C30*11)+(Sep!C30*10)+(Oct!C30*9)+(Nov!C30*8)+(Dec!C30*7)+(Jan!C30*6)+(Feb!C30*5)+(Mar!C30*4)+(Apr!C30*3)+(May!C30*2)+(Jun!C30*1)</f>
        <v>146912</v>
      </c>
      <c r="E30" s="8"/>
      <c r="F30" s="49">
        <f>(Jul!E30*12)+(Aug!E30*11)+(Sep!E30*10)+(Oct!E30*9)+(Nov!E30*8)+(Dec!E30*7)+(Jan!E30*6)+(Feb!E30*5)+(Mar!E30*4)+(Apr!E30*3)+(May!E30*2)+(Jun!E30*1)</f>
        <v>0</v>
      </c>
      <c r="G30" s="8"/>
      <c r="H30" s="31">
        <f>May!H30+G30</f>
        <v>20796</v>
      </c>
      <c r="I30" s="31">
        <f t="shared" si="0"/>
        <v>0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167708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/>
      <c r="D31" s="49">
        <f>(Jul!C31*12)+(Aug!C31*11)+(Sep!C31*10)+(Oct!C31*9)+(Nov!C31*8)+(Dec!C31*7)+(Jan!C31*6)+(Feb!C31*5)+(Mar!C31*4)+(Apr!C31*3)+(May!C31*2)+(Jun!C31*1)</f>
        <v>267417</v>
      </c>
      <c r="E31" s="8"/>
      <c r="F31" s="49">
        <f>(Jul!E31*12)+(Aug!E31*11)+(Sep!E31*10)+(Oct!E31*9)+(Nov!E31*8)+(Dec!E31*7)+(Jan!E31*6)+(Feb!E31*5)+(Mar!E31*4)+(Apr!E31*3)+(May!E31*2)+(Jun!E31*1)</f>
        <v>0</v>
      </c>
      <c r="G31" s="8"/>
      <c r="H31" s="31">
        <f>May!H31+G31</f>
        <v>46476</v>
      </c>
      <c r="I31" s="31">
        <f t="shared" si="0"/>
        <v>0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313893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252417</v>
      </c>
      <c r="E32" s="8"/>
      <c r="F32" s="49">
        <f>(Jul!E32*12)+(Aug!E32*11)+(Sep!E32*10)+(Oct!E32*9)+(Nov!E32*8)+(Dec!E32*7)+(Jan!E32*6)+(Feb!E32*5)+(Mar!E32*4)+(Apr!E32*3)+(May!E32*2)+(Jun!E32*1)</f>
        <v>0</v>
      </c>
      <c r="G32" s="8"/>
      <c r="H32" s="31">
        <f>May!H32+G32</f>
        <v>109324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361741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9">
        <f>(Jul!C33*12)+(Aug!C33*11)+(Sep!C33*10)+(Oct!C33*9)+(Nov!C33*8)+(Dec!C33*7)+(Jan!C33*6)+(Feb!C33*5)+(Mar!C33*4)+(Apr!C33*3)+(May!C33*2)+(Jun!C33*1)</f>
        <v>1249539</v>
      </c>
      <c r="E33" s="8"/>
      <c r="F33" s="49">
        <f>(Jul!E33*12)+(Aug!E33*11)+(Sep!E33*10)+(Oct!E33*9)+(Nov!E33*8)+(Dec!E33*7)+(Jan!E33*6)+(Feb!E33*5)+(Mar!E33*4)+(Apr!E33*3)+(May!E33*2)+(Jun!E33*1)</f>
        <v>0</v>
      </c>
      <c r="G33" s="8"/>
      <c r="H33" s="31">
        <f>May!H33+G33</f>
        <v>138286</v>
      </c>
      <c r="I33" s="31">
        <f t="shared" si="0"/>
        <v>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1387825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9">
        <f>(Jul!C34*12)+(Aug!C34*11)+(Sep!C34*10)+(Oct!C34*9)+(Nov!C34*8)+(Dec!C34*7)+(Jan!C34*6)+(Feb!C34*5)+(Mar!C34*4)+(Apr!C34*3)+(May!C34*2)+(Jun!C34*1)</f>
        <v>181928</v>
      </c>
      <c r="E34" s="8"/>
      <c r="F34" s="49">
        <f>(Jul!E34*12)+(Aug!E34*11)+(Sep!E34*10)+(Oct!E34*9)+(Nov!E34*8)+(Dec!E34*7)+(Jan!E34*6)+(Feb!E34*5)+(Mar!E34*4)+(Apr!E34*3)+(May!E34*2)+(Jun!E34*1)</f>
        <v>0</v>
      </c>
      <c r="G34" s="8"/>
      <c r="H34" s="31">
        <f>May!H34+G34</f>
        <v>36491</v>
      </c>
      <c r="I34" s="31">
        <f t="shared" si="0"/>
        <v>0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218419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9">
        <f>(Jul!C35*12)+(Aug!C35*11)+(Sep!C35*10)+(Oct!C35*9)+(Nov!C35*8)+(Dec!C35*7)+(Jan!C35*6)+(Feb!C35*5)+(Mar!C35*4)+(Apr!C35*3)+(May!C35*2)+(Jun!C35*1)</f>
        <v>2529458</v>
      </c>
      <c r="E35" s="8"/>
      <c r="F35" s="49">
        <f>(Jul!E35*12)+(Aug!E35*11)+(Sep!E35*10)+(Oct!E35*9)+(Nov!E35*8)+(Dec!E35*7)+(Jan!E35*6)+(Feb!E35*5)+(Mar!E35*4)+(Apr!E35*3)+(May!E35*2)+(Jun!E35*1)</f>
        <v>6504</v>
      </c>
      <c r="G35" s="8"/>
      <c r="H35" s="31">
        <f>May!H35+G35</f>
        <v>294541</v>
      </c>
      <c r="I35" s="31">
        <f t="shared" si="0"/>
        <v>0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2830503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980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0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980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141929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40180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182109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9">
        <f>(Jul!C38*12)+(Aug!C38*11)+(Sep!C38*10)+(Oct!C38*9)+(Nov!C38*8)+(Dec!C38*7)+(Jan!C38*6)+(Feb!C38*5)+(Mar!C38*4)+(Apr!C38*3)+(May!C38*2)+(Jun!C38*1)</f>
        <v>505168</v>
      </c>
      <c r="E38" s="8"/>
      <c r="F38" s="49">
        <f>(Jul!E38*12)+(Aug!E38*11)+(Sep!E38*10)+(Oct!E38*9)+(Nov!E38*8)+(Dec!E38*7)+(Jan!E38*6)+(Feb!E38*5)+(Mar!E38*4)+(Apr!E38*3)+(May!E38*2)+(Jun!E38*1)</f>
        <v>4578</v>
      </c>
      <c r="G38" s="8"/>
      <c r="H38" s="31">
        <f>May!H38+G38</f>
        <v>57756</v>
      </c>
      <c r="I38" s="31">
        <f t="shared" si="0"/>
        <v>0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567502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9">
        <f>(Jul!C39*12)+(Aug!C39*11)+(Sep!C39*10)+(Oct!C39*9)+(Nov!C39*8)+(Dec!C39*7)+(Jan!C39*6)+(Feb!C39*5)+(Mar!C39*4)+(Apr!C39*3)+(May!C39*2)+(Jun!C39*1)</f>
        <v>2535781</v>
      </c>
      <c r="E39" s="8"/>
      <c r="F39" s="49">
        <f>(Jul!E39*12)+(Aug!E39*11)+(Sep!E39*10)+(Oct!E39*9)+(Nov!E39*8)+(Dec!E39*7)+(Jan!E39*6)+(Feb!E39*5)+(Mar!E39*4)+(Apr!E39*3)+(May!E39*2)+(Jun!E39*1)</f>
        <v>0</v>
      </c>
      <c r="G39" s="8"/>
      <c r="H39" s="31">
        <f>May!H39+G39</f>
        <v>478179</v>
      </c>
      <c r="I39" s="31">
        <f t="shared" si="0"/>
        <v>0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3013960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9">
        <f>(Jul!C40*12)+(Aug!C40*11)+(Sep!C40*10)+(Oct!C40*9)+(Nov!C40*8)+(Dec!C40*7)+(Jan!C40*6)+(Feb!C40*5)+(Mar!C40*4)+(Apr!C40*3)+(May!C40*2)+(Jun!C40*1)</f>
        <v>666908</v>
      </c>
      <c r="E40" s="8"/>
      <c r="F40" s="49">
        <f>(Jul!E40*12)+(Aug!E40*11)+(Sep!E40*10)+(Oct!E40*9)+(Nov!E40*8)+(Dec!E40*7)+(Jan!E40*6)+(Feb!E40*5)+(Mar!E40*4)+(Apr!E40*3)+(May!E40*2)+(Jun!E40*1)</f>
        <v>0</v>
      </c>
      <c r="G40" s="8"/>
      <c r="H40" s="31">
        <f>May!H40+G40</f>
        <v>313960</v>
      </c>
      <c r="I40" s="31">
        <f t="shared" si="0"/>
        <v>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980868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587520</v>
      </c>
      <c r="E41" s="8"/>
      <c r="F41" s="49">
        <f>(Jul!E41*12)+(Aug!E41*11)+(Sep!E41*10)+(Oct!E41*9)+(Nov!E41*8)+(Dec!E41*7)+(Jan!E41*6)+(Feb!E41*5)+(Mar!E41*4)+(Apr!E41*3)+(May!E41*2)+(Jun!E41*1)</f>
        <v>0</v>
      </c>
      <c r="G41" s="8"/>
      <c r="H41" s="31">
        <f>May!H41+G41</f>
        <v>14413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601933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9">
        <f>(Jul!C42*12)+(Aug!C42*11)+(Sep!C42*10)+(Oct!C42*9)+(Nov!C42*8)+(Dec!C42*7)+(Jan!C42*6)+(Feb!C42*5)+(Mar!C42*4)+(Apr!C42*3)+(May!C42*2)+(Jun!C42*1)</f>
        <v>697432</v>
      </c>
      <c r="E42" s="8"/>
      <c r="F42" s="49">
        <f>(Jul!E42*12)+(Aug!E42*11)+(Sep!E42*10)+(Oct!E42*9)+(Nov!E42*8)+(Dec!E42*7)+(Jan!E42*6)+(Feb!E42*5)+(Mar!E42*4)+(Apr!E42*3)+(May!E42*2)+(Jun!E42*1)</f>
        <v>0</v>
      </c>
      <c r="G42" s="8"/>
      <c r="H42" s="31">
        <f>May!H42+G42</f>
        <v>171619</v>
      </c>
      <c r="I42" s="31">
        <f t="shared" si="0"/>
        <v>0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869051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/>
      <c r="D43" s="49">
        <f>(Jul!C43*12)+(Aug!C43*11)+(Sep!C43*10)+(Oct!C43*9)+(Nov!C43*8)+(Dec!C43*7)+(Jan!C43*6)+(Feb!C43*5)+(Mar!C43*4)+(Apr!C43*3)+(May!C43*2)+(Jun!C43*1)</f>
        <v>2165874</v>
      </c>
      <c r="E43" s="8"/>
      <c r="F43" s="49">
        <f>(Jul!E43*12)+(Aug!E43*11)+(Sep!E43*10)+(Oct!E43*9)+(Nov!E43*8)+(Dec!E43*7)+(Jan!E43*6)+(Feb!E43*5)+(Mar!E43*4)+(Apr!E43*3)+(May!E43*2)+(Jun!E43*1)</f>
        <v>3770</v>
      </c>
      <c r="G43" s="8"/>
      <c r="H43" s="31">
        <f>May!H43+G43</f>
        <v>434658</v>
      </c>
      <c r="I43" s="31">
        <f t="shared" si="0"/>
        <v>0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2604302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9">
        <f>(Jul!C44*12)+(Aug!C44*11)+(Sep!C44*10)+(Oct!C44*9)+(Nov!C44*8)+(Dec!C44*7)+(Jan!C44*6)+(Feb!C44*5)+(Mar!C44*4)+(Apr!C44*3)+(May!C44*2)+(Jun!C44*1)</f>
        <v>1344817</v>
      </c>
      <c r="E44" s="8"/>
      <c r="F44" s="49">
        <f>(Jul!E44*12)+(Aug!E44*11)+(Sep!E44*10)+(Oct!E44*9)+(Nov!E44*8)+(Dec!E44*7)+(Jan!E44*6)+(Feb!E44*5)+(Mar!E44*4)+(Apr!E44*3)+(May!E44*2)+(Jun!E44*1)</f>
        <v>30716</v>
      </c>
      <c r="G44" s="8"/>
      <c r="H44" s="31">
        <f>May!H44+G44</f>
        <v>367389</v>
      </c>
      <c r="I44" s="31">
        <f t="shared" si="0"/>
        <v>0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1742922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9">
        <f>(Jul!C45*12)+(Aug!C45*11)+(Sep!C45*10)+(Oct!C45*9)+(Nov!C45*8)+(Dec!C45*7)+(Jan!C45*6)+(Feb!C45*5)+(Mar!C45*4)+(Apr!C45*3)+(May!C45*2)+(Jun!C45*1)</f>
        <v>198344</v>
      </c>
      <c r="E45" s="8"/>
      <c r="F45" s="49">
        <f>(Jul!E45*12)+(Aug!E45*11)+(Sep!E45*10)+(Oct!E45*9)+(Nov!E45*8)+(Dec!E45*7)+(Jan!E45*6)+(Feb!E45*5)+(Mar!E45*4)+(Apr!E45*3)+(May!E45*2)+(Jun!E45*1)</f>
        <v>0</v>
      </c>
      <c r="G45" s="8"/>
      <c r="H45" s="31">
        <f>May!H45+G45</f>
        <v>53727</v>
      </c>
      <c r="I45" s="31">
        <f t="shared" si="0"/>
        <v>0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252071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81257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439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81696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9">
        <f>(Jul!C47*12)+(Aug!C47*11)+(Sep!C47*10)+(Oct!C47*9)+(Nov!C47*8)+(Dec!C47*7)+(Jan!C47*6)+(Feb!C47*5)+(Mar!C47*4)+(Apr!C47*3)+(May!C47*2)+(Jun!C47*1)</f>
        <v>931128</v>
      </c>
      <c r="E47" s="8"/>
      <c r="F47" s="49">
        <f>(Jul!E47*12)+(Aug!E47*11)+(Sep!E47*10)+(Oct!E47*9)+(Nov!E47*8)+(Dec!E47*7)+(Jan!E47*6)+(Feb!E47*5)+(Mar!E47*4)+(Apr!E47*3)+(May!E47*2)+(Jun!E47*1)</f>
        <v>0</v>
      </c>
      <c r="G47" s="8"/>
      <c r="H47" s="31">
        <f>May!H47+G47</f>
        <v>177105</v>
      </c>
      <c r="I47" s="31">
        <f t="shared" si="0"/>
        <v>0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1108233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9">
        <f>(Jul!C48*12)+(Aug!C48*11)+(Sep!C48*10)+(Oct!C48*9)+(Nov!C48*8)+(Dec!C48*7)+(Jan!C48*6)+(Feb!C48*5)+(Mar!C48*4)+(Apr!C48*3)+(May!C48*2)+(Jun!C48*1)</f>
        <v>2419630</v>
      </c>
      <c r="E48" s="8"/>
      <c r="F48" s="49">
        <f>(Jul!E48*12)+(Aug!E48*11)+(Sep!E48*10)+(Oct!E48*9)+(Nov!E48*8)+(Dec!E48*7)+(Jan!E48*6)+(Feb!E48*5)+(Mar!E48*4)+(Apr!E48*3)+(May!E48*2)+(Jun!E48*1)</f>
        <v>61075</v>
      </c>
      <c r="G48" s="8"/>
      <c r="H48" s="31">
        <f>May!H48+G48</f>
        <v>298101</v>
      </c>
      <c r="I48" s="31">
        <f t="shared" si="0"/>
        <v>0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2778806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9">
        <f>(Jul!C49*12)+(Aug!C49*11)+(Sep!C49*10)+(Oct!C49*9)+(Nov!C49*8)+(Dec!C49*7)+(Jan!C49*6)+(Feb!C49*5)+(Mar!C49*4)+(Apr!C49*3)+(May!C49*2)+(Jun!C49*1)</f>
        <v>1971026</v>
      </c>
      <c r="E49" s="8"/>
      <c r="F49" s="49">
        <f>(Jul!E49*12)+(Aug!E49*11)+(Sep!E49*10)+(Oct!E49*9)+(Nov!E49*8)+(Dec!E49*7)+(Jan!E49*6)+(Feb!E49*5)+(Mar!E49*4)+(Apr!E49*3)+(May!E49*2)+(Jun!E49*1)</f>
        <v>4662</v>
      </c>
      <c r="G49" s="8"/>
      <c r="H49" s="31">
        <f>May!H49+G49</f>
        <v>214569</v>
      </c>
      <c r="I49" s="31">
        <f t="shared" si="0"/>
        <v>0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2190257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9">
        <f>(Jul!C50*12)+(Aug!C50*11)+(Sep!C50*10)+(Oct!C50*9)+(Nov!C50*8)+(Dec!C50*7)+(Jan!C50*6)+(Feb!C50*5)+(Mar!C50*4)+(Apr!C50*3)+(May!C50*2)+(Jun!C50*1)</f>
        <v>519122</v>
      </c>
      <c r="E50" s="8"/>
      <c r="F50" s="49">
        <f>(Jul!E50*12)+(Aug!E50*11)+(Sep!E50*10)+(Oct!E50*9)+(Nov!E50*8)+(Dec!E50*7)+(Jan!E50*6)+(Feb!E50*5)+(Mar!E50*4)+(Apr!E50*3)+(May!E50*2)+(Jun!E50*1)</f>
        <v>0</v>
      </c>
      <c r="G50" s="8"/>
      <c r="H50" s="31">
        <f>May!H50+G50</f>
        <v>48166</v>
      </c>
      <c r="I50" s="31">
        <f t="shared" si="0"/>
        <v>0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567288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9">
        <f>(Jul!C51*12)+(Aug!C51*11)+(Sep!C51*10)+(Oct!C51*9)+(Nov!C51*8)+(Dec!C51*7)+(Jan!C51*6)+(Feb!C51*5)+(Mar!C51*4)+(Apr!C51*3)+(May!C51*2)+(Jun!C51*1)</f>
        <v>3110109</v>
      </c>
      <c r="E51" s="8"/>
      <c r="F51" s="49">
        <f>(Jul!E51*12)+(Aug!E51*11)+(Sep!E51*10)+(Oct!E51*9)+(Nov!E51*8)+(Dec!E51*7)+(Jan!E51*6)+(Feb!E51*5)+(Mar!E51*4)+(Apr!E51*3)+(May!E51*2)+(Jun!E51*1)</f>
        <v>0</v>
      </c>
      <c r="G51" s="8"/>
      <c r="H51" s="31">
        <f>May!H51+G51</f>
        <v>266297</v>
      </c>
      <c r="I51" s="31">
        <f t="shared" si="0"/>
        <v>0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3376406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9">
        <f>(Jul!C52*12)+(Aug!C52*11)+(Sep!C52*10)+(Oct!C52*9)+(Nov!C52*8)+(Dec!C52*7)+(Jan!C52*6)+(Feb!C52*5)+(Mar!C52*4)+(Apr!C52*3)+(May!C52*2)+(Jun!C52*1)</f>
        <v>229430</v>
      </c>
      <c r="E52" s="8"/>
      <c r="F52" s="49">
        <f>(Jul!E52*12)+(Aug!E52*11)+(Sep!E52*10)+(Oct!E52*9)+(Nov!E52*8)+(Dec!E52*7)+(Jan!E52*6)+(Feb!E52*5)+(Mar!E52*4)+(Apr!E52*3)+(May!E52*2)+(Jun!E52*1)</f>
        <v>0</v>
      </c>
      <c r="G52" s="8"/>
      <c r="H52" s="31">
        <f>May!H52+G52</f>
        <v>39277</v>
      </c>
      <c r="I52" s="31">
        <f t="shared" si="0"/>
        <v>0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268707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9">
        <f>(Jul!C53*12)+(Aug!C53*11)+(Sep!C53*10)+(Oct!C53*9)+(Nov!C53*8)+(Dec!C53*7)+(Jan!C53*6)+(Feb!C53*5)+(Mar!C53*4)+(Apr!C53*3)+(May!C53*2)+(Jun!C53*1)</f>
        <v>29218</v>
      </c>
      <c r="E53" s="8"/>
      <c r="F53" s="49">
        <f>(Jul!E53*12)+(Aug!E53*11)+(Sep!E53*10)+(Oct!E53*9)+(Nov!E53*8)+(Dec!E53*7)+(Jan!E53*6)+(Feb!E53*5)+(Mar!E53*4)+(Apr!E53*3)+(May!E53*2)+(Jun!E53*1)</f>
        <v>0</v>
      </c>
      <c r="G53" s="8"/>
      <c r="H53" s="31">
        <f>May!H53+G53</f>
        <v>0</v>
      </c>
      <c r="I53" s="31">
        <f t="shared" si="0"/>
        <v>0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29218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9">
        <f>(Jul!C54*12)+(Aug!C54*11)+(Sep!C54*10)+(Oct!C54*9)+(Nov!C54*8)+(Dec!C54*7)+(Jan!C54*6)+(Feb!C54*5)+(Mar!C54*4)+(Apr!C54*3)+(May!C54*2)+(Jun!C54*1)</f>
        <v>619680</v>
      </c>
      <c r="E54" s="8"/>
      <c r="F54" s="49">
        <f>(Jul!E54*12)+(Aug!E54*11)+(Sep!E54*10)+(Oct!E54*9)+(Nov!E54*8)+(Dec!E54*7)+(Jan!E54*6)+(Feb!E54*5)+(Mar!E54*4)+(Apr!E54*3)+(May!E54*2)+(Jun!E54*1)</f>
        <v>0</v>
      </c>
      <c r="G54" s="8"/>
      <c r="H54" s="31">
        <f>May!H54+G54</f>
        <v>37889</v>
      </c>
      <c r="I54" s="31">
        <f t="shared" si="0"/>
        <v>0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657569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/>
      <c r="D55" s="49">
        <f>(Jul!C55*12)+(Aug!C55*11)+(Sep!C55*10)+(Oct!C55*9)+(Nov!C55*8)+(Dec!C55*7)+(Jan!C55*6)+(Feb!C55*5)+(Mar!C55*4)+(Apr!C55*3)+(May!C55*2)+(Jun!C55*1)</f>
        <v>2216908</v>
      </c>
      <c r="E55" s="8"/>
      <c r="F55" s="49">
        <f>(Jul!E55*12)+(Aug!E55*11)+(Sep!E55*10)+(Oct!E55*9)+(Nov!E55*8)+(Dec!E55*7)+(Jan!E55*6)+(Feb!E55*5)+(Mar!E55*4)+(Apr!E55*3)+(May!E55*2)+(Jun!E55*1)</f>
        <v>29645</v>
      </c>
      <c r="G55" s="8"/>
      <c r="H55" s="31">
        <f>May!H55+G55</f>
        <v>533297</v>
      </c>
      <c r="I55" s="31">
        <f t="shared" si="0"/>
        <v>0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2779850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9">
        <f>(Jul!C56*12)+(Aug!C56*11)+(Sep!C56*10)+(Oct!C56*9)+(Nov!C56*8)+(Dec!C56*7)+(Jan!C56*6)+(Feb!C56*5)+(Mar!C56*4)+(Apr!C56*3)+(May!C56*2)+(Jun!C56*1)</f>
        <v>33632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99</v>
      </c>
      <c r="I56" s="31">
        <f t="shared" si="0"/>
        <v>0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33731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9">
        <f>(Jul!C57*12)+(Aug!C57*11)+(Sep!C57*10)+(Oct!C57*9)+(Nov!C57*8)+(Dec!C57*7)+(Jan!C57*6)+(Feb!C57*5)+(Mar!C57*4)+(Apr!C57*3)+(May!C57*2)+(Jun!C57*1)</f>
        <v>438166</v>
      </c>
      <c r="E57" s="8"/>
      <c r="F57" s="49">
        <f>(Jul!E57*12)+(Aug!E57*11)+(Sep!E57*10)+(Oct!E57*9)+(Nov!E57*8)+(Dec!E57*7)+(Jan!E57*6)+(Feb!E57*5)+(Mar!E57*4)+(Apr!E57*3)+(May!E57*2)+(Jun!E57*1)</f>
        <v>0</v>
      </c>
      <c r="G57" s="8"/>
      <c r="H57" s="31">
        <f>May!H57+G57</f>
        <v>97375</v>
      </c>
      <c r="I57" s="31">
        <f t="shared" si="0"/>
        <v>0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535541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232147</v>
      </c>
      <c r="E58" s="8"/>
      <c r="F58" s="49">
        <f>(Jul!E58*12)+(Aug!E58*11)+(Sep!E58*10)+(Oct!E58*9)+(Nov!E58*8)+(Dec!E58*7)+(Jan!E58*6)+(Feb!E58*5)+(Mar!E58*4)+(Apr!E58*3)+(May!E58*2)+(Jun!E58*1)</f>
        <v>3576</v>
      </c>
      <c r="G58" s="8"/>
      <c r="H58" s="31">
        <f>May!H58+G58</f>
        <v>24925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260648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408296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92196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500492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9">
        <f>(Jul!C60*12)+(Aug!C60*11)+(Sep!C60*10)+(Oct!C60*9)+(Nov!C60*8)+(Dec!C60*7)+(Jan!C60*6)+(Feb!C60*5)+(Mar!C60*4)+(Apr!C60*3)+(May!C60*2)+(Jun!C60*1)</f>
        <v>4600612</v>
      </c>
      <c r="E60" s="8"/>
      <c r="F60" s="49">
        <f>(Jul!E60*12)+(Aug!E60*11)+(Sep!E60*10)+(Oct!E60*9)+(Nov!E60*8)+(Dec!E60*7)+(Jan!E60*6)+(Feb!E60*5)+(Mar!E60*4)+(Apr!E60*3)+(May!E60*2)+(Jun!E60*1)</f>
        <v>133371</v>
      </c>
      <c r="G60" s="8"/>
      <c r="H60" s="31">
        <f>May!H60+G60</f>
        <v>684695</v>
      </c>
      <c r="I60" s="31">
        <f t="shared" si="0"/>
        <v>0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5418678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9">
        <f>(Jul!C61*12)+(Aug!C61*11)+(Sep!C61*10)+(Oct!C61*9)+(Nov!C61*8)+(Dec!C61*7)+(Jan!C61*6)+(Feb!C61*5)+(Mar!C61*4)+(Apr!C61*3)+(May!C61*2)+(Jun!C61*1)</f>
        <v>230883</v>
      </c>
      <c r="E61" s="8"/>
      <c r="F61" s="49">
        <f>(Jul!E61*12)+(Aug!E61*11)+(Sep!E61*10)+(Oct!E61*9)+(Nov!E61*8)+(Dec!E61*7)+(Jan!E61*6)+(Feb!E61*5)+(Mar!E61*4)+(Apr!E61*3)+(May!E61*2)+(Jun!E61*1)</f>
        <v>0</v>
      </c>
      <c r="G61" s="8"/>
      <c r="H61" s="31">
        <f>May!H61+G61</f>
        <v>29430</v>
      </c>
      <c r="I61" s="31">
        <f t="shared" si="0"/>
        <v>0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260313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14283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0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14283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9">
        <f>(Jul!C63*12)+(Aug!C63*11)+(Sep!C63*10)+(Oct!C63*9)+(Nov!C63*8)+(Dec!C63*7)+(Jan!C63*6)+(Feb!C63*5)+(Mar!C63*4)+(Apr!C63*3)+(May!C63*2)+(Jun!C63*1)</f>
        <v>603994</v>
      </c>
      <c r="E63" s="8"/>
      <c r="F63" s="49">
        <f>(Jul!E63*12)+(Aug!E63*11)+(Sep!E63*10)+(Oct!E63*9)+(Nov!E63*8)+(Dec!E63*7)+(Jan!E63*6)+(Feb!E63*5)+(Mar!E63*4)+(Apr!E63*3)+(May!E63*2)+(Jun!E63*1)</f>
        <v>14112</v>
      </c>
      <c r="G63" s="8"/>
      <c r="H63" s="31">
        <f>May!H63+G63</f>
        <v>108291</v>
      </c>
      <c r="I63" s="31">
        <f t="shared" si="0"/>
        <v>0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726397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119252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1365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120617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4624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0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4624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9">
        <f>(Jul!C66*12)+(Aug!C66*11)+(Sep!C66*10)+(Oct!C66*9)+(Nov!C66*8)+(Dec!C66*7)+(Jan!C66*6)+(Feb!C66*5)+(Mar!C66*4)+(Apr!C66*3)+(May!C66*2)+(Jun!C66*1)</f>
        <v>67341</v>
      </c>
      <c r="E66" s="8"/>
      <c r="F66" s="49">
        <f>(Jul!E66*12)+(Aug!E66*11)+(Sep!E66*10)+(Oct!E66*9)+(Nov!E66*8)+(Dec!E66*7)+(Jan!E66*6)+(Feb!E66*5)+(Mar!E66*4)+(Apr!E66*3)+(May!E66*2)+(Jun!E66*1)</f>
        <v>0</v>
      </c>
      <c r="G66" s="8"/>
      <c r="H66" s="31">
        <f>May!H66+G66</f>
        <v>12978</v>
      </c>
      <c r="I66" s="31">
        <f t="shared" si="1"/>
        <v>0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80319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0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0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9">
        <f>(Jul!C68*12)+(Aug!C68*11)+(Sep!C68*10)+(Oct!C68*9)+(Nov!C68*8)+(Dec!C68*7)+(Jan!C68*6)+(Feb!C68*5)+(Mar!C68*4)+(Apr!C68*3)+(May!C68*2)+(Jun!C68*1)</f>
        <v>21961</v>
      </c>
      <c r="E68" s="8"/>
      <c r="F68" s="49">
        <f>(Jul!E68*12)+(Aug!E68*11)+(Sep!E68*10)+(Oct!E68*9)+(Nov!E68*8)+(Dec!E68*7)+(Jan!E68*6)+(Feb!E68*5)+(Mar!E68*4)+(Apr!E68*3)+(May!E68*2)+(Jun!E68*1)</f>
        <v>0</v>
      </c>
      <c r="G68" s="8"/>
      <c r="H68" s="31">
        <f>May!H68+G68</f>
        <v>0</v>
      </c>
      <c r="I68" s="31">
        <f t="shared" si="1"/>
        <v>0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21961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9">
        <f>(Jul!C69*12)+(Aug!C69*11)+(Sep!C69*10)+(Oct!C69*9)+(Nov!C69*8)+(Dec!C69*7)+(Jan!C69*6)+(Feb!C69*5)+(Mar!C69*4)+(Apr!C69*3)+(May!C69*2)+(Jun!C69*1)</f>
        <v>151886</v>
      </c>
      <c r="E69" s="8"/>
      <c r="F69" s="49">
        <f>(Jul!E69*12)+(Aug!E69*11)+(Sep!E69*10)+(Oct!E69*9)+(Nov!E69*8)+(Dec!E69*7)+(Jan!E69*6)+(Feb!E69*5)+(Mar!E69*4)+(Apr!E69*3)+(May!E69*2)+(Jun!E69*1)</f>
        <v>0</v>
      </c>
      <c r="G69" s="8"/>
      <c r="H69" s="31">
        <f>May!H69+G69</f>
        <v>20096</v>
      </c>
      <c r="I69" s="31">
        <f t="shared" si="1"/>
        <v>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171982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219190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10396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229586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9">
        <f>(Jul!C71*12)+(Aug!C71*11)+(Sep!C71*10)+(Oct!C71*9)+(Nov!C71*8)+(Dec!C71*7)+(Jan!C71*6)+(Feb!C71*5)+(Mar!C71*4)+(Apr!C71*3)+(May!C71*2)+(Jun!C71*1)</f>
        <v>1634338</v>
      </c>
      <c r="E71" s="8"/>
      <c r="F71" s="49">
        <f>(Jul!E71*12)+(Aug!E71*11)+(Sep!E71*10)+(Oct!E71*9)+(Nov!E71*8)+(Dec!E71*7)+(Jan!E71*6)+(Feb!E71*5)+(Mar!E71*4)+(Apr!E71*3)+(May!E71*2)+(Jun!E71*1)</f>
        <v>0</v>
      </c>
      <c r="G71" s="8"/>
      <c r="H71" s="31">
        <f>May!H71+G71</f>
        <v>333661</v>
      </c>
      <c r="I71" s="31">
        <f t="shared" si="1"/>
        <v>0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1967999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0</v>
      </c>
      <c r="D72" s="32">
        <f t="shared" si="2"/>
        <v>5343013</v>
      </c>
      <c r="E72" s="32">
        <f t="shared" si="2"/>
        <v>0</v>
      </c>
      <c r="F72" s="31">
        <f t="shared" si="2"/>
        <v>36073</v>
      </c>
      <c r="G72" s="32">
        <f t="shared" si="2"/>
        <v>0</v>
      </c>
      <c r="H72" s="32">
        <f t="shared" si="2"/>
        <v>1301762</v>
      </c>
      <c r="I72" s="32">
        <f t="shared" si="2"/>
        <v>0</v>
      </c>
      <c r="J72" s="32">
        <f t="shared" si="2"/>
        <v>6680848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0</v>
      </c>
      <c r="D73" s="32">
        <f t="shared" si="3"/>
        <v>33966208</v>
      </c>
      <c r="E73" s="32">
        <f t="shared" si="3"/>
        <v>0</v>
      </c>
      <c r="F73" s="32">
        <f t="shared" si="3"/>
        <v>292009</v>
      </c>
      <c r="G73" s="32">
        <f t="shared" si="3"/>
        <v>0</v>
      </c>
      <c r="H73" s="32">
        <f t="shared" si="3"/>
        <v>5541170</v>
      </c>
      <c r="I73" s="32">
        <f t="shared" si="3"/>
        <v>0</v>
      </c>
      <c r="J73" s="32">
        <f t="shared" si="3"/>
        <v>39799387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0</v>
      </c>
      <c r="D74" s="32">
        <f t="shared" si="4"/>
        <v>39309221</v>
      </c>
      <c r="E74" s="32">
        <f t="shared" si="4"/>
        <v>0</v>
      </c>
      <c r="F74" s="32">
        <f t="shared" si="4"/>
        <v>328082</v>
      </c>
      <c r="G74" s="32">
        <f t="shared" si="4"/>
        <v>0</v>
      </c>
      <c r="H74" s="32">
        <f t="shared" si="4"/>
        <v>6842932</v>
      </c>
      <c r="I74" s="32">
        <f>SUM(I72:I73)</f>
        <v>0</v>
      </c>
      <c r="J74" s="32">
        <f>SUM(J72:J73)</f>
        <v>46480235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" activePane="bottomLeft" state="frozen"/>
      <selection pane="bottomLeft" activeCell="G65" sqref="G65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2">
        <v>64368</v>
      </c>
      <c r="D5" s="31">
        <f>(Jul!C5*2)+(Aug!C5*1)</f>
        <v>113036</v>
      </c>
      <c r="E5" s="63">
        <v>1283</v>
      </c>
      <c r="F5" s="31">
        <f>(Jul!E5*2)+(Aug!E5*1)</f>
        <v>1283</v>
      </c>
      <c r="G5" s="64">
        <v>171974</v>
      </c>
      <c r="H5" s="31">
        <f>Jul!H5+Aug!G5</f>
        <v>195811</v>
      </c>
      <c r="I5" s="31">
        <f t="shared" ref="I5:I63" si="0">C5+E5+G5</f>
        <v>237625</v>
      </c>
      <c r="J5" s="31">
        <f t="shared" ref="J5:J63" si="1">D5+F5+H5</f>
        <v>310130</v>
      </c>
    </row>
    <row r="6" spans="1:10" s="11" customFormat="1" ht="15.75" customHeight="1" x14ac:dyDescent="0.2">
      <c r="A6" s="9" t="s">
        <v>23</v>
      </c>
      <c r="B6" s="10" t="s">
        <v>22</v>
      </c>
      <c r="C6" s="62">
        <v>1984</v>
      </c>
      <c r="D6" s="31">
        <f>(Jul!C6*2)+(Aug!C6*1)</f>
        <v>1984</v>
      </c>
      <c r="E6" s="63"/>
      <c r="F6" s="31">
        <f>(Jul!E6*2)+(Aug!E6*1)</f>
        <v>0</v>
      </c>
      <c r="G6" s="64">
        <v>2503</v>
      </c>
      <c r="H6" s="31">
        <f>Jul!H6+Aug!G6</f>
        <v>2503</v>
      </c>
      <c r="I6" s="31">
        <f t="shared" si="0"/>
        <v>4487</v>
      </c>
      <c r="J6" s="31">
        <f t="shared" si="1"/>
        <v>4487</v>
      </c>
    </row>
    <row r="7" spans="1:10" s="1" customFormat="1" ht="15.75" customHeight="1" x14ac:dyDescent="0.2">
      <c r="A7" s="5" t="s">
        <v>24</v>
      </c>
      <c r="B7" s="6" t="s">
        <v>22</v>
      </c>
      <c r="C7" s="62">
        <v>269</v>
      </c>
      <c r="D7" s="31">
        <f>(Jul!C7*2)+(Aug!C7*1)</f>
        <v>2107</v>
      </c>
      <c r="E7" s="63"/>
      <c r="F7" s="31">
        <f>(Jul!E7*2)+(Aug!E7*1)</f>
        <v>0</v>
      </c>
      <c r="G7" s="64"/>
      <c r="H7" s="31">
        <f>Jul!H7+Aug!G7</f>
        <v>954</v>
      </c>
      <c r="I7" s="31">
        <f t="shared" si="0"/>
        <v>269</v>
      </c>
      <c r="J7" s="31">
        <f t="shared" si="1"/>
        <v>3061</v>
      </c>
    </row>
    <row r="8" spans="1:10" s="11" customFormat="1" ht="15.75" customHeight="1" x14ac:dyDescent="0.2">
      <c r="A8" s="9" t="s">
        <v>25</v>
      </c>
      <c r="B8" s="10" t="s">
        <v>22</v>
      </c>
      <c r="C8" s="62">
        <v>136</v>
      </c>
      <c r="D8" s="31">
        <f>(Jul!C8*2)+(Aug!C8*1)</f>
        <v>136</v>
      </c>
      <c r="E8" s="63"/>
      <c r="F8" s="31">
        <f>(Jul!E8*2)+(Aug!E8*1)</f>
        <v>0</v>
      </c>
      <c r="G8" s="64">
        <v>681</v>
      </c>
      <c r="H8" s="31">
        <f>Jul!H8+Aug!G8</f>
        <v>681</v>
      </c>
      <c r="I8" s="31">
        <f t="shared" si="0"/>
        <v>817</v>
      </c>
      <c r="J8" s="31">
        <f t="shared" si="1"/>
        <v>817</v>
      </c>
    </row>
    <row r="9" spans="1:10" s="1" customFormat="1" ht="15.75" customHeight="1" x14ac:dyDescent="0.2">
      <c r="A9" s="5" t="s">
        <v>27</v>
      </c>
      <c r="B9" s="6" t="s">
        <v>22</v>
      </c>
      <c r="C9" s="62">
        <v>8436</v>
      </c>
      <c r="D9" s="31">
        <f>(Jul!C9*2)+(Aug!C9*1)</f>
        <v>17718</v>
      </c>
      <c r="E9" s="63"/>
      <c r="F9" s="31">
        <f>(Jul!E9*2)+(Aug!E9*1)</f>
        <v>0</v>
      </c>
      <c r="G9" s="64">
        <v>14870</v>
      </c>
      <c r="H9" s="31">
        <f>Jul!H9+Aug!G9</f>
        <v>19036</v>
      </c>
      <c r="I9" s="31">
        <f t="shared" si="0"/>
        <v>23306</v>
      </c>
      <c r="J9" s="31">
        <f t="shared" si="1"/>
        <v>36754</v>
      </c>
    </row>
    <row r="10" spans="1:10" s="1" customFormat="1" ht="15.75" customHeight="1" x14ac:dyDescent="0.2">
      <c r="A10" s="5" t="s">
        <v>30</v>
      </c>
      <c r="B10" s="6" t="s">
        <v>22</v>
      </c>
      <c r="C10" s="62">
        <v>22647</v>
      </c>
      <c r="D10" s="31">
        <f>(Jul!C10*2)+(Aug!C10*1)</f>
        <v>38711</v>
      </c>
      <c r="E10" s="63"/>
      <c r="F10" s="31">
        <f>(Jul!E10*2)+(Aug!E10*1)</f>
        <v>3660</v>
      </c>
      <c r="G10" s="64">
        <v>51454</v>
      </c>
      <c r="H10" s="31">
        <f>Jul!H10+Aug!G10</f>
        <v>69978</v>
      </c>
      <c r="I10" s="31">
        <f t="shared" si="0"/>
        <v>74101</v>
      </c>
      <c r="J10" s="31">
        <f t="shared" si="1"/>
        <v>112349</v>
      </c>
    </row>
    <row r="11" spans="1:10" s="1" customFormat="1" ht="15.75" customHeight="1" x14ac:dyDescent="0.2">
      <c r="A11" s="5" t="s">
        <v>31</v>
      </c>
      <c r="B11" s="6" t="s">
        <v>22</v>
      </c>
      <c r="C11" s="62">
        <v>9976</v>
      </c>
      <c r="D11" s="31">
        <f>(Jul!C11*2)+(Aug!C11*1)</f>
        <v>32060</v>
      </c>
      <c r="E11" s="63"/>
      <c r="F11" s="31">
        <f>(Jul!E11*2)+(Aug!E11*1)</f>
        <v>0</v>
      </c>
      <c r="G11" s="64">
        <v>32037</v>
      </c>
      <c r="H11" s="31">
        <f>Jul!H11+Aug!G11</f>
        <v>64754</v>
      </c>
      <c r="I11" s="31">
        <f t="shared" si="0"/>
        <v>42013</v>
      </c>
      <c r="J11" s="31">
        <f t="shared" si="1"/>
        <v>96814</v>
      </c>
    </row>
    <row r="12" spans="1:10" s="11" customFormat="1" ht="15.75" customHeight="1" x14ac:dyDescent="0.2">
      <c r="A12" s="9" t="s">
        <v>36</v>
      </c>
      <c r="B12" s="10" t="s">
        <v>22</v>
      </c>
      <c r="C12" s="62">
        <v>747</v>
      </c>
      <c r="D12" s="31">
        <f>(Jul!C12*2)+(Aug!C12*1)</f>
        <v>1019</v>
      </c>
      <c r="E12" s="63"/>
      <c r="F12" s="31">
        <f>(Jul!E12*2)+(Aug!E12*1)</f>
        <v>0</v>
      </c>
      <c r="G12" s="64"/>
      <c r="H12" s="31">
        <f>Jul!H12+Aug!G12</f>
        <v>272</v>
      </c>
      <c r="I12" s="31">
        <f t="shared" si="0"/>
        <v>747</v>
      </c>
      <c r="J12" s="31">
        <f t="shared" si="1"/>
        <v>1291</v>
      </c>
    </row>
    <row r="13" spans="1:10" s="1" customFormat="1" ht="15.75" customHeight="1" x14ac:dyDescent="0.2">
      <c r="A13" s="5" t="s">
        <v>37</v>
      </c>
      <c r="B13" s="6" t="s">
        <v>22</v>
      </c>
      <c r="C13" s="62"/>
      <c r="D13" s="31">
        <f>(Jul!C13*2)+(Aug!C13*1)</f>
        <v>1202</v>
      </c>
      <c r="E13" s="63"/>
      <c r="F13" s="31">
        <f>(Jul!E13*2)+(Aug!E13*1)</f>
        <v>0</v>
      </c>
      <c r="G13" s="64"/>
      <c r="H13" s="31">
        <f>Jul!H13+Aug!G13</f>
        <v>33441</v>
      </c>
      <c r="I13" s="31">
        <f t="shared" si="0"/>
        <v>0</v>
      </c>
      <c r="J13" s="31">
        <f t="shared" si="1"/>
        <v>34643</v>
      </c>
    </row>
    <row r="14" spans="1:10" s="1" customFormat="1" ht="15.75" customHeight="1" x14ac:dyDescent="0.2">
      <c r="A14" s="5" t="s">
        <v>40</v>
      </c>
      <c r="B14" s="6" t="s">
        <v>22</v>
      </c>
      <c r="C14" s="62">
        <v>9371</v>
      </c>
      <c r="D14" s="31">
        <f>(Jul!C14*2)+(Aug!C14*1)</f>
        <v>9643</v>
      </c>
      <c r="E14" s="63"/>
      <c r="F14" s="31">
        <f>(Jul!E14*2)+(Aug!E14*1)</f>
        <v>0</v>
      </c>
      <c r="G14" s="64">
        <v>25146</v>
      </c>
      <c r="H14" s="31">
        <f>Jul!H14+Aug!G14</f>
        <v>25963</v>
      </c>
      <c r="I14" s="31">
        <f t="shared" si="0"/>
        <v>34517</v>
      </c>
      <c r="J14" s="31">
        <f t="shared" si="1"/>
        <v>35606</v>
      </c>
    </row>
    <row r="15" spans="1:10" s="1" customFormat="1" ht="15.75" customHeight="1" x14ac:dyDescent="0.2">
      <c r="A15" s="5" t="s">
        <v>44</v>
      </c>
      <c r="B15" s="6" t="s">
        <v>22</v>
      </c>
      <c r="C15" s="62"/>
      <c r="D15" s="31">
        <f>(Jul!C15*2)+(Aug!C15*1)</f>
        <v>0</v>
      </c>
      <c r="E15" s="63"/>
      <c r="F15" s="31">
        <f>(Jul!E15*2)+(Aug!E15*1)</f>
        <v>0</v>
      </c>
      <c r="G15" s="64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2">
        <v>20848</v>
      </c>
      <c r="D16" s="31">
        <f>(Jul!C16*2)+(Aug!C16*1)</f>
        <v>29338</v>
      </c>
      <c r="E16" s="63"/>
      <c r="F16" s="31">
        <f>(Jul!E16*2)+(Aug!E16*1)</f>
        <v>0</v>
      </c>
      <c r="G16" s="64">
        <v>38569</v>
      </c>
      <c r="H16" s="31">
        <f>Jul!H16+Aug!G16</f>
        <v>60341</v>
      </c>
      <c r="I16" s="31">
        <f t="shared" si="0"/>
        <v>59417</v>
      </c>
      <c r="J16" s="31">
        <f t="shared" si="1"/>
        <v>89679</v>
      </c>
    </row>
    <row r="17" spans="1:10" s="1" customFormat="1" ht="15.75" customHeight="1" x14ac:dyDescent="0.2">
      <c r="A17" s="5" t="s">
        <v>46</v>
      </c>
      <c r="B17" s="6" t="s">
        <v>22</v>
      </c>
      <c r="C17" s="62">
        <v>5464</v>
      </c>
      <c r="D17" s="31">
        <f>(Jul!C17*2)+(Aug!C17*1)</f>
        <v>9750</v>
      </c>
      <c r="E17" s="63"/>
      <c r="F17" s="31">
        <f>(Jul!E17*2)+(Aug!E17*1)</f>
        <v>0</v>
      </c>
      <c r="G17" s="64">
        <v>4913</v>
      </c>
      <c r="H17" s="31">
        <f>Jul!H17+Aug!G17</f>
        <v>4913</v>
      </c>
      <c r="I17" s="31">
        <f t="shared" si="0"/>
        <v>10377</v>
      </c>
      <c r="J17" s="31">
        <f t="shared" si="1"/>
        <v>14663</v>
      </c>
    </row>
    <row r="18" spans="1:10" s="11" customFormat="1" ht="15.75" customHeight="1" x14ac:dyDescent="0.2">
      <c r="A18" s="9" t="s">
        <v>47</v>
      </c>
      <c r="B18" s="10" t="s">
        <v>22</v>
      </c>
      <c r="C18" s="62"/>
      <c r="D18" s="31">
        <f>(Jul!C18*2)+(Aug!C18*1)</f>
        <v>0</v>
      </c>
      <c r="E18" s="63"/>
      <c r="F18" s="31">
        <f>(Jul!E18*2)+(Aug!E18*1)</f>
        <v>0</v>
      </c>
      <c r="G18" s="64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2"/>
      <c r="D19" s="31">
        <f>(Jul!C19*2)+(Aug!C19*1)</f>
        <v>0</v>
      </c>
      <c r="E19" s="63"/>
      <c r="F19" s="31">
        <f>(Jul!E19*2)+(Aug!E19*1)</f>
        <v>0</v>
      </c>
      <c r="G19" s="64"/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2">
        <v>3245</v>
      </c>
      <c r="D20" s="31">
        <f>(Jul!C20*2)+(Aug!C20*1)</f>
        <v>15625</v>
      </c>
      <c r="E20" s="63"/>
      <c r="F20" s="31">
        <f>(Jul!E20*2)+(Aug!E20*1)</f>
        <v>0</v>
      </c>
      <c r="G20" s="64"/>
      <c r="H20" s="31">
        <f>Jul!H20+Aug!G20</f>
        <v>3235</v>
      </c>
      <c r="I20" s="31">
        <f t="shared" si="0"/>
        <v>3245</v>
      </c>
      <c r="J20" s="31">
        <f t="shared" si="1"/>
        <v>18860</v>
      </c>
    </row>
    <row r="21" spans="1:10" s="1" customFormat="1" ht="15.75" customHeight="1" x14ac:dyDescent="0.2">
      <c r="A21" s="5" t="s">
        <v>141</v>
      </c>
      <c r="B21" s="6" t="s">
        <v>22</v>
      </c>
      <c r="C21" s="62">
        <v>3253</v>
      </c>
      <c r="D21" s="31">
        <f>(Jul!C21*2)+(Aug!C21*1)</f>
        <v>5503</v>
      </c>
      <c r="E21" s="63"/>
      <c r="F21" s="31">
        <f>(Jul!E21*2)+(Aug!E21*1)</f>
        <v>0</v>
      </c>
      <c r="G21" s="64">
        <v>15340</v>
      </c>
      <c r="H21" s="31">
        <f>Jul!H21+Aug!G21</f>
        <v>17273</v>
      </c>
      <c r="I21" s="31">
        <f t="shared" si="0"/>
        <v>18593</v>
      </c>
      <c r="J21" s="31">
        <f t="shared" si="1"/>
        <v>22776</v>
      </c>
    </row>
    <row r="22" spans="1:10" s="1" customFormat="1" ht="15.75" customHeight="1" x14ac:dyDescent="0.2">
      <c r="A22" s="5" t="s">
        <v>51</v>
      </c>
      <c r="B22" s="6" t="s">
        <v>22</v>
      </c>
      <c r="C22" s="62">
        <v>1784</v>
      </c>
      <c r="D22" s="31">
        <f>(Jul!C22*2)+(Aug!C22*1)</f>
        <v>3278</v>
      </c>
      <c r="E22" s="63"/>
      <c r="F22" s="31">
        <f>(Jul!E22*2)+(Aug!E22*1)</f>
        <v>0</v>
      </c>
      <c r="G22" s="64"/>
      <c r="H22" s="31">
        <f>Jul!H22+Aug!G22</f>
        <v>0</v>
      </c>
      <c r="I22" s="31">
        <f t="shared" si="0"/>
        <v>1784</v>
      </c>
      <c r="J22" s="31">
        <f t="shared" si="1"/>
        <v>3278</v>
      </c>
    </row>
    <row r="23" spans="1:10" s="1" customFormat="1" ht="15.75" customHeight="1" x14ac:dyDescent="0.2">
      <c r="A23" s="5" t="s">
        <v>52</v>
      </c>
      <c r="B23" s="6" t="s">
        <v>22</v>
      </c>
      <c r="C23" s="62"/>
      <c r="D23" s="31">
        <f>(Jul!C23*2)+(Aug!C23*1)</f>
        <v>1710</v>
      </c>
      <c r="E23" s="63"/>
      <c r="F23" s="31">
        <f>(Jul!E23*2)+(Aug!E23*1)</f>
        <v>0</v>
      </c>
      <c r="G23" s="64"/>
      <c r="H23" s="31">
        <f>Jul!H23+Aug!G23</f>
        <v>1711</v>
      </c>
      <c r="I23" s="31">
        <f t="shared" si="0"/>
        <v>0</v>
      </c>
      <c r="J23" s="31">
        <f t="shared" si="1"/>
        <v>3421</v>
      </c>
    </row>
    <row r="24" spans="1:10" s="11" customFormat="1" ht="15.75" customHeight="1" x14ac:dyDescent="0.2">
      <c r="A24" s="9" t="s">
        <v>56</v>
      </c>
      <c r="B24" s="10" t="s">
        <v>22</v>
      </c>
      <c r="C24" s="62">
        <v>3501</v>
      </c>
      <c r="D24" s="31">
        <f>(Jul!C24*2)+(Aug!C24*1)</f>
        <v>14867</v>
      </c>
      <c r="E24" s="63"/>
      <c r="F24" s="31">
        <f>(Jul!E24*2)+(Aug!E24*1)</f>
        <v>0</v>
      </c>
      <c r="G24" s="64">
        <v>5924</v>
      </c>
      <c r="H24" s="31">
        <f>Jul!H24+Aug!G24</f>
        <v>151749</v>
      </c>
      <c r="I24" s="31">
        <f t="shared" si="0"/>
        <v>9425</v>
      </c>
      <c r="J24" s="31">
        <f t="shared" si="1"/>
        <v>166616</v>
      </c>
    </row>
    <row r="25" spans="1:10" s="1" customFormat="1" ht="15.75" customHeight="1" x14ac:dyDescent="0.2">
      <c r="A25" s="5" t="s">
        <v>62</v>
      </c>
      <c r="B25" s="6" t="s">
        <v>22</v>
      </c>
      <c r="C25" s="62">
        <v>2983</v>
      </c>
      <c r="D25" s="31">
        <f>(Jul!C25*2)+(Aug!C25*1)</f>
        <v>9535</v>
      </c>
      <c r="E25" s="63"/>
      <c r="F25" s="31">
        <f>(Jul!E25*2)+(Aug!E25*1)</f>
        <v>0</v>
      </c>
      <c r="G25" s="64">
        <v>4505</v>
      </c>
      <c r="H25" s="31">
        <f>Jul!H25+Aug!G25</f>
        <v>22795</v>
      </c>
      <c r="I25" s="31">
        <f t="shared" si="0"/>
        <v>7488</v>
      </c>
      <c r="J25" s="31">
        <f t="shared" si="1"/>
        <v>32330</v>
      </c>
    </row>
    <row r="26" spans="1:10" s="1" customFormat="1" ht="15.75" customHeight="1" x14ac:dyDescent="0.2">
      <c r="A26" s="5" t="s">
        <v>63</v>
      </c>
      <c r="B26" s="6" t="s">
        <v>22</v>
      </c>
      <c r="C26" s="62">
        <v>2974</v>
      </c>
      <c r="D26" s="31">
        <f>(Jul!C26*2)+(Aug!C26*1)</f>
        <v>25664</v>
      </c>
      <c r="E26" s="63"/>
      <c r="F26" s="31">
        <f>(Jul!E26*2)+(Aug!E26*1)</f>
        <v>0</v>
      </c>
      <c r="G26" s="64">
        <v>11066</v>
      </c>
      <c r="H26" s="31">
        <f>Jul!H26+Aug!G26</f>
        <v>16412</v>
      </c>
      <c r="I26" s="31">
        <f t="shared" si="0"/>
        <v>14040</v>
      </c>
      <c r="J26" s="31">
        <f t="shared" si="1"/>
        <v>42076</v>
      </c>
    </row>
    <row r="27" spans="1:10" s="1" customFormat="1" ht="15.75" customHeight="1" x14ac:dyDescent="0.2">
      <c r="A27" s="5" t="s">
        <v>75</v>
      </c>
      <c r="B27" s="6" t="s">
        <v>22</v>
      </c>
      <c r="C27" s="62">
        <v>3717</v>
      </c>
      <c r="D27" s="31">
        <f>(Jul!C27*2)+(Aug!C27*1)</f>
        <v>3989</v>
      </c>
      <c r="E27" s="63"/>
      <c r="F27" s="31">
        <f>(Jul!E27*2)+(Aug!E27*1)</f>
        <v>0</v>
      </c>
      <c r="G27" s="64">
        <v>3984</v>
      </c>
      <c r="H27" s="31">
        <f>Jul!H27+Aug!G27</f>
        <v>4256</v>
      </c>
      <c r="I27" s="31">
        <f t="shared" si="0"/>
        <v>7701</v>
      </c>
      <c r="J27" s="31">
        <f t="shared" si="1"/>
        <v>8245</v>
      </c>
    </row>
    <row r="28" spans="1:10" s="1" customFormat="1" ht="15.75" customHeight="1" x14ac:dyDescent="0.2">
      <c r="A28" s="5" t="s">
        <v>80</v>
      </c>
      <c r="B28" s="6" t="s">
        <v>22</v>
      </c>
      <c r="C28" s="62">
        <v>4136</v>
      </c>
      <c r="D28" s="31">
        <f>(Jul!C28*2)+(Aug!C28*1)</f>
        <v>13700</v>
      </c>
      <c r="E28" s="63"/>
      <c r="F28" s="31">
        <f>(Jul!E28*2)+(Aug!E28*1)</f>
        <v>0</v>
      </c>
      <c r="G28" s="64">
        <v>2979</v>
      </c>
      <c r="H28" s="31">
        <f>Jul!H28+Aug!G28</f>
        <v>8595</v>
      </c>
      <c r="I28" s="31">
        <f t="shared" si="0"/>
        <v>7115</v>
      </c>
      <c r="J28" s="31">
        <f t="shared" si="1"/>
        <v>22295</v>
      </c>
    </row>
    <row r="29" spans="1:10" s="1" customFormat="1" ht="15.75" customHeight="1" x14ac:dyDescent="0.2">
      <c r="A29" s="5" t="s">
        <v>81</v>
      </c>
      <c r="B29" s="6" t="s">
        <v>22</v>
      </c>
      <c r="C29" s="62">
        <v>937</v>
      </c>
      <c r="D29" s="31">
        <f>(Jul!C29*2)+(Aug!C29*1)</f>
        <v>2647</v>
      </c>
      <c r="E29" s="63"/>
      <c r="F29" s="31">
        <f>(Jul!E29*2)+(Aug!E29*1)</f>
        <v>0</v>
      </c>
      <c r="G29" s="64"/>
      <c r="H29" s="31">
        <f>Jul!H29+Aug!G29</f>
        <v>1758</v>
      </c>
      <c r="I29" s="31">
        <f t="shared" si="0"/>
        <v>937</v>
      </c>
      <c r="J29" s="31">
        <f t="shared" si="1"/>
        <v>4405</v>
      </c>
    </row>
    <row r="30" spans="1:10" s="1" customFormat="1" ht="15.75" customHeight="1" x14ac:dyDescent="0.2">
      <c r="A30" s="5" t="s">
        <v>82</v>
      </c>
      <c r="B30" s="6" t="s">
        <v>22</v>
      </c>
      <c r="C30" s="62"/>
      <c r="D30" s="31">
        <f>(Jul!C30*2)+(Aug!C30*1)</f>
        <v>8608</v>
      </c>
      <c r="E30" s="63"/>
      <c r="F30" s="31">
        <f>(Jul!E30*2)+(Aug!E30*1)</f>
        <v>0</v>
      </c>
      <c r="G30" s="64"/>
      <c r="H30" s="31">
        <f>Jul!H30+Aug!G30</f>
        <v>8791</v>
      </c>
      <c r="I30" s="31">
        <f t="shared" si="0"/>
        <v>0</v>
      </c>
      <c r="J30" s="31">
        <f t="shared" si="1"/>
        <v>17399</v>
      </c>
    </row>
    <row r="31" spans="1:10" s="11" customFormat="1" ht="15.75" customHeight="1" x14ac:dyDescent="0.2">
      <c r="A31" s="9" t="s">
        <v>84</v>
      </c>
      <c r="B31" s="10" t="s">
        <v>22</v>
      </c>
      <c r="C31" s="62">
        <v>3391</v>
      </c>
      <c r="D31" s="31">
        <f>(Jul!C31*2)+(Aug!C31*1)</f>
        <v>21373</v>
      </c>
      <c r="E31" s="63"/>
      <c r="F31" s="31">
        <f>(Jul!E31*2)+(Aug!E31*1)</f>
        <v>0</v>
      </c>
      <c r="G31" s="64">
        <v>3738</v>
      </c>
      <c r="H31" s="31">
        <f>Jul!H31+Aug!G31</f>
        <v>25837</v>
      </c>
      <c r="I31" s="31">
        <f t="shared" si="0"/>
        <v>7129</v>
      </c>
      <c r="J31" s="31">
        <f t="shared" si="1"/>
        <v>47210</v>
      </c>
    </row>
    <row r="32" spans="1:10" s="1" customFormat="1" ht="15.75" customHeight="1" x14ac:dyDescent="0.2">
      <c r="A32" s="5" t="s">
        <v>19</v>
      </c>
      <c r="B32" s="6" t="s">
        <v>20</v>
      </c>
      <c r="C32" s="62">
        <v>3557</v>
      </c>
      <c r="D32" s="31">
        <f>(Jul!C32*2)+(Aug!C32*1)</f>
        <v>7219</v>
      </c>
      <c r="E32" s="63"/>
      <c r="F32" s="31">
        <f>(Jul!E32*2)+(Aug!E32*1)</f>
        <v>0</v>
      </c>
      <c r="G32" s="64">
        <v>52197</v>
      </c>
      <c r="H32" s="31">
        <f>Jul!H32+Aug!G32</f>
        <v>52455</v>
      </c>
      <c r="I32" s="31">
        <f t="shared" si="0"/>
        <v>55754</v>
      </c>
      <c r="J32" s="31">
        <f t="shared" si="1"/>
        <v>59674</v>
      </c>
    </row>
    <row r="33" spans="1:10" s="1" customFormat="1" ht="15.75" customHeight="1" x14ac:dyDescent="0.2">
      <c r="A33" s="5" t="s">
        <v>26</v>
      </c>
      <c r="B33" s="6" t="s">
        <v>20</v>
      </c>
      <c r="C33" s="62">
        <v>15361</v>
      </c>
      <c r="D33" s="31">
        <f>(Jul!C33*2)+(Aug!C33*1)</f>
        <v>34417</v>
      </c>
      <c r="E33" s="63"/>
      <c r="F33" s="31">
        <f>(Jul!E33*2)+(Aug!E33*1)</f>
        <v>0</v>
      </c>
      <c r="G33" s="64">
        <v>6869</v>
      </c>
      <c r="H33" s="31">
        <f>Jul!H33+Aug!G33</f>
        <v>11936</v>
      </c>
      <c r="I33" s="31">
        <f t="shared" si="0"/>
        <v>22230</v>
      </c>
      <c r="J33" s="31">
        <f t="shared" si="1"/>
        <v>46353</v>
      </c>
    </row>
    <row r="34" spans="1:10" s="1" customFormat="1" ht="15.75" customHeight="1" x14ac:dyDescent="0.2">
      <c r="A34" s="5" t="s">
        <v>28</v>
      </c>
      <c r="B34" s="6" t="s">
        <v>20</v>
      </c>
      <c r="C34" s="62"/>
      <c r="D34" s="31">
        <f>(Jul!C34*2)+(Aug!C34*1)</f>
        <v>10242</v>
      </c>
      <c r="E34" s="63"/>
      <c r="F34" s="31">
        <f>(Jul!E34*2)+(Aug!E34*1)</f>
        <v>0</v>
      </c>
      <c r="G34" s="64"/>
      <c r="H34" s="31">
        <f>Jul!H34+Aug!G34</f>
        <v>17026</v>
      </c>
      <c r="I34" s="31">
        <f t="shared" si="0"/>
        <v>0</v>
      </c>
      <c r="J34" s="31">
        <f t="shared" si="1"/>
        <v>27268</v>
      </c>
    </row>
    <row r="35" spans="1:10" s="1" customFormat="1" ht="15.75" customHeight="1" x14ac:dyDescent="0.2">
      <c r="A35" s="5" t="s">
        <v>29</v>
      </c>
      <c r="B35" s="6" t="s">
        <v>20</v>
      </c>
      <c r="C35" s="62">
        <v>76096</v>
      </c>
      <c r="D35" s="31">
        <f>(Jul!C35*2)+(Aug!C35*1)</f>
        <v>146014</v>
      </c>
      <c r="E35" s="63"/>
      <c r="F35" s="31">
        <f>(Jul!E35*2)+(Aug!E35*1)</f>
        <v>1084</v>
      </c>
      <c r="G35" s="64">
        <v>95732</v>
      </c>
      <c r="H35" s="31">
        <f>Jul!H35+Aug!G35</f>
        <v>104511</v>
      </c>
      <c r="I35" s="31">
        <f t="shared" si="0"/>
        <v>171828</v>
      </c>
      <c r="J35" s="31">
        <f t="shared" si="1"/>
        <v>251609</v>
      </c>
    </row>
    <row r="36" spans="1:10" s="11" customFormat="1" ht="15.75" customHeight="1" x14ac:dyDescent="0.2">
      <c r="A36" s="9" t="s">
        <v>32</v>
      </c>
      <c r="B36" s="10" t="s">
        <v>20</v>
      </c>
      <c r="C36" s="62"/>
      <c r="D36" s="31">
        <f>(Jul!C36*2)+(Aug!C36*1)</f>
        <v>0</v>
      </c>
      <c r="E36" s="63"/>
      <c r="F36" s="31">
        <f>(Jul!E36*2)+(Aug!E36*1)</f>
        <v>0</v>
      </c>
      <c r="G36" s="64"/>
      <c r="H36" s="31">
        <f>Jul!H36+Aug!G36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2"/>
      <c r="D37" s="31">
        <f>(Jul!C37*2)+(Aug!C37*1)</f>
        <v>4032</v>
      </c>
      <c r="E37" s="63"/>
      <c r="F37" s="31">
        <f>(Jul!E37*2)+(Aug!E37*1)</f>
        <v>0</v>
      </c>
      <c r="G37" s="64"/>
      <c r="H37" s="31">
        <f>Jul!H37+Aug!G37</f>
        <v>0</v>
      </c>
      <c r="I37" s="31">
        <f t="shared" si="0"/>
        <v>0</v>
      </c>
      <c r="J37" s="31">
        <f t="shared" si="1"/>
        <v>4032</v>
      </c>
    </row>
    <row r="38" spans="1:10" s="1" customFormat="1" ht="15.75" customHeight="1" x14ac:dyDescent="0.2">
      <c r="A38" s="5" t="s">
        <v>34</v>
      </c>
      <c r="B38" s="6" t="s">
        <v>20</v>
      </c>
      <c r="C38" s="62">
        <v>15400</v>
      </c>
      <c r="D38" s="31">
        <f>(Jul!C38*2)+(Aug!C38*1)</f>
        <v>22910</v>
      </c>
      <c r="E38" s="63"/>
      <c r="F38" s="31">
        <f>(Jul!E38*2)+(Aug!E38*1)</f>
        <v>0</v>
      </c>
      <c r="G38" s="64">
        <v>7708</v>
      </c>
      <c r="H38" s="31">
        <f>Jul!H38+Aug!G38</f>
        <v>7708</v>
      </c>
      <c r="I38" s="31">
        <f t="shared" si="0"/>
        <v>23108</v>
      </c>
      <c r="J38" s="31">
        <f t="shared" si="1"/>
        <v>30618</v>
      </c>
    </row>
    <row r="39" spans="1:10" s="11" customFormat="1" ht="15.75" customHeight="1" x14ac:dyDescent="0.2">
      <c r="A39" s="9" t="s">
        <v>35</v>
      </c>
      <c r="B39" s="10" t="s">
        <v>20</v>
      </c>
      <c r="C39" s="62">
        <v>33062</v>
      </c>
      <c r="D39" s="31">
        <f>(Jul!C39*2)+(Aug!C39*1)</f>
        <v>129258</v>
      </c>
      <c r="E39" s="63"/>
      <c r="F39" s="31">
        <f>(Jul!E39*2)+(Aug!E39*1)</f>
        <v>0</v>
      </c>
      <c r="G39" s="64">
        <v>18990</v>
      </c>
      <c r="H39" s="31">
        <f>Jul!H39+Aug!G39</f>
        <v>320392</v>
      </c>
      <c r="I39" s="31">
        <f t="shared" si="0"/>
        <v>52052</v>
      </c>
      <c r="J39" s="31">
        <f t="shared" si="1"/>
        <v>449650</v>
      </c>
    </row>
    <row r="40" spans="1:10" s="1" customFormat="1" ht="15.75" customHeight="1" x14ac:dyDescent="0.2">
      <c r="A40" s="5" t="s">
        <v>38</v>
      </c>
      <c r="B40" s="6" t="s">
        <v>20</v>
      </c>
      <c r="C40" s="62">
        <v>12838</v>
      </c>
      <c r="D40" s="31">
        <f>(Jul!C40*2)+(Aug!C40*1)</f>
        <v>23960</v>
      </c>
      <c r="E40" s="63"/>
      <c r="F40" s="31">
        <f>(Jul!E40*2)+(Aug!E40*1)</f>
        <v>0</v>
      </c>
      <c r="G40" s="64">
        <v>57771</v>
      </c>
      <c r="H40" s="31">
        <f>Jul!H40+Aug!G40</f>
        <v>87857</v>
      </c>
      <c r="I40" s="31">
        <f t="shared" si="0"/>
        <v>70609</v>
      </c>
      <c r="J40" s="31">
        <f t="shared" si="1"/>
        <v>111817</v>
      </c>
    </row>
    <row r="41" spans="1:10" s="11" customFormat="1" ht="15.75" customHeight="1" x14ac:dyDescent="0.2">
      <c r="A41" s="9" t="s">
        <v>39</v>
      </c>
      <c r="B41" s="10" t="s">
        <v>20</v>
      </c>
      <c r="C41" s="62">
        <v>5798</v>
      </c>
      <c r="D41" s="31">
        <f>(Jul!C41*2)+(Aug!C41*1)</f>
        <v>9484</v>
      </c>
      <c r="E41" s="63"/>
      <c r="F41" s="31">
        <f>(Jul!E41*2)+(Aug!E41*1)</f>
        <v>0</v>
      </c>
      <c r="G41" s="64">
        <v>7065</v>
      </c>
      <c r="H41" s="31">
        <f>Jul!H41+Aug!G41</f>
        <v>7065</v>
      </c>
      <c r="I41" s="31">
        <f t="shared" si="0"/>
        <v>12863</v>
      </c>
      <c r="J41" s="31">
        <f t="shared" si="1"/>
        <v>16549</v>
      </c>
    </row>
    <row r="42" spans="1:10" s="1" customFormat="1" ht="15.75" customHeight="1" x14ac:dyDescent="0.2">
      <c r="A42" s="5" t="s">
        <v>41</v>
      </c>
      <c r="B42" s="6" t="s">
        <v>20</v>
      </c>
      <c r="C42" s="62">
        <v>15336</v>
      </c>
      <c r="D42" s="31">
        <f>(Jul!C42*2)+(Aug!C42*1)</f>
        <v>43680</v>
      </c>
      <c r="E42" s="63"/>
      <c r="F42" s="31">
        <f>(Jul!E42*2)+(Aug!E42*1)</f>
        <v>0</v>
      </c>
      <c r="G42" s="64">
        <v>15482</v>
      </c>
      <c r="H42" s="31">
        <f>Jul!H42+Aug!G42</f>
        <v>34331</v>
      </c>
      <c r="I42" s="31">
        <f t="shared" si="0"/>
        <v>30818</v>
      </c>
      <c r="J42" s="31">
        <f t="shared" si="1"/>
        <v>78011</v>
      </c>
    </row>
    <row r="43" spans="1:10" s="1" customFormat="1" ht="15.75" customHeight="1" x14ac:dyDescent="0.2">
      <c r="A43" s="5" t="s">
        <v>42</v>
      </c>
      <c r="B43" s="6" t="s">
        <v>20</v>
      </c>
      <c r="C43" s="62">
        <v>45945</v>
      </c>
      <c r="D43" s="31">
        <f>(Jul!C43*2)+(Aug!C43*1)</f>
        <v>82733</v>
      </c>
      <c r="E43" s="63"/>
      <c r="F43" s="31">
        <f>(Jul!E43*2)+(Aug!E43*1)</f>
        <v>0</v>
      </c>
      <c r="G43" s="64">
        <v>71377</v>
      </c>
      <c r="H43" s="31">
        <f>Jul!H43+Aug!G43</f>
        <v>123231</v>
      </c>
      <c r="I43" s="31">
        <f t="shared" si="0"/>
        <v>117322</v>
      </c>
      <c r="J43" s="31">
        <f t="shared" si="1"/>
        <v>205964</v>
      </c>
    </row>
    <row r="44" spans="1:10" s="11" customFormat="1" ht="15.75" customHeight="1" x14ac:dyDescent="0.2">
      <c r="A44" s="9" t="s">
        <v>43</v>
      </c>
      <c r="B44" s="10" t="s">
        <v>20</v>
      </c>
      <c r="C44" s="62">
        <v>28364</v>
      </c>
      <c r="D44" s="31">
        <f>(Jul!C44*2)+(Aug!C44*1)</f>
        <v>70096</v>
      </c>
      <c r="E44" s="63">
        <v>1097</v>
      </c>
      <c r="F44" s="31">
        <f>(Jul!E44*2)+(Aug!E44*1)</f>
        <v>1097</v>
      </c>
      <c r="G44" s="64">
        <v>228332</v>
      </c>
      <c r="H44" s="31">
        <f>Jul!H44+Aug!G44</f>
        <v>252695</v>
      </c>
      <c r="I44" s="31">
        <f t="shared" si="0"/>
        <v>257793</v>
      </c>
      <c r="J44" s="31">
        <f t="shared" si="1"/>
        <v>323888</v>
      </c>
    </row>
    <row r="45" spans="1:10" s="1" customFormat="1" ht="15.75" customHeight="1" x14ac:dyDescent="0.2">
      <c r="A45" s="5" t="s">
        <v>48</v>
      </c>
      <c r="B45" s="6" t="s">
        <v>20</v>
      </c>
      <c r="C45" s="62">
        <v>4758</v>
      </c>
      <c r="D45" s="31">
        <f>(Jul!C45*2)+(Aug!C45*1)</f>
        <v>4758</v>
      </c>
      <c r="E45" s="63"/>
      <c r="F45" s="31">
        <f>(Jul!E45*2)+(Aug!E45*1)</f>
        <v>0</v>
      </c>
      <c r="G45" s="64">
        <v>38741</v>
      </c>
      <c r="H45" s="31">
        <f>Jul!H45+Aug!G45</f>
        <v>38741</v>
      </c>
      <c r="I45" s="31">
        <f t="shared" si="0"/>
        <v>43499</v>
      </c>
      <c r="J45" s="31">
        <f t="shared" si="1"/>
        <v>43499</v>
      </c>
    </row>
    <row r="46" spans="1:10" s="11" customFormat="1" ht="15.75" customHeight="1" x14ac:dyDescent="0.2">
      <c r="A46" s="9" t="s">
        <v>53</v>
      </c>
      <c r="B46" s="10" t="s">
        <v>20</v>
      </c>
      <c r="C46" s="62">
        <v>4057</v>
      </c>
      <c r="D46" s="31">
        <f>(Jul!C46*2)+(Aug!C46*1)</f>
        <v>4057</v>
      </c>
      <c r="E46" s="63"/>
      <c r="F46" s="31">
        <f>(Jul!E46*2)+(Aug!E46*1)</f>
        <v>0</v>
      </c>
      <c r="G46" s="64"/>
      <c r="H46" s="31">
        <f>Jul!H46+Aug!G46</f>
        <v>0</v>
      </c>
      <c r="I46" s="31">
        <f t="shared" si="0"/>
        <v>4057</v>
      </c>
      <c r="J46" s="31">
        <f t="shared" si="1"/>
        <v>4057</v>
      </c>
    </row>
    <row r="47" spans="1:10" s="11" customFormat="1" ht="15.75" customHeight="1" x14ac:dyDescent="0.2">
      <c r="A47" s="9" t="s">
        <v>54</v>
      </c>
      <c r="B47" s="10" t="s">
        <v>20</v>
      </c>
      <c r="C47" s="62">
        <v>16544</v>
      </c>
      <c r="D47" s="31">
        <f>(Jul!C47*2)+(Aug!C47*1)</f>
        <v>41116</v>
      </c>
      <c r="E47" s="63"/>
      <c r="F47" s="31">
        <f>(Jul!E47*2)+(Aug!E47*1)</f>
        <v>0</v>
      </c>
      <c r="G47" s="64">
        <v>3243</v>
      </c>
      <c r="H47" s="31">
        <f>Jul!H47+Aug!G47</f>
        <v>30387</v>
      </c>
      <c r="I47" s="31">
        <f t="shared" si="0"/>
        <v>19787</v>
      </c>
      <c r="J47" s="31">
        <f t="shared" si="1"/>
        <v>71503</v>
      </c>
    </row>
    <row r="48" spans="1:10" s="11" customFormat="1" ht="15.75" customHeight="1" x14ac:dyDescent="0.2">
      <c r="A48" s="9" t="s">
        <v>55</v>
      </c>
      <c r="B48" s="10" t="s">
        <v>20</v>
      </c>
      <c r="C48" s="62">
        <v>44658</v>
      </c>
      <c r="D48" s="31">
        <f>(Jul!C48*2)+(Aug!C48*1)</f>
        <v>99696</v>
      </c>
      <c r="E48" s="63">
        <v>4280</v>
      </c>
      <c r="F48" s="31">
        <f>(Jul!E48*2)+(Aug!E48*1)</f>
        <v>4280</v>
      </c>
      <c r="G48" s="64">
        <v>55847</v>
      </c>
      <c r="H48" s="31">
        <f>Jul!H48+Aug!G48</f>
        <v>105836</v>
      </c>
      <c r="I48" s="31">
        <f t="shared" si="0"/>
        <v>104785</v>
      </c>
      <c r="J48" s="31">
        <f t="shared" si="1"/>
        <v>209812</v>
      </c>
    </row>
    <row r="49" spans="1:10" s="1" customFormat="1" ht="15.75" customHeight="1" x14ac:dyDescent="0.2">
      <c r="A49" s="5" t="s">
        <v>57</v>
      </c>
      <c r="B49" s="6" t="s">
        <v>20</v>
      </c>
      <c r="C49" s="62">
        <v>40175</v>
      </c>
      <c r="D49" s="31">
        <f>(Jul!C49*2)+(Aug!C49*1)</f>
        <v>101577</v>
      </c>
      <c r="E49" s="63"/>
      <c r="F49" s="31">
        <f>(Jul!E49*2)+(Aug!E49*1)</f>
        <v>0</v>
      </c>
      <c r="G49" s="64">
        <v>28869</v>
      </c>
      <c r="H49" s="31">
        <f>Jul!H49+Aug!G49</f>
        <v>41039</v>
      </c>
      <c r="I49" s="31">
        <f t="shared" si="0"/>
        <v>69044</v>
      </c>
      <c r="J49" s="31">
        <f t="shared" si="1"/>
        <v>142616</v>
      </c>
    </row>
    <row r="50" spans="1:10" s="1" customFormat="1" ht="15.75" customHeight="1" x14ac:dyDescent="0.2">
      <c r="A50" s="5" t="s">
        <v>58</v>
      </c>
      <c r="B50" s="6" t="s">
        <v>20</v>
      </c>
      <c r="C50" s="62">
        <v>7360</v>
      </c>
      <c r="D50" s="31">
        <f>(Jul!C50*2)+(Aug!C50*1)</f>
        <v>25368</v>
      </c>
      <c r="E50" s="63"/>
      <c r="F50" s="31">
        <f>(Jul!E50*2)+(Aug!E50*1)</f>
        <v>0</v>
      </c>
      <c r="G50" s="64"/>
      <c r="H50" s="31">
        <f>Jul!H50+Aug!G50</f>
        <v>13050</v>
      </c>
      <c r="I50" s="31">
        <f t="shared" si="0"/>
        <v>7360</v>
      </c>
      <c r="J50" s="31">
        <f t="shared" si="1"/>
        <v>38418</v>
      </c>
    </row>
    <row r="51" spans="1:10" s="1" customFormat="1" ht="15.75" customHeight="1" x14ac:dyDescent="0.2">
      <c r="A51" s="5" t="s">
        <v>59</v>
      </c>
      <c r="B51" s="6" t="s">
        <v>20</v>
      </c>
      <c r="C51" s="62">
        <v>49983</v>
      </c>
      <c r="D51" s="31">
        <f>(Jul!C51*2)+(Aug!C51*1)</f>
        <v>108603</v>
      </c>
      <c r="E51" s="63"/>
      <c r="F51" s="31">
        <f>(Jul!E51*2)+(Aug!E51*1)</f>
        <v>0</v>
      </c>
      <c r="G51" s="64">
        <v>32139</v>
      </c>
      <c r="H51" s="31">
        <f>Jul!H51+Aug!G51</f>
        <v>62679</v>
      </c>
      <c r="I51" s="31">
        <f t="shared" si="0"/>
        <v>82122</v>
      </c>
      <c r="J51" s="31">
        <f t="shared" si="1"/>
        <v>171282</v>
      </c>
    </row>
    <row r="52" spans="1:10" s="1" customFormat="1" ht="15.75" customHeight="1" x14ac:dyDescent="0.2">
      <c r="A52" s="5" t="s">
        <v>60</v>
      </c>
      <c r="B52" s="6" t="s">
        <v>20</v>
      </c>
      <c r="C52" s="62">
        <v>136</v>
      </c>
      <c r="D52" s="31">
        <f>(Jul!C52*2)+(Aug!C52*1)</f>
        <v>15102</v>
      </c>
      <c r="E52" s="63"/>
      <c r="F52" s="31">
        <f>(Jul!E52*2)+(Aug!E52*1)</f>
        <v>0</v>
      </c>
      <c r="G52" s="64">
        <v>6207</v>
      </c>
      <c r="H52" s="31">
        <f>Jul!H52+Aug!G52</f>
        <v>11326</v>
      </c>
      <c r="I52" s="31">
        <f t="shared" si="0"/>
        <v>6343</v>
      </c>
      <c r="J52" s="31">
        <f t="shared" si="1"/>
        <v>26428</v>
      </c>
    </row>
    <row r="53" spans="1:10" s="1" customFormat="1" ht="15.75" customHeight="1" x14ac:dyDescent="0.2">
      <c r="A53" s="5" t="s">
        <v>64</v>
      </c>
      <c r="B53" s="6" t="s">
        <v>20</v>
      </c>
      <c r="C53" s="62"/>
      <c r="D53" s="31">
        <f>(Jul!C53*2)+(Aug!C53*1)</f>
        <v>0</v>
      </c>
      <c r="E53" s="63"/>
      <c r="F53" s="31">
        <f>(Jul!E53*2)+(Aug!E53*1)</f>
        <v>0</v>
      </c>
      <c r="G53" s="64"/>
      <c r="H53" s="31">
        <f>Jul!H53+Aug!G53</f>
        <v>0</v>
      </c>
      <c r="I53" s="31">
        <f t="shared" si="0"/>
        <v>0</v>
      </c>
      <c r="J53" s="31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2">
        <v>10001</v>
      </c>
      <c r="D54" s="31">
        <f>(Jul!C54*2)+(Aug!C54*1)</f>
        <v>14027</v>
      </c>
      <c r="E54" s="63"/>
      <c r="F54" s="31">
        <f>(Jul!E54*2)+(Aug!E54*1)</f>
        <v>0</v>
      </c>
      <c r="G54" s="64">
        <v>2949</v>
      </c>
      <c r="H54" s="31">
        <f>Jul!H54+Aug!G54</f>
        <v>4327</v>
      </c>
      <c r="I54" s="31">
        <f t="shared" si="0"/>
        <v>12950</v>
      </c>
      <c r="J54" s="31">
        <f t="shared" si="1"/>
        <v>18354</v>
      </c>
    </row>
    <row r="55" spans="1:10" s="1" customFormat="1" ht="15.75" customHeight="1" x14ac:dyDescent="0.2">
      <c r="A55" s="5" t="s">
        <v>66</v>
      </c>
      <c r="B55" s="6" t="s">
        <v>20</v>
      </c>
      <c r="C55" s="62">
        <v>44432</v>
      </c>
      <c r="D55" s="31">
        <f>(Jul!C55*2)+(Aug!C55*1)</f>
        <v>107740</v>
      </c>
      <c r="E55" s="63"/>
      <c r="F55" s="31">
        <f>(Jul!E55*2)+(Aug!E55*1)</f>
        <v>0</v>
      </c>
      <c r="G55" s="64">
        <v>29124</v>
      </c>
      <c r="H55" s="31">
        <f>Jul!H55+Aug!G55</f>
        <v>122466</v>
      </c>
      <c r="I55" s="31">
        <f t="shared" si="0"/>
        <v>73556</v>
      </c>
      <c r="J55" s="31">
        <f t="shared" si="1"/>
        <v>230206</v>
      </c>
    </row>
    <row r="56" spans="1:10" s="11" customFormat="1" ht="15.75" customHeight="1" x14ac:dyDescent="0.2">
      <c r="A56" s="9" t="s">
        <v>67</v>
      </c>
      <c r="B56" s="10" t="s">
        <v>20</v>
      </c>
      <c r="C56" s="62"/>
      <c r="D56" s="31">
        <f>(Jul!C56*2)+(Aug!C56*1)</f>
        <v>0</v>
      </c>
      <c r="E56" s="63"/>
      <c r="F56" s="31">
        <f>(Jul!E56*2)+(Aug!E56*1)</f>
        <v>0</v>
      </c>
      <c r="G56" s="64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2">
        <v>4544</v>
      </c>
      <c r="D57" s="31">
        <f>(Jul!C57*2)+(Aug!C57*1)</f>
        <v>17918</v>
      </c>
      <c r="E57" s="63"/>
      <c r="F57" s="31">
        <f>(Jul!E57*2)+(Aug!E57*1)</f>
        <v>0</v>
      </c>
      <c r="G57" s="64">
        <v>516</v>
      </c>
      <c r="H57" s="31">
        <f>Jul!H57+Aug!G57</f>
        <v>516</v>
      </c>
      <c r="I57" s="31">
        <f t="shared" si="0"/>
        <v>5060</v>
      </c>
      <c r="J57" s="31">
        <f t="shared" si="1"/>
        <v>18434</v>
      </c>
    </row>
    <row r="58" spans="1:10" s="11" customFormat="1" ht="15.75" customHeight="1" x14ac:dyDescent="0.2">
      <c r="A58" s="9" t="s">
        <v>69</v>
      </c>
      <c r="B58" s="10" t="s">
        <v>20</v>
      </c>
      <c r="C58" s="62">
        <v>136</v>
      </c>
      <c r="D58" s="31">
        <f>(Jul!C58*2)+(Aug!C58*1)</f>
        <v>9500</v>
      </c>
      <c r="E58" s="63"/>
      <c r="F58" s="31">
        <f>(Jul!E58*2)+(Aug!E58*1)</f>
        <v>596</v>
      </c>
      <c r="G58" s="64"/>
      <c r="H58" s="31">
        <f>Jul!H58+Aug!G58</f>
        <v>792</v>
      </c>
      <c r="I58" s="31">
        <f t="shared" si="0"/>
        <v>136</v>
      </c>
      <c r="J58" s="31">
        <f t="shared" si="1"/>
        <v>10888</v>
      </c>
    </row>
    <row r="59" spans="1:10" s="1" customFormat="1" ht="15.75" customHeight="1" x14ac:dyDescent="0.2">
      <c r="A59" s="5" t="s">
        <v>70</v>
      </c>
      <c r="B59" s="6" t="s">
        <v>20</v>
      </c>
      <c r="C59" s="62">
        <v>10160</v>
      </c>
      <c r="D59" s="31">
        <f>(Jul!C59*2)+(Aug!C59*1)</f>
        <v>14596</v>
      </c>
      <c r="E59" s="63"/>
      <c r="F59" s="31">
        <f>(Jul!E59*2)+(Aug!E59*1)</f>
        <v>0</v>
      </c>
      <c r="G59" s="64">
        <v>2180</v>
      </c>
      <c r="H59" s="31">
        <f>Jul!H59+Aug!G59</f>
        <v>3849</v>
      </c>
      <c r="I59" s="31">
        <f t="shared" si="0"/>
        <v>12340</v>
      </c>
      <c r="J59" s="31">
        <f t="shared" si="1"/>
        <v>18445</v>
      </c>
    </row>
    <row r="60" spans="1:10" s="11" customFormat="1" ht="15.75" customHeight="1" x14ac:dyDescent="0.2">
      <c r="A60" s="9" t="s">
        <v>71</v>
      </c>
      <c r="B60" s="10" t="s">
        <v>20</v>
      </c>
      <c r="C60" s="62">
        <v>81423</v>
      </c>
      <c r="D60" s="31">
        <f>(Jul!C60*2)+(Aug!C60*1)</f>
        <v>176437</v>
      </c>
      <c r="E60" s="63">
        <v>5012</v>
      </c>
      <c r="F60" s="31">
        <f>(Jul!E60*2)+(Aug!E60*1)</f>
        <v>7528</v>
      </c>
      <c r="G60" s="64">
        <v>232483</v>
      </c>
      <c r="H60" s="31">
        <f>Jul!H60+Aug!G60</f>
        <v>303689</v>
      </c>
      <c r="I60" s="31">
        <f t="shared" si="0"/>
        <v>318918</v>
      </c>
      <c r="J60" s="31">
        <f t="shared" si="1"/>
        <v>487654</v>
      </c>
    </row>
    <row r="61" spans="1:10" s="1" customFormat="1" ht="15.75" customHeight="1" x14ac:dyDescent="0.2">
      <c r="A61" s="5" t="s">
        <v>72</v>
      </c>
      <c r="B61" s="6" t="s">
        <v>20</v>
      </c>
      <c r="C61" s="62"/>
      <c r="D61" s="31">
        <f>(Jul!C61*2)+(Aug!C61*1)</f>
        <v>17114</v>
      </c>
      <c r="E61" s="63"/>
      <c r="F61" s="31">
        <f>(Jul!E61*2)+(Aug!E61*1)</f>
        <v>0</v>
      </c>
      <c r="G61" s="64"/>
      <c r="H61" s="31">
        <f>Jul!H61+Aug!G61</f>
        <v>0</v>
      </c>
      <c r="I61" s="31">
        <f t="shared" si="0"/>
        <v>0</v>
      </c>
      <c r="J61" s="31">
        <f t="shared" si="1"/>
        <v>17114</v>
      </c>
    </row>
    <row r="62" spans="1:10" s="11" customFormat="1" ht="15.75" customHeight="1" x14ac:dyDescent="0.2">
      <c r="A62" s="9" t="s">
        <v>73</v>
      </c>
      <c r="B62" s="10" t="s">
        <v>20</v>
      </c>
      <c r="C62" s="62"/>
      <c r="D62" s="31">
        <f>(Jul!C62*2)+(Aug!C62*1)</f>
        <v>0</v>
      </c>
      <c r="E62" s="63"/>
      <c r="F62" s="31">
        <f>(Jul!E62*2)+(Aug!E62*1)</f>
        <v>0</v>
      </c>
      <c r="G62" s="64"/>
      <c r="H62" s="31">
        <f>Jul!H62+Aug!G62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2">
        <v>3005</v>
      </c>
      <c r="D63" s="31">
        <f>(Jul!C63*2)+(Aug!C63*1)</f>
        <v>17815</v>
      </c>
      <c r="E63" s="63"/>
      <c r="F63" s="31">
        <f>(Jul!E63*2)+(Aug!E63*1)</f>
        <v>2352</v>
      </c>
      <c r="G63" s="64">
        <v>7682</v>
      </c>
      <c r="H63" s="31">
        <f>Jul!H63+Aug!G63</f>
        <v>17577</v>
      </c>
      <c r="I63" s="31">
        <f t="shared" si="0"/>
        <v>10687</v>
      </c>
      <c r="J63" s="31">
        <f t="shared" si="1"/>
        <v>37744</v>
      </c>
    </row>
    <row r="64" spans="1:10" s="1" customFormat="1" ht="15.75" customHeight="1" x14ac:dyDescent="0.2">
      <c r="A64" s="5" t="s">
        <v>74</v>
      </c>
      <c r="B64" s="6" t="s">
        <v>20</v>
      </c>
      <c r="C64" s="62">
        <v>2534</v>
      </c>
      <c r="D64" s="31">
        <f>(Jul!C64*2)+(Aug!C64*1)</f>
        <v>11582</v>
      </c>
      <c r="E64" s="63"/>
      <c r="F64" s="31">
        <f>(Jul!E64*2)+(Aug!E64*1)</f>
        <v>0</v>
      </c>
      <c r="G64" s="64">
        <v>478</v>
      </c>
      <c r="H64" s="31">
        <f>Jul!H64+Aug!G64</f>
        <v>1365</v>
      </c>
      <c r="I64" s="31">
        <f t="shared" ref="I64:I71" si="2">C64+E64+G64</f>
        <v>3012</v>
      </c>
      <c r="J64" s="31">
        <f t="shared" ref="J64:J71" si="3">D64+F64+H64</f>
        <v>12947</v>
      </c>
    </row>
    <row r="65" spans="1:10" s="11" customFormat="1" ht="15.75" customHeight="1" x14ac:dyDescent="0.2">
      <c r="A65" s="9" t="s">
        <v>76</v>
      </c>
      <c r="B65" s="10" t="s">
        <v>20</v>
      </c>
      <c r="C65" s="62"/>
      <c r="D65" s="31">
        <f>(Jul!C65*2)+(Aug!C65*1)</f>
        <v>544</v>
      </c>
      <c r="E65" s="63"/>
      <c r="F65" s="31">
        <f>(Jul!E65*2)+(Aug!E65*1)</f>
        <v>0</v>
      </c>
      <c r="G65" s="64"/>
      <c r="H65" s="31">
        <f>Jul!H65+Aug!G65</f>
        <v>0</v>
      </c>
      <c r="I65" s="31">
        <f t="shared" si="2"/>
        <v>0</v>
      </c>
      <c r="J65" s="31">
        <f t="shared" si="3"/>
        <v>544</v>
      </c>
    </row>
    <row r="66" spans="1:10" s="11" customFormat="1" ht="15.75" customHeight="1" x14ac:dyDescent="0.2">
      <c r="A66" s="9" t="s">
        <v>77</v>
      </c>
      <c r="B66" s="10" t="s">
        <v>20</v>
      </c>
      <c r="C66" s="62">
        <v>855</v>
      </c>
      <c r="D66" s="31">
        <f>(Jul!C66*2)+(Aug!C66*1)</f>
        <v>1703</v>
      </c>
      <c r="E66" s="63"/>
      <c r="F66" s="31">
        <f>(Jul!E66*2)+(Aug!E66*1)</f>
        <v>0</v>
      </c>
      <c r="G66" s="64"/>
      <c r="H66" s="31">
        <f>Jul!H66+Aug!G66</f>
        <v>0</v>
      </c>
      <c r="I66" s="31">
        <f t="shared" si="2"/>
        <v>855</v>
      </c>
      <c r="J66" s="31">
        <f t="shared" si="3"/>
        <v>1703</v>
      </c>
    </row>
    <row r="67" spans="1:10" s="11" customFormat="1" ht="15.75" customHeight="1" x14ac:dyDescent="0.2">
      <c r="A67" s="9" t="s">
        <v>78</v>
      </c>
      <c r="B67" s="10" t="s">
        <v>20</v>
      </c>
      <c r="C67" s="62"/>
      <c r="D67" s="31">
        <f>(Jul!C67*2)+(Aug!C67*1)</f>
        <v>0</v>
      </c>
      <c r="E67" s="63"/>
      <c r="F67" s="31">
        <f>(Jul!E67*2)+(Aug!E67*1)</f>
        <v>0</v>
      </c>
      <c r="G67" s="64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2">
        <v>1083</v>
      </c>
      <c r="D68" s="31">
        <f>(Jul!C68*2)+(Aug!C68*1)</f>
        <v>1083</v>
      </c>
      <c r="E68" s="63"/>
      <c r="F68" s="31">
        <f>(Jul!E68*2)+(Aug!E68*1)</f>
        <v>0</v>
      </c>
      <c r="G68" s="64"/>
      <c r="H68" s="31">
        <f>Jul!H68+Aug!G68</f>
        <v>0</v>
      </c>
      <c r="I68" s="31">
        <f t="shared" si="2"/>
        <v>1083</v>
      </c>
      <c r="J68" s="31">
        <f t="shared" si="3"/>
        <v>1083</v>
      </c>
    </row>
    <row r="69" spans="1:10" s="11" customFormat="1" ht="15.75" customHeight="1" x14ac:dyDescent="0.2">
      <c r="A69" s="9" t="s">
        <v>83</v>
      </c>
      <c r="B69" s="10" t="s">
        <v>20</v>
      </c>
      <c r="C69" s="61">
        <v>2244</v>
      </c>
      <c r="D69" s="31">
        <f>(Jul!C69*2)+(Aug!C69*1)</f>
        <v>2244</v>
      </c>
      <c r="E69" s="63"/>
      <c r="F69" s="31">
        <f>(Jul!E69*2)+(Aug!E69*1)</f>
        <v>0</v>
      </c>
      <c r="G69" s="64">
        <v>2992</v>
      </c>
      <c r="H69" s="31">
        <f>Jul!H69+Aug!G69</f>
        <v>2992</v>
      </c>
      <c r="I69" s="31">
        <f t="shared" si="2"/>
        <v>5236</v>
      </c>
      <c r="J69" s="31">
        <f t="shared" si="3"/>
        <v>5236</v>
      </c>
    </row>
    <row r="70" spans="1:10" s="11" customFormat="1" ht="15.75" customHeight="1" x14ac:dyDescent="0.2">
      <c r="A70" s="9" t="s">
        <v>85</v>
      </c>
      <c r="B70" s="10" t="s">
        <v>20</v>
      </c>
      <c r="C70" s="62">
        <v>1084</v>
      </c>
      <c r="D70" s="31">
        <f>(Jul!C70*2)+(Aug!C70*1)</f>
        <v>1084</v>
      </c>
      <c r="E70" s="63"/>
      <c r="F70" s="31">
        <f>(Jul!E70*2)+(Aug!E70*1)</f>
        <v>0</v>
      </c>
      <c r="G70" s="64"/>
      <c r="H70" s="31">
        <f>Jul!H70+Aug!G70</f>
        <v>954</v>
      </c>
      <c r="I70" s="31">
        <f t="shared" si="2"/>
        <v>1084</v>
      </c>
      <c r="J70" s="31">
        <f t="shared" si="3"/>
        <v>2038</v>
      </c>
    </row>
    <row r="71" spans="1:10" s="1" customFormat="1" ht="15.75" customHeight="1" x14ac:dyDescent="0.2">
      <c r="A71" s="5" t="s">
        <v>86</v>
      </c>
      <c r="B71" s="6" t="s">
        <v>20</v>
      </c>
      <c r="C71" s="62">
        <v>31438</v>
      </c>
      <c r="D71" s="31">
        <f>(Jul!C71*2)+(Aug!C71*1)</f>
        <v>71296</v>
      </c>
      <c r="E71" s="59"/>
      <c r="F71" s="31">
        <f>(Jul!E71*2)+(Aug!E71*1)</f>
        <v>0</v>
      </c>
      <c r="G71" s="64">
        <v>50064</v>
      </c>
      <c r="H71" s="31">
        <f>Jul!H71+Aug!G71</f>
        <v>66917</v>
      </c>
      <c r="I71" s="31">
        <f t="shared" si="2"/>
        <v>81502</v>
      </c>
      <c r="J71" s="31">
        <f t="shared" si="3"/>
        <v>138213</v>
      </c>
    </row>
    <row r="72" spans="1:10" s="3" customFormat="1" ht="21.75" x14ac:dyDescent="0.2">
      <c r="A72" s="19" t="s">
        <v>123</v>
      </c>
      <c r="B72" s="2"/>
      <c r="C72" s="36">
        <f t="shared" ref="C72:J72" si="4">SUM(C5:C31)</f>
        <v>174167</v>
      </c>
      <c r="D72" s="36">
        <f t="shared" si="4"/>
        <v>383203</v>
      </c>
      <c r="E72" s="36">
        <f t="shared" si="4"/>
        <v>1283</v>
      </c>
      <c r="F72" s="36">
        <f t="shared" si="4"/>
        <v>4943</v>
      </c>
      <c r="G72" s="36">
        <f t="shared" si="4"/>
        <v>389683</v>
      </c>
      <c r="H72" s="36">
        <f t="shared" si="4"/>
        <v>741059</v>
      </c>
      <c r="I72" s="36">
        <f t="shared" si="4"/>
        <v>565133</v>
      </c>
      <c r="J72" s="36">
        <f t="shared" si="4"/>
        <v>1129205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612367</v>
      </c>
      <c r="D73" s="36">
        <f t="shared" si="5"/>
        <v>1449005</v>
      </c>
      <c r="E73" s="36">
        <f t="shared" si="5"/>
        <v>10389</v>
      </c>
      <c r="F73" s="36">
        <f t="shared" si="5"/>
        <v>16937</v>
      </c>
      <c r="G73" s="36">
        <f t="shared" si="5"/>
        <v>1055037</v>
      </c>
      <c r="H73" s="36">
        <f t="shared" si="5"/>
        <v>1847709</v>
      </c>
      <c r="I73" s="36">
        <f t="shared" si="5"/>
        <v>1677793</v>
      </c>
      <c r="J73" s="36">
        <f t="shared" si="5"/>
        <v>3313651</v>
      </c>
    </row>
    <row r="74" spans="1:10" s="3" customFormat="1" ht="15.75" customHeight="1" x14ac:dyDescent="0.2">
      <c r="A74" s="17" t="s">
        <v>87</v>
      </c>
      <c r="B74" s="2"/>
      <c r="C74" s="36">
        <f>SUM(C72:C73)</f>
        <v>786534</v>
      </c>
      <c r="D74" s="32">
        <f t="shared" ref="D74:J74" si="6">SUM(D72:D73)</f>
        <v>1832208</v>
      </c>
      <c r="E74" s="36">
        <f t="shared" si="6"/>
        <v>11672</v>
      </c>
      <c r="F74" s="32">
        <f t="shared" si="6"/>
        <v>21880</v>
      </c>
      <c r="G74" s="36">
        <f t="shared" si="6"/>
        <v>1444720</v>
      </c>
      <c r="H74" s="32">
        <f t="shared" si="6"/>
        <v>2588768</v>
      </c>
      <c r="I74" s="32">
        <f t="shared" si="6"/>
        <v>2242926</v>
      </c>
      <c r="J74" s="32">
        <f t="shared" si="6"/>
        <v>4442856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5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G71" sqref="G71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>
        <v>32408</v>
      </c>
      <c r="D5" s="31">
        <f>(Jul!C5*3)+(Aug!C5*2)+(Sep!C5*1)</f>
        <v>234146</v>
      </c>
      <c r="E5" s="8"/>
      <c r="F5" s="31">
        <f>(Jul!E5*3)+(Aug!E5*2)+(Sep!E5*1)</f>
        <v>2566</v>
      </c>
      <c r="G5" s="8">
        <v>53405</v>
      </c>
      <c r="H5" s="31">
        <f>SUM(Aug!H5+G5)</f>
        <v>249216</v>
      </c>
      <c r="I5" s="31">
        <f t="shared" ref="I5:I63" si="0">C5+E5+G5</f>
        <v>85813</v>
      </c>
      <c r="J5" s="31">
        <f t="shared" ref="J5:J63" si="1">D5+F5+H5</f>
        <v>485928</v>
      </c>
    </row>
    <row r="6" spans="1:10" s="11" customFormat="1" ht="15.75" customHeight="1" x14ac:dyDescent="0.2">
      <c r="A6" s="9" t="s">
        <v>23</v>
      </c>
      <c r="B6" s="10" t="s">
        <v>22</v>
      </c>
      <c r="C6" s="25">
        <v>3571</v>
      </c>
      <c r="D6" s="31">
        <f>(Jul!C6*3)+(Aug!C6*2)+(Sep!C6*1)</f>
        <v>7539</v>
      </c>
      <c r="E6" s="8"/>
      <c r="F6" s="31">
        <f>(Jul!E6*3)+(Aug!E6*2)+(Sep!E6*1)</f>
        <v>0</v>
      </c>
      <c r="G6" s="8">
        <v>272</v>
      </c>
      <c r="H6" s="31">
        <f>SUM(Aug!H6+G6)</f>
        <v>2775</v>
      </c>
      <c r="I6" s="31">
        <f t="shared" si="0"/>
        <v>3843</v>
      </c>
      <c r="J6" s="31">
        <f t="shared" si="1"/>
        <v>10314</v>
      </c>
    </row>
    <row r="7" spans="1:10" s="1" customFormat="1" ht="15.75" customHeight="1" x14ac:dyDescent="0.2">
      <c r="A7" s="5" t="s">
        <v>24</v>
      </c>
      <c r="B7" s="6" t="s">
        <v>22</v>
      </c>
      <c r="C7" s="25"/>
      <c r="D7" s="31">
        <f>(Jul!C7*3)+(Aug!C7*2)+(Sep!C7*1)</f>
        <v>3295</v>
      </c>
      <c r="E7" s="8"/>
      <c r="F7" s="31">
        <f>(Jul!E7*3)+(Aug!E7*2)+(Sep!E7*1)</f>
        <v>0</v>
      </c>
      <c r="G7" s="8"/>
      <c r="H7" s="31">
        <f>SUM(Aug!H7+G7)</f>
        <v>954</v>
      </c>
      <c r="I7" s="31">
        <f t="shared" si="0"/>
        <v>0</v>
      </c>
      <c r="J7" s="31">
        <f t="shared" si="1"/>
        <v>4249</v>
      </c>
    </row>
    <row r="8" spans="1:10" s="11" customFormat="1" ht="15.75" customHeight="1" x14ac:dyDescent="0.2">
      <c r="A8" s="9" t="s">
        <v>25</v>
      </c>
      <c r="B8" s="10" t="s">
        <v>22</v>
      </c>
      <c r="C8" s="25">
        <v>2355</v>
      </c>
      <c r="D8" s="31">
        <f>(Jul!C8*3)+(Aug!C8*2)+(Sep!C8*1)</f>
        <v>2627</v>
      </c>
      <c r="E8" s="8"/>
      <c r="F8" s="31">
        <f>(Jul!E8*3)+(Aug!E8*2)+(Sep!E8*1)</f>
        <v>0</v>
      </c>
      <c r="G8" s="8"/>
      <c r="H8" s="31">
        <f>SUM(Aug!H8+G8)</f>
        <v>681</v>
      </c>
      <c r="I8" s="31">
        <f t="shared" si="0"/>
        <v>2355</v>
      </c>
      <c r="J8" s="31">
        <f t="shared" si="1"/>
        <v>3308</v>
      </c>
    </row>
    <row r="9" spans="1:10" s="1" customFormat="1" ht="15.75" customHeight="1" x14ac:dyDescent="0.2">
      <c r="A9" s="5" t="s">
        <v>27</v>
      </c>
      <c r="B9" s="6" t="s">
        <v>22</v>
      </c>
      <c r="C9" s="25">
        <v>5111</v>
      </c>
      <c r="D9" s="31">
        <f>(Jul!C9*3)+(Aug!C9*2)+(Sep!C9*1)</f>
        <v>35906</v>
      </c>
      <c r="E9" s="8"/>
      <c r="F9" s="31">
        <f>(Jul!E9*3)+(Aug!E9*2)+(Sep!E9*1)</f>
        <v>0</v>
      </c>
      <c r="G9" s="8">
        <v>4484</v>
      </c>
      <c r="H9" s="31">
        <f>SUM(Aug!H9+G9)</f>
        <v>23520</v>
      </c>
      <c r="I9" s="31">
        <f t="shared" si="0"/>
        <v>9595</v>
      </c>
      <c r="J9" s="31">
        <f t="shared" si="1"/>
        <v>59426</v>
      </c>
    </row>
    <row r="10" spans="1:10" s="1" customFormat="1" ht="15.75" customHeight="1" x14ac:dyDescent="0.2">
      <c r="A10" s="5" t="s">
        <v>30</v>
      </c>
      <c r="B10" s="6" t="s">
        <v>22</v>
      </c>
      <c r="C10" s="25">
        <v>12908</v>
      </c>
      <c r="D10" s="31">
        <f>(Jul!C10*3)+(Aug!C10*2)+(Sep!C10*1)</f>
        <v>82298</v>
      </c>
      <c r="E10" s="8"/>
      <c r="F10" s="31">
        <f>(Jul!E10*3)+(Aug!E10*2)+(Sep!E10*1)</f>
        <v>5490</v>
      </c>
      <c r="G10" s="8">
        <v>32652</v>
      </c>
      <c r="H10" s="31">
        <f>SUM(Aug!H10+G10)</f>
        <v>102630</v>
      </c>
      <c r="I10" s="31">
        <f t="shared" si="0"/>
        <v>45560</v>
      </c>
      <c r="J10" s="31">
        <f t="shared" si="1"/>
        <v>190418</v>
      </c>
    </row>
    <row r="11" spans="1:10" s="1" customFormat="1" ht="15.75" customHeight="1" x14ac:dyDescent="0.2">
      <c r="A11" s="5" t="s">
        <v>31</v>
      </c>
      <c r="B11" s="6" t="s">
        <v>22</v>
      </c>
      <c r="C11" s="25">
        <v>1442</v>
      </c>
      <c r="D11" s="31">
        <f>(Jul!C11*3)+(Aug!C11*2)+(Sep!C11*1)</f>
        <v>54520</v>
      </c>
      <c r="E11" s="8"/>
      <c r="F11" s="31">
        <f>(Jul!E11*3)+(Aug!E11*2)+(Sep!E11*1)</f>
        <v>0</v>
      </c>
      <c r="G11" s="8">
        <v>14492</v>
      </c>
      <c r="H11" s="31">
        <f>SUM(Aug!H11+G11)</f>
        <v>79246</v>
      </c>
      <c r="I11" s="31">
        <f t="shared" si="0"/>
        <v>15934</v>
      </c>
      <c r="J11" s="31">
        <f t="shared" si="1"/>
        <v>133766</v>
      </c>
    </row>
    <row r="12" spans="1:10" s="11" customFormat="1" ht="15.75" customHeight="1" x14ac:dyDescent="0.2">
      <c r="A12" s="9" t="s">
        <v>36</v>
      </c>
      <c r="B12" s="10" t="s">
        <v>22</v>
      </c>
      <c r="C12" s="25">
        <v>601</v>
      </c>
      <c r="D12" s="31">
        <f>(Jul!C12*3)+(Aug!C12*2)+(Sep!C12*1)</f>
        <v>2503</v>
      </c>
      <c r="E12" s="8"/>
      <c r="F12" s="31">
        <f>(Jul!E12*3)+(Aug!E12*2)+(Sep!E12*1)</f>
        <v>0</v>
      </c>
      <c r="G12" s="8"/>
      <c r="H12" s="31">
        <f>SUM(Aug!H12+G12)</f>
        <v>272</v>
      </c>
      <c r="I12" s="31">
        <f t="shared" si="0"/>
        <v>601</v>
      </c>
      <c r="J12" s="31">
        <f t="shared" si="1"/>
        <v>2775</v>
      </c>
    </row>
    <row r="13" spans="1:10" s="1" customFormat="1" ht="15.75" customHeight="1" x14ac:dyDescent="0.2">
      <c r="A13" s="5" t="s">
        <v>37</v>
      </c>
      <c r="B13" s="6" t="s">
        <v>22</v>
      </c>
      <c r="C13" s="25">
        <v>747</v>
      </c>
      <c r="D13" s="31">
        <f>(Jul!C13*3)+(Aug!C13*2)+(Sep!C13*1)</f>
        <v>2550</v>
      </c>
      <c r="E13" s="8"/>
      <c r="F13" s="31">
        <f>(Jul!E13*3)+(Aug!E13*2)+(Sep!E13*1)</f>
        <v>0</v>
      </c>
      <c r="G13" s="8">
        <v>64</v>
      </c>
      <c r="H13" s="31">
        <f>SUM(Aug!H13+G13)</f>
        <v>33505</v>
      </c>
      <c r="I13" s="31">
        <f t="shared" si="0"/>
        <v>811</v>
      </c>
      <c r="J13" s="31">
        <f t="shared" si="1"/>
        <v>36055</v>
      </c>
    </row>
    <row r="14" spans="1:10" s="1" customFormat="1" ht="15.75" customHeight="1" x14ac:dyDescent="0.2">
      <c r="A14" s="5" t="s">
        <v>40</v>
      </c>
      <c r="B14" s="6" t="s">
        <v>22</v>
      </c>
      <c r="C14" s="25">
        <v>136</v>
      </c>
      <c r="D14" s="31">
        <f>(Jul!C14*3)+(Aug!C14*2)+(Sep!C14*1)</f>
        <v>19286</v>
      </c>
      <c r="E14" s="8"/>
      <c r="F14" s="31">
        <f>(Jul!E14*3)+(Aug!E14*2)+(Sep!E14*1)</f>
        <v>0</v>
      </c>
      <c r="G14" s="8">
        <v>545</v>
      </c>
      <c r="H14" s="31">
        <f>SUM(Aug!H14+G14)</f>
        <v>26508</v>
      </c>
      <c r="I14" s="31">
        <f t="shared" si="0"/>
        <v>681</v>
      </c>
      <c r="J14" s="31">
        <f t="shared" si="1"/>
        <v>45794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>
        <v>2902</v>
      </c>
      <c r="D16" s="31">
        <f>(Jul!C16*3)+(Aug!C16*2)+(Sep!C16*1)</f>
        <v>57333</v>
      </c>
      <c r="E16" s="8"/>
      <c r="F16" s="31">
        <f>(Jul!E16*3)+(Aug!E16*2)+(Sep!E16*1)</f>
        <v>0</v>
      </c>
      <c r="G16" s="8">
        <v>9007</v>
      </c>
      <c r="H16" s="31">
        <f>SUM(Aug!H16+G16)</f>
        <v>69348</v>
      </c>
      <c r="I16" s="31">
        <f t="shared" si="0"/>
        <v>11909</v>
      </c>
      <c r="J16" s="31">
        <f t="shared" si="1"/>
        <v>126681</v>
      </c>
    </row>
    <row r="17" spans="1:10" s="1" customFormat="1" ht="15.75" customHeight="1" x14ac:dyDescent="0.2">
      <c r="A17" s="5" t="s">
        <v>46</v>
      </c>
      <c r="B17" s="6" t="s">
        <v>22</v>
      </c>
      <c r="C17" s="25">
        <v>5226</v>
      </c>
      <c r="D17" s="31">
        <f>(Jul!C17*3)+(Aug!C17*2)+(Sep!C17*1)</f>
        <v>22583</v>
      </c>
      <c r="E17" s="8"/>
      <c r="F17" s="31">
        <f>(Jul!E17*3)+(Aug!E17*2)+(Sep!E17*1)</f>
        <v>0</v>
      </c>
      <c r="G17" s="8">
        <v>30621</v>
      </c>
      <c r="H17" s="31">
        <f>SUM(Aug!H17+G17)</f>
        <v>35534</v>
      </c>
      <c r="I17" s="31">
        <f t="shared" si="0"/>
        <v>35847</v>
      </c>
      <c r="J17" s="31">
        <f t="shared" si="1"/>
        <v>58117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25060</v>
      </c>
      <c r="E20" s="8"/>
      <c r="F20" s="31">
        <f>(Jul!E20*3)+(Aug!E20*2)+(Sep!E20*1)</f>
        <v>0</v>
      </c>
      <c r="G20" s="8"/>
      <c r="H20" s="31">
        <f>SUM(Aug!H20+G20)</f>
        <v>3235</v>
      </c>
      <c r="I20" s="31">
        <f t="shared" si="0"/>
        <v>0</v>
      </c>
      <c r="J20" s="31">
        <f t="shared" si="1"/>
        <v>28295</v>
      </c>
    </row>
    <row r="21" spans="1:10" s="1" customFormat="1" ht="15.75" customHeight="1" x14ac:dyDescent="0.2">
      <c r="A21" s="5" t="s">
        <v>141</v>
      </c>
      <c r="B21" s="6" t="s">
        <v>22</v>
      </c>
      <c r="C21" s="25"/>
      <c r="D21" s="31">
        <f>(Jul!C21*3)+(Aug!C21*2)+(Sep!C21*1)</f>
        <v>9881</v>
      </c>
      <c r="E21" s="8"/>
      <c r="F21" s="31">
        <f>(Jul!E21*3)+(Aug!E21*2)+(Sep!E21*1)</f>
        <v>0</v>
      </c>
      <c r="G21" s="8"/>
      <c r="H21" s="31">
        <f>SUM(Aug!H21+G21)</f>
        <v>17273</v>
      </c>
      <c r="I21" s="31">
        <f t="shared" si="0"/>
        <v>0</v>
      </c>
      <c r="J21" s="31">
        <f t="shared" si="1"/>
        <v>27154</v>
      </c>
    </row>
    <row r="22" spans="1:10" s="1" customFormat="1" ht="15.75" customHeight="1" x14ac:dyDescent="0.2">
      <c r="A22" s="5" t="s">
        <v>51</v>
      </c>
      <c r="B22" s="6" t="s">
        <v>22</v>
      </c>
      <c r="C22" s="25"/>
      <c r="D22" s="31">
        <f>(Jul!C22*3)+(Aug!C22*2)+(Sep!C22*1)</f>
        <v>5809</v>
      </c>
      <c r="E22" s="8"/>
      <c r="F22" s="31">
        <f>(Jul!E22*3)+(Aug!E22*2)+(Sep!E22*1)</f>
        <v>0</v>
      </c>
      <c r="G22" s="8"/>
      <c r="H22" s="31">
        <f>SUM(Aug!H22+G22)</f>
        <v>0</v>
      </c>
      <c r="I22" s="31">
        <f t="shared" si="0"/>
        <v>0</v>
      </c>
      <c r="J22" s="31">
        <f t="shared" si="1"/>
        <v>5809</v>
      </c>
    </row>
    <row r="23" spans="1:10" s="1" customFormat="1" ht="15.75" customHeight="1" x14ac:dyDescent="0.2">
      <c r="A23" s="5" t="s">
        <v>52</v>
      </c>
      <c r="B23" s="6" t="s">
        <v>22</v>
      </c>
      <c r="C23" s="25"/>
      <c r="D23" s="31">
        <f>(Jul!C23*3)+(Aug!C23*2)+(Sep!C23*1)</f>
        <v>2565</v>
      </c>
      <c r="E23" s="8"/>
      <c r="F23" s="31">
        <f>(Jul!E23*3)+(Aug!E23*2)+(Sep!E23*1)</f>
        <v>0</v>
      </c>
      <c r="G23" s="8"/>
      <c r="H23" s="31">
        <f>SUM(Aug!H23+G23)</f>
        <v>1711</v>
      </c>
      <c r="I23" s="31">
        <f t="shared" si="0"/>
        <v>0</v>
      </c>
      <c r="J23" s="31">
        <f t="shared" si="1"/>
        <v>4276</v>
      </c>
    </row>
    <row r="24" spans="1:10" s="11" customFormat="1" ht="15.75" customHeight="1" x14ac:dyDescent="0.2">
      <c r="A24" s="9" t="s">
        <v>56</v>
      </c>
      <c r="B24" s="10" t="s">
        <v>22</v>
      </c>
      <c r="C24" s="25">
        <v>1881</v>
      </c>
      <c r="D24" s="31">
        <f>(Jul!C24*3)+(Aug!C24*2)+(Sep!C24*1)</f>
        <v>25932</v>
      </c>
      <c r="E24" s="8"/>
      <c r="F24" s="31">
        <f>(Jul!E24*3)+(Aug!E24*2)+(Sep!E24*1)</f>
        <v>0</v>
      </c>
      <c r="G24" s="8"/>
      <c r="H24" s="31">
        <f>SUM(Aug!H24+G24)</f>
        <v>151749</v>
      </c>
      <c r="I24" s="31">
        <f t="shared" si="0"/>
        <v>1881</v>
      </c>
      <c r="J24" s="31">
        <f t="shared" si="1"/>
        <v>177681</v>
      </c>
    </row>
    <row r="25" spans="1:10" s="1" customFormat="1" ht="15.75" customHeight="1" x14ac:dyDescent="0.2">
      <c r="A25" s="5" t="s">
        <v>62</v>
      </c>
      <c r="B25" s="6" t="s">
        <v>22</v>
      </c>
      <c r="C25" s="25">
        <v>1365</v>
      </c>
      <c r="D25" s="31">
        <f>(Jul!C25*3)+(Aug!C25*2)+(Sep!C25*1)</f>
        <v>17159</v>
      </c>
      <c r="E25" s="8"/>
      <c r="F25" s="31">
        <f>(Jul!E25*3)+(Aug!E25*2)+(Sep!E25*1)</f>
        <v>0</v>
      </c>
      <c r="G25" s="8">
        <v>4984</v>
      </c>
      <c r="H25" s="31">
        <f>SUM(Aug!H25+G25)</f>
        <v>27779</v>
      </c>
      <c r="I25" s="31">
        <f t="shared" si="0"/>
        <v>6349</v>
      </c>
      <c r="J25" s="31">
        <f t="shared" si="1"/>
        <v>44938</v>
      </c>
    </row>
    <row r="26" spans="1:10" s="1" customFormat="1" ht="15.75" customHeight="1" x14ac:dyDescent="0.2">
      <c r="A26" s="5" t="s">
        <v>63</v>
      </c>
      <c r="B26" s="6" t="s">
        <v>22</v>
      </c>
      <c r="C26" s="25">
        <v>3536</v>
      </c>
      <c r="D26" s="31">
        <f>(Jul!C26*3)+(Aug!C26*2)+(Sep!C26*1)</f>
        <v>43519</v>
      </c>
      <c r="E26" s="8"/>
      <c r="F26" s="31">
        <f>(Jul!E26*3)+(Aug!E26*2)+(Sep!E26*1)</f>
        <v>0</v>
      </c>
      <c r="G26" s="8">
        <v>6242</v>
      </c>
      <c r="H26" s="31">
        <f>SUM(Aug!H26+G26)</f>
        <v>22654</v>
      </c>
      <c r="I26" s="31">
        <f t="shared" si="0"/>
        <v>9778</v>
      </c>
      <c r="J26" s="31">
        <f t="shared" si="1"/>
        <v>66173</v>
      </c>
    </row>
    <row r="27" spans="1:10" s="1" customFormat="1" ht="15.75" customHeight="1" x14ac:dyDescent="0.2">
      <c r="A27" s="5" t="s">
        <v>75</v>
      </c>
      <c r="B27" s="6" t="s">
        <v>22</v>
      </c>
      <c r="C27" s="25">
        <v>269</v>
      </c>
      <c r="D27" s="31">
        <f>(Jul!C27*3)+(Aug!C27*2)+(Sep!C27*1)</f>
        <v>8111</v>
      </c>
      <c r="E27" s="8"/>
      <c r="F27" s="31">
        <f>(Jul!E27*3)+(Aug!E27*2)+(Sep!E27*1)</f>
        <v>0</v>
      </c>
      <c r="G27" s="8">
        <v>2443</v>
      </c>
      <c r="H27" s="31">
        <f>SUM(Aug!H27+G27)</f>
        <v>6699</v>
      </c>
      <c r="I27" s="31">
        <f t="shared" si="0"/>
        <v>2712</v>
      </c>
      <c r="J27" s="31">
        <f t="shared" si="1"/>
        <v>14810</v>
      </c>
    </row>
    <row r="28" spans="1:10" s="1" customFormat="1" ht="15.75" customHeight="1" x14ac:dyDescent="0.2">
      <c r="A28" s="5" t="s">
        <v>80</v>
      </c>
      <c r="B28" s="6" t="s">
        <v>22</v>
      </c>
      <c r="C28" s="25">
        <v>269</v>
      </c>
      <c r="D28" s="31">
        <f>(Jul!C28*3)+(Aug!C28*2)+(Sep!C28*1)</f>
        <v>22887</v>
      </c>
      <c r="E28" s="8"/>
      <c r="F28" s="31">
        <f>(Jul!E28*3)+(Aug!E28*2)+(Sep!E28*1)</f>
        <v>0</v>
      </c>
      <c r="G28" s="8">
        <v>808</v>
      </c>
      <c r="H28" s="31">
        <f>SUM(Aug!H28+G28)</f>
        <v>9403</v>
      </c>
      <c r="I28" s="31">
        <f t="shared" si="0"/>
        <v>1077</v>
      </c>
      <c r="J28" s="31">
        <f t="shared" si="1"/>
        <v>32290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4439</v>
      </c>
      <c r="E29" s="8"/>
      <c r="F29" s="31">
        <f>(Jul!E29*3)+(Aug!E29*2)+(Sep!E29*1)</f>
        <v>0</v>
      </c>
      <c r="G29" s="8"/>
      <c r="H29" s="31">
        <f>SUM(Aug!H29+G29)</f>
        <v>1758</v>
      </c>
      <c r="I29" s="31">
        <f t="shared" si="0"/>
        <v>0</v>
      </c>
      <c r="J29" s="31">
        <f t="shared" si="1"/>
        <v>6197</v>
      </c>
    </row>
    <row r="30" spans="1:10" s="1" customFormat="1" ht="15.75" customHeight="1" x14ac:dyDescent="0.2">
      <c r="A30" s="5" t="s">
        <v>82</v>
      </c>
      <c r="B30" s="6" t="s">
        <v>22</v>
      </c>
      <c r="C30" s="25">
        <v>4034</v>
      </c>
      <c r="D30" s="31">
        <f>(Jul!C30*3)+(Aug!C30*2)+(Sep!C30*1)</f>
        <v>16946</v>
      </c>
      <c r="E30" s="8"/>
      <c r="F30" s="31">
        <f>(Jul!E30*3)+(Aug!E30*2)+(Sep!E30*1)</f>
        <v>0</v>
      </c>
      <c r="G30" s="8">
        <v>1690</v>
      </c>
      <c r="H30" s="31">
        <f>SUM(Aug!H30+G30)</f>
        <v>10481</v>
      </c>
      <c r="I30" s="31">
        <f t="shared" si="0"/>
        <v>5724</v>
      </c>
      <c r="J30" s="31">
        <f t="shared" si="1"/>
        <v>27427</v>
      </c>
    </row>
    <row r="31" spans="1:10" s="11" customFormat="1" ht="15.75" customHeight="1" x14ac:dyDescent="0.2">
      <c r="A31" s="9" t="s">
        <v>84</v>
      </c>
      <c r="B31" s="10" t="s">
        <v>22</v>
      </c>
      <c r="C31" s="25">
        <v>4596</v>
      </c>
      <c r="D31" s="31">
        <f>(Jul!C31*3)+(Aug!C31*2)+(Sep!C31*1)</f>
        <v>38351</v>
      </c>
      <c r="E31" s="8"/>
      <c r="F31" s="31">
        <f>(Jul!E31*3)+(Aug!E31*2)+(Sep!E31*1)</f>
        <v>0</v>
      </c>
      <c r="G31" s="8">
        <v>7683</v>
      </c>
      <c r="H31" s="31">
        <f>SUM(Aug!H31+G31)</f>
        <v>33520</v>
      </c>
      <c r="I31" s="31">
        <f t="shared" si="0"/>
        <v>12279</v>
      </c>
      <c r="J31" s="31">
        <f t="shared" si="1"/>
        <v>71871</v>
      </c>
    </row>
    <row r="32" spans="1:10" s="1" customFormat="1" ht="15.75" customHeight="1" x14ac:dyDescent="0.2">
      <c r="A32" s="5" t="s">
        <v>19</v>
      </c>
      <c r="B32" s="6" t="s">
        <v>20</v>
      </c>
      <c r="C32" s="25">
        <v>2900</v>
      </c>
      <c r="D32" s="31">
        <f>(Jul!C32*3)+(Aug!C32*2)+(Sep!C32*1)</f>
        <v>15507</v>
      </c>
      <c r="E32" s="8"/>
      <c r="F32" s="31">
        <f>(Jul!E32*3)+(Aug!E32*2)+(Sep!E32*1)</f>
        <v>0</v>
      </c>
      <c r="G32" s="8">
        <v>2198</v>
      </c>
      <c r="H32" s="31">
        <f>SUM(Aug!H32+G32)</f>
        <v>54653</v>
      </c>
      <c r="I32" s="31">
        <f t="shared" si="0"/>
        <v>5098</v>
      </c>
      <c r="J32" s="31">
        <f t="shared" si="1"/>
        <v>70160</v>
      </c>
    </row>
    <row r="33" spans="1:10" s="1" customFormat="1" ht="15.75" customHeight="1" x14ac:dyDescent="0.2">
      <c r="A33" s="5" t="s">
        <v>26</v>
      </c>
      <c r="B33" s="6" t="s">
        <v>20</v>
      </c>
      <c r="C33" s="25">
        <v>33253</v>
      </c>
      <c r="D33" s="31">
        <f>(Jul!C33*3)+(Aug!C33*2)+(Sep!C33*1)</f>
        <v>92559</v>
      </c>
      <c r="E33" s="8"/>
      <c r="F33" s="31">
        <f>(Jul!E33*3)+(Aug!E33*2)+(Sep!E33*1)</f>
        <v>0</v>
      </c>
      <c r="G33" s="8">
        <v>15889</v>
      </c>
      <c r="H33" s="31">
        <f>SUM(Aug!H33+G33)</f>
        <v>27825</v>
      </c>
      <c r="I33" s="31">
        <f t="shared" si="0"/>
        <v>49142</v>
      </c>
      <c r="J33" s="31">
        <f t="shared" si="1"/>
        <v>120384</v>
      </c>
    </row>
    <row r="34" spans="1:10" s="1" customFormat="1" ht="15.75" customHeight="1" x14ac:dyDescent="0.2">
      <c r="A34" s="5" t="s">
        <v>28</v>
      </c>
      <c r="B34" s="6" t="s">
        <v>20</v>
      </c>
      <c r="C34" s="25">
        <v>7268</v>
      </c>
      <c r="D34" s="31">
        <f>(Jul!C34*3)+(Aug!C34*2)+(Sep!C34*1)</f>
        <v>22631</v>
      </c>
      <c r="E34" s="8"/>
      <c r="F34" s="31">
        <f>(Jul!E34*3)+(Aug!E34*2)+(Sep!E34*1)</f>
        <v>0</v>
      </c>
      <c r="G34" s="8">
        <v>19465</v>
      </c>
      <c r="H34" s="31">
        <f>SUM(Aug!H34+G34)</f>
        <v>36491</v>
      </c>
      <c r="I34" s="31">
        <f t="shared" si="0"/>
        <v>26733</v>
      </c>
      <c r="J34" s="31">
        <f t="shared" si="1"/>
        <v>59122</v>
      </c>
    </row>
    <row r="35" spans="1:10" s="1" customFormat="1" ht="15.75" customHeight="1" x14ac:dyDescent="0.2">
      <c r="A35" s="5" t="s">
        <v>29</v>
      </c>
      <c r="B35" s="6" t="s">
        <v>20</v>
      </c>
      <c r="C35" s="25">
        <v>31345</v>
      </c>
      <c r="D35" s="31">
        <f>(Jul!C35*3)+(Aug!C35*2)+(Sep!C35*1)</f>
        <v>288414</v>
      </c>
      <c r="E35" s="8"/>
      <c r="F35" s="31">
        <f>(Jul!E35*3)+(Aug!E35*2)+(Sep!E35*1)</f>
        <v>1626</v>
      </c>
      <c r="G35" s="8">
        <v>6933</v>
      </c>
      <c r="H35" s="31">
        <f>SUM(Aug!H35+G35)</f>
        <v>111444</v>
      </c>
      <c r="I35" s="31">
        <f t="shared" si="0"/>
        <v>38278</v>
      </c>
      <c r="J35" s="31">
        <f t="shared" si="1"/>
        <v>401484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0</v>
      </c>
      <c r="E36" s="8"/>
      <c r="F36" s="31">
        <f>(Jul!E36*3)+(Aug!E36*2)+(Sep!E36*1)</f>
        <v>0</v>
      </c>
      <c r="G36" s="8"/>
      <c r="H36" s="31">
        <f>SUM(Aug!H36+G36)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25">
        <v>3497</v>
      </c>
      <c r="D37" s="31">
        <f>(Jul!C37*3)+(Aug!C37*2)+(Sep!C37*1)</f>
        <v>9545</v>
      </c>
      <c r="E37" s="8"/>
      <c r="F37" s="31">
        <f>(Jul!E37*3)+(Aug!E37*2)+(Sep!E37*1)</f>
        <v>0</v>
      </c>
      <c r="G37" s="8">
        <v>37573</v>
      </c>
      <c r="H37" s="31">
        <f>SUM(Aug!H37+G37)</f>
        <v>37573</v>
      </c>
      <c r="I37" s="31">
        <f t="shared" si="0"/>
        <v>41070</v>
      </c>
      <c r="J37" s="31">
        <f t="shared" si="1"/>
        <v>47118</v>
      </c>
    </row>
    <row r="38" spans="1:10" s="1" customFormat="1" ht="15.75" customHeight="1" x14ac:dyDescent="0.2">
      <c r="A38" s="5" t="s">
        <v>34</v>
      </c>
      <c r="B38" s="6" t="s">
        <v>20</v>
      </c>
      <c r="C38" s="25">
        <v>14516</v>
      </c>
      <c r="D38" s="31">
        <f>(Jul!C38*3)+(Aug!C38*2)+(Sep!C38*1)</f>
        <v>56581</v>
      </c>
      <c r="E38" s="8"/>
      <c r="F38" s="31">
        <f>(Jul!E38*3)+(Aug!E38*2)+(Sep!E38*1)</f>
        <v>0</v>
      </c>
      <c r="G38" s="8">
        <v>25930</v>
      </c>
      <c r="H38" s="31">
        <f>SUM(Aug!H38+G38)</f>
        <v>33638</v>
      </c>
      <c r="I38" s="31">
        <f t="shared" si="0"/>
        <v>40446</v>
      </c>
      <c r="J38" s="31">
        <f t="shared" si="1"/>
        <v>90219</v>
      </c>
    </row>
    <row r="39" spans="1:10" s="11" customFormat="1" ht="15.75" customHeight="1" x14ac:dyDescent="0.2">
      <c r="A39" s="9" t="s">
        <v>35</v>
      </c>
      <c r="B39" s="10" t="s">
        <v>20</v>
      </c>
      <c r="C39" s="25">
        <v>31809</v>
      </c>
      <c r="D39" s="31">
        <f>(Jul!C39*3)+(Aug!C39*2)+(Sep!C39*1)</f>
        <v>242227</v>
      </c>
      <c r="E39" s="8"/>
      <c r="F39" s="31">
        <f>(Jul!E39*3)+(Aug!E39*2)+(Sep!E39*1)</f>
        <v>0</v>
      </c>
      <c r="G39" s="8">
        <v>25317</v>
      </c>
      <c r="H39" s="31">
        <f>SUM(Aug!H39+G39)</f>
        <v>345709</v>
      </c>
      <c r="I39" s="31">
        <f t="shared" si="0"/>
        <v>57126</v>
      </c>
      <c r="J39" s="31">
        <f t="shared" si="1"/>
        <v>587936</v>
      </c>
    </row>
    <row r="40" spans="1:10" s="1" customFormat="1" ht="15.75" customHeight="1" x14ac:dyDescent="0.2">
      <c r="A40" s="5" t="s">
        <v>38</v>
      </c>
      <c r="B40" s="6" t="s">
        <v>20</v>
      </c>
      <c r="C40" s="25">
        <v>23140</v>
      </c>
      <c r="D40" s="31">
        <f>(Jul!C40*3)+(Aug!C40*2)+(Sep!C40*1)</f>
        <v>65499</v>
      </c>
      <c r="E40" s="8"/>
      <c r="F40" s="31">
        <f>(Jul!E40*3)+(Aug!E40*2)+(Sep!E40*1)</f>
        <v>0</v>
      </c>
      <c r="G40" s="8">
        <v>66242</v>
      </c>
      <c r="H40" s="31">
        <f>SUM(Aug!H40+G40)</f>
        <v>154099</v>
      </c>
      <c r="I40" s="31">
        <f t="shared" si="0"/>
        <v>89382</v>
      </c>
      <c r="J40" s="31">
        <f t="shared" si="1"/>
        <v>219598</v>
      </c>
    </row>
    <row r="41" spans="1:10" s="11" customFormat="1" ht="15.75" customHeight="1" x14ac:dyDescent="0.2">
      <c r="A41" s="9" t="s">
        <v>39</v>
      </c>
      <c r="B41" s="10" t="s">
        <v>20</v>
      </c>
      <c r="C41" s="25">
        <v>539</v>
      </c>
      <c r="D41" s="31">
        <f>(Jul!C41*3)+(Aug!C41*2)+(Sep!C41*1)</f>
        <v>17664</v>
      </c>
      <c r="E41" s="8"/>
      <c r="F41" s="31">
        <f>(Jul!E41*3)+(Aug!E41*2)+(Sep!E41*1)</f>
        <v>0</v>
      </c>
      <c r="G41" s="8"/>
      <c r="H41" s="31">
        <f>SUM(Aug!H41+G41)</f>
        <v>7065</v>
      </c>
      <c r="I41" s="31">
        <f t="shared" si="0"/>
        <v>539</v>
      </c>
      <c r="J41" s="31">
        <f t="shared" si="1"/>
        <v>24729</v>
      </c>
    </row>
    <row r="42" spans="1:10" s="1" customFormat="1" ht="15.75" customHeight="1" x14ac:dyDescent="0.2">
      <c r="A42" s="5" t="s">
        <v>41</v>
      </c>
      <c r="B42" s="6" t="s">
        <v>20</v>
      </c>
      <c r="C42" s="25">
        <v>8116</v>
      </c>
      <c r="D42" s="31">
        <f>(Jul!C42*3)+(Aug!C42*2)+(Sep!C42*1)</f>
        <v>81304</v>
      </c>
      <c r="E42" s="8"/>
      <c r="F42" s="31">
        <f>(Jul!E42*3)+(Aug!E42*2)+(Sep!E42*1)</f>
        <v>0</v>
      </c>
      <c r="G42" s="8">
        <v>3950</v>
      </c>
      <c r="H42" s="31">
        <f>SUM(Aug!H42+G42)</f>
        <v>38281</v>
      </c>
      <c r="I42" s="31">
        <f t="shared" si="0"/>
        <v>12066</v>
      </c>
      <c r="J42" s="31">
        <f t="shared" si="1"/>
        <v>119585</v>
      </c>
    </row>
    <row r="43" spans="1:10" s="1" customFormat="1" ht="15.75" customHeight="1" x14ac:dyDescent="0.2">
      <c r="A43" s="5" t="s">
        <v>42</v>
      </c>
      <c r="B43" s="6" t="s">
        <v>20</v>
      </c>
      <c r="C43" s="25">
        <v>42468</v>
      </c>
      <c r="D43" s="31">
        <f>(Jul!C43*3)+(Aug!C43*2)+(Sep!C43*1)</f>
        <v>189540</v>
      </c>
      <c r="E43" s="8">
        <v>377</v>
      </c>
      <c r="F43" s="31">
        <f>(Jul!E43*3)+(Aug!E43*2)+(Sep!E43*1)</f>
        <v>377</v>
      </c>
      <c r="G43" s="8">
        <v>24633</v>
      </c>
      <c r="H43" s="31">
        <f>SUM(Aug!H43+G43)</f>
        <v>147864</v>
      </c>
      <c r="I43" s="31">
        <f t="shared" si="0"/>
        <v>67478</v>
      </c>
      <c r="J43" s="31">
        <f t="shared" si="1"/>
        <v>337781</v>
      </c>
    </row>
    <row r="44" spans="1:10" s="11" customFormat="1" ht="15.75" customHeight="1" x14ac:dyDescent="0.2">
      <c r="A44" s="9" t="s">
        <v>43</v>
      </c>
      <c r="B44" s="10" t="s">
        <v>20</v>
      </c>
      <c r="C44" s="25">
        <v>30542</v>
      </c>
      <c r="D44" s="31">
        <f>(Jul!C44*3)+(Aug!C44*2)+(Sep!C44*1)</f>
        <v>149868</v>
      </c>
      <c r="E44" s="8"/>
      <c r="F44" s="31">
        <f>(Jul!E44*3)+(Aug!E44*2)+(Sep!E44*1)</f>
        <v>2194</v>
      </c>
      <c r="G44" s="8">
        <v>21980</v>
      </c>
      <c r="H44" s="31">
        <f>SUM(Aug!H44+G44)</f>
        <v>274675</v>
      </c>
      <c r="I44" s="31">
        <f t="shared" si="0"/>
        <v>52522</v>
      </c>
      <c r="J44" s="31">
        <f t="shared" si="1"/>
        <v>426737</v>
      </c>
    </row>
    <row r="45" spans="1:10" s="1" customFormat="1" ht="15.75" customHeight="1" x14ac:dyDescent="0.2">
      <c r="A45" s="5" t="s">
        <v>48</v>
      </c>
      <c r="B45" s="6" t="s">
        <v>20</v>
      </c>
      <c r="C45" s="25"/>
      <c r="D45" s="31">
        <f>(Jul!C45*3)+(Aug!C45*2)+(Sep!C45*1)</f>
        <v>9516</v>
      </c>
      <c r="E45" s="8"/>
      <c r="F45" s="31">
        <f>(Jul!E45*3)+(Aug!E45*2)+(Sep!E45*1)</f>
        <v>0</v>
      </c>
      <c r="G45" s="8"/>
      <c r="H45" s="31">
        <f>SUM(Aug!H45+G45)</f>
        <v>38741</v>
      </c>
      <c r="I45" s="31">
        <f t="shared" si="0"/>
        <v>0</v>
      </c>
      <c r="J45" s="31">
        <f t="shared" si="1"/>
        <v>48257</v>
      </c>
    </row>
    <row r="46" spans="1:10" s="11" customFormat="1" ht="15.75" customHeight="1" x14ac:dyDescent="0.2">
      <c r="A46" s="9" t="s">
        <v>53</v>
      </c>
      <c r="B46" s="10" t="s">
        <v>20</v>
      </c>
      <c r="C46" s="25">
        <v>3663</v>
      </c>
      <c r="D46" s="31">
        <f>(Jul!C46*3)+(Aug!C46*2)+(Sep!C46*1)</f>
        <v>11777</v>
      </c>
      <c r="E46" s="8"/>
      <c r="F46" s="31">
        <f>(Jul!E46*3)+(Aug!E46*2)+(Sep!E46*1)</f>
        <v>0</v>
      </c>
      <c r="G46" s="8">
        <v>439</v>
      </c>
      <c r="H46" s="31">
        <f>SUM(Aug!H46+G46)</f>
        <v>439</v>
      </c>
      <c r="I46" s="31">
        <f t="shared" si="0"/>
        <v>4102</v>
      </c>
      <c r="J46" s="31">
        <f t="shared" si="1"/>
        <v>12216</v>
      </c>
    </row>
    <row r="47" spans="1:10" s="11" customFormat="1" ht="15.75" customHeight="1" x14ac:dyDescent="0.2">
      <c r="A47" s="9" t="s">
        <v>54</v>
      </c>
      <c r="B47" s="10" t="s">
        <v>20</v>
      </c>
      <c r="C47" s="25">
        <v>13102</v>
      </c>
      <c r="D47" s="31">
        <f>(Jul!C47*3)+(Aug!C47*2)+(Sep!C47*1)</f>
        <v>83048</v>
      </c>
      <c r="E47" s="8"/>
      <c r="F47" s="31">
        <f>(Jul!E47*3)+(Aug!E47*2)+(Sep!E47*1)</f>
        <v>0</v>
      </c>
      <c r="G47" s="8">
        <v>82392</v>
      </c>
      <c r="H47" s="31">
        <f>SUM(Aug!H47+G47)</f>
        <v>112779</v>
      </c>
      <c r="I47" s="31">
        <f t="shared" si="0"/>
        <v>95494</v>
      </c>
      <c r="J47" s="31">
        <f t="shared" si="1"/>
        <v>195827</v>
      </c>
    </row>
    <row r="48" spans="1:10" s="11" customFormat="1" ht="15.75" customHeight="1" x14ac:dyDescent="0.2">
      <c r="A48" s="9" t="s">
        <v>55</v>
      </c>
      <c r="B48" s="10" t="s">
        <v>20</v>
      </c>
      <c r="C48" s="25">
        <v>38080</v>
      </c>
      <c r="D48" s="31">
        <f>(Jul!C48*3)+(Aug!C48*2)+(Sep!C48*1)</f>
        <v>209953</v>
      </c>
      <c r="E48" s="8"/>
      <c r="F48" s="31">
        <f>(Jul!E48*3)+(Aug!E48*2)+(Sep!E48*1)</f>
        <v>8560</v>
      </c>
      <c r="G48" s="8">
        <v>19022</v>
      </c>
      <c r="H48" s="31">
        <f>SUM(Aug!H48+G48)</f>
        <v>124858</v>
      </c>
      <c r="I48" s="31">
        <f t="shared" si="0"/>
        <v>57102</v>
      </c>
      <c r="J48" s="31">
        <f t="shared" si="1"/>
        <v>343371</v>
      </c>
    </row>
    <row r="49" spans="1:10" s="1" customFormat="1" ht="15.75" customHeight="1" x14ac:dyDescent="0.2">
      <c r="A49" s="5" t="s">
        <v>57</v>
      </c>
      <c r="B49" s="6" t="s">
        <v>20</v>
      </c>
      <c r="C49" s="25">
        <v>22909</v>
      </c>
      <c r="D49" s="31">
        <f>(Jul!C49*3)+(Aug!C49*2)+(Sep!C49*1)</f>
        <v>195362</v>
      </c>
      <c r="E49" s="8"/>
      <c r="F49" s="31">
        <f>(Jul!E49*3)+(Aug!E49*2)+(Sep!E49*1)</f>
        <v>0</v>
      </c>
      <c r="G49" s="8">
        <v>8936</v>
      </c>
      <c r="H49" s="31">
        <f>SUM(Aug!H49+G49)</f>
        <v>49975</v>
      </c>
      <c r="I49" s="31">
        <f t="shared" si="0"/>
        <v>31845</v>
      </c>
      <c r="J49" s="31">
        <f t="shared" si="1"/>
        <v>245337</v>
      </c>
    </row>
    <row r="50" spans="1:10" s="1" customFormat="1" ht="15.75" customHeight="1" x14ac:dyDescent="0.2">
      <c r="A50" s="5" t="s">
        <v>58</v>
      </c>
      <c r="B50" s="6" t="s">
        <v>20</v>
      </c>
      <c r="C50" s="25">
        <v>9004</v>
      </c>
      <c r="D50" s="31">
        <f>(Jul!C50*3)+(Aug!C50*2)+(Sep!C50*1)</f>
        <v>50736</v>
      </c>
      <c r="E50" s="8"/>
      <c r="F50" s="31">
        <f>(Jul!E50*3)+(Aug!E50*2)+(Sep!E50*1)</f>
        <v>0</v>
      </c>
      <c r="G50" s="8">
        <v>13050</v>
      </c>
      <c r="H50" s="31">
        <f>SUM(Aug!H50+G50)</f>
        <v>26100</v>
      </c>
      <c r="I50" s="31">
        <f t="shared" si="0"/>
        <v>22054</v>
      </c>
      <c r="J50" s="31">
        <f t="shared" si="1"/>
        <v>76836</v>
      </c>
    </row>
    <row r="51" spans="1:10" s="1" customFormat="1" ht="15.75" customHeight="1" x14ac:dyDescent="0.2">
      <c r="A51" s="5" t="s">
        <v>59</v>
      </c>
      <c r="B51" s="6" t="s">
        <v>20</v>
      </c>
      <c r="C51" s="25">
        <v>44534</v>
      </c>
      <c r="D51" s="31">
        <f>(Jul!C51*3)+(Aug!C51*2)+(Sep!C51*1)</f>
        <v>232430</v>
      </c>
      <c r="E51" s="8"/>
      <c r="F51" s="31">
        <f>(Jul!E51*3)+(Aug!E51*2)+(Sep!E51*1)</f>
        <v>0</v>
      </c>
      <c r="G51" s="8">
        <v>36454</v>
      </c>
      <c r="H51" s="31">
        <f>SUM(Aug!H51+G51)</f>
        <v>99133</v>
      </c>
      <c r="I51" s="31">
        <f t="shared" si="0"/>
        <v>80988</v>
      </c>
      <c r="J51" s="31">
        <f t="shared" si="1"/>
        <v>331563</v>
      </c>
    </row>
    <row r="52" spans="1:10" s="1" customFormat="1" ht="15.75" customHeight="1" x14ac:dyDescent="0.2">
      <c r="A52" s="5" t="s">
        <v>60</v>
      </c>
      <c r="B52" s="6" t="s">
        <v>20</v>
      </c>
      <c r="C52" s="25">
        <v>4986</v>
      </c>
      <c r="D52" s="31">
        <f>(Jul!C52*3)+(Aug!C52*2)+(Sep!C52*1)</f>
        <v>27707</v>
      </c>
      <c r="E52" s="8"/>
      <c r="F52" s="31">
        <f>(Jul!E52*3)+(Aug!E52*2)+(Sep!E52*1)</f>
        <v>0</v>
      </c>
      <c r="G52" s="8">
        <v>601</v>
      </c>
      <c r="H52" s="31">
        <f>SUM(Aug!H52+G52)</f>
        <v>11927</v>
      </c>
      <c r="I52" s="31">
        <f t="shared" si="0"/>
        <v>5587</v>
      </c>
      <c r="J52" s="31">
        <f t="shared" si="1"/>
        <v>39634</v>
      </c>
    </row>
    <row r="53" spans="1:10" s="1" customFormat="1" ht="15.75" customHeight="1" x14ac:dyDescent="0.2">
      <c r="A53" s="5" t="s">
        <v>64</v>
      </c>
      <c r="B53" s="6" t="s">
        <v>20</v>
      </c>
      <c r="C53" s="25">
        <v>1183</v>
      </c>
      <c r="D53" s="31">
        <f>(Jul!C53*3)+(Aug!C53*2)+(Sep!C53*1)</f>
        <v>1183</v>
      </c>
      <c r="E53" s="8"/>
      <c r="F53" s="31">
        <f>(Jul!E53*3)+(Aug!E53*2)+(Sep!E53*1)</f>
        <v>0</v>
      </c>
      <c r="G53" s="8"/>
      <c r="H53" s="31">
        <f>SUM(Aug!H53+G53)</f>
        <v>0</v>
      </c>
      <c r="I53" s="31">
        <f t="shared" si="0"/>
        <v>1183</v>
      </c>
      <c r="J53" s="31">
        <f t="shared" si="1"/>
        <v>1183</v>
      </c>
    </row>
    <row r="54" spans="1:10" s="1" customFormat="1" ht="15.75" customHeight="1" x14ac:dyDescent="0.2">
      <c r="A54" s="5" t="s">
        <v>65</v>
      </c>
      <c r="B54" s="6" t="s">
        <v>20</v>
      </c>
      <c r="C54" s="25">
        <v>2013</v>
      </c>
      <c r="D54" s="31">
        <f>(Jul!C54*3)+(Aug!C54*2)+(Sep!C54*1)</f>
        <v>28054</v>
      </c>
      <c r="E54" s="8"/>
      <c r="F54" s="31">
        <f>(Jul!E54*3)+(Aug!E54*2)+(Sep!E54*1)</f>
        <v>0</v>
      </c>
      <c r="G54" s="8">
        <v>1378</v>
      </c>
      <c r="H54" s="31">
        <f>SUM(Aug!H54+G54)</f>
        <v>5705</v>
      </c>
      <c r="I54" s="31">
        <f t="shared" si="0"/>
        <v>3391</v>
      </c>
      <c r="J54" s="31">
        <f t="shared" si="1"/>
        <v>33759</v>
      </c>
    </row>
    <row r="55" spans="1:10" s="1" customFormat="1" ht="15.75" customHeight="1" x14ac:dyDescent="0.2">
      <c r="A55" s="5" t="s">
        <v>66</v>
      </c>
      <c r="B55" s="6" t="s">
        <v>20</v>
      </c>
      <c r="C55" s="25">
        <v>35155</v>
      </c>
      <c r="D55" s="31">
        <f>(Jul!C55*3)+(Aug!C55*2)+(Sep!C55*1)</f>
        <v>218981</v>
      </c>
      <c r="E55" s="8"/>
      <c r="F55" s="31">
        <f>(Jul!E55*3)+(Aug!E55*2)+(Sep!E55*1)</f>
        <v>0</v>
      </c>
      <c r="G55" s="8">
        <v>114279</v>
      </c>
      <c r="H55" s="31">
        <f>SUM(Aug!H55+G55)</f>
        <v>236745</v>
      </c>
      <c r="I55" s="31">
        <f t="shared" si="0"/>
        <v>149434</v>
      </c>
      <c r="J55" s="31">
        <f t="shared" si="1"/>
        <v>455726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>
        <v>3343</v>
      </c>
      <c r="D57" s="31">
        <f>(Jul!C57*3)+(Aug!C57*2)+(Sep!C57*1)</f>
        <v>32492</v>
      </c>
      <c r="E57" s="8"/>
      <c r="F57" s="31">
        <f>(Jul!E57*3)+(Aug!E57*2)+(Sep!E57*1)</f>
        <v>0</v>
      </c>
      <c r="G57" s="8"/>
      <c r="H57" s="31">
        <f>SUM(Aug!H57+G57)</f>
        <v>516</v>
      </c>
      <c r="I57" s="31">
        <f t="shared" si="0"/>
        <v>3343</v>
      </c>
      <c r="J57" s="31">
        <f t="shared" si="1"/>
        <v>33008</v>
      </c>
    </row>
    <row r="58" spans="1:10" s="11" customFormat="1" ht="15.75" customHeight="1" x14ac:dyDescent="0.2">
      <c r="A58" s="9" t="s">
        <v>69</v>
      </c>
      <c r="B58" s="10" t="s">
        <v>20</v>
      </c>
      <c r="C58" s="25">
        <v>6063</v>
      </c>
      <c r="D58" s="31">
        <f>(Jul!C58*3)+(Aug!C58*2)+(Sep!C58*1)</f>
        <v>20381</v>
      </c>
      <c r="E58" s="8"/>
      <c r="F58" s="31">
        <f>(Jul!E58*3)+(Aug!E58*2)+(Sep!E58*1)</f>
        <v>894</v>
      </c>
      <c r="G58" s="8">
        <v>22874</v>
      </c>
      <c r="H58" s="31">
        <f>SUM(Aug!H58+G58)</f>
        <v>23666</v>
      </c>
      <c r="I58" s="31">
        <f t="shared" si="0"/>
        <v>28937</v>
      </c>
      <c r="J58" s="31">
        <f t="shared" si="1"/>
        <v>44941</v>
      </c>
    </row>
    <row r="59" spans="1:10" s="1" customFormat="1" ht="15.75" customHeight="1" x14ac:dyDescent="0.2">
      <c r="A59" s="5" t="s">
        <v>70</v>
      </c>
      <c r="B59" s="6" t="s">
        <v>20</v>
      </c>
      <c r="C59" s="25">
        <v>4354</v>
      </c>
      <c r="D59" s="31">
        <f>(Jul!C59*3)+(Aug!C59*2)+(Sep!C59*1)</f>
        <v>31328</v>
      </c>
      <c r="E59" s="8"/>
      <c r="F59" s="31">
        <f>(Jul!E59*3)+(Aug!E59*2)+(Sep!E59*1)</f>
        <v>0</v>
      </c>
      <c r="G59" s="8">
        <v>2129</v>
      </c>
      <c r="H59" s="31">
        <f>SUM(Aug!H59+G59)</f>
        <v>5978</v>
      </c>
      <c r="I59" s="31">
        <f t="shared" si="0"/>
        <v>6483</v>
      </c>
      <c r="J59" s="31">
        <f t="shared" si="1"/>
        <v>37306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62744</v>
      </c>
      <c r="D60" s="31">
        <f>(Jul!C60*3)+(Aug!C60*2)+(Sep!C60*1)</f>
        <v>368111</v>
      </c>
      <c r="E60" s="8"/>
      <c r="F60" s="31">
        <f>(Jul!E60*3)+(Aug!E60*2)+(Sep!E60*1)</f>
        <v>13798</v>
      </c>
      <c r="G60" s="8">
        <v>70554</v>
      </c>
      <c r="H60" s="31">
        <f>SUM(Aug!H60+G60)</f>
        <v>374243</v>
      </c>
      <c r="I60" s="31">
        <f t="shared" si="0"/>
        <v>133298</v>
      </c>
      <c r="J60" s="31">
        <f t="shared" si="1"/>
        <v>756152</v>
      </c>
    </row>
    <row r="61" spans="1:10" s="1" customFormat="1" ht="15.75" customHeight="1" x14ac:dyDescent="0.2">
      <c r="A61" s="5" t="s">
        <v>72</v>
      </c>
      <c r="B61" s="6" t="s">
        <v>20</v>
      </c>
      <c r="C61" s="25">
        <v>8557</v>
      </c>
      <c r="D61" s="31">
        <f>(Jul!C61*3)+(Aug!C61*2)+(Sep!C61*1)</f>
        <v>34228</v>
      </c>
      <c r="E61" s="8"/>
      <c r="F61" s="31">
        <f>(Jul!E61*3)+(Aug!E61*2)+(Sep!E61*1)</f>
        <v>0</v>
      </c>
      <c r="G61" s="8"/>
      <c r="H61" s="31">
        <f>SUM(Aug!H61+G61)</f>
        <v>0</v>
      </c>
      <c r="I61" s="31">
        <f t="shared" si="0"/>
        <v>8557</v>
      </c>
      <c r="J61" s="31">
        <f t="shared" si="1"/>
        <v>34228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0</v>
      </c>
      <c r="E62" s="8"/>
      <c r="F62" s="31">
        <f>(Jul!E62*3)+(Aug!E62*2)+(Sep!E62*1)</f>
        <v>0</v>
      </c>
      <c r="G62" s="8"/>
      <c r="H62" s="31">
        <f>SUM(Aug!H62+G62)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25">
        <v>13008</v>
      </c>
      <c r="D63" s="31">
        <f>(Jul!C63*3)+(Aug!C63*2)+(Sep!C63*1)</f>
        <v>41233</v>
      </c>
      <c r="E63" s="8"/>
      <c r="F63" s="31">
        <f>(Jul!E63*3)+(Aug!E63*2)+(Sep!E63*1)</f>
        <v>3528</v>
      </c>
      <c r="G63" s="8">
        <v>10997</v>
      </c>
      <c r="H63" s="31">
        <f>SUM(Aug!H63+G63)</f>
        <v>28574</v>
      </c>
      <c r="I63" s="31">
        <f t="shared" si="0"/>
        <v>24005</v>
      </c>
      <c r="J63" s="31">
        <f t="shared" si="1"/>
        <v>73335</v>
      </c>
    </row>
    <row r="64" spans="1:10" s="1" customFormat="1" ht="15.75" customHeight="1" x14ac:dyDescent="0.2">
      <c r="A64" s="5" t="s">
        <v>74</v>
      </c>
      <c r="B64" s="6" t="s">
        <v>20</v>
      </c>
      <c r="C64" s="25">
        <v>1957</v>
      </c>
      <c r="D64" s="31">
        <f>(Jul!C64*3)+(Aug!C64*2)+(Sep!C64*1)</f>
        <v>20597</v>
      </c>
      <c r="E64" s="8"/>
      <c r="F64" s="31">
        <f>(Jul!E64*3)+(Aug!E64*2)+(Sep!E64*1)</f>
        <v>0</v>
      </c>
      <c r="G64" s="8"/>
      <c r="H64" s="31">
        <f>SUM(Aug!H64+G64)</f>
        <v>1365</v>
      </c>
      <c r="I64" s="31">
        <f t="shared" ref="I64:I71" si="2">C64+E64+G64</f>
        <v>1957</v>
      </c>
      <c r="J64" s="31">
        <f t="shared" ref="J64:J71" si="3">D64+F64+H64</f>
        <v>21962</v>
      </c>
    </row>
    <row r="65" spans="1:10" s="11" customFormat="1" ht="15.75" customHeight="1" x14ac:dyDescent="0.2">
      <c r="A65" s="9" t="s">
        <v>76</v>
      </c>
      <c r="B65" s="10" t="s">
        <v>20</v>
      </c>
      <c r="C65" s="25">
        <v>136</v>
      </c>
      <c r="D65" s="31">
        <f>(Jul!C65*3)+(Aug!C65*2)+(Sep!C65*1)</f>
        <v>952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136</v>
      </c>
      <c r="J65" s="31">
        <f t="shared" si="3"/>
        <v>952</v>
      </c>
    </row>
    <row r="66" spans="1:10" s="11" customFormat="1" ht="15.75" customHeight="1" x14ac:dyDescent="0.2">
      <c r="A66" s="9" t="s">
        <v>77</v>
      </c>
      <c r="B66" s="10" t="s">
        <v>20</v>
      </c>
      <c r="C66" s="25">
        <v>424</v>
      </c>
      <c r="D66" s="31">
        <f>(Jul!C66*3)+(Aug!C66*2)+(Sep!C66*1)</f>
        <v>3406</v>
      </c>
      <c r="E66" s="8"/>
      <c r="F66" s="31">
        <f>(Jul!E66*3)+(Aug!E66*2)+(Sep!E66*1)</f>
        <v>0</v>
      </c>
      <c r="G66" s="8"/>
      <c r="H66" s="31">
        <f>SUM(Aug!H66+G66)</f>
        <v>0</v>
      </c>
      <c r="I66" s="31">
        <f t="shared" si="2"/>
        <v>424</v>
      </c>
      <c r="J66" s="31">
        <f t="shared" si="3"/>
        <v>3406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0</v>
      </c>
      <c r="E67" s="8"/>
      <c r="F67" s="31">
        <f>(Jul!E67*3)+(Aug!E67*2)+(Sep!E67*1)</f>
        <v>0</v>
      </c>
      <c r="G67" s="8"/>
      <c r="H67" s="31">
        <f>SUM(Aug!H67+G67)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2166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2166</v>
      </c>
    </row>
    <row r="69" spans="1:10" s="11" customFormat="1" ht="15.75" customHeight="1" x14ac:dyDescent="0.2">
      <c r="A69" s="9" t="s">
        <v>83</v>
      </c>
      <c r="B69" s="10" t="s">
        <v>20</v>
      </c>
      <c r="C69" s="25"/>
      <c r="D69" s="31">
        <f>(Jul!C69*3)+(Aug!C69*2)+(Sep!C69*1)</f>
        <v>4488</v>
      </c>
      <c r="E69" s="8"/>
      <c r="F69" s="31">
        <f>(Jul!E69*3)+(Aug!E69*2)+(Sep!E69*1)</f>
        <v>0</v>
      </c>
      <c r="G69" s="8"/>
      <c r="H69" s="31">
        <f>SUM(Aug!H69+G69)</f>
        <v>2992</v>
      </c>
      <c r="I69" s="31">
        <f t="shared" si="2"/>
        <v>0</v>
      </c>
      <c r="J69" s="31">
        <f t="shared" si="3"/>
        <v>7480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2168</v>
      </c>
      <c r="E70" s="8"/>
      <c r="F70" s="31">
        <f>(Jul!E70*3)+(Aug!E70*2)+(Sep!E70*1)</f>
        <v>0</v>
      </c>
      <c r="G70" s="8">
        <v>954</v>
      </c>
      <c r="H70" s="31">
        <f>SUM(Aug!H70+G70)</f>
        <v>1908</v>
      </c>
      <c r="I70" s="31">
        <f t="shared" si="2"/>
        <v>954</v>
      </c>
      <c r="J70" s="31">
        <f t="shared" si="3"/>
        <v>4076</v>
      </c>
    </row>
    <row r="71" spans="1:10" s="1" customFormat="1" ht="15.75" customHeight="1" x14ac:dyDescent="0.2">
      <c r="A71" s="5" t="s">
        <v>86</v>
      </c>
      <c r="B71" s="6" t="s">
        <v>20</v>
      </c>
      <c r="C71" s="25">
        <v>33473</v>
      </c>
      <c r="D71" s="31">
        <f>(Jul!C71*3)+(Aug!C71*2)+(Sep!C71*1)</f>
        <v>156136</v>
      </c>
      <c r="E71" s="8"/>
      <c r="F71" s="31">
        <f>(Jul!E71*3)+(Aug!E71*2)+(Sep!E71*1)</f>
        <v>0</v>
      </c>
      <c r="G71" s="8">
        <v>43548</v>
      </c>
      <c r="H71" s="31">
        <f>SUM(Aug!H71+G71)</f>
        <v>110465</v>
      </c>
      <c r="I71" s="31">
        <f t="shared" si="2"/>
        <v>77021</v>
      </c>
      <c r="J71" s="31">
        <f t="shared" si="3"/>
        <v>266601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83357</v>
      </c>
      <c r="D72" s="32">
        <f t="shared" si="4"/>
        <v>745245</v>
      </c>
      <c r="E72" s="32">
        <f t="shared" si="4"/>
        <v>0</v>
      </c>
      <c r="F72" s="32">
        <f t="shared" si="4"/>
        <v>8056</v>
      </c>
      <c r="G72" s="32">
        <f t="shared" si="4"/>
        <v>169392</v>
      </c>
      <c r="H72" s="32">
        <f t="shared" si="4"/>
        <v>910451</v>
      </c>
      <c r="I72" s="32">
        <f t="shared" si="4"/>
        <v>252749</v>
      </c>
      <c r="J72" s="32">
        <f t="shared" si="4"/>
        <v>1663752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538081</v>
      </c>
      <c r="D73" s="32">
        <f t="shared" si="5"/>
        <v>3017772</v>
      </c>
      <c r="E73" s="32">
        <f t="shared" si="5"/>
        <v>377</v>
      </c>
      <c r="F73" s="32">
        <f t="shared" si="5"/>
        <v>30977</v>
      </c>
      <c r="G73" s="32">
        <f t="shared" si="5"/>
        <v>677717</v>
      </c>
      <c r="H73" s="32">
        <f t="shared" si="5"/>
        <v>2525426</v>
      </c>
      <c r="I73" s="32">
        <f t="shared" si="5"/>
        <v>1216175</v>
      </c>
      <c r="J73" s="32">
        <f t="shared" si="5"/>
        <v>5574175</v>
      </c>
    </row>
    <row r="74" spans="1:10" s="3" customFormat="1" ht="15.75" customHeight="1" x14ac:dyDescent="0.2">
      <c r="A74" s="17" t="s">
        <v>87</v>
      </c>
      <c r="B74" s="2"/>
      <c r="C74" s="32">
        <f>SUM(C72:C73)</f>
        <v>621438</v>
      </c>
      <c r="D74" s="32">
        <f t="shared" ref="D74:J74" si="6">SUM(D72:D73)</f>
        <v>3763017</v>
      </c>
      <c r="E74" s="32">
        <f t="shared" si="6"/>
        <v>377</v>
      </c>
      <c r="F74" s="32">
        <f t="shared" si="6"/>
        <v>39033</v>
      </c>
      <c r="G74" s="32">
        <f t="shared" si="6"/>
        <v>847109</v>
      </c>
      <c r="H74" s="32">
        <f t="shared" si="6"/>
        <v>3435877</v>
      </c>
      <c r="I74" s="32">
        <f t="shared" si="6"/>
        <v>1468924</v>
      </c>
      <c r="J74" s="32">
        <f t="shared" si="6"/>
        <v>7237927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4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E72" sqref="E72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>
        <v>16113</v>
      </c>
      <c r="D5" s="30">
        <f>(Jul!C5*4)+(Aug!C5*3)+(Sep!C5*2)+(Oct!C5*1)</f>
        <v>371369</v>
      </c>
      <c r="E5" s="26"/>
      <c r="F5" s="30">
        <f>(Jul!E5*4)+(Aug!E5*3)+(Sep!E5*2)+(Oct!E5*1)</f>
        <v>3849</v>
      </c>
      <c r="G5" s="26">
        <v>42670</v>
      </c>
      <c r="H5" s="30">
        <f>Sep!H5+G5</f>
        <v>291886</v>
      </c>
      <c r="I5" s="30">
        <f t="shared" ref="I5:I63" si="0">C5+E5+G5</f>
        <v>58783</v>
      </c>
      <c r="J5" s="30">
        <f t="shared" ref="J5:J63" si="1">D5+F5+H5</f>
        <v>667104</v>
      </c>
    </row>
    <row r="6" spans="1:10" s="15" customFormat="1" ht="15.75" customHeight="1" x14ac:dyDescent="0.2">
      <c r="A6" s="9" t="s">
        <v>23</v>
      </c>
      <c r="B6" s="10" t="s">
        <v>22</v>
      </c>
      <c r="C6" s="26"/>
      <c r="D6" s="30">
        <f>(Jul!C6*4)+(Aug!C6*3)+(Sep!C6*2)+(Oct!C6*1)</f>
        <v>13094</v>
      </c>
      <c r="E6" s="26"/>
      <c r="F6" s="30">
        <f>(Jul!E6*4)+(Aug!E6*3)+(Sep!E6*2)+(Oct!E6*1)</f>
        <v>0</v>
      </c>
      <c r="G6" s="26"/>
      <c r="H6" s="30">
        <f>Sep!H6+G6</f>
        <v>2775</v>
      </c>
      <c r="I6" s="30">
        <f t="shared" si="0"/>
        <v>0</v>
      </c>
      <c r="J6" s="30">
        <f t="shared" si="1"/>
        <v>15869</v>
      </c>
    </row>
    <row r="7" spans="1:10" s="17" customFormat="1" ht="15.75" customHeight="1" x14ac:dyDescent="0.2">
      <c r="A7" s="5" t="s">
        <v>24</v>
      </c>
      <c r="B7" s="6" t="s">
        <v>22</v>
      </c>
      <c r="C7" s="26"/>
      <c r="D7" s="30">
        <f>(Jul!C7*4)+(Aug!C7*3)+(Sep!C7*2)+(Oct!C7*1)</f>
        <v>4483</v>
      </c>
      <c r="E7" s="26"/>
      <c r="F7" s="30">
        <f>(Jul!E7*4)+(Aug!E7*3)+(Sep!E7*2)+(Oct!E7*1)</f>
        <v>0</v>
      </c>
      <c r="G7" s="26"/>
      <c r="H7" s="30">
        <f>Sep!H7+G7</f>
        <v>954</v>
      </c>
      <c r="I7" s="30">
        <f t="shared" si="0"/>
        <v>0</v>
      </c>
      <c r="J7" s="30">
        <f t="shared" si="1"/>
        <v>5437</v>
      </c>
    </row>
    <row r="8" spans="1:10" s="15" customFormat="1" ht="15.75" customHeight="1" x14ac:dyDescent="0.2">
      <c r="A8" s="9" t="s">
        <v>25</v>
      </c>
      <c r="B8" s="10" t="s">
        <v>22</v>
      </c>
      <c r="C8" s="26"/>
      <c r="D8" s="30">
        <f>(Jul!C8*4)+(Aug!C8*3)+(Sep!C8*2)+(Oct!C8*1)</f>
        <v>5118</v>
      </c>
      <c r="E8" s="26"/>
      <c r="F8" s="30">
        <f>(Jul!E8*4)+(Aug!E8*3)+(Sep!E8*2)+(Oct!E8*1)</f>
        <v>0</v>
      </c>
      <c r="G8" s="26"/>
      <c r="H8" s="30">
        <f>Sep!H8+G8</f>
        <v>681</v>
      </c>
      <c r="I8" s="30">
        <f t="shared" si="0"/>
        <v>0</v>
      </c>
      <c r="J8" s="30">
        <f t="shared" si="1"/>
        <v>5799</v>
      </c>
    </row>
    <row r="9" spans="1:10" s="17" customFormat="1" ht="15.75" customHeight="1" x14ac:dyDescent="0.2">
      <c r="A9" s="5" t="s">
        <v>27</v>
      </c>
      <c r="B9" s="6" t="s">
        <v>22</v>
      </c>
      <c r="C9" s="26">
        <v>5538</v>
      </c>
      <c r="D9" s="30">
        <f>(Jul!C9*4)+(Aug!C9*3)+(Sep!C9*2)+(Oct!C9*1)</f>
        <v>59632</v>
      </c>
      <c r="E9" s="26"/>
      <c r="F9" s="30">
        <f>(Jul!E9*4)+(Aug!E9*3)+(Sep!E9*2)+(Oct!E9*1)</f>
        <v>0</v>
      </c>
      <c r="G9" s="26">
        <v>7230</v>
      </c>
      <c r="H9" s="30">
        <f>Sep!H9+G9</f>
        <v>30750</v>
      </c>
      <c r="I9" s="30">
        <f t="shared" si="0"/>
        <v>12768</v>
      </c>
      <c r="J9" s="30">
        <f t="shared" si="1"/>
        <v>90382</v>
      </c>
    </row>
    <row r="10" spans="1:10" s="17" customFormat="1" ht="15.75" customHeight="1" x14ac:dyDescent="0.2">
      <c r="A10" s="5" t="s">
        <v>30</v>
      </c>
      <c r="B10" s="6" t="s">
        <v>22</v>
      </c>
      <c r="C10" s="26">
        <v>6963</v>
      </c>
      <c r="D10" s="30">
        <f>(Jul!C10*4)+(Aug!C10*3)+(Sep!C10*2)+(Oct!C10*1)</f>
        <v>132848</v>
      </c>
      <c r="E10" s="26"/>
      <c r="F10" s="30">
        <f>(Jul!E10*4)+(Aug!E10*3)+(Sep!E10*2)+(Oct!E10*1)</f>
        <v>7320</v>
      </c>
      <c r="G10" s="26">
        <v>19813</v>
      </c>
      <c r="H10" s="30">
        <f>Sep!H10+G10</f>
        <v>122443</v>
      </c>
      <c r="I10" s="30">
        <f t="shared" si="0"/>
        <v>26776</v>
      </c>
      <c r="J10" s="30">
        <f t="shared" si="1"/>
        <v>262611</v>
      </c>
    </row>
    <row r="11" spans="1:10" s="17" customFormat="1" ht="15.75" customHeight="1" x14ac:dyDescent="0.2">
      <c r="A11" s="5" t="s">
        <v>31</v>
      </c>
      <c r="B11" s="6" t="s">
        <v>22</v>
      </c>
      <c r="C11" s="26">
        <v>1525</v>
      </c>
      <c r="D11" s="30">
        <f>(Jul!C11*4)+(Aug!C11*3)+(Sep!C11*2)+(Oct!C11*1)</f>
        <v>78505</v>
      </c>
      <c r="E11" s="26"/>
      <c r="F11" s="30">
        <f>(Jul!E11*4)+(Aug!E11*3)+(Sep!E11*2)+(Oct!E11*1)</f>
        <v>0</v>
      </c>
      <c r="G11" s="26"/>
      <c r="H11" s="30">
        <f>Sep!H11+G11</f>
        <v>79246</v>
      </c>
      <c r="I11" s="30">
        <f t="shared" si="0"/>
        <v>1525</v>
      </c>
      <c r="J11" s="30">
        <f t="shared" si="1"/>
        <v>157751</v>
      </c>
    </row>
    <row r="12" spans="1:10" s="15" customFormat="1" ht="15.75" customHeight="1" x14ac:dyDescent="0.2">
      <c r="A12" s="9" t="s">
        <v>36</v>
      </c>
      <c r="B12" s="10" t="s">
        <v>22</v>
      </c>
      <c r="C12" s="26"/>
      <c r="D12" s="30">
        <f>(Jul!C12*4)+(Aug!C12*3)+(Sep!C12*2)+(Oct!C12*1)</f>
        <v>3987</v>
      </c>
      <c r="E12" s="26"/>
      <c r="F12" s="30">
        <f>(Jul!E12*4)+(Aug!E12*3)+(Sep!E12*2)+(Oct!E12*1)</f>
        <v>0</v>
      </c>
      <c r="G12" s="26"/>
      <c r="H12" s="30">
        <f>Sep!H12+G12</f>
        <v>272</v>
      </c>
      <c r="I12" s="30">
        <f t="shared" si="0"/>
        <v>0</v>
      </c>
      <c r="J12" s="30">
        <f t="shared" si="1"/>
        <v>4259</v>
      </c>
    </row>
    <row r="13" spans="1:10" s="17" customFormat="1" ht="15.75" customHeight="1" x14ac:dyDescent="0.2">
      <c r="A13" s="5" t="s">
        <v>37</v>
      </c>
      <c r="B13" s="6" t="s">
        <v>22</v>
      </c>
      <c r="C13" s="26"/>
      <c r="D13" s="30">
        <f>(Jul!C13*4)+(Aug!C13*3)+(Sep!C13*2)+(Oct!C13*1)</f>
        <v>3898</v>
      </c>
      <c r="E13" s="26"/>
      <c r="F13" s="30">
        <f>(Jul!E13*4)+(Aug!E13*3)+(Sep!E13*2)+(Oct!E13*1)</f>
        <v>0</v>
      </c>
      <c r="G13" s="26"/>
      <c r="H13" s="30">
        <f>Sep!H13+G13</f>
        <v>33505</v>
      </c>
      <c r="I13" s="30">
        <f t="shared" si="0"/>
        <v>0</v>
      </c>
      <c r="J13" s="30">
        <f t="shared" si="1"/>
        <v>37403</v>
      </c>
    </row>
    <row r="14" spans="1:10" s="17" customFormat="1" ht="15.75" customHeight="1" x14ac:dyDescent="0.2">
      <c r="A14" s="5" t="s">
        <v>40</v>
      </c>
      <c r="B14" s="6" t="s">
        <v>22</v>
      </c>
      <c r="C14" s="26"/>
      <c r="D14" s="30">
        <f>(Jul!C14*4)+(Aug!C14*3)+(Sep!C14*2)+(Oct!C14*1)</f>
        <v>28929</v>
      </c>
      <c r="E14" s="26"/>
      <c r="F14" s="30">
        <f>(Jul!E14*4)+(Aug!E14*3)+(Sep!E14*2)+(Oct!E14*1)</f>
        <v>0</v>
      </c>
      <c r="G14" s="26"/>
      <c r="H14" s="30">
        <f>Sep!H14+G14</f>
        <v>26508</v>
      </c>
      <c r="I14" s="30">
        <f t="shared" si="0"/>
        <v>0</v>
      </c>
      <c r="J14" s="30">
        <f t="shared" si="1"/>
        <v>55437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0</v>
      </c>
      <c r="G15" s="26"/>
      <c r="H15" s="30">
        <f>Sep!H15+G15</f>
        <v>0</v>
      </c>
      <c r="I15" s="30">
        <f t="shared" si="0"/>
        <v>0</v>
      </c>
      <c r="J15" s="30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26">
        <v>7827</v>
      </c>
      <c r="D16" s="30">
        <f>(Jul!C16*4)+(Aug!C16*3)+(Sep!C16*2)+(Oct!C16*1)</f>
        <v>93155</v>
      </c>
      <c r="E16" s="26"/>
      <c r="F16" s="30">
        <f>(Jul!E16*4)+(Aug!E16*3)+(Sep!E16*2)+(Oct!E16*1)</f>
        <v>0</v>
      </c>
      <c r="G16" s="26">
        <v>6182</v>
      </c>
      <c r="H16" s="30">
        <f>Sep!H16+G16</f>
        <v>75530</v>
      </c>
      <c r="I16" s="30">
        <f t="shared" si="0"/>
        <v>14009</v>
      </c>
      <c r="J16" s="30">
        <f t="shared" si="1"/>
        <v>168685</v>
      </c>
    </row>
    <row r="17" spans="1:10" s="17" customFormat="1" ht="15.75" customHeight="1" x14ac:dyDescent="0.2">
      <c r="A17" s="5" t="s">
        <v>46</v>
      </c>
      <c r="B17" s="6" t="s">
        <v>22</v>
      </c>
      <c r="C17" s="26"/>
      <c r="D17" s="30">
        <f>(Jul!C17*4)+(Aug!C17*3)+(Sep!C17*2)+(Oct!C17*1)</f>
        <v>35416</v>
      </c>
      <c r="E17" s="26"/>
      <c r="F17" s="30">
        <f>(Jul!E17*4)+(Aug!E17*3)+(Sep!E17*2)+(Oct!E17*1)</f>
        <v>0</v>
      </c>
      <c r="G17" s="26"/>
      <c r="H17" s="30">
        <f>Sep!H17+G17</f>
        <v>35534</v>
      </c>
      <c r="I17" s="30">
        <f t="shared" si="0"/>
        <v>0</v>
      </c>
      <c r="J17" s="30">
        <f t="shared" si="1"/>
        <v>70950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0</v>
      </c>
      <c r="E19" s="26"/>
      <c r="F19" s="30">
        <f>(Jul!E19*4)+(Aug!E19*3)+(Sep!E19*2)+(Oct!E19*1)</f>
        <v>0</v>
      </c>
      <c r="G19" s="26"/>
      <c r="H19" s="30">
        <f>Sep!H19+G19</f>
        <v>0</v>
      </c>
      <c r="I19" s="30">
        <f t="shared" si="0"/>
        <v>0</v>
      </c>
      <c r="J19" s="30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26"/>
      <c r="D20" s="30">
        <f>(Jul!C20*4)+(Aug!C20*3)+(Sep!C20*2)+(Oct!C20*1)</f>
        <v>34495</v>
      </c>
      <c r="E20" s="26"/>
      <c r="F20" s="30">
        <f>(Jul!E20*4)+(Aug!E20*3)+(Sep!E20*2)+(Oct!E20*1)</f>
        <v>0</v>
      </c>
      <c r="G20" s="26"/>
      <c r="H20" s="30">
        <f>Sep!H20+G20</f>
        <v>3235</v>
      </c>
      <c r="I20" s="30">
        <f t="shared" si="0"/>
        <v>0</v>
      </c>
      <c r="J20" s="30">
        <f t="shared" si="1"/>
        <v>37730</v>
      </c>
    </row>
    <row r="21" spans="1:10" s="17" customFormat="1" ht="15.75" customHeight="1" x14ac:dyDescent="0.2">
      <c r="A21" s="5" t="s">
        <v>141</v>
      </c>
      <c r="B21" s="6" t="s">
        <v>22</v>
      </c>
      <c r="C21" s="26">
        <v>269</v>
      </c>
      <c r="D21" s="30">
        <f>(Jul!C21*4)+(Aug!C21*3)+(Sep!C21*2)+(Oct!C21*1)</f>
        <v>14528</v>
      </c>
      <c r="E21" s="26"/>
      <c r="F21" s="30">
        <f>(Jul!E21*4)+(Aug!E21*3)+(Sep!E21*2)+(Oct!E21*1)</f>
        <v>0</v>
      </c>
      <c r="G21" s="26"/>
      <c r="H21" s="30">
        <f>Sep!H21+G21</f>
        <v>17273</v>
      </c>
      <c r="I21" s="30">
        <f t="shared" si="0"/>
        <v>269</v>
      </c>
      <c r="J21" s="30">
        <f t="shared" si="1"/>
        <v>31801</v>
      </c>
    </row>
    <row r="22" spans="1:10" s="17" customFormat="1" ht="15.75" customHeight="1" x14ac:dyDescent="0.2">
      <c r="A22" s="5" t="s">
        <v>51</v>
      </c>
      <c r="B22" s="6" t="s">
        <v>22</v>
      </c>
      <c r="C22" s="26"/>
      <c r="D22" s="30">
        <f>(Jul!C22*4)+(Aug!C22*3)+(Sep!C22*2)+(Oct!C22*1)</f>
        <v>8340</v>
      </c>
      <c r="E22" s="26"/>
      <c r="F22" s="30">
        <f>(Jul!E22*4)+(Aug!E22*3)+(Sep!E22*2)+(Oct!E22*1)</f>
        <v>0</v>
      </c>
      <c r="G22" s="26"/>
      <c r="H22" s="30">
        <f>Sep!H22+G22</f>
        <v>0</v>
      </c>
      <c r="I22" s="30">
        <f t="shared" si="0"/>
        <v>0</v>
      </c>
      <c r="J22" s="30">
        <f t="shared" si="1"/>
        <v>8340</v>
      </c>
    </row>
    <row r="23" spans="1:10" s="17" customFormat="1" ht="15.75" customHeight="1" x14ac:dyDescent="0.2">
      <c r="A23" s="5" t="s">
        <v>52</v>
      </c>
      <c r="B23" s="6" t="s">
        <v>22</v>
      </c>
      <c r="C23" s="26"/>
      <c r="D23" s="30">
        <f>(Jul!C23*4)+(Aug!C23*3)+(Sep!C23*2)+(Oct!C23*1)</f>
        <v>3420</v>
      </c>
      <c r="E23" s="26"/>
      <c r="F23" s="30">
        <f>(Jul!E23*4)+(Aug!E23*3)+(Sep!E23*2)+(Oct!E23*1)</f>
        <v>0</v>
      </c>
      <c r="G23" s="26"/>
      <c r="H23" s="30">
        <f>Sep!H23+G23</f>
        <v>1711</v>
      </c>
      <c r="I23" s="30">
        <f t="shared" si="0"/>
        <v>0</v>
      </c>
      <c r="J23" s="30">
        <f t="shared" si="1"/>
        <v>5131</v>
      </c>
    </row>
    <row r="24" spans="1:10" s="15" customFormat="1" ht="15.75" customHeight="1" x14ac:dyDescent="0.2">
      <c r="A24" s="9" t="s">
        <v>56</v>
      </c>
      <c r="B24" s="10" t="s">
        <v>22</v>
      </c>
      <c r="C24" s="26"/>
      <c r="D24" s="30">
        <f>(Jul!C24*4)+(Aug!C24*3)+(Sep!C24*2)+(Oct!C24*1)</f>
        <v>36997</v>
      </c>
      <c r="E24" s="26"/>
      <c r="F24" s="30">
        <f>(Jul!E24*4)+(Aug!E24*3)+(Sep!E24*2)+(Oct!E24*1)</f>
        <v>0</v>
      </c>
      <c r="G24" s="26"/>
      <c r="H24" s="30">
        <f>Sep!H24+G24</f>
        <v>151749</v>
      </c>
      <c r="I24" s="30">
        <f t="shared" si="0"/>
        <v>0</v>
      </c>
      <c r="J24" s="30">
        <f t="shared" si="1"/>
        <v>188746</v>
      </c>
    </row>
    <row r="25" spans="1:10" s="17" customFormat="1" ht="15.75" customHeight="1" x14ac:dyDescent="0.2">
      <c r="A25" s="5" t="s">
        <v>62</v>
      </c>
      <c r="B25" s="6" t="s">
        <v>22</v>
      </c>
      <c r="C25" s="26"/>
      <c r="D25" s="30">
        <f>(Jul!C25*4)+(Aug!C25*3)+(Sep!C25*2)+(Oct!C25*1)</f>
        <v>24783</v>
      </c>
      <c r="E25" s="26"/>
      <c r="F25" s="30">
        <f>(Jul!E25*4)+(Aug!E25*3)+(Sep!E25*2)+(Oct!E25*1)</f>
        <v>0</v>
      </c>
      <c r="G25" s="26"/>
      <c r="H25" s="30">
        <f>Sep!H25+G25</f>
        <v>27779</v>
      </c>
      <c r="I25" s="30">
        <f t="shared" si="0"/>
        <v>0</v>
      </c>
      <c r="J25" s="30">
        <f t="shared" si="1"/>
        <v>52562</v>
      </c>
    </row>
    <row r="26" spans="1:10" s="17" customFormat="1" ht="15.75" customHeight="1" x14ac:dyDescent="0.2">
      <c r="A26" s="5" t="s">
        <v>63</v>
      </c>
      <c r="B26" s="6" t="s">
        <v>22</v>
      </c>
      <c r="C26" s="26"/>
      <c r="D26" s="30">
        <f>(Jul!C26*4)+(Aug!C26*3)+(Sep!C26*2)+(Oct!C26*1)</f>
        <v>61374</v>
      </c>
      <c r="E26" s="26"/>
      <c r="F26" s="30">
        <f>(Jul!E26*4)+(Aug!E26*3)+(Sep!E26*2)+(Oct!E26*1)</f>
        <v>0</v>
      </c>
      <c r="G26" s="26"/>
      <c r="H26" s="30">
        <f>Sep!H26+G26</f>
        <v>22654</v>
      </c>
      <c r="I26" s="30">
        <f t="shared" si="0"/>
        <v>0</v>
      </c>
      <c r="J26" s="30">
        <f t="shared" si="1"/>
        <v>84028</v>
      </c>
    </row>
    <row r="27" spans="1:10" s="17" customFormat="1" ht="15.75" customHeight="1" x14ac:dyDescent="0.2">
      <c r="A27" s="5" t="s">
        <v>75</v>
      </c>
      <c r="B27" s="6" t="s">
        <v>22</v>
      </c>
      <c r="C27" s="26">
        <v>1481</v>
      </c>
      <c r="D27" s="30">
        <f>(Jul!C27*4)+(Aug!C27*3)+(Sep!C27*2)+(Oct!C27*1)</f>
        <v>13714</v>
      </c>
      <c r="E27" s="26"/>
      <c r="F27" s="30">
        <f>(Jul!E27*4)+(Aug!E27*3)+(Sep!E27*2)+(Oct!E27*1)</f>
        <v>0</v>
      </c>
      <c r="G27" s="26"/>
      <c r="H27" s="30">
        <f>Sep!H27+G27</f>
        <v>6699</v>
      </c>
      <c r="I27" s="30">
        <f t="shared" si="0"/>
        <v>1481</v>
      </c>
      <c r="J27" s="30">
        <f t="shared" si="1"/>
        <v>20413</v>
      </c>
    </row>
    <row r="28" spans="1:10" s="17" customFormat="1" ht="15.75" customHeight="1" x14ac:dyDescent="0.2">
      <c r="A28" s="5" t="s">
        <v>80</v>
      </c>
      <c r="B28" s="6" t="s">
        <v>22</v>
      </c>
      <c r="C28" s="26"/>
      <c r="D28" s="30">
        <f>(Jul!C28*4)+(Aug!C28*3)+(Sep!C28*2)+(Oct!C28*1)</f>
        <v>32074</v>
      </c>
      <c r="E28" s="26"/>
      <c r="F28" s="30">
        <f>(Jul!E28*4)+(Aug!E28*3)+(Sep!E28*2)+(Oct!E28*1)</f>
        <v>0</v>
      </c>
      <c r="G28" s="26"/>
      <c r="H28" s="30">
        <f>Sep!H28+G28</f>
        <v>9403</v>
      </c>
      <c r="I28" s="30">
        <f t="shared" si="0"/>
        <v>0</v>
      </c>
      <c r="J28" s="30">
        <f t="shared" si="1"/>
        <v>41477</v>
      </c>
    </row>
    <row r="29" spans="1:10" s="17" customFormat="1" ht="15.75" customHeight="1" x14ac:dyDescent="0.2">
      <c r="A29" s="5" t="s">
        <v>81</v>
      </c>
      <c r="B29" s="6" t="s">
        <v>22</v>
      </c>
      <c r="C29" s="26">
        <v>1084</v>
      </c>
      <c r="D29" s="30">
        <f>(Jul!C29*4)+(Aug!C29*3)+(Sep!C29*2)+(Oct!C29*1)</f>
        <v>7315</v>
      </c>
      <c r="E29" s="26"/>
      <c r="F29" s="30">
        <f>(Jul!E29*4)+(Aug!E29*3)+(Sep!E29*2)+(Oct!E29*1)</f>
        <v>0</v>
      </c>
      <c r="G29" s="26">
        <v>1141</v>
      </c>
      <c r="H29" s="30">
        <f>Sep!H29+G29</f>
        <v>2899</v>
      </c>
      <c r="I29" s="30">
        <f t="shared" si="0"/>
        <v>2225</v>
      </c>
      <c r="J29" s="30">
        <f t="shared" si="1"/>
        <v>10214</v>
      </c>
    </row>
    <row r="30" spans="1:10" s="17" customFormat="1" ht="15.75" customHeight="1" x14ac:dyDescent="0.2">
      <c r="A30" s="5" t="s">
        <v>82</v>
      </c>
      <c r="B30" s="6" t="s">
        <v>22</v>
      </c>
      <c r="C30" s="26">
        <v>3508</v>
      </c>
      <c r="D30" s="30">
        <f>(Jul!C30*4)+(Aug!C30*3)+(Sep!C30*2)+(Oct!C30*1)</f>
        <v>28792</v>
      </c>
      <c r="E30" s="26"/>
      <c r="F30" s="30">
        <f>(Jul!E30*4)+(Aug!E30*3)+(Sep!E30*2)+(Oct!E30*1)</f>
        <v>0</v>
      </c>
      <c r="G30" s="26">
        <v>4211</v>
      </c>
      <c r="H30" s="30">
        <f>Sep!H30+G30</f>
        <v>14692</v>
      </c>
      <c r="I30" s="30">
        <f t="shared" si="0"/>
        <v>7719</v>
      </c>
      <c r="J30" s="30">
        <f t="shared" si="1"/>
        <v>43484</v>
      </c>
    </row>
    <row r="31" spans="1:10" s="15" customFormat="1" ht="15.75" customHeight="1" x14ac:dyDescent="0.2">
      <c r="A31" s="9" t="s">
        <v>84</v>
      </c>
      <c r="B31" s="10" t="s">
        <v>22</v>
      </c>
      <c r="C31" s="26">
        <v>3452</v>
      </c>
      <c r="D31" s="30">
        <f>(Jul!C31*4)+(Aug!C31*3)+(Sep!C31*2)+(Oct!C31*1)</f>
        <v>58781</v>
      </c>
      <c r="E31" s="26"/>
      <c r="F31" s="30">
        <f>(Jul!E31*4)+(Aug!E31*3)+(Sep!E31*2)+(Oct!E31*1)</f>
        <v>0</v>
      </c>
      <c r="G31" s="26">
        <v>4149</v>
      </c>
      <c r="H31" s="30">
        <f>Sep!H31+G31</f>
        <v>37669</v>
      </c>
      <c r="I31" s="30">
        <f t="shared" si="0"/>
        <v>7601</v>
      </c>
      <c r="J31" s="30">
        <f t="shared" si="1"/>
        <v>96450</v>
      </c>
    </row>
    <row r="32" spans="1:10" s="17" customFormat="1" ht="15.75" customHeight="1" x14ac:dyDescent="0.2">
      <c r="A32" s="5" t="s">
        <v>19</v>
      </c>
      <c r="B32" s="6" t="s">
        <v>20</v>
      </c>
      <c r="C32" s="26">
        <v>5537</v>
      </c>
      <c r="D32" s="30">
        <f>(Jul!C32*4)+(Aug!C32*3)+(Sep!C32*2)+(Oct!C32*1)</f>
        <v>29332</v>
      </c>
      <c r="E32" s="26"/>
      <c r="F32" s="30">
        <f>(Jul!E32*4)+(Aug!E32*3)+(Sep!E32*2)+(Oct!E32*1)</f>
        <v>0</v>
      </c>
      <c r="G32" s="26">
        <v>1578</v>
      </c>
      <c r="H32" s="30">
        <f>Sep!H32+G32</f>
        <v>56231</v>
      </c>
      <c r="I32" s="30">
        <f t="shared" si="0"/>
        <v>7115</v>
      </c>
      <c r="J32" s="30">
        <f t="shared" si="1"/>
        <v>85563</v>
      </c>
    </row>
    <row r="33" spans="1:10" s="17" customFormat="1" ht="15.75" customHeight="1" x14ac:dyDescent="0.2">
      <c r="A33" s="5" t="s">
        <v>26</v>
      </c>
      <c r="B33" s="6" t="s">
        <v>20</v>
      </c>
      <c r="C33" s="26"/>
      <c r="D33" s="30">
        <f>(Jul!C33*4)+(Aug!C33*3)+(Sep!C33*2)+(Oct!C33*1)</f>
        <v>150701</v>
      </c>
      <c r="E33" s="26"/>
      <c r="F33" s="30">
        <f>(Jul!E33*4)+(Aug!E33*3)+(Sep!E33*2)+(Oct!E33*1)</f>
        <v>0</v>
      </c>
      <c r="G33" s="26"/>
      <c r="H33" s="30">
        <f>Sep!H33+G33</f>
        <v>27825</v>
      </c>
      <c r="I33" s="30">
        <f t="shared" si="0"/>
        <v>0</v>
      </c>
      <c r="J33" s="30">
        <f t="shared" si="1"/>
        <v>178526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35020</v>
      </c>
      <c r="E34" s="26"/>
      <c r="F34" s="30">
        <f>(Jul!E34*4)+(Aug!E34*3)+(Sep!E34*2)+(Oct!E34*1)</f>
        <v>0</v>
      </c>
      <c r="G34" s="26"/>
      <c r="H34" s="30">
        <f>Sep!H34+G34</f>
        <v>36491</v>
      </c>
      <c r="I34" s="30">
        <f t="shared" si="0"/>
        <v>0</v>
      </c>
      <c r="J34" s="30">
        <f t="shared" si="1"/>
        <v>71511</v>
      </c>
    </row>
    <row r="35" spans="1:10" s="17" customFormat="1" ht="15.75" customHeight="1" x14ac:dyDescent="0.2">
      <c r="A35" s="5" t="s">
        <v>29</v>
      </c>
      <c r="B35" s="6" t="s">
        <v>20</v>
      </c>
      <c r="C35" s="26">
        <v>53403</v>
      </c>
      <c r="D35" s="30">
        <f>(Jul!C35*4)+(Aug!C35*3)+(Sep!C35*2)+(Oct!C35*1)</f>
        <v>484217</v>
      </c>
      <c r="E35" s="26"/>
      <c r="F35" s="30">
        <f>(Jul!E35*4)+(Aug!E35*3)+(Sep!E35*2)+(Oct!E35*1)</f>
        <v>2168</v>
      </c>
      <c r="G35" s="26">
        <v>60035</v>
      </c>
      <c r="H35" s="30">
        <f>Sep!H35+G35</f>
        <v>171479</v>
      </c>
      <c r="I35" s="30">
        <f t="shared" si="0"/>
        <v>113438</v>
      </c>
      <c r="J35" s="30">
        <f t="shared" si="1"/>
        <v>657864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0</v>
      </c>
      <c r="E36" s="26"/>
      <c r="F36" s="30">
        <f>(Jul!E36*4)+(Aug!E36*3)+(Sep!E36*2)+(Oct!E36*1)</f>
        <v>0</v>
      </c>
      <c r="G36" s="26"/>
      <c r="H36" s="30">
        <f>Sep!H36+G36</f>
        <v>0</v>
      </c>
      <c r="I36" s="30">
        <f t="shared" si="0"/>
        <v>0</v>
      </c>
      <c r="J36" s="30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26">
        <v>6223</v>
      </c>
      <c r="D37" s="30">
        <f>(Jul!C37*4)+(Aug!C37*3)+(Sep!C37*2)+(Oct!C37*1)</f>
        <v>21281</v>
      </c>
      <c r="E37" s="26"/>
      <c r="F37" s="30">
        <f>(Jul!E37*4)+(Aug!E37*3)+(Sep!E37*2)+(Oct!E37*1)</f>
        <v>0</v>
      </c>
      <c r="G37" s="26">
        <v>866</v>
      </c>
      <c r="H37" s="30">
        <f>Sep!H37+G37</f>
        <v>38439</v>
      </c>
      <c r="I37" s="30">
        <f t="shared" si="0"/>
        <v>7089</v>
      </c>
      <c r="J37" s="30">
        <f t="shared" si="1"/>
        <v>59720</v>
      </c>
    </row>
    <row r="38" spans="1:10" s="17" customFormat="1" ht="15.75" customHeight="1" x14ac:dyDescent="0.2">
      <c r="A38" s="5" t="s">
        <v>34</v>
      </c>
      <c r="B38" s="6" t="s">
        <v>20</v>
      </c>
      <c r="C38" s="26">
        <v>8999</v>
      </c>
      <c r="D38" s="30">
        <f>(Jul!C38*4)+(Aug!C38*3)+(Sep!C38*2)+(Oct!C38*1)</f>
        <v>99251</v>
      </c>
      <c r="E38" s="26"/>
      <c r="F38" s="30">
        <f>(Jul!E38*4)+(Aug!E38*3)+(Sep!E38*2)+(Oct!E38*1)</f>
        <v>0</v>
      </c>
      <c r="G38" s="26">
        <v>7447</v>
      </c>
      <c r="H38" s="30">
        <f>Sep!H38+G38</f>
        <v>41085</v>
      </c>
      <c r="I38" s="30">
        <f t="shared" si="0"/>
        <v>16446</v>
      </c>
      <c r="J38" s="30">
        <f t="shared" si="1"/>
        <v>140336</v>
      </c>
    </row>
    <row r="39" spans="1:10" s="15" customFormat="1" ht="15.75" customHeight="1" x14ac:dyDescent="0.2">
      <c r="A39" s="9" t="s">
        <v>35</v>
      </c>
      <c r="B39" s="10" t="s">
        <v>20</v>
      </c>
      <c r="C39" s="26">
        <v>37350</v>
      </c>
      <c r="D39" s="30">
        <f>(Jul!C39*4)+(Aug!C39*3)+(Sep!C39*2)+(Oct!C39*1)</f>
        <v>392546</v>
      </c>
      <c r="E39" s="26"/>
      <c r="F39" s="30">
        <f>(Jul!E39*4)+(Aug!E39*3)+(Sep!E39*2)+(Oct!E39*1)</f>
        <v>0</v>
      </c>
      <c r="G39" s="26">
        <v>26949</v>
      </c>
      <c r="H39" s="30">
        <f>Sep!H39+G39</f>
        <v>372658</v>
      </c>
      <c r="I39" s="30">
        <f t="shared" si="0"/>
        <v>64299</v>
      </c>
      <c r="J39" s="30">
        <f t="shared" si="1"/>
        <v>765204</v>
      </c>
    </row>
    <row r="40" spans="1:10" s="17" customFormat="1" ht="15.75" customHeight="1" x14ac:dyDescent="0.2">
      <c r="A40" s="5" t="s">
        <v>38</v>
      </c>
      <c r="B40" s="6" t="s">
        <v>20</v>
      </c>
      <c r="C40" s="26">
        <v>18206</v>
      </c>
      <c r="D40" s="30">
        <f>(Jul!C40*4)+(Aug!C40*3)+(Sep!C40*2)+(Oct!C40*1)</f>
        <v>125244</v>
      </c>
      <c r="E40" s="26"/>
      <c r="F40" s="30">
        <f>(Jul!E40*4)+(Aug!E40*3)+(Sep!E40*2)+(Oct!E40*1)</f>
        <v>0</v>
      </c>
      <c r="G40" s="26">
        <v>154188</v>
      </c>
      <c r="H40" s="30">
        <f>Sep!H40+G40</f>
        <v>308287</v>
      </c>
      <c r="I40" s="30">
        <f t="shared" si="0"/>
        <v>172394</v>
      </c>
      <c r="J40" s="30">
        <f t="shared" si="1"/>
        <v>433531</v>
      </c>
    </row>
    <row r="41" spans="1:10" s="15" customFormat="1" ht="15.75" customHeight="1" x14ac:dyDescent="0.2">
      <c r="A41" s="9" t="s">
        <v>39</v>
      </c>
      <c r="B41" s="10" t="s">
        <v>20</v>
      </c>
      <c r="C41" s="26">
        <v>51227</v>
      </c>
      <c r="D41" s="30">
        <f>(Jul!C41*4)+(Aug!C41*3)+(Sep!C41*2)+(Oct!C41*1)</f>
        <v>77071</v>
      </c>
      <c r="E41" s="26"/>
      <c r="F41" s="30">
        <f>(Jul!E41*4)+(Aug!E41*3)+(Sep!E41*2)+(Oct!E41*1)</f>
        <v>0</v>
      </c>
      <c r="G41" s="26">
        <v>505</v>
      </c>
      <c r="H41" s="30">
        <f>Sep!H41+G41</f>
        <v>7570</v>
      </c>
      <c r="I41" s="30">
        <f t="shared" si="0"/>
        <v>51732</v>
      </c>
      <c r="J41" s="30">
        <f t="shared" si="1"/>
        <v>84641</v>
      </c>
    </row>
    <row r="42" spans="1:10" s="17" customFormat="1" ht="15.75" customHeight="1" x14ac:dyDescent="0.2">
      <c r="A42" s="5" t="s">
        <v>41</v>
      </c>
      <c r="B42" s="6" t="s">
        <v>20</v>
      </c>
      <c r="C42" s="26">
        <v>13766</v>
      </c>
      <c r="D42" s="30">
        <f>(Jul!C42*4)+(Aug!C42*3)+(Sep!C42*2)+(Oct!C42*1)</f>
        <v>132694</v>
      </c>
      <c r="E42" s="26"/>
      <c r="F42" s="30">
        <f>(Jul!E42*4)+(Aug!E42*3)+(Sep!E42*2)+(Oct!E42*1)</f>
        <v>0</v>
      </c>
      <c r="G42" s="26">
        <v>15051</v>
      </c>
      <c r="H42" s="30">
        <f>Sep!H42+G42</f>
        <v>53332</v>
      </c>
      <c r="I42" s="30">
        <f t="shared" si="0"/>
        <v>28817</v>
      </c>
      <c r="J42" s="30">
        <f t="shared" si="1"/>
        <v>186026</v>
      </c>
    </row>
    <row r="43" spans="1:10" s="17" customFormat="1" ht="15.75" customHeight="1" x14ac:dyDescent="0.2">
      <c r="A43" s="5" t="s">
        <v>42</v>
      </c>
      <c r="B43" s="6" t="s">
        <v>20</v>
      </c>
      <c r="C43" s="26">
        <v>49713</v>
      </c>
      <c r="D43" s="30">
        <f>(Jul!C43*4)+(Aug!C43*3)+(Sep!C43*2)+(Oct!C43*1)</f>
        <v>346060</v>
      </c>
      <c r="E43" s="26"/>
      <c r="F43" s="30">
        <f>(Jul!E43*4)+(Aug!E43*3)+(Sep!E43*2)+(Oct!E43*1)</f>
        <v>754</v>
      </c>
      <c r="G43" s="26">
        <v>120189</v>
      </c>
      <c r="H43" s="30">
        <f>Sep!H43+G43</f>
        <v>268053</v>
      </c>
      <c r="I43" s="30">
        <f t="shared" si="0"/>
        <v>169902</v>
      </c>
      <c r="J43" s="30">
        <f t="shared" si="1"/>
        <v>614867</v>
      </c>
    </row>
    <row r="44" spans="1:10" s="15" customFormat="1" ht="15.75" customHeight="1" x14ac:dyDescent="0.2">
      <c r="A44" s="9" t="s">
        <v>43</v>
      </c>
      <c r="B44" s="10" t="s">
        <v>20</v>
      </c>
      <c r="C44" s="26">
        <v>37563</v>
      </c>
      <c r="D44" s="30">
        <f>(Jul!C44*4)+(Aug!C44*3)+(Sep!C44*2)+(Oct!C44*1)</f>
        <v>267203</v>
      </c>
      <c r="E44" s="26">
        <v>1097</v>
      </c>
      <c r="F44" s="30">
        <f>(Jul!E44*4)+(Aug!E44*3)+(Sep!E44*2)+(Oct!E44*1)</f>
        <v>4388</v>
      </c>
      <c r="G44" s="26">
        <v>81674</v>
      </c>
      <c r="H44" s="30">
        <f>Sep!H44+G44</f>
        <v>356349</v>
      </c>
      <c r="I44" s="30">
        <f t="shared" si="0"/>
        <v>120334</v>
      </c>
      <c r="J44" s="30">
        <f t="shared" si="1"/>
        <v>627940</v>
      </c>
    </row>
    <row r="45" spans="1:10" s="17" customFormat="1" ht="15.75" customHeight="1" x14ac:dyDescent="0.2">
      <c r="A45" s="5" t="s">
        <v>48</v>
      </c>
      <c r="B45" s="6" t="s">
        <v>20</v>
      </c>
      <c r="C45" s="26">
        <v>10717</v>
      </c>
      <c r="D45" s="30">
        <f>(Jul!C45*4)+(Aug!C45*3)+(Sep!C45*2)+(Oct!C45*1)</f>
        <v>24991</v>
      </c>
      <c r="E45" s="26"/>
      <c r="F45" s="30">
        <f>(Jul!E45*4)+(Aug!E45*3)+(Sep!E45*2)+(Oct!E45*1)</f>
        <v>0</v>
      </c>
      <c r="G45" s="26">
        <v>1809</v>
      </c>
      <c r="H45" s="30">
        <f>Sep!H45+G45</f>
        <v>40550</v>
      </c>
      <c r="I45" s="30">
        <f t="shared" si="0"/>
        <v>12526</v>
      </c>
      <c r="J45" s="30">
        <f t="shared" si="1"/>
        <v>65541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19497</v>
      </c>
      <c r="E46" s="26"/>
      <c r="F46" s="30">
        <f>(Jul!E46*4)+(Aug!E46*3)+(Sep!E46*2)+(Oct!E46*1)</f>
        <v>0</v>
      </c>
      <c r="G46" s="26"/>
      <c r="H46" s="30">
        <f>Sep!H46+G46</f>
        <v>439</v>
      </c>
      <c r="I46" s="30">
        <f t="shared" si="0"/>
        <v>0</v>
      </c>
      <c r="J46" s="30">
        <f t="shared" si="1"/>
        <v>19936</v>
      </c>
    </row>
    <row r="47" spans="1:10" s="15" customFormat="1" ht="15.75" customHeight="1" x14ac:dyDescent="0.2">
      <c r="A47" s="9" t="s">
        <v>54</v>
      </c>
      <c r="B47" s="10" t="s">
        <v>20</v>
      </c>
      <c r="C47" s="26">
        <v>23861</v>
      </c>
      <c r="D47" s="30">
        <f>(Jul!C47*4)+(Aug!C47*3)+(Sep!C47*2)+(Oct!C47*1)</f>
        <v>148841</v>
      </c>
      <c r="E47" s="26"/>
      <c r="F47" s="30">
        <f>(Jul!E47*4)+(Aug!E47*3)+(Sep!E47*2)+(Oct!E47*1)</f>
        <v>0</v>
      </c>
      <c r="G47" s="26">
        <v>20598</v>
      </c>
      <c r="H47" s="30">
        <f>Sep!H47+G47</f>
        <v>133377</v>
      </c>
      <c r="I47" s="30">
        <f t="shared" si="0"/>
        <v>44459</v>
      </c>
      <c r="J47" s="30">
        <f t="shared" si="1"/>
        <v>282218</v>
      </c>
    </row>
    <row r="48" spans="1:10" s="15" customFormat="1" ht="15.75" customHeight="1" x14ac:dyDescent="0.2">
      <c r="A48" s="9" t="s">
        <v>55</v>
      </c>
      <c r="B48" s="10" t="s">
        <v>20</v>
      </c>
      <c r="C48" s="26">
        <v>76803</v>
      </c>
      <c r="D48" s="30">
        <f>(Jul!C48*4)+(Aug!C48*3)+(Sep!C48*2)+(Oct!C48*1)</f>
        <v>397013</v>
      </c>
      <c r="E48" s="26">
        <v>1555</v>
      </c>
      <c r="F48" s="30">
        <f>(Jul!E48*4)+(Aug!E48*3)+(Sep!E48*2)+(Oct!E48*1)</f>
        <v>14395</v>
      </c>
      <c r="G48" s="26">
        <v>81862</v>
      </c>
      <c r="H48" s="30">
        <f>Sep!H48+G48</f>
        <v>206720</v>
      </c>
      <c r="I48" s="30">
        <f t="shared" si="0"/>
        <v>160220</v>
      </c>
      <c r="J48" s="30">
        <f t="shared" si="1"/>
        <v>618128</v>
      </c>
    </row>
    <row r="49" spans="1:10" s="17" customFormat="1" ht="15.75" customHeight="1" x14ac:dyDescent="0.2">
      <c r="A49" s="5" t="s">
        <v>57</v>
      </c>
      <c r="B49" s="6" t="s">
        <v>20</v>
      </c>
      <c r="C49" s="26">
        <v>66603</v>
      </c>
      <c r="D49" s="30">
        <f>(Jul!C49*4)+(Aug!C49*3)+(Sep!C49*2)+(Oct!C49*1)</f>
        <v>355750</v>
      </c>
      <c r="E49" s="26">
        <v>518</v>
      </c>
      <c r="F49" s="30">
        <f>(Jul!E49*4)+(Aug!E49*3)+(Sep!E49*2)+(Oct!E49*1)</f>
        <v>518</v>
      </c>
      <c r="G49" s="26">
        <v>95435</v>
      </c>
      <c r="H49" s="30">
        <f>Sep!H49+G49</f>
        <v>145410</v>
      </c>
      <c r="I49" s="30">
        <f t="shared" si="0"/>
        <v>162556</v>
      </c>
      <c r="J49" s="30">
        <f t="shared" si="1"/>
        <v>501678</v>
      </c>
    </row>
    <row r="50" spans="1:10" s="17" customFormat="1" ht="15.75" customHeight="1" x14ac:dyDescent="0.2">
      <c r="A50" s="5" t="s">
        <v>58</v>
      </c>
      <c r="B50" s="6" t="s">
        <v>20</v>
      </c>
      <c r="C50" s="26">
        <v>16078</v>
      </c>
      <c r="D50" s="30">
        <f>(Jul!C50*4)+(Aug!C50*3)+(Sep!C50*2)+(Oct!C50*1)</f>
        <v>92182</v>
      </c>
      <c r="E50" s="26"/>
      <c r="F50" s="30">
        <f>(Jul!E50*4)+(Aug!E50*3)+(Sep!E50*2)+(Oct!E50*1)</f>
        <v>0</v>
      </c>
      <c r="G50" s="26">
        <v>2726</v>
      </c>
      <c r="H50" s="30">
        <f>Sep!H50+G50</f>
        <v>28826</v>
      </c>
      <c r="I50" s="30">
        <f t="shared" si="0"/>
        <v>18804</v>
      </c>
      <c r="J50" s="30">
        <f t="shared" si="1"/>
        <v>121008</v>
      </c>
    </row>
    <row r="51" spans="1:10" s="17" customFormat="1" ht="15.75" customHeight="1" x14ac:dyDescent="0.2">
      <c r="A51" s="5" t="s">
        <v>59</v>
      </c>
      <c r="B51" s="6" t="s">
        <v>20</v>
      </c>
      <c r="C51" s="26">
        <v>107184</v>
      </c>
      <c r="D51" s="30">
        <f>(Jul!C51*4)+(Aug!C51*3)+(Sep!C51*2)+(Oct!C51*1)</f>
        <v>463441</v>
      </c>
      <c r="E51" s="26"/>
      <c r="F51" s="30">
        <f>(Jul!E51*4)+(Aug!E51*3)+(Sep!E51*2)+(Oct!E51*1)</f>
        <v>0</v>
      </c>
      <c r="G51" s="26">
        <v>116961</v>
      </c>
      <c r="H51" s="30">
        <f>Sep!H51+G51</f>
        <v>216094</v>
      </c>
      <c r="I51" s="30">
        <f t="shared" si="0"/>
        <v>224145</v>
      </c>
      <c r="J51" s="30">
        <f t="shared" si="1"/>
        <v>679535</v>
      </c>
    </row>
    <row r="52" spans="1:10" s="17" customFormat="1" ht="15.75" customHeight="1" x14ac:dyDescent="0.2">
      <c r="A52" s="5" t="s">
        <v>60</v>
      </c>
      <c r="B52" s="6" t="s">
        <v>20</v>
      </c>
      <c r="C52" s="26">
        <v>4003</v>
      </c>
      <c r="D52" s="30">
        <f>(Jul!C52*4)+(Aug!C52*3)+(Sep!C52*2)+(Oct!C52*1)</f>
        <v>44315</v>
      </c>
      <c r="E52" s="26"/>
      <c r="F52" s="30">
        <f>(Jul!E52*4)+(Aug!E52*3)+(Sep!E52*2)+(Oct!E52*1)</f>
        <v>0</v>
      </c>
      <c r="G52" s="26">
        <v>4424</v>
      </c>
      <c r="H52" s="30">
        <f>Sep!H52+G52</f>
        <v>16351</v>
      </c>
      <c r="I52" s="30">
        <f t="shared" si="0"/>
        <v>8427</v>
      </c>
      <c r="J52" s="30">
        <f t="shared" si="1"/>
        <v>60666</v>
      </c>
    </row>
    <row r="53" spans="1:10" s="17" customFormat="1" ht="15.75" customHeight="1" x14ac:dyDescent="0.2">
      <c r="A53" s="5" t="s">
        <v>64</v>
      </c>
      <c r="B53" s="6" t="s">
        <v>20</v>
      </c>
      <c r="C53" s="26">
        <v>1932</v>
      </c>
      <c r="D53" s="30">
        <f>(Jul!C53*4)+(Aug!C53*3)+(Sep!C53*2)+(Oct!C53*1)</f>
        <v>4298</v>
      </c>
      <c r="E53" s="26"/>
      <c r="F53" s="30">
        <f>(Jul!E53*4)+(Aug!E53*3)+(Sep!E53*2)+(Oct!E53*1)</f>
        <v>0</v>
      </c>
      <c r="G53" s="26"/>
      <c r="H53" s="30">
        <f>Sep!H53+G53</f>
        <v>0</v>
      </c>
      <c r="I53" s="30">
        <f t="shared" si="0"/>
        <v>1932</v>
      </c>
      <c r="J53" s="30">
        <f t="shared" si="1"/>
        <v>4298</v>
      </c>
    </row>
    <row r="54" spans="1:10" s="17" customFormat="1" ht="15.75" customHeight="1" x14ac:dyDescent="0.2">
      <c r="A54" s="5" t="s">
        <v>65</v>
      </c>
      <c r="B54" s="6" t="s">
        <v>20</v>
      </c>
      <c r="C54" s="26">
        <v>20496</v>
      </c>
      <c r="D54" s="30">
        <f>(Jul!C54*4)+(Aug!C54*3)+(Sep!C54*2)+(Oct!C54*1)</f>
        <v>62577</v>
      </c>
      <c r="E54" s="26"/>
      <c r="F54" s="30">
        <f>(Jul!E54*4)+(Aug!E54*3)+(Sep!E54*2)+(Oct!E54*1)</f>
        <v>0</v>
      </c>
      <c r="G54" s="26">
        <v>24986</v>
      </c>
      <c r="H54" s="30">
        <f>Sep!H54+G54</f>
        <v>30691</v>
      </c>
      <c r="I54" s="30">
        <f t="shared" si="0"/>
        <v>45482</v>
      </c>
      <c r="J54" s="30">
        <f t="shared" si="1"/>
        <v>93268</v>
      </c>
    </row>
    <row r="55" spans="1:10" s="17" customFormat="1" ht="15.75" customHeight="1" x14ac:dyDescent="0.2">
      <c r="A55" s="5" t="s">
        <v>66</v>
      </c>
      <c r="B55" s="6" t="s">
        <v>20</v>
      </c>
      <c r="C55" s="26">
        <v>16806</v>
      </c>
      <c r="D55" s="30">
        <f>(Jul!C55*4)+(Aug!C55*3)+(Sep!C55*2)+(Oct!C55*1)</f>
        <v>347028</v>
      </c>
      <c r="E55" s="26"/>
      <c r="F55" s="30">
        <f>(Jul!E55*4)+(Aug!E55*3)+(Sep!E55*2)+(Oct!E55*1)</f>
        <v>0</v>
      </c>
      <c r="G55" s="26">
        <v>10175</v>
      </c>
      <c r="H55" s="30">
        <f>Sep!H55+G55</f>
        <v>246920</v>
      </c>
      <c r="I55" s="30">
        <f t="shared" si="0"/>
        <v>26981</v>
      </c>
      <c r="J55" s="30">
        <f t="shared" si="1"/>
        <v>593948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>
        <v>10512</v>
      </c>
      <c r="D57" s="30">
        <f>(Jul!C57*4)+(Aug!C57*3)+(Sep!C57*2)+(Oct!C57*1)</f>
        <v>57578</v>
      </c>
      <c r="E57" s="26"/>
      <c r="F57" s="30">
        <f>(Jul!E57*4)+(Aug!E57*3)+(Sep!E57*2)+(Oct!E57*1)</f>
        <v>0</v>
      </c>
      <c r="G57" s="26">
        <v>79131</v>
      </c>
      <c r="H57" s="30">
        <f>Sep!H57+G57</f>
        <v>79647</v>
      </c>
      <c r="I57" s="30">
        <f t="shared" si="0"/>
        <v>89643</v>
      </c>
      <c r="J57" s="30">
        <f t="shared" si="1"/>
        <v>137225</v>
      </c>
    </row>
    <row r="58" spans="1:10" s="15" customFormat="1" ht="15.75" customHeight="1" x14ac:dyDescent="0.2">
      <c r="A58" s="9" t="s">
        <v>69</v>
      </c>
      <c r="B58" s="10" t="s">
        <v>20</v>
      </c>
      <c r="C58" s="26">
        <v>6945</v>
      </c>
      <c r="D58" s="30">
        <f>(Jul!C58*4)+(Aug!C58*3)+(Sep!C58*2)+(Oct!C58*1)</f>
        <v>38207</v>
      </c>
      <c r="E58" s="26"/>
      <c r="F58" s="30">
        <f>(Jul!E58*4)+(Aug!E58*3)+(Sep!E58*2)+(Oct!E58*1)</f>
        <v>1192</v>
      </c>
      <c r="G58" s="26"/>
      <c r="H58" s="30">
        <f>Sep!H58+G58</f>
        <v>23666</v>
      </c>
      <c r="I58" s="30">
        <f t="shared" si="0"/>
        <v>6945</v>
      </c>
      <c r="J58" s="30">
        <f t="shared" si="1"/>
        <v>63065</v>
      </c>
    </row>
    <row r="59" spans="1:10" s="17" customFormat="1" ht="15.75" customHeight="1" x14ac:dyDescent="0.2">
      <c r="A59" s="5" t="s">
        <v>70</v>
      </c>
      <c r="B59" s="6" t="s">
        <v>20</v>
      </c>
      <c r="C59" s="26">
        <v>13229</v>
      </c>
      <c r="D59" s="30">
        <f>(Jul!C59*4)+(Aug!C59*3)+(Sep!C59*2)+(Oct!C59*1)</f>
        <v>61289</v>
      </c>
      <c r="E59" s="26"/>
      <c r="F59" s="30">
        <f>(Jul!E59*4)+(Aug!E59*3)+(Sep!E59*2)+(Oct!E59*1)</f>
        <v>0</v>
      </c>
      <c r="G59" s="26">
        <v>4897</v>
      </c>
      <c r="H59" s="30">
        <f>Sep!H59+G59</f>
        <v>10875</v>
      </c>
      <c r="I59" s="30">
        <f t="shared" si="0"/>
        <v>18126</v>
      </c>
      <c r="J59" s="30">
        <f t="shared" si="1"/>
        <v>72164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127881</v>
      </c>
      <c r="D60" s="30">
        <f>(Jul!C60*4)+(Aug!C60*3)+(Sep!C60*2)+(Oct!C60*1)</f>
        <v>687666</v>
      </c>
      <c r="E60" s="26">
        <v>4261</v>
      </c>
      <c r="F60" s="30">
        <f>(Jul!E60*4)+(Aug!E60*3)+(Sep!E60*2)+(Oct!E60*1)</f>
        <v>24329</v>
      </c>
      <c r="G60" s="26">
        <v>84952</v>
      </c>
      <c r="H60" s="30">
        <f>Sep!H60+G60</f>
        <v>459195</v>
      </c>
      <c r="I60" s="30">
        <f t="shared" si="0"/>
        <v>217094</v>
      </c>
      <c r="J60" s="30">
        <f t="shared" si="1"/>
        <v>1171190</v>
      </c>
    </row>
    <row r="61" spans="1:10" s="17" customFormat="1" ht="15.75" customHeight="1" x14ac:dyDescent="0.2">
      <c r="A61" s="5" t="s">
        <v>72</v>
      </c>
      <c r="B61" s="6" t="s">
        <v>20</v>
      </c>
      <c r="C61" s="26">
        <v>1124</v>
      </c>
      <c r="D61" s="30">
        <f>(Jul!C61*4)+(Aug!C61*3)+(Sep!C61*2)+(Oct!C61*1)</f>
        <v>52466</v>
      </c>
      <c r="E61" s="26"/>
      <c r="F61" s="30">
        <f>(Jul!E61*4)+(Aug!E61*3)+(Sep!E61*2)+(Oct!E61*1)</f>
        <v>0</v>
      </c>
      <c r="G61" s="26">
        <v>294</v>
      </c>
      <c r="H61" s="30">
        <f>Sep!H61+G61</f>
        <v>294</v>
      </c>
      <c r="I61" s="30">
        <f t="shared" si="0"/>
        <v>1418</v>
      </c>
      <c r="J61" s="30">
        <f t="shared" si="1"/>
        <v>52760</v>
      </c>
    </row>
    <row r="62" spans="1:10" s="15" customFormat="1" ht="15.75" customHeight="1" x14ac:dyDescent="0.2">
      <c r="A62" s="9" t="s">
        <v>73</v>
      </c>
      <c r="B62" s="10" t="s">
        <v>20</v>
      </c>
      <c r="C62" s="26">
        <v>1587</v>
      </c>
      <c r="D62" s="30">
        <f>(Jul!C62*4)+(Aug!C62*3)+(Sep!C62*2)+(Oct!C62*1)</f>
        <v>1587</v>
      </c>
      <c r="E62" s="26"/>
      <c r="F62" s="30">
        <f>(Jul!E62*4)+(Aug!E62*3)+(Sep!E62*2)+(Oct!E62*1)</f>
        <v>0</v>
      </c>
      <c r="G62" s="26"/>
      <c r="H62" s="30">
        <f>Sep!H62+G62</f>
        <v>0</v>
      </c>
      <c r="I62" s="30">
        <f t="shared" si="0"/>
        <v>1587</v>
      </c>
      <c r="J62" s="30">
        <f t="shared" si="1"/>
        <v>1587</v>
      </c>
    </row>
    <row r="63" spans="1:10" s="17" customFormat="1" ht="15.75" customHeight="1" x14ac:dyDescent="0.2">
      <c r="A63" s="5" t="s">
        <v>126</v>
      </c>
      <c r="B63" s="6" t="s">
        <v>20</v>
      </c>
      <c r="C63" s="26">
        <v>16660</v>
      </c>
      <c r="D63" s="30">
        <f>(Jul!C63*4)+(Aug!C63*3)+(Sep!C63*2)+(Oct!C63*1)</f>
        <v>81311</v>
      </c>
      <c r="E63" s="26"/>
      <c r="F63" s="30">
        <f>(Jul!E63*4)+(Aug!E63*3)+(Sep!E63*2)+(Oct!E63*1)</f>
        <v>4704</v>
      </c>
      <c r="G63" s="26">
        <v>70425</v>
      </c>
      <c r="H63" s="30">
        <f>Sep!H63+G63</f>
        <v>98999</v>
      </c>
      <c r="I63" s="30">
        <f t="shared" si="0"/>
        <v>87085</v>
      </c>
      <c r="J63" s="30">
        <f t="shared" si="1"/>
        <v>185014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29612</v>
      </c>
      <c r="E64" s="26"/>
      <c r="F64" s="30">
        <f>(Jul!E64*4)+(Aug!E64*3)+(Sep!E64*2)+(Oct!E64*1)</f>
        <v>0</v>
      </c>
      <c r="G64" s="26"/>
      <c r="H64" s="30">
        <f>Sep!H64+G64</f>
        <v>1365</v>
      </c>
      <c r="I64" s="30">
        <f t="shared" ref="I64:I71" si="2">C64+E64+G64</f>
        <v>0</v>
      </c>
      <c r="J64" s="30">
        <f t="shared" ref="J64:J71" si="3">D64+F64+H64</f>
        <v>30977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1360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1360</v>
      </c>
    </row>
    <row r="66" spans="1:10" s="15" customFormat="1" ht="15.75" customHeight="1" x14ac:dyDescent="0.2">
      <c r="A66" s="9" t="s">
        <v>77</v>
      </c>
      <c r="B66" s="10" t="s">
        <v>20</v>
      </c>
      <c r="C66" s="26">
        <v>4568</v>
      </c>
      <c r="D66" s="30">
        <f>(Jul!C66*4)+(Aug!C66*3)+(Sep!C66*2)+(Oct!C66*1)</f>
        <v>9677</v>
      </c>
      <c r="E66" s="26"/>
      <c r="F66" s="30">
        <f>(Jul!E66*4)+(Aug!E66*3)+(Sep!E66*2)+(Oct!E66*1)</f>
        <v>0</v>
      </c>
      <c r="G66" s="26">
        <v>1263</v>
      </c>
      <c r="H66" s="30">
        <f>Sep!H66+G66</f>
        <v>1263</v>
      </c>
      <c r="I66" s="30">
        <f t="shared" si="2"/>
        <v>5831</v>
      </c>
      <c r="J66" s="30">
        <f t="shared" si="3"/>
        <v>10940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0</v>
      </c>
      <c r="E67" s="26"/>
      <c r="F67" s="30">
        <f>(Jul!E67*4)+(Aug!E67*3)+(Sep!E67*2)+(Oct!E67*1)</f>
        <v>0</v>
      </c>
      <c r="G67" s="26"/>
      <c r="H67" s="30">
        <f>Sep!H67+G67</f>
        <v>0</v>
      </c>
      <c r="I67" s="30">
        <f t="shared" si="2"/>
        <v>0</v>
      </c>
      <c r="J67" s="30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3249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3249</v>
      </c>
    </row>
    <row r="69" spans="1:10" s="15" customFormat="1" ht="15.75" customHeight="1" x14ac:dyDescent="0.2">
      <c r="A69" s="9" t="s">
        <v>83</v>
      </c>
      <c r="B69" s="10" t="s">
        <v>20</v>
      </c>
      <c r="C69" s="26">
        <v>7038</v>
      </c>
      <c r="D69" s="30">
        <f>(Jul!C69*4)+(Aug!C69*3)+(Sep!C69*2)+(Oct!C69*1)</f>
        <v>13770</v>
      </c>
      <c r="E69" s="26"/>
      <c r="F69" s="30">
        <f>(Jul!E69*4)+(Aug!E69*3)+(Sep!E69*2)+(Oct!E69*1)</f>
        <v>0</v>
      </c>
      <c r="G69" s="26"/>
      <c r="H69" s="30">
        <f>Sep!H69+G69</f>
        <v>2992</v>
      </c>
      <c r="I69" s="30">
        <f t="shared" si="2"/>
        <v>7038</v>
      </c>
      <c r="J69" s="30">
        <f t="shared" si="3"/>
        <v>16762</v>
      </c>
    </row>
    <row r="70" spans="1:10" s="15" customFormat="1" ht="15.75" customHeight="1" x14ac:dyDescent="0.2">
      <c r="A70" s="9" t="s">
        <v>85</v>
      </c>
      <c r="B70" s="10" t="s">
        <v>20</v>
      </c>
      <c r="C70" s="26">
        <v>13763</v>
      </c>
      <c r="D70" s="30">
        <f>(Jul!C70*4)+(Aug!C70*3)+(Sep!C70*2)+(Oct!C70*1)</f>
        <v>17015</v>
      </c>
      <c r="E70" s="26"/>
      <c r="F70" s="30">
        <f>(Jul!E70*4)+(Aug!E70*3)+(Sep!E70*2)+(Oct!E70*1)</f>
        <v>0</v>
      </c>
      <c r="G70" s="26">
        <v>568</v>
      </c>
      <c r="H70" s="30">
        <f>Sep!H70+G70</f>
        <v>2476</v>
      </c>
      <c r="I70" s="30">
        <f t="shared" si="2"/>
        <v>14331</v>
      </c>
      <c r="J70" s="30">
        <f t="shared" si="3"/>
        <v>19491</v>
      </c>
    </row>
    <row r="71" spans="1:10" s="17" customFormat="1" ht="15.75" customHeight="1" x14ac:dyDescent="0.2">
      <c r="A71" s="5" t="s">
        <v>86</v>
      </c>
      <c r="B71" s="6" t="s">
        <v>20</v>
      </c>
      <c r="C71" s="26">
        <v>36932</v>
      </c>
      <c r="D71" s="30">
        <f>(Jul!C71*4)+(Aug!C71*3)+(Sep!C71*2)+(Oct!C71*1)</f>
        <v>277908</v>
      </c>
      <c r="E71" s="26"/>
      <c r="F71" s="30">
        <f>(Jul!E71*4)+(Aug!E71*3)+(Sep!E71*2)+(Oct!E71*1)</f>
        <v>0</v>
      </c>
      <c r="G71" s="26">
        <v>29236</v>
      </c>
      <c r="H71" s="30">
        <f>Sep!H71+G71</f>
        <v>139701</v>
      </c>
      <c r="I71" s="30">
        <f t="shared" si="2"/>
        <v>66168</v>
      </c>
      <c r="J71" s="30">
        <f t="shared" si="3"/>
        <v>417609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47760</v>
      </c>
      <c r="D72" s="32">
        <f t="shared" si="4"/>
        <v>1155047</v>
      </c>
      <c r="E72" s="32">
        <f t="shared" si="4"/>
        <v>0</v>
      </c>
      <c r="F72" s="32">
        <f t="shared" si="4"/>
        <v>11169</v>
      </c>
      <c r="G72" s="32">
        <f t="shared" si="4"/>
        <v>85396</v>
      </c>
      <c r="H72" s="32">
        <f t="shared" si="4"/>
        <v>995847</v>
      </c>
      <c r="I72" s="32">
        <f t="shared" si="4"/>
        <v>133156</v>
      </c>
      <c r="J72" s="32">
        <f t="shared" si="4"/>
        <v>2162063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866709</v>
      </c>
      <c r="D73" s="32">
        <f t="shared" si="5"/>
        <v>5453248</v>
      </c>
      <c r="E73" s="32">
        <f t="shared" si="5"/>
        <v>7431</v>
      </c>
      <c r="F73" s="32">
        <f t="shared" si="5"/>
        <v>52448</v>
      </c>
      <c r="G73" s="32">
        <f t="shared" si="5"/>
        <v>1098224</v>
      </c>
      <c r="H73" s="32">
        <f t="shared" si="5"/>
        <v>3623650</v>
      </c>
      <c r="I73" s="32">
        <f t="shared" si="5"/>
        <v>1972364</v>
      </c>
      <c r="J73" s="32">
        <f t="shared" si="5"/>
        <v>9129346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914469</v>
      </c>
      <c r="D74" s="32">
        <f t="shared" ref="D74:J74" si="6">SUM(D72:D73)</f>
        <v>6608295</v>
      </c>
      <c r="E74" s="32">
        <f t="shared" si="6"/>
        <v>7431</v>
      </c>
      <c r="F74" s="32">
        <f t="shared" si="6"/>
        <v>63617</v>
      </c>
      <c r="G74" s="32">
        <f t="shared" si="6"/>
        <v>1183620</v>
      </c>
      <c r="H74" s="32">
        <f t="shared" si="6"/>
        <v>4619497</v>
      </c>
      <c r="I74" s="32">
        <f t="shared" si="6"/>
        <v>2105520</v>
      </c>
      <c r="J74" s="32">
        <f t="shared" si="6"/>
        <v>11291409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3" priority="57" stopIfTrue="1">
      <formula>CellHasFormula</formula>
    </cfRule>
  </conditionalFormatting>
  <conditionalFormatting sqref="J75:J76">
    <cfRule type="expression" dxfId="12" priority="49" stopIfTrue="1">
      <formula>CellHasFormula</formula>
    </cfRule>
  </conditionalFormatting>
  <conditionalFormatting sqref="J76">
    <cfRule type="expression" dxfId="11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G5" sqref="G5:G71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21488</v>
      </c>
      <c r="D5" s="31">
        <f>(Jul!C5*5)+(Aug!C5*4)+(Sep!C5*3)+(Oct!C5*2)+(Nov!C5*1)</f>
        <v>530080</v>
      </c>
      <c r="E5" s="64"/>
      <c r="F5" s="31">
        <f>(Jul!E5*5)+(Aug!E5*4)+(Sep!E5*3)+(Oct!E5*2)+(Nov!E5*1)</f>
        <v>5132</v>
      </c>
      <c r="G5" s="64">
        <v>46679</v>
      </c>
      <c r="H5" s="31">
        <f>Oct!H5+G5</f>
        <v>338565</v>
      </c>
      <c r="I5" s="31">
        <f t="shared" ref="I5:I63" si="0">C5+E5+G5</f>
        <v>68167</v>
      </c>
      <c r="J5" s="31">
        <f t="shared" ref="J5:J63" si="1">D5+F5+H5</f>
        <v>873777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(Jul!C6*5)+(Aug!C6*4)+(Sep!C6*3)+(Oct!C6*2)+(Nov!C6*1)</f>
        <v>18649</v>
      </c>
      <c r="E6" s="64"/>
      <c r="F6" s="31">
        <f>(Jul!E6*5)+(Aug!E6*4)+(Sep!E6*3)+(Oct!E6*2)+(Nov!E6*1)</f>
        <v>0</v>
      </c>
      <c r="G6" s="64"/>
      <c r="H6" s="31">
        <f>Oct!H6+G6</f>
        <v>2775</v>
      </c>
      <c r="I6" s="31">
        <f t="shared" si="0"/>
        <v>0</v>
      </c>
      <c r="J6" s="31">
        <f t="shared" si="1"/>
        <v>21424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1635</v>
      </c>
      <c r="D7" s="31">
        <f>(Jul!C7*5)+(Aug!C7*4)+(Sep!C7*3)+(Oct!C7*2)+(Nov!C7*1)</f>
        <v>7306</v>
      </c>
      <c r="E7" s="64"/>
      <c r="F7" s="31">
        <f>(Jul!E7*5)+(Aug!E7*4)+(Sep!E7*3)+(Oct!E7*2)+(Nov!E7*1)</f>
        <v>0</v>
      </c>
      <c r="G7" s="64">
        <v>4496</v>
      </c>
      <c r="H7" s="31">
        <f>Oct!H7+G7</f>
        <v>5450</v>
      </c>
      <c r="I7" s="31">
        <f t="shared" si="0"/>
        <v>6131</v>
      </c>
      <c r="J7" s="31">
        <f t="shared" si="1"/>
        <v>12756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(Jul!C8*5)+(Aug!C8*4)+(Sep!C8*3)+(Oct!C8*2)+(Nov!C8*1)</f>
        <v>7609</v>
      </c>
      <c r="E8" s="64"/>
      <c r="F8" s="31">
        <f>(Jul!E8*5)+(Aug!E8*4)+(Sep!E8*3)+(Oct!E8*2)+(Nov!E8*1)</f>
        <v>0</v>
      </c>
      <c r="G8" s="64"/>
      <c r="H8" s="31">
        <f>Oct!H8+G8</f>
        <v>681</v>
      </c>
      <c r="I8" s="31">
        <f t="shared" si="0"/>
        <v>0</v>
      </c>
      <c r="J8" s="31">
        <f t="shared" si="1"/>
        <v>8290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1916</v>
      </c>
      <c r="D9" s="31">
        <f>(Jul!C9*5)+(Aug!C9*4)+(Sep!C9*3)+(Oct!C9*2)+(Nov!C9*1)</f>
        <v>85274</v>
      </c>
      <c r="E9" s="64"/>
      <c r="F9" s="31">
        <f>(Jul!E9*5)+(Aug!E9*4)+(Sep!E9*3)+(Oct!E9*2)+(Nov!E9*1)</f>
        <v>0</v>
      </c>
      <c r="G9" s="64">
        <v>25112</v>
      </c>
      <c r="H9" s="31">
        <f>Oct!H9+G9</f>
        <v>55862</v>
      </c>
      <c r="I9" s="31">
        <f t="shared" si="0"/>
        <v>27028</v>
      </c>
      <c r="J9" s="31">
        <f t="shared" si="1"/>
        <v>141136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8572</v>
      </c>
      <c r="D10" s="31">
        <f>(Jul!C10*5)+(Aug!C10*4)+(Sep!C10*3)+(Oct!C10*2)+(Nov!C10*1)</f>
        <v>191970</v>
      </c>
      <c r="E10" s="64"/>
      <c r="F10" s="31">
        <f>(Jul!E10*5)+(Aug!E10*4)+(Sep!E10*3)+(Oct!E10*2)+(Nov!E10*1)</f>
        <v>9150</v>
      </c>
      <c r="G10" s="64">
        <v>12119</v>
      </c>
      <c r="H10" s="31">
        <f>Oct!H10+G10</f>
        <v>134562</v>
      </c>
      <c r="I10" s="31">
        <f t="shared" si="0"/>
        <v>20691</v>
      </c>
      <c r="J10" s="31">
        <f t="shared" si="1"/>
        <v>335682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1821</v>
      </c>
      <c r="D11" s="31">
        <f>(Jul!C11*5)+(Aug!C11*4)+(Sep!C11*3)+(Oct!C11*2)+(Nov!C11*1)</f>
        <v>104311</v>
      </c>
      <c r="E11" s="64"/>
      <c r="F11" s="31">
        <f>(Jul!E11*5)+(Aug!E11*4)+(Sep!E11*3)+(Oct!E11*2)+(Nov!E11*1)</f>
        <v>0</v>
      </c>
      <c r="G11" s="64">
        <v>3697</v>
      </c>
      <c r="H11" s="31">
        <f>Oct!H11+G11</f>
        <v>82943</v>
      </c>
      <c r="I11" s="31">
        <f t="shared" si="0"/>
        <v>5518</v>
      </c>
      <c r="J11" s="31">
        <f t="shared" si="1"/>
        <v>187254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(Jul!C12*5)+(Aug!C12*4)+(Sep!C12*3)+(Oct!C12*2)+(Nov!C12*1)</f>
        <v>5471</v>
      </c>
      <c r="E12" s="64"/>
      <c r="F12" s="31">
        <f>(Jul!E12*5)+(Aug!E12*4)+(Sep!E12*3)+(Oct!E12*2)+(Nov!E12*1)</f>
        <v>0</v>
      </c>
      <c r="G12" s="64"/>
      <c r="H12" s="31">
        <f>Oct!H12+G12</f>
        <v>272</v>
      </c>
      <c r="I12" s="31">
        <f t="shared" si="0"/>
        <v>0</v>
      </c>
      <c r="J12" s="31">
        <f t="shared" si="1"/>
        <v>5743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3140</v>
      </c>
      <c r="D13" s="31">
        <f>(Jul!C13*5)+(Aug!C13*4)+(Sep!C13*3)+(Oct!C13*2)+(Nov!C13*1)</f>
        <v>8386</v>
      </c>
      <c r="E13" s="64"/>
      <c r="F13" s="31">
        <f>(Jul!E13*5)+(Aug!E13*4)+(Sep!E13*3)+(Oct!E13*2)+(Nov!E13*1)</f>
        <v>0</v>
      </c>
      <c r="G13" s="64">
        <v>21493</v>
      </c>
      <c r="H13" s="31">
        <f>Oct!H13+G13</f>
        <v>54998</v>
      </c>
      <c r="I13" s="31">
        <f t="shared" si="0"/>
        <v>24633</v>
      </c>
      <c r="J13" s="31">
        <f t="shared" si="1"/>
        <v>63384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2401</v>
      </c>
      <c r="D14" s="31">
        <f>(Jul!C14*5)+(Aug!C14*4)+(Sep!C14*3)+(Oct!C14*2)+(Nov!C14*1)</f>
        <v>40973</v>
      </c>
      <c r="E14" s="64"/>
      <c r="F14" s="31">
        <f>(Jul!E14*5)+(Aug!E14*4)+(Sep!E14*3)+(Oct!E14*2)+(Nov!E14*1)</f>
        <v>0</v>
      </c>
      <c r="G14" s="64">
        <v>10089</v>
      </c>
      <c r="H14" s="31">
        <f>Oct!H14+G14</f>
        <v>36597</v>
      </c>
      <c r="I14" s="31">
        <f t="shared" si="0"/>
        <v>12490</v>
      </c>
      <c r="J14" s="31">
        <f t="shared" si="1"/>
        <v>77570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1114</v>
      </c>
      <c r="D15" s="31">
        <f>(Jul!C15*5)+(Aug!C15*4)+(Sep!C15*3)+(Oct!C15*2)+(Nov!C15*1)</f>
        <v>1114</v>
      </c>
      <c r="E15" s="64"/>
      <c r="F15" s="31">
        <f>(Jul!E15*5)+(Aug!E15*4)+(Sep!E15*3)+(Oct!E15*2)+(Nov!E15*1)</f>
        <v>0</v>
      </c>
      <c r="G15" s="64">
        <v>912</v>
      </c>
      <c r="H15" s="31">
        <f>Oct!H15+G15</f>
        <v>912</v>
      </c>
      <c r="I15" s="31">
        <f t="shared" si="0"/>
        <v>2026</v>
      </c>
      <c r="J15" s="31">
        <f t="shared" si="1"/>
        <v>2026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6458</v>
      </c>
      <c r="D16" s="31">
        <f>(Jul!C16*5)+(Aug!C16*4)+(Sep!C16*3)+(Oct!C16*2)+(Nov!C16*1)</f>
        <v>135435</v>
      </c>
      <c r="E16" s="64"/>
      <c r="F16" s="31">
        <f>(Jul!E16*5)+(Aug!E16*4)+(Sep!E16*3)+(Oct!E16*2)+(Nov!E16*1)</f>
        <v>0</v>
      </c>
      <c r="G16" s="64">
        <v>8965</v>
      </c>
      <c r="H16" s="31">
        <f>Oct!H16+G16</f>
        <v>84495</v>
      </c>
      <c r="I16" s="31">
        <f t="shared" si="0"/>
        <v>15423</v>
      </c>
      <c r="J16" s="31">
        <f t="shared" si="1"/>
        <v>219930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(Jul!C17*5)+(Aug!C17*4)+(Sep!C17*3)+(Oct!C17*2)+(Nov!C17*1)</f>
        <v>48249</v>
      </c>
      <c r="E17" s="64"/>
      <c r="F17" s="31">
        <f>(Jul!E17*5)+(Aug!E17*4)+(Sep!E17*3)+(Oct!E17*2)+(Nov!E17*1)</f>
        <v>0</v>
      </c>
      <c r="G17" s="64"/>
      <c r="H17" s="31">
        <f>Oct!H17+G17</f>
        <v>35534</v>
      </c>
      <c r="I17" s="31">
        <f t="shared" si="0"/>
        <v>0</v>
      </c>
      <c r="J17" s="31">
        <f t="shared" si="1"/>
        <v>83783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64"/>
      <c r="F18" s="31">
        <f>(Jul!E18*5)+(Aug!E18*4)+(Sep!E18*3)+(Oct!E18*2)+(Nov!E18*1)</f>
        <v>0</v>
      </c>
      <c r="G18" s="64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0</v>
      </c>
      <c r="E19" s="64"/>
      <c r="F19" s="31">
        <f>(Jul!E19*5)+(Aug!E19*4)+(Sep!E19*3)+(Oct!E19*2)+(Nov!E19*1)</f>
        <v>0</v>
      </c>
      <c r="G19" s="64"/>
      <c r="H19" s="31">
        <f>Oct!H19+G19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(Jul!C20*5)+(Aug!C20*4)+(Sep!C20*3)+(Oct!C20*2)+(Nov!C20*1)</f>
        <v>43930</v>
      </c>
      <c r="E20" s="64"/>
      <c r="F20" s="31">
        <f>(Jul!E20*5)+(Aug!E20*4)+(Sep!E20*3)+(Oct!E20*2)+(Nov!E20*1)</f>
        <v>0</v>
      </c>
      <c r="G20" s="64"/>
      <c r="H20" s="31">
        <f>Oct!H20+G20</f>
        <v>3235</v>
      </c>
      <c r="I20" s="31">
        <f t="shared" si="0"/>
        <v>0</v>
      </c>
      <c r="J20" s="31">
        <f t="shared" si="1"/>
        <v>47165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(Jul!C21*5)+(Aug!C21*4)+(Sep!C21*3)+(Oct!C21*2)+(Nov!C21*1)</f>
        <v>19175</v>
      </c>
      <c r="E21" s="64"/>
      <c r="F21" s="31">
        <f>(Jul!E21*5)+(Aug!E21*4)+(Sep!E21*3)+(Oct!E21*2)+(Nov!E21*1)</f>
        <v>0</v>
      </c>
      <c r="G21" s="64"/>
      <c r="H21" s="31">
        <f>Oct!H21+G21</f>
        <v>17273</v>
      </c>
      <c r="I21" s="31">
        <f t="shared" si="0"/>
        <v>0</v>
      </c>
      <c r="J21" s="31">
        <f t="shared" si="1"/>
        <v>36448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2045</v>
      </c>
      <c r="D22" s="31">
        <f>(Jul!C22*5)+(Aug!C22*4)+(Sep!C22*3)+(Oct!C22*2)+(Nov!C22*1)</f>
        <v>12916</v>
      </c>
      <c r="E22" s="64"/>
      <c r="F22" s="31">
        <f>(Jul!E22*5)+(Aug!E22*4)+(Sep!E22*3)+(Oct!E22*2)+(Nov!E22*1)</f>
        <v>0</v>
      </c>
      <c r="G22" s="64">
        <v>5344</v>
      </c>
      <c r="H22" s="31">
        <f>Oct!H22+G22</f>
        <v>5344</v>
      </c>
      <c r="I22" s="31">
        <f t="shared" si="0"/>
        <v>7389</v>
      </c>
      <c r="J22" s="31">
        <f t="shared" si="1"/>
        <v>18260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(Jul!C23*5)+(Aug!C23*4)+(Sep!C23*3)+(Oct!C23*2)+(Nov!C23*1)</f>
        <v>4275</v>
      </c>
      <c r="E23" s="64"/>
      <c r="F23" s="31">
        <f>(Jul!E23*5)+(Aug!E23*4)+(Sep!E23*3)+(Oct!E23*2)+(Nov!E23*1)</f>
        <v>0</v>
      </c>
      <c r="G23" s="64"/>
      <c r="H23" s="31">
        <f>Oct!H23+G23</f>
        <v>1711</v>
      </c>
      <c r="I23" s="31">
        <f t="shared" si="0"/>
        <v>0</v>
      </c>
      <c r="J23" s="31">
        <f t="shared" si="1"/>
        <v>5986</v>
      </c>
    </row>
    <row r="24" spans="1:10" s="11" customFormat="1" ht="15.75" customHeight="1" x14ac:dyDescent="0.2">
      <c r="A24" s="9" t="s">
        <v>56</v>
      </c>
      <c r="B24" s="10" t="s">
        <v>22</v>
      </c>
      <c r="C24" s="7">
        <v>3329</v>
      </c>
      <c r="D24" s="31">
        <f>(Jul!C24*5)+(Aug!C24*4)+(Sep!C24*3)+(Oct!C24*2)+(Nov!C24*1)</f>
        <v>51391</v>
      </c>
      <c r="E24" s="64"/>
      <c r="F24" s="31">
        <f>(Jul!E24*5)+(Aug!E24*4)+(Sep!E24*3)+(Oct!E24*2)+(Nov!E24*1)</f>
        <v>0</v>
      </c>
      <c r="G24" s="64">
        <v>1963</v>
      </c>
      <c r="H24" s="31">
        <f>Oct!H24+G24</f>
        <v>153712</v>
      </c>
      <c r="I24" s="31">
        <f t="shared" si="0"/>
        <v>5292</v>
      </c>
      <c r="J24" s="31">
        <f t="shared" si="1"/>
        <v>205103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1555</v>
      </c>
      <c r="D25" s="31">
        <f>(Jul!C25*5)+(Aug!C25*4)+(Sep!C25*3)+(Oct!C25*2)+(Nov!C25*1)</f>
        <v>33962</v>
      </c>
      <c r="E25" s="64"/>
      <c r="F25" s="31">
        <f>(Jul!E25*5)+(Aug!E25*4)+(Sep!E25*3)+(Oct!E25*2)+(Nov!E25*1)</f>
        <v>0</v>
      </c>
      <c r="G25" s="64"/>
      <c r="H25" s="31">
        <f>Oct!H25+G25</f>
        <v>27779</v>
      </c>
      <c r="I25" s="31">
        <f t="shared" si="0"/>
        <v>1555</v>
      </c>
      <c r="J25" s="31">
        <f t="shared" si="1"/>
        <v>61741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3495</v>
      </c>
      <c r="D26" s="31">
        <f>(Jul!C26*5)+(Aug!C26*4)+(Sep!C26*3)+(Oct!C26*2)+(Nov!C26*1)</f>
        <v>82724</v>
      </c>
      <c r="E26" s="64"/>
      <c r="F26" s="31">
        <f>(Jul!E26*5)+(Aug!E26*4)+(Sep!E26*3)+(Oct!E26*2)+(Nov!E26*1)</f>
        <v>0</v>
      </c>
      <c r="G26" s="64">
        <v>7523</v>
      </c>
      <c r="H26" s="31">
        <f>Oct!H26+G26</f>
        <v>30177</v>
      </c>
      <c r="I26" s="31">
        <f t="shared" si="0"/>
        <v>11018</v>
      </c>
      <c r="J26" s="31">
        <f t="shared" si="1"/>
        <v>112901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3605</v>
      </c>
      <c r="D27" s="31">
        <f>(Jul!C27*5)+(Aug!C27*4)+(Sep!C27*3)+(Oct!C27*2)+(Nov!C27*1)</f>
        <v>22922</v>
      </c>
      <c r="E27" s="64"/>
      <c r="F27" s="31">
        <f>(Jul!E27*5)+(Aug!E27*4)+(Sep!E27*3)+(Oct!E27*2)+(Nov!E27*1)</f>
        <v>0</v>
      </c>
      <c r="G27" s="64">
        <v>2096</v>
      </c>
      <c r="H27" s="31">
        <f>Oct!H27+G27</f>
        <v>8795</v>
      </c>
      <c r="I27" s="31">
        <f t="shared" si="0"/>
        <v>5701</v>
      </c>
      <c r="J27" s="31">
        <f t="shared" si="1"/>
        <v>31717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(Jul!C28*5)+(Aug!C28*4)+(Sep!C28*3)+(Oct!C28*2)+(Nov!C28*1)</f>
        <v>41261</v>
      </c>
      <c r="E28" s="64"/>
      <c r="F28" s="31">
        <f>(Jul!E28*5)+(Aug!E28*4)+(Sep!E28*3)+(Oct!E28*2)+(Nov!E28*1)</f>
        <v>0</v>
      </c>
      <c r="G28" s="64"/>
      <c r="H28" s="31">
        <f>Oct!H28+G28</f>
        <v>9403</v>
      </c>
      <c r="I28" s="31">
        <f t="shared" si="0"/>
        <v>0</v>
      </c>
      <c r="J28" s="31">
        <f t="shared" si="1"/>
        <v>50664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10191</v>
      </c>
      <c r="E29" s="64"/>
      <c r="F29" s="31">
        <f>(Jul!E29*5)+(Aug!E29*4)+(Sep!E29*3)+(Oct!E29*2)+(Nov!E29*1)</f>
        <v>0</v>
      </c>
      <c r="G29" s="64"/>
      <c r="H29" s="31">
        <f>Oct!H29+G29</f>
        <v>2899</v>
      </c>
      <c r="I29" s="31">
        <f t="shared" si="0"/>
        <v>0</v>
      </c>
      <c r="J29" s="31">
        <f t="shared" si="1"/>
        <v>13090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(Jul!C30*5)+(Aug!C30*4)+(Sep!C30*3)+(Oct!C30*2)+(Nov!C30*1)</f>
        <v>40638</v>
      </c>
      <c r="E30" s="64"/>
      <c r="F30" s="31">
        <f>(Jul!E30*5)+(Aug!E30*4)+(Sep!E30*3)+(Oct!E30*2)+(Nov!E30*1)</f>
        <v>0</v>
      </c>
      <c r="G30" s="64"/>
      <c r="H30" s="31">
        <f>Oct!H30+G30</f>
        <v>14692</v>
      </c>
      <c r="I30" s="31">
        <f t="shared" si="0"/>
        <v>0</v>
      </c>
      <c r="J30" s="31">
        <f t="shared" si="1"/>
        <v>55330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4015</v>
      </c>
      <c r="D31" s="31">
        <f>(Jul!C31*5)+(Aug!C31*4)+(Sep!C31*3)+(Oct!C31*2)+(Nov!C31*1)</f>
        <v>83226</v>
      </c>
      <c r="E31" s="64"/>
      <c r="F31" s="31">
        <f>(Jul!E31*5)+(Aug!E31*4)+(Sep!E31*3)+(Oct!E31*2)+(Nov!E31*1)</f>
        <v>0</v>
      </c>
      <c r="G31" s="64">
        <v>6663</v>
      </c>
      <c r="H31" s="31">
        <f>Oct!H31+G31</f>
        <v>44332</v>
      </c>
      <c r="I31" s="31">
        <f t="shared" si="0"/>
        <v>10678</v>
      </c>
      <c r="J31" s="31">
        <f t="shared" si="1"/>
        <v>127558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5084</v>
      </c>
      <c r="D32" s="31">
        <f>(Jul!C32*5)+(Aug!C32*4)+(Sep!C32*3)+(Oct!C32*2)+(Nov!C32*1)</f>
        <v>48241</v>
      </c>
      <c r="E32" s="64"/>
      <c r="F32" s="31">
        <f>(Jul!E32*5)+(Aug!E32*4)+(Sep!E32*3)+(Oct!E32*2)+(Nov!E32*1)</f>
        <v>0</v>
      </c>
      <c r="G32" s="64"/>
      <c r="H32" s="31">
        <f>Oct!H32+G32</f>
        <v>56231</v>
      </c>
      <c r="I32" s="31">
        <f t="shared" si="0"/>
        <v>5084</v>
      </c>
      <c r="J32" s="31">
        <f t="shared" si="1"/>
        <v>104472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62425</v>
      </c>
      <c r="D33" s="31">
        <f>(Jul!C33*5)+(Aug!C33*4)+(Sep!C33*3)+(Oct!C33*2)+(Nov!C33*1)</f>
        <v>271268</v>
      </c>
      <c r="E33" s="64"/>
      <c r="F33" s="31">
        <f>(Jul!E33*5)+(Aug!E33*4)+(Sep!E33*3)+(Oct!E33*2)+(Nov!E33*1)</f>
        <v>0</v>
      </c>
      <c r="G33" s="64">
        <v>95045</v>
      </c>
      <c r="H33" s="31">
        <f>Oct!H33+G33</f>
        <v>122870</v>
      </c>
      <c r="I33" s="31">
        <f t="shared" si="0"/>
        <v>157470</v>
      </c>
      <c r="J33" s="31">
        <f t="shared" si="1"/>
        <v>394138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1442</v>
      </c>
      <c r="D34" s="31">
        <f>(Jul!C34*5)+(Aug!C34*4)+(Sep!C34*3)+(Oct!C34*2)+(Nov!C34*1)</f>
        <v>48851</v>
      </c>
      <c r="E34" s="64"/>
      <c r="F34" s="31">
        <f>(Jul!E34*5)+(Aug!E34*4)+(Sep!E34*3)+(Oct!E34*2)+(Nov!E34*1)</f>
        <v>0</v>
      </c>
      <c r="G34" s="64"/>
      <c r="H34" s="31">
        <f>Oct!H34+G34</f>
        <v>36491</v>
      </c>
      <c r="I34" s="31">
        <f t="shared" si="0"/>
        <v>1442</v>
      </c>
      <c r="J34" s="31">
        <f t="shared" si="1"/>
        <v>85342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39210</v>
      </c>
      <c r="D35" s="31">
        <f>(Jul!C35*5)+(Aug!C35*4)+(Sep!C35*3)+(Oct!C35*2)+(Nov!C35*1)</f>
        <v>719230</v>
      </c>
      <c r="E35" s="64"/>
      <c r="F35" s="31">
        <f>(Jul!E35*5)+(Aug!E35*4)+(Sep!E35*3)+(Oct!E35*2)+(Nov!E35*1)</f>
        <v>2710</v>
      </c>
      <c r="G35" s="64">
        <v>33164</v>
      </c>
      <c r="H35" s="31">
        <f>Oct!H35+G35</f>
        <v>204643</v>
      </c>
      <c r="I35" s="31">
        <f t="shared" si="0"/>
        <v>72374</v>
      </c>
      <c r="J35" s="31">
        <f t="shared" si="1"/>
        <v>926583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0</v>
      </c>
      <c r="E36" s="64"/>
      <c r="F36" s="31">
        <f>(Jul!E36*5)+(Aug!E36*4)+(Sep!E36*3)+(Oct!E36*2)+(Nov!E36*1)</f>
        <v>0</v>
      </c>
      <c r="G36" s="64"/>
      <c r="H36" s="31">
        <f>Oct!H36+G36</f>
        <v>0</v>
      </c>
      <c r="I36" s="31">
        <f t="shared" si="0"/>
        <v>0</v>
      </c>
      <c r="J36" s="31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3226</v>
      </c>
      <c r="D37" s="31">
        <f>(Jul!C37*5)+(Aug!C37*4)+(Sep!C37*3)+(Oct!C37*2)+(Nov!C37*1)</f>
        <v>36243</v>
      </c>
      <c r="E37" s="64"/>
      <c r="F37" s="31">
        <f>(Jul!E37*5)+(Aug!E37*4)+(Sep!E37*3)+(Oct!E37*2)+(Nov!E37*1)</f>
        <v>0</v>
      </c>
      <c r="G37" s="64">
        <v>1741</v>
      </c>
      <c r="H37" s="31">
        <f>Oct!H37+G37</f>
        <v>40180</v>
      </c>
      <c r="I37" s="31">
        <f t="shared" si="0"/>
        <v>4967</v>
      </c>
      <c r="J37" s="31">
        <f t="shared" si="1"/>
        <v>76423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136</v>
      </c>
      <c r="D38" s="31">
        <f>(Jul!C38*5)+(Aug!C38*4)+(Sep!C38*3)+(Oct!C38*2)+(Nov!C38*1)</f>
        <v>142057</v>
      </c>
      <c r="E38" s="64"/>
      <c r="F38" s="31">
        <f>(Jul!E38*5)+(Aug!E38*4)+(Sep!E38*3)+(Oct!E38*2)+(Nov!E38*1)</f>
        <v>0</v>
      </c>
      <c r="G38" s="64"/>
      <c r="H38" s="31">
        <f>Oct!H38+G38</f>
        <v>41085</v>
      </c>
      <c r="I38" s="31">
        <f t="shared" si="0"/>
        <v>136</v>
      </c>
      <c r="J38" s="31">
        <f t="shared" si="1"/>
        <v>183142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64290</v>
      </c>
      <c r="D39" s="31">
        <f>(Jul!C39*5)+(Aug!C39*4)+(Sep!C39*3)+(Oct!C39*2)+(Nov!C39*1)</f>
        <v>607155</v>
      </c>
      <c r="E39" s="64"/>
      <c r="F39" s="31">
        <f>(Jul!E39*5)+(Aug!E39*4)+(Sep!E39*3)+(Oct!E39*2)+(Nov!E39*1)</f>
        <v>0</v>
      </c>
      <c r="G39" s="64">
        <v>71362</v>
      </c>
      <c r="H39" s="31">
        <f>Oct!H39+G39</f>
        <v>444020</v>
      </c>
      <c r="I39" s="31">
        <f t="shared" si="0"/>
        <v>135652</v>
      </c>
      <c r="J39" s="31">
        <f t="shared" si="1"/>
        <v>1051175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7298</v>
      </c>
      <c r="D40" s="31">
        <f>(Jul!C40*5)+(Aug!C40*4)+(Sep!C40*3)+(Oct!C40*2)+(Nov!C40*1)</f>
        <v>192287</v>
      </c>
      <c r="E40" s="64"/>
      <c r="F40" s="31">
        <f>(Jul!E40*5)+(Aug!E40*4)+(Sep!E40*3)+(Oct!E40*2)+(Nov!E40*1)</f>
        <v>0</v>
      </c>
      <c r="G40" s="64">
        <v>5673</v>
      </c>
      <c r="H40" s="31">
        <f>Oct!H40+G40</f>
        <v>313960</v>
      </c>
      <c r="I40" s="31">
        <f t="shared" si="0"/>
        <v>12971</v>
      </c>
      <c r="J40" s="31">
        <f t="shared" si="1"/>
        <v>506247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3630</v>
      </c>
      <c r="D41" s="31">
        <f>(Jul!C41*5)+(Aug!C41*4)+(Sep!C41*3)+(Oct!C41*2)+(Nov!C41*1)</f>
        <v>140108</v>
      </c>
      <c r="E41" s="64"/>
      <c r="F41" s="31">
        <f>(Jul!E41*5)+(Aug!E41*4)+(Sep!E41*3)+(Oct!E41*2)+(Nov!E41*1)</f>
        <v>0</v>
      </c>
      <c r="G41" s="64"/>
      <c r="H41" s="31">
        <f>Oct!H41+G41</f>
        <v>7570</v>
      </c>
      <c r="I41" s="31">
        <f t="shared" si="0"/>
        <v>3630</v>
      </c>
      <c r="J41" s="31">
        <f t="shared" si="1"/>
        <v>147678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6681</v>
      </c>
      <c r="D42" s="31">
        <f>(Jul!C42*5)+(Aug!C42*4)+(Sep!C42*3)+(Oct!C42*2)+(Nov!C42*1)</f>
        <v>190765</v>
      </c>
      <c r="E42" s="64"/>
      <c r="F42" s="31">
        <f>(Jul!E42*5)+(Aug!E42*4)+(Sep!E42*3)+(Oct!E42*2)+(Nov!E42*1)</f>
        <v>0</v>
      </c>
      <c r="G42" s="64">
        <v>34073</v>
      </c>
      <c r="H42" s="31">
        <f>Oct!H42+G42</f>
        <v>87405</v>
      </c>
      <c r="I42" s="31">
        <f t="shared" si="0"/>
        <v>40754</v>
      </c>
      <c r="J42" s="31">
        <f t="shared" si="1"/>
        <v>278170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33134</v>
      </c>
      <c r="D43" s="31">
        <f>(Jul!C43*5)+(Aug!C43*4)+(Sep!C43*3)+(Oct!C43*2)+(Nov!C43*1)</f>
        <v>535714</v>
      </c>
      <c r="E43" s="64"/>
      <c r="F43" s="31">
        <f>(Jul!E43*5)+(Aug!E43*4)+(Sep!E43*3)+(Oct!E43*2)+(Nov!E43*1)</f>
        <v>1131</v>
      </c>
      <c r="G43" s="64">
        <v>112614</v>
      </c>
      <c r="H43" s="31">
        <f>Oct!H43+G43</f>
        <v>380667</v>
      </c>
      <c r="I43" s="31">
        <f t="shared" si="0"/>
        <v>145748</v>
      </c>
      <c r="J43" s="31">
        <f t="shared" si="1"/>
        <v>917512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14040</v>
      </c>
      <c r="D44" s="31">
        <f>(Jul!C44*5)+(Aug!C44*4)+(Sep!C44*3)+(Oct!C44*2)+(Nov!C44*1)</f>
        <v>398578</v>
      </c>
      <c r="E44" s="64">
        <v>1097</v>
      </c>
      <c r="F44" s="31">
        <f>(Jul!E44*5)+(Aug!E44*4)+(Sep!E44*3)+(Oct!E44*2)+(Nov!E44*1)</f>
        <v>7679</v>
      </c>
      <c r="G44" s="64">
        <v>11040</v>
      </c>
      <c r="H44" s="31">
        <f>Oct!H44+G44</f>
        <v>367389</v>
      </c>
      <c r="I44" s="31">
        <f t="shared" si="0"/>
        <v>26177</v>
      </c>
      <c r="J44" s="31">
        <f t="shared" si="1"/>
        <v>773646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1582</v>
      </c>
      <c r="D45" s="31">
        <f>(Jul!C45*5)+(Aug!C45*4)+(Sep!C45*3)+(Oct!C45*2)+(Nov!C45*1)</f>
        <v>42048</v>
      </c>
      <c r="E45" s="64"/>
      <c r="F45" s="31">
        <f>(Jul!E45*5)+(Aug!E45*4)+(Sep!E45*3)+(Oct!E45*2)+(Nov!E45*1)</f>
        <v>0</v>
      </c>
      <c r="G45" s="64">
        <v>3784</v>
      </c>
      <c r="H45" s="31">
        <f>Oct!H45+G45</f>
        <v>44334</v>
      </c>
      <c r="I45" s="31">
        <f t="shared" si="0"/>
        <v>5366</v>
      </c>
      <c r="J45" s="31">
        <f t="shared" si="1"/>
        <v>86382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27217</v>
      </c>
      <c r="E46" s="64"/>
      <c r="F46" s="31">
        <f>(Jul!E46*5)+(Aug!E46*4)+(Sep!E46*3)+(Oct!E46*2)+(Nov!E46*1)</f>
        <v>0</v>
      </c>
      <c r="G46" s="64"/>
      <c r="H46" s="31">
        <f>Oct!H46+G46</f>
        <v>439</v>
      </c>
      <c r="I46" s="31">
        <f t="shared" si="0"/>
        <v>0</v>
      </c>
      <c r="J46" s="31">
        <f t="shared" si="1"/>
        <v>27656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23130</v>
      </c>
      <c r="D47" s="31">
        <f>(Jul!C47*5)+(Aug!C47*4)+(Sep!C47*3)+(Oct!C47*2)+(Nov!C47*1)</f>
        <v>237764</v>
      </c>
      <c r="E47" s="64"/>
      <c r="F47" s="31">
        <f>(Jul!E47*5)+(Aug!E47*4)+(Sep!E47*3)+(Oct!E47*2)+(Nov!E47*1)</f>
        <v>0</v>
      </c>
      <c r="G47" s="64">
        <v>8563</v>
      </c>
      <c r="H47" s="31">
        <f>Oct!H47+G47</f>
        <v>141940</v>
      </c>
      <c r="I47" s="31">
        <f t="shared" si="0"/>
        <v>31693</v>
      </c>
      <c r="J47" s="31">
        <f t="shared" si="1"/>
        <v>379704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28857</v>
      </c>
      <c r="D48" s="31">
        <f>(Jul!C48*5)+(Aug!C48*4)+(Sep!C48*3)+(Oct!C48*2)+(Nov!C48*1)</f>
        <v>612930</v>
      </c>
      <c r="E48" s="64"/>
      <c r="F48" s="31">
        <f>(Jul!E48*5)+(Aug!E48*4)+(Sep!E48*3)+(Oct!E48*2)+(Nov!E48*1)</f>
        <v>20230</v>
      </c>
      <c r="G48" s="64">
        <v>26990</v>
      </c>
      <c r="H48" s="31">
        <f>Oct!H48+G48</f>
        <v>233710</v>
      </c>
      <c r="I48" s="31">
        <f t="shared" si="0"/>
        <v>55847</v>
      </c>
      <c r="J48" s="31">
        <f t="shared" si="1"/>
        <v>866870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15016</v>
      </c>
      <c r="D49" s="31">
        <f>(Jul!C49*5)+(Aug!C49*4)+(Sep!C49*3)+(Oct!C49*2)+(Nov!C49*1)</f>
        <v>531154</v>
      </c>
      <c r="E49" s="64"/>
      <c r="F49" s="31">
        <f>(Jul!E49*5)+(Aug!E49*4)+(Sep!E49*3)+(Oct!E49*2)+(Nov!E49*1)</f>
        <v>1036</v>
      </c>
      <c r="G49" s="64">
        <v>15645</v>
      </c>
      <c r="H49" s="31">
        <f>Oct!H49+G49</f>
        <v>161055</v>
      </c>
      <c r="I49" s="31">
        <f t="shared" si="0"/>
        <v>30661</v>
      </c>
      <c r="J49" s="31">
        <f t="shared" si="1"/>
        <v>693245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9650</v>
      </c>
      <c r="D50" s="31">
        <f>(Jul!C50*5)+(Aug!C50*4)+(Sep!C50*3)+(Oct!C50*2)+(Nov!C50*1)</f>
        <v>143278</v>
      </c>
      <c r="E50" s="64"/>
      <c r="F50" s="31">
        <f>(Jul!E50*5)+(Aug!E50*4)+(Sep!E50*3)+(Oct!E50*2)+(Nov!E50*1)</f>
        <v>0</v>
      </c>
      <c r="G50" s="64"/>
      <c r="H50" s="31">
        <f>Oct!H50+G50</f>
        <v>28826</v>
      </c>
      <c r="I50" s="31">
        <f t="shared" si="0"/>
        <v>9650</v>
      </c>
      <c r="J50" s="31">
        <f t="shared" si="1"/>
        <v>172104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71259</v>
      </c>
      <c r="D51" s="31">
        <f>(Jul!C51*5)+(Aug!C51*4)+(Sep!C51*3)+(Oct!C51*2)+(Nov!C51*1)</f>
        <v>765711</v>
      </c>
      <c r="E51" s="64"/>
      <c r="F51" s="31">
        <f>(Jul!E51*5)+(Aug!E51*4)+(Sep!E51*3)+(Oct!E51*2)+(Nov!E51*1)</f>
        <v>0</v>
      </c>
      <c r="G51" s="64">
        <v>43774</v>
      </c>
      <c r="H51" s="31">
        <f>Oct!H51+G51</f>
        <v>259868</v>
      </c>
      <c r="I51" s="31">
        <f t="shared" si="0"/>
        <v>115033</v>
      </c>
      <c r="J51" s="31">
        <f t="shared" si="1"/>
        <v>1025579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136</v>
      </c>
      <c r="D52" s="31">
        <f>(Jul!C52*5)+(Aug!C52*4)+(Sep!C52*3)+(Oct!C52*2)+(Nov!C52*1)</f>
        <v>61059</v>
      </c>
      <c r="E52" s="64"/>
      <c r="F52" s="31">
        <f>(Jul!E52*5)+(Aug!E52*4)+(Sep!E52*3)+(Oct!E52*2)+(Nov!E52*1)</f>
        <v>0</v>
      </c>
      <c r="G52" s="64">
        <v>272</v>
      </c>
      <c r="H52" s="31">
        <f>Oct!H52+G52</f>
        <v>16623</v>
      </c>
      <c r="I52" s="31">
        <f t="shared" si="0"/>
        <v>408</v>
      </c>
      <c r="J52" s="31">
        <f t="shared" si="1"/>
        <v>77682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(Jul!C53*5)+(Aug!C53*4)+(Sep!C53*3)+(Oct!C53*2)+(Nov!C53*1)</f>
        <v>7413</v>
      </c>
      <c r="E53" s="64"/>
      <c r="F53" s="31">
        <f>(Jul!E53*5)+(Aug!E53*4)+(Sep!E53*3)+(Oct!E53*2)+(Nov!E53*1)</f>
        <v>0</v>
      </c>
      <c r="G53" s="64"/>
      <c r="H53" s="31">
        <f>Oct!H53+G53</f>
        <v>0</v>
      </c>
      <c r="I53" s="31">
        <f t="shared" si="0"/>
        <v>0</v>
      </c>
      <c r="J53" s="31">
        <f t="shared" si="1"/>
        <v>7413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19385</v>
      </c>
      <c r="D54" s="31">
        <f>(Jul!C54*5)+(Aug!C54*4)+(Sep!C54*3)+(Oct!C54*2)+(Nov!C54*1)</f>
        <v>116485</v>
      </c>
      <c r="E54" s="64"/>
      <c r="F54" s="31">
        <f>(Jul!E54*5)+(Aug!E54*4)+(Sep!E54*3)+(Oct!E54*2)+(Nov!E54*1)</f>
        <v>0</v>
      </c>
      <c r="G54" s="64">
        <v>287</v>
      </c>
      <c r="H54" s="31">
        <f>Oct!H54+G54</f>
        <v>30978</v>
      </c>
      <c r="I54" s="31">
        <f t="shared" si="0"/>
        <v>19672</v>
      </c>
      <c r="J54" s="31">
        <f t="shared" si="1"/>
        <v>147463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77527</v>
      </c>
      <c r="D55" s="31">
        <f>(Jul!C55*5)+(Aug!C55*4)+(Sep!C55*3)+(Oct!C55*2)+(Nov!C55*1)</f>
        <v>552602</v>
      </c>
      <c r="E55" s="64">
        <v>3675</v>
      </c>
      <c r="F55" s="31">
        <f>(Jul!E55*5)+(Aug!E55*4)+(Sep!E55*3)+(Oct!E55*2)+(Nov!E55*1)</f>
        <v>3675</v>
      </c>
      <c r="G55" s="64">
        <v>269734</v>
      </c>
      <c r="H55" s="31">
        <f>Oct!H55+G55</f>
        <v>516654</v>
      </c>
      <c r="I55" s="31">
        <f t="shared" si="0"/>
        <v>350936</v>
      </c>
      <c r="J55" s="31">
        <f t="shared" si="1"/>
        <v>1072931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3140</v>
      </c>
      <c r="D56" s="31">
        <f>(Jul!C56*5)+(Aug!C56*4)+(Sep!C56*3)+(Oct!C56*2)+(Nov!C56*1)</f>
        <v>3140</v>
      </c>
      <c r="E56" s="64"/>
      <c r="F56" s="31">
        <f>(Jul!E56*5)+(Aug!E56*4)+(Sep!E56*3)+(Oct!E56*2)+(Nov!E56*1)</f>
        <v>0</v>
      </c>
      <c r="G56" s="64"/>
      <c r="H56" s="31">
        <f>Oct!H56+G56</f>
        <v>0</v>
      </c>
      <c r="I56" s="31">
        <f t="shared" si="0"/>
        <v>3140</v>
      </c>
      <c r="J56" s="31">
        <f t="shared" si="1"/>
        <v>3140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19264</v>
      </c>
      <c r="D57" s="31">
        <f>(Jul!C57*5)+(Aug!C57*4)+(Sep!C57*3)+(Oct!C57*2)+(Nov!C57*1)</f>
        <v>101928</v>
      </c>
      <c r="E57" s="64"/>
      <c r="F57" s="31">
        <f>(Jul!E57*5)+(Aug!E57*4)+(Sep!E57*3)+(Oct!E57*2)+(Nov!E57*1)</f>
        <v>0</v>
      </c>
      <c r="G57" s="1">
        <v>14084</v>
      </c>
      <c r="H57" s="31">
        <f>Oct!H57+G57</f>
        <v>93731</v>
      </c>
      <c r="I57" s="31">
        <f t="shared" si="0"/>
        <v>33348</v>
      </c>
      <c r="J57" s="31">
        <f t="shared" si="1"/>
        <v>195659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3592</v>
      </c>
      <c r="D58" s="31">
        <f>(Jul!C58*5)+(Aug!C58*4)+(Sep!C58*3)+(Oct!C58*2)+(Nov!C58*1)</f>
        <v>59625</v>
      </c>
      <c r="E58" s="64"/>
      <c r="F58" s="31">
        <f>(Jul!E58*5)+(Aug!E58*4)+(Sep!E58*3)+(Oct!E58*2)+(Nov!E58*1)</f>
        <v>1490</v>
      </c>
      <c r="G58" s="64"/>
      <c r="H58" s="31">
        <f>Oct!H58+G58</f>
        <v>23666</v>
      </c>
      <c r="I58" s="31">
        <f t="shared" si="0"/>
        <v>3592</v>
      </c>
      <c r="J58" s="31">
        <f t="shared" si="1"/>
        <v>84781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11727</v>
      </c>
      <c r="D59" s="31">
        <f>(Jul!C59*5)+(Aug!C59*4)+(Sep!C59*3)+(Oct!C59*2)+(Nov!C59*1)</f>
        <v>102977</v>
      </c>
      <c r="E59" s="64"/>
      <c r="F59" s="31">
        <f>(Jul!E59*5)+(Aug!E59*4)+(Sep!E59*3)+(Oct!E59*2)+(Nov!E59*1)</f>
        <v>0</v>
      </c>
      <c r="G59" s="64">
        <v>80782</v>
      </c>
      <c r="H59" s="31">
        <f>Oct!H59+G59</f>
        <v>91657</v>
      </c>
      <c r="I59" s="31">
        <f t="shared" si="0"/>
        <v>92509</v>
      </c>
      <c r="J59" s="31">
        <f t="shared" si="1"/>
        <v>194634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72769</v>
      </c>
      <c r="D60" s="31">
        <f>(Jul!C60*5)+(Aug!C60*4)+(Sep!C60*3)+(Oct!C60*2)+(Nov!C60*1)</f>
        <v>1079990</v>
      </c>
      <c r="E60" s="64">
        <v>1127</v>
      </c>
      <c r="F60" s="31">
        <f>(Jul!E60*5)+(Aug!E60*4)+(Sep!E60*3)+(Oct!E60*2)+(Nov!E60*1)</f>
        <v>35987</v>
      </c>
      <c r="G60" s="64">
        <v>60874</v>
      </c>
      <c r="H60" s="31">
        <f>Oct!H60+G60</f>
        <v>520069</v>
      </c>
      <c r="I60" s="31">
        <f t="shared" si="0"/>
        <v>134770</v>
      </c>
      <c r="J60" s="31">
        <f t="shared" si="1"/>
        <v>1636046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2560</v>
      </c>
      <c r="D61" s="31">
        <f>(Jul!C61*5)+(Aug!C61*4)+(Sep!C61*3)+(Oct!C61*2)+(Nov!C61*1)</f>
        <v>73264</v>
      </c>
      <c r="E61" s="64"/>
      <c r="F61" s="31">
        <f>(Jul!E61*5)+(Aug!E61*4)+(Sep!E61*3)+(Oct!E61*2)+(Nov!E61*1)</f>
        <v>0</v>
      </c>
      <c r="G61" s="64">
        <v>29136</v>
      </c>
      <c r="H61" s="31">
        <f>Oct!H61+G61</f>
        <v>29430</v>
      </c>
      <c r="I61" s="31">
        <f t="shared" si="0"/>
        <v>31696</v>
      </c>
      <c r="J61" s="31">
        <f t="shared" si="1"/>
        <v>102694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(Jul!C62*5)+(Aug!C62*4)+(Sep!C62*3)+(Oct!C62*2)+(Nov!C62*1)</f>
        <v>3174</v>
      </c>
      <c r="E62" s="64"/>
      <c r="F62" s="31">
        <f>(Jul!E62*5)+(Aug!E62*4)+(Sep!E62*3)+(Oct!E62*2)+(Nov!E62*1)</f>
        <v>0</v>
      </c>
      <c r="G62" s="61"/>
      <c r="H62" s="31">
        <f>Oct!H62+G62</f>
        <v>0</v>
      </c>
      <c r="I62" s="31">
        <f t="shared" si="0"/>
        <v>0</v>
      </c>
      <c r="J62" s="31">
        <f t="shared" si="1"/>
        <v>3174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10525</v>
      </c>
      <c r="D63" s="31">
        <f>(Jul!C63*5)+(Aug!C63*4)+(Sep!C63*3)+(Oct!C63*2)+(Nov!C63*1)</f>
        <v>131914</v>
      </c>
      <c r="E63" s="64"/>
      <c r="F63" s="31">
        <f>(Jul!E63*5)+(Aug!E63*4)+(Sep!E63*3)+(Oct!E63*2)+(Nov!E63*1)</f>
        <v>5880</v>
      </c>
      <c r="G63" s="64">
        <v>6283</v>
      </c>
      <c r="H63" s="31">
        <f>Oct!H63+G63</f>
        <v>105282</v>
      </c>
      <c r="I63" s="31">
        <f t="shared" si="0"/>
        <v>16808</v>
      </c>
      <c r="J63" s="31">
        <f t="shared" si="1"/>
        <v>243076</v>
      </c>
    </row>
    <row r="64" spans="1:10" s="1" customFormat="1" ht="15.75" customHeight="1" x14ac:dyDescent="0.2">
      <c r="A64" s="5" t="s">
        <v>74</v>
      </c>
      <c r="B64" s="6" t="s">
        <v>20</v>
      </c>
      <c r="C64" s="7">
        <v>2190</v>
      </c>
      <c r="D64" s="31">
        <f>(Jul!C64*5)+(Aug!C64*4)+(Sep!C64*3)+(Oct!C64*2)+(Nov!C64*1)</f>
        <v>40817</v>
      </c>
      <c r="E64" s="64"/>
      <c r="F64" s="31">
        <f>(Jul!E64*5)+(Aug!E64*4)+(Sep!E64*3)+(Oct!E64*2)+(Nov!E64*1)</f>
        <v>0</v>
      </c>
      <c r="G64" s="64"/>
      <c r="H64" s="31">
        <f>Oct!H64+G64</f>
        <v>1365</v>
      </c>
      <c r="I64" s="31">
        <f t="shared" ref="I64:I71" si="2">C64+E64+G64</f>
        <v>2190</v>
      </c>
      <c r="J64" s="31">
        <f t="shared" ref="J64:J71" si="3">D64+F64+H64</f>
        <v>42182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1768</v>
      </c>
      <c r="E65" s="64"/>
      <c r="F65" s="31">
        <f>(Jul!E65*5)+(Aug!E65*4)+(Sep!E65*3)+(Oct!E65*2)+(Nov!E65*1)</f>
        <v>0</v>
      </c>
      <c r="G65" s="64"/>
      <c r="H65" s="31">
        <f>Oct!H65+G65</f>
        <v>0</v>
      </c>
      <c r="I65" s="31">
        <f t="shared" si="2"/>
        <v>0</v>
      </c>
      <c r="J65" s="31">
        <f t="shared" si="3"/>
        <v>1768</v>
      </c>
    </row>
    <row r="66" spans="1:10" s="11" customFormat="1" ht="15.75" customHeight="1" x14ac:dyDescent="0.2">
      <c r="A66" s="9" t="s">
        <v>77</v>
      </c>
      <c r="B66" s="10" t="s">
        <v>20</v>
      </c>
      <c r="C66" s="7">
        <v>937</v>
      </c>
      <c r="D66" s="31">
        <f>(Jul!C66*5)+(Aug!C66*4)+(Sep!C66*3)+(Oct!C66*2)+(Nov!C66*1)</f>
        <v>16885</v>
      </c>
      <c r="E66" s="64"/>
      <c r="F66" s="31">
        <f>(Jul!E66*5)+(Aug!E66*4)+(Sep!E66*3)+(Oct!E66*2)+(Nov!E66*1)</f>
        <v>0</v>
      </c>
      <c r="G66" s="64">
        <v>11715</v>
      </c>
      <c r="H66" s="31">
        <f>Oct!H66+G66</f>
        <v>12978</v>
      </c>
      <c r="I66" s="31">
        <f t="shared" si="2"/>
        <v>12652</v>
      </c>
      <c r="J66" s="31">
        <f t="shared" si="3"/>
        <v>29863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0</v>
      </c>
      <c r="E67" s="64"/>
      <c r="F67" s="31">
        <f>(Jul!E67*5)+(Aug!E67*4)+(Sep!E67*3)+(Oct!E67*2)+(Nov!E67*1)</f>
        <v>0</v>
      </c>
      <c r="G67" s="64"/>
      <c r="H67" s="31">
        <f>Oct!H67+G67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>
        <v>1256</v>
      </c>
      <c r="D68" s="31">
        <f>(Jul!C68*5)+(Aug!C68*4)+(Sep!C68*3)+(Oct!C68*2)+(Nov!C68*1)</f>
        <v>5588</v>
      </c>
      <c r="E68" s="64"/>
      <c r="F68" s="31">
        <f>(Jul!E68*5)+(Aug!E68*4)+(Sep!E68*3)+(Oct!E68*2)+(Nov!E68*1)</f>
        <v>0</v>
      </c>
      <c r="G68" s="64"/>
      <c r="H68" s="31">
        <f>Oct!H68+G68</f>
        <v>0</v>
      </c>
      <c r="I68" s="31">
        <f t="shared" si="2"/>
        <v>1256</v>
      </c>
      <c r="J68" s="31">
        <f t="shared" si="3"/>
        <v>5588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5235</v>
      </c>
      <c r="D69" s="31">
        <f>(Jul!C69*5)+(Aug!C69*4)+(Sep!C69*3)+(Oct!C69*2)+(Nov!C69*1)</f>
        <v>28287</v>
      </c>
      <c r="E69" s="64"/>
      <c r="F69" s="31">
        <f>(Jul!E69*5)+(Aug!E69*4)+(Sep!E69*3)+(Oct!E69*2)+(Nov!E69*1)</f>
        <v>0</v>
      </c>
      <c r="G69" s="64"/>
      <c r="H69" s="31">
        <f>Oct!H69+G69</f>
        <v>2992</v>
      </c>
      <c r="I69" s="31">
        <f t="shared" si="2"/>
        <v>5235</v>
      </c>
      <c r="J69" s="31">
        <f t="shared" si="3"/>
        <v>31279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7022</v>
      </c>
      <c r="D70" s="31">
        <f>(Jul!C70*5)+(Aug!C70*4)+(Sep!C70*3)+(Oct!C70*2)+(Nov!C70*1)</f>
        <v>38884</v>
      </c>
      <c r="E70" s="64"/>
      <c r="F70" s="31">
        <f>(Jul!E70*5)+(Aug!E70*4)+(Sep!E70*3)+(Oct!E70*2)+(Nov!E70*1)</f>
        <v>0</v>
      </c>
      <c r="G70" s="64"/>
      <c r="H70" s="31">
        <f>Oct!H70+G70</f>
        <v>2476</v>
      </c>
      <c r="I70" s="31">
        <f t="shared" si="2"/>
        <v>7022</v>
      </c>
      <c r="J70" s="31">
        <f t="shared" si="3"/>
        <v>41360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19892</v>
      </c>
      <c r="D71" s="31">
        <f>(Jul!C71*5)+(Aug!C71*4)+(Sep!C71*3)+(Oct!C71*2)+(Nov!C71*1)</f>
        <v>419572</v>
      </c>
      <c r="E71" s="64"/>
      <c r="F71" s="31">
        <f>(Jul!E71*5)+(Aug!E71*4)+(Sep!E71*3)+(Oct!E71*2)+(Nov!E71*1)</f>
        <v>0</v>
      </c>
      <c r="G71" s="64">
        <v>11530</v>
      </c>
      <c r="H71" s="31">
        <f>Oct!H71+G71</f>
        <v>151231</v>
      </c>
      <c r="I71" s="31">
        <f t="shared" si="2"/>
        <v>31422</v>
      </c>
      <c r="J71" s="31">
        <f t="shared" si="3"/>
        <v>570803</v>
      </c>
    </row>
    <row r="72" spans="1:10" s="3" customFormat="1" ht="21.75" x14ac:dyDescent="0.2">
      <c r="A72" s="19" t="s">
        <v>123</v>
      </c>
      <c r="B72" s="2"/>
      <c r="C72" s="32">
        <f>SUM(C32:C71)</f>
        <v>647247</v>
      </c>
      <c r="D72" s="32">
        <f t="shared" ref="D72:J72" si="4">SUM(D5:D31)</f>
        <v>1631438</v>
      </c>
      <c r="E72" s="32">
        <f t="shared" si="4"/>
        <v>0</v>
      </c>
      <c r="F72" s="32">
        <f t="shared" si="4"/>
        <v>14282</v>
      </c>
      <c r="G72" s="32">
        <f t="shared" si="4"/>
        <v>157151</v>
      </c>
      <c r="H72" s="32">
        <f t="shared" si="4"/>
        <v>1152998</v>
      </c>
      <c r="I72" s="32">
        <f t="shared" si="4"/>
        <v>223740</v>
      </c>
      <c r="J72" s="32">
        <f t="shared" si="4"/>
        <v>2798718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647247</v>
      </c>
      <c r="D73" s="32">
        <f t="shared" si="5"/>
        <v>8535971</v>
      </c>
      <c r="E73" s="32">
        <f t="shared" si="5"/>
        <v>5899</v>
      </c>
      <c r="F73" s="32">
        <f t="shared" si="5"/>
        <v>79818</v>
      </c>
      <c r="G73" s="32">
        <f t="shared" si="5"/>
        <v>948165</v>
      </c>
      <c r="H73" s="32">
        <f t="shared" si="5"/>
        <v>4571815</v>
      </c>
      <c r="I73" s="32">
        <f t="shared" si="5"/>
        <v>1601311</v>
      </c>
      <c r="J73" s="32">
        <f t="shared" si="5"/>
        <v>13187604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1294494</v>
      </c>
      <c r="D74" s="32">
        <f t="shared" ref="D74:J74" si="6">SUM(D72:D73)</f>
        <v>10167409</v>
      </c>
      <c r="E74" s="32">
        <f t="shared" si="6"/>
        <v>5899</v>
      </c>
      <c r="F74" s="32">
        <f t="shared" si="6"/>
        <v>94100</v>
      </c>
      <c r="G74" s="32">
        <f t="shared" si="6"/>
        <v>1105316</v>
      </c>
      <c r="H74" s="32">
        <f t="shared" si="6"/>
        <v>5724813</v>
      </c>
      <c r="I74" s="32">
        <f t="shared" si="6"/>
        <v>1825051</v>
      </c>
      <c r="J74" s="32">
        <f t="shared" si="6"/>
        <v>15986322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4 B72:H77 B5:B71 D5:D71 F5:F71 H5:H71">
    <cfRule type="expression" dxfId="10" priority="86" stopIfTrue="1">
      <formula>CellHasFormula</formula>
    </cfRule>
  </conditionalFormatting>
  <conditionalFormatting sqref="C5:C71">
    <cfRule type="expression" dxfId="9" priority="3" stopIfTrue="1">
      <formula>CellHasFormula</formula>
    </cfRule>
  </conditionalFormatting>
  <conditionalFormatting sqref="E5:E71">
    <cfRule type="expression" dxfId="8" priority="2" stopIfTrue="1">
      <formula>CellHasFormula</formula>
    </cfRule>
  </conditionalFormatting>
  <conditionalFormatting sqref="G5:G56 G58:G71">
    <cfRule type="expression" dxfId="7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pane ySplit="4" topLeftCell="A47" activePane="bottomLeft" state="frozen"/>
      <selection pane="bottomLeft" activeCell="G73" sqref="G73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8978</v>
      </c>
      <c r="D5" s="31">
        <f>(Jul!C5*6)+(Aug!C5*5)+(Sep!C5*4)+(Oct!C5*3)+(Nov!C5*2)+(Dec!C5*1)</f>
        <v>697769</v>
      </c>
      <c r="E5" s="8"/>
      <c r="F5" s="31">
        <f>(Jul!E5*6)+(Aug!E5*5)+(Sep!E5*4)+(Oct!E5*3)+(Nov!E5*2)+(Dec!E5*1)</f>
        <v>6415</v>
      </c>
      <c r="G5" s="8">
        <v>24313</v>
      </c>
      <c r="H5" s="31">
        <f>Nov!H5+G5</f>
        <v>362878</v>
      </c>
      <c r="I5" s="31">
        <f t="shared" ref="I5:I63" si="0">C5+E5+G5</f>
        <v>33291</v>
      </c>
      <c r="J5" s="31">
        <f t="shared" ref="J5:J63" si="1">D5+F5+H5</f>
        <v>1067062</v>
      </c>
    </row>
    <row r="6" spans="1:10" s="11" customFormat="1" ht="15.75" customHeight="1" x14ac:dyDescent="0.2">
      <c r="A6" s="9" t="s">
        <v>23</v>
      </c>
      <c r="B6" s="10" t="s">
        <v>22</v>
      </c>
      <c r="C6" s="7">
        <v>3228</v>
      </c>
      <c r="D6" s="31">
        <f>(Jul!C6*6)+(Aug!C6*5)+(Sep!C6*4)+(Oct!C6*3)+(Nov!C6*2)+(Dec!C6*1)</f>
        <v>27432</v>
      </c>
      <c r="E6" s="8"/>
      <c r="F6" s="31">
        <f>(Jul!E6*6)+(Aug!E6*5)+(Sep!E6*4)+(Oct!E6*3)+(Nov!E6*2)+(Dec!E6*1)</f>
        <v>0</v>
      </c>
      <c r="G6" s="8">
        <v>6679</v>
      </c>
      <c r="H6" s="31">
        <f>Nov!H6+G6</f>
        <v>9454</v>
      </c>
      <c r="I6" s="31">
        <f t="shared" si="0"/>
        <v>9907</v>
      </c>
      <c r="J6" s="31">
        <f t="shared" si="1"/>
        <v>36886</v>
      </c>
    </row>
    <row r="7" spans="1:10" s="1" customFormat="1" ht="15.75" customHeight="1" x14ac:dyDescent="0.2">
      <c r="A7" s="5" t="s">
        <v>24</v>
      </c>
      <c r="B7" s="6" t="s">
        <v>22</v>
      </c>
      <c r="C7" s="7">
        <v>3621</v>
      </c>
      <c r="D7" s="31">
        <f>(Jul!C7*6)+(Aug!C7*5)+(Sep!C7*4)+(Oct!C7*3)+(Nov!C7*2)+(Dec!C7*1)</f>
        <v>13750</v>
      </c>
      <c r="E7" s="8"/>
      <c r="F7" s="31">
        <f>(Jul!E7*6)+(Aug!E7*5)+(Sep!E7*4)+(Oct!E7*3)+(Nov!E7*2)+(Dec!E7*1)</f>
        <v>0</v>
      </c>
      <c r="G7" s="8">
        <v>20281</v>
      </c>
      <c r="H7" s="31">
        <f>Nov!H7+G7</f>
        <v>25731</v>
      </c>
      <c r="I7" s="31">
        <f t="shared" si="0"/>
        <v>23902</v>
      </c>
      <c r="J7" s="31">
        <f t="shared" si="1"/>
        <v>39481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3336</v>
      </c>
      <c r="D8" s="31">
        <f>(Jul!C8*6)+(Aug!C8*5)+(Sep!C8*4)+(Oct!C8*3)+(Nov!C8*2)+(Dec!C8*1)</f>
        <v>13436</v>
      </c>
      <c r="E8" s="8"/>
      <c r="F8" s="31">
        <f>(Jul!E8*6)+(Aug!E8*5)+(Sep!E8*4)+(Oct!E8*3)+(Nov!E8*2)+(Dec!E8*1)</f>
        <v>0</v>
      </c>
      <c r="G8" s="8">
        <v>2448</v>
      </c>
      <c r="H8" s="31">
        <f>Nov!H8+G8</f>
        <v>3129</v>
      </c>
      <c r="I8" s="31">
        <f t="shared" si="0"/>
        <v>5784</v>
      </c>
      <c r="J8" s="31">
        <f t="shared" si="1"/>
        <v>16565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(Jul!C9*6)+(Aug!C9*5)+(Sep!C9*4)+(Oct!C9*3)+(Nov!C9*2)+(Dec!C9*1)</f>
        <v>110916</v>
      </c>
      <c r="E9" s="8"/>
      <c r="F9" s="31">
        <f>(Jul!E9*6)+(Aug!E9*5)+(Sep!E9*4)+(Oct!E9*3)+(Nov!E9*2)+(Dec!E9*1)</f>
        <v>0</v>
      </c>
      <c r="G9" s="8"/>
      <c r="H9" s="31">
        <f>Nov!H9+G9</f>
        <v>55862</v>
      </c>
      <c r="I9" s="31">
        <f t="shared" si="0"/>
        <v>0</v>
      </c>
      <c r="J9" s="31">
        <f t="shared" si="1"/>
        <v>166778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3057</v>
      </c>
      <c r="D10" s="31">
        <f>(Jul!C10*6)+(Aug!C10*5)+(Sep!C10*4)+(Oct!C10*3)+(Nov!C10*2)+(Dec!C10*1)</f>
        <v>254149</v>
      </c>
      <c r="E10" s="8"/>
      <c r="F10" s="31">
        <f>(Jul!E10*6)+(Aug!E10*5)+(Sep!E10*4)+(Oct!E10*3)+(Nov!E10*2)+(Dec!E10*1)</f>
        <v>10980</v>
      </c>
      <c r="G10" s="8">
        <v>25445</v>
      </c>
      <c r="H10" s="31">
        <f>Nov!H10+G10</f>
        <v>160007</v>
      </c>
      <c r="I10" s="31">
        <f t="shared" si="0"/>
        <v>28502</v>
      </c>
      <c r="J10" s="31">
        <f t="shared" si="1"/>
        <v>425136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4273</v>
      </c>
      <c r="D11" s="31">
        <f>(Jul!C11*6)+(Aug!C11*5)+(Sep!C11*4)+(Oct!C11*3)+(Nov!C11*2)+(Dec!C11*1)</f>
        <v>134390</v>
      </c>
      <c r="E11" s="8"/>
      <c r="F11" s="31">
        <f>(Jul!E11*6)+(Aug!E11*5)+(Sep!E11*4)+(Oct!E11*3)+(Nov!E11*2)+(Dec!E11*1)</f>
        <v>0</v>
      </c>
      <c r="G11" s="8">
        <v>9650</v>
      </c>
      <c r="H11" s="31">
        <f>Nov!H11+G11</f>
        <v>92593</v>
      </c>
      <c r="I11" s="31">
        <f t="shared" si="0"/>
        <v>13923</v>
      </c>
      <c r="J11" s="31">
        <f t="shared" si="1"/>
        <v>226983</v>
      </c>
    </row>
    <row r="12" spans="1:10" s="11" customFormat="1" ht="15.75" customHeight="1" x14ac:dyDescent="0.2">
      <c r="A12" s="9" t="s">
        <v>36</v>
      </c>
      <c r="B12" s="10" t="s">
        <v>22</v>
      </c>
      <c r="C12" s="7">
        <v>140</v>
      </c>
      <c r="D12" s="31">
        <f>(Jul!C12*6)+(Aug!C12*5)+(Sep!C12*4)+(Oct!C12*3)+(Nov!C12*2)+(Dec!C12*1)</f>
        <v>7095</v>
      </c>
      <c r="E12" s="8"/>
      <c r="F12" s="31">
        <f>(Jul!E12*6)+(Aug!E12*5)+(Sep!E12*4)+(Oct!E12*3)+(Nov!E12*2)+(Dec!E12*1)</f>
        <v>0</v>
      </c>
      <c r="G12" s="8">
        <v>136</v>
      </c>
      <c r="H12" s="31">
        <f>Nov!H12+G12</f>
        <v>408</v>
      </c>
      <c r="I12" s="31">
        <f t="shared" si="0"/>
        <v>276</v>
      </c>
      <c r="J12" s="31">
        <f t="shared" si="1"/>
        <v>7503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280</v>
      </c>
      <c r="D13" s="31">
        <f>(Jul!C13*6)+(Aug!C13*5)+(Sep!C13*4)+(Oct!C13*3)+(Nov!C13*2)+(Dec!C13*1)</f>
        <v>13154</v>
      </c>
      <c r="E13" s="8"/>
      <c r="F13" s="31">
        <f>(Jul!E13*6)+(Aug!E13*5)+(Sep!E13*4)+(Oct!E13*3)+(Nov!E13*2)+(Dec!E13*1)</f>
        <v>0</v>
      </c>
      <c r="G13" s="8">
        <v>682</v>
      </c>
      <c r="H13" s="31">
        <f>Nov!H13+G13</f>
        <v>55680</v>
      </c>
      <c r="I13" s="31">
        <f t="shared" si="0"/>
        <v>962</v>
      </c>
      <c r="J13" s="31">
        <f t="shared" si="1"/>
        <v>68834</v>
      </c>
    </row>
    <row r="14" spans="1:10" s="1" customFormat="1" ht="15.75" customHeight="1" x14ac:dyDescent="0.2">
      <c r="A14" s="5" t="s">
        <v>40</v>
      </c>
      <c r="B14" s="6" t="s">
        <v>22</v>
      </c>
      <c r="C14" s="7">
        <v>9514</v>
      </c>
      <c r="D14" s="31">
        <f>(Jul!C14*6)+(Aug!C14*5)+(Sep!C14*4)+(Oct!C14*3)+(Nov!C14*2)+(Dec!C14*1)</f>
        <v>62531</v>
      </c>
      <c r="E14" s="8"/>
      <c r="F14" s="31">
        <f>(Jul!E14*6)+(Aug!E14*5)+(Sep!E14*4)+(Oct!E14*3)+(Nov!E14*2)+(Dec!E14*1)</f>
        <v>0</v>
      </c>
      <c r="G14" s="8">
        <v>41276</v>
      </c>
      <c r="H14" s="31">
        <f>Nov!H14+G14</f>
        <v>77873</v>
      </c>
      <c r="I14" s="31">
        <f t="shared" si="0"/>
        <v>50790</v>
      </c>
      <c r="J14" s="31">
        <f t="shared" si="1"/>
        <v>140404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(Jul!C15*6)+(Aug!C15*5)+(Sep!C15*4)+(Oct!C15*3)+(Nov!C15*2)+(Dec!C15*1)</f>
        <v>2228</v>
      </c>
      <c r="E15" s="8"/>
      <c r="F15" s="31">
        <f>(Jul!E15*6)+(Aug!E15*5)+(Sep!E15*4)+(Oct!E15*3)+(Nov!E15*2)+(Dec!E15*1)</f>
        <v>0</v>
      </c>
      <c r="G15" s="8"/>
      <c r="H15" s="31">
        <f>Nov!H15+G15</f>
        <v>912</v>
      </c>
      <c r="I15" s="31">
        <f t="shared" si="0"/>
        <v>0</v>
      </c>
      <c r="J15" s="31">
        <f t="shared" si="1"/>
        <v>3140</v>
      </c>
    </row>
    <row r="16" spans="1:10" s="1" customFormat="1" ht="15.75" customHeight="1" x14ac:dyDescent="0.2">
      <c r="A16" s="5" t="s">
        <v>45</v>
      </c>
      <c r="B16" s="6" t="s">
        <v>22</v>
      </c>
      <c r="C16" s="7">
        <v>7666</v>
      </c>
      <c r="D16" s="31">
        <f>(Jul!C16*6)+(Aug!C16*5)+(Sep!C16*4)+(Oct!C16*3)+(Nov!C16*2)+(Dec!C16*1)</f>
        <v>185381</v>
      </c>
      <c r="E16" s="8"/>
      <c r="F16" s="31">
        <f>(Jul!E16*6)+(Aug!E16*5)+(Sep!E16*4)+(Oct!E16*3)+(Nov!E16*2)+(Dec!E16*1)</f>
        <v>0</v>
      </c>
      <c r="G16" s="8">
        <v>2332</v>
      </c>
      <c r="H16" s="31">
        <f>Nov!H16+G16</f>
        <v>86827</v>
      </c>
      <c r="I16" s="31">
        <f t="shared" si="0"/>
        <v>9998</v>
      </c>
      <c r="J16" s="31">
        <f t="shared" si="1"/>
        <v>272208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3968</v>
      </c>
      <c r="D17" s="31">
        <f>(Jul!C17*6)+(Aug!C17*5)+(Sep!C17*4)+(Oct!C17*3)+(Nov!C17*2)+(Dec!C17*1)</f>
        <v>65050</v>
      </c>
      <c r="E17" s="8"/>
      <c r="F17" s="31">
        <f>(Jul!E17*6)+(Aug!E17*5)+(Sep!E17*4)+(Oct!E17*3)+(Nov!E17*2)+(Dec!E17*1)</f>
        <v>0</v>
      </c>
      <c r="G17" s="8">
        <v>5875</v>
      </c>
      <c r="H17" s="31">
        <f>Nov!H17+G17</f>
        <v>41409</v>
      </c>
      <c r="I17" s="31">
        <f t="shared" si="0"/>
        <v>9843</v>
      </c>
      <c r="J17" s="31">
        <f t="shared" si="1"/>
        <v>106459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0</v>
      </c>
      <c r="E19" s="8"/>
      <c r="F19" s="31">
        <f>(Jul!E19*6)+(Aug!E19*5)+(Sep!E19*4)+(Oct!E19*3)+(Nov!E19*2)+(Dec!E19*1)</f>
        <v>0</v>
      </c>
      <c r="G19" s="8"/>
      <c r="H19" s="31">
        <f>Nov!H19+G19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53365</v>
      </c>
      <c r="E20" s="8"/>
      <c r="F20" s="31">
        <f>(Jul!E20*6)+(Aug!E20*5)+(Sep!E20*4)+(Oct!E20*3)+(Nov!E20*2)+(Dec!E20*1)</f>
        <v>0</v>
      </c>
      <c r="G20" s="8"/>
      <c r="H20" s="31">
        <f>Nov!H20+G20</f>
        <v>3235</v>
      </c>
      <c r="I20" s="31">
        <f t="shared" si="0"/>
        <v>0</v>
      </c>
      <c r="J20" s="31">
        <f t="shared" si="1"/>
        <v>56600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(Jul!C21*6)+(Aug!C21*5)+(Sep!C21*4)+(Oct!C21*3)+(Nov!C21*2)+(Dec!C21*1)</f>
        <v>23822</v>
      </c>
      <c r="E21" s="8"/>
      <c r="F21" s="31">
        <f>(Jul!E21*6)+(Aug!E21*5)+(Sep!E21*4)+(Oct!E21*3)+(Nov!E21*2)+(Dec!E21*1)</f>
        <v>0</v>
      </c>
      <c r="G21" s="8"/>
      <c r="H21" s="31">
        <f>Nov!H21+G21</f>
        <v>17273</v>
      </c>
      <c r="I21" s="31">
        <f t="shared" si="0"/>
        <v>0</v>
      </c>
      <c r="J21" s="31">
        <f t="shared" si="1"/>
        <v>41095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429</v>
      </c>
      <c r="D22" s="31">
        <f>(Jul!C22*6)+(Aug!C22*5)+(Sep!C22*4)+(Oct!C22*3)+(Nov!C22*2)+(Dec!C22*1)</f>
        <v>17921</v>
      </c>
      <c r="E22" s="8"/>
      <c r="F22" s="31">
        <f>(Jul!E22*6)+(Aug!E22*5)+(Sep!E22*4)+(Oct!E22*3)+(Nov!E22*2)+(Dec!E22*1)</f>
        <v>0</v>
      </c>
      <c r="G22" s="8">
        <v>1263</v>
      </c>
      <c r="H22" s="31">
        <f>Nov!H22+G22</f>
        <v>6607</v>
      </c>
      <c r="I22" s="31">
        <f t="shared" si="0"/>
        <v>1692</v>
      </c>
      <c r="J22" s="31">
        <f t="shared" si="1"/>
        <v>24528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(Jul!C23*6)+(Aug!C23*5)+(Sep!C23*4)+(Oct!C23*3)+(Nov!C23*2)+(Dec!C23*1)</f>
        <v>5130</v>
      </c>
      <c r="E23" s="8"/>
      <c r="F23" s="31">
        <f>(Jul!E23*6)+(Aug!E23*5)+(Sep!E23*4)+(Oct!E23*3)+(Nov!E23*2)+(Dec!E23*1)</f>
        <v>0</v>
      </c>
      <c r="G23" s="8"/>
      <c r="H23" s="31">
        <f>Nov!H23+G23</f>
        <v>1711</v>
      </c>
      <c r="I23" s="31">
        <f t="shared" si="0"/>
        <v>0</v>
      </c>
      <c r="J23" s="31">
        <f t="shared" si="1"/>
        <v>6841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(Jul!C24*6)+(Aug!C24*5)+(Sep!C24*4)+(Oct!C24*3)+(Nov!C24*2)+(Dec!C24*1)</f>
        <v>65785</v>
      </c>
      <c r="E24" s="8"/>
      <c r="F24" s="31">
        <f>(Jul!E24*6)+(Aug!E24*5)+(Sep!E24*4)+(Oct!E24*3)+(Nov!E24*2)+(Dec!E24*1)</f>
        <v>0</v>
      </c>
      <c r="G24" s="8"/>
      <c r="H24" s="31">
        <f>Nov!H24+G24</f>
        <v>153712</v>
      </c>
      <c r="I24" s="31">
        <f t="shared" si="0"/>
        <v>0</v>
      </c>
      <c r="J24" s="31">
        <f t="shared" si="1"/>
        <v>219497</v>
      </c>
    </row>
    <row r="25" spans="1:10" s="1" customFormat="1" ht="15.75" customHeight="1" x14ac:dyDescent="0.2">
      <c r="A25" s="5" t="s">
        <v>62</v>
      </c>
      <c r="B25" s="6" t="s">
        <v>22</v>
      </c>
      <c r="C25" s="7">
        <v>140</v>
      </c>
      <c r="D25" s="31">
        <f>(Jul!C25*6)+(Aug!C25*5)+(Sep!C25*4)+(Oct!C25*3)+(Nov!C25*2)+(Dec!C25*1)</f>
        <v>43281</v>
      </c>
      <c r="E25" s="8"/>
      <c r="F25" s="31">
        <f>(Jul!E25*6)+(Aug!E25*5)+(Sep!E25*4)+(Oct!E25*3)+(Nov!E25*2)+(Dec!E25*1)</f>
        <v>0</v>
      </c>
      <c r="G25" s="8">
        <v>136</v>
      </c>
      <c r="H25" s="31">
        <f>Nov!H25+G25</f>
        <v>27915</v>
      </c>
      <c r="I25" s="31">
        <f t="shared" si="0"/>
        <v>276</v>
      </c>
      <c r="J25" s="31">
        <f t="shared" si="1"/>
        <v>71196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(Jul!C26*6)+(Aug!C26*5)+(Sep!C26*4)+(Oct!C26*3)+(Nov!C26*2)+(Dec!C26*1)</f>
        <v>104074</v>
      </c>
      <c r="E26" s="8"/>
      <c r="F26" s="31">
        <f>(Jul!E26*6)+(Aug!E26*5)+(Sep!E26*4)+(Oct!E26*3)+(Nov!E26*2)+(Dec!E26*1)</f>
        <v>0</v>
      </c>
      <c r="G26" s="8"/>
      <c r="H26" s="31">
        <f>Nov!H26+G26</f>
        <v>30177</v>
      </c>
      <c r="I26" s="31">
        <f t="shared" si="0"/>
        <v>0</v>
      </c>
      <c r="J26" s="31">
        <f t="shared" si="1"/>
        <v>134251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(Jul!C27*6)+(Aug!C27*5)+(Sep!C27*4)+(Oct!C27*3)+(Nov!C27*2)+(Dec!C27*1)</f>
        <v>32130</v>
      </c>
      <c r="E27" s="8"/>
      <c r="F27" s="31">
        <f>(Jul!E27*6)+(Aug!E27*5)+(Sep!E27*4)+(Oct!E27*3)+(Nov!E27*2)+(Dec!E27*1)</f>
        <v>0</v>
      </c>
      <c r="G27" s="8"/>
      <c r="H27" s="31">
        <f>Nov!H27+G27</f>
        <v>8795</v>
      </c>
      <c r="I27" s="31">
        <f t="shared" si="0"/>
        <v>0</v>
      </c>
      <c r="J27" s="31">
        <f t="shared" si="1"/>
        <v>40925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(Jul!C28*6)+(Aug!C28*5)+(Sep!C28*4)+(Oct!C28*3)+(Nov!C28*2)+(Dec!C28*1)</f>
        <v>50448</v>
      </c>
      <c r="E28" s="8"/>
      <c r="F28" s="31">
        <f>(Jul!E28*6)+(Aug!E28*5)+(Sep!E28*4)+(Oct!E28*3)+(Nov!E28*2)+(Dec!E28*1)</f>
        <v>0</v>
      </c>
      <c r="G28" s="8"/>
      <c r="H28" s="31">
        <f>Nov!H28+G28</f>
        <v>9403</v>
      </c>
      <c r="I28" s="31">
        <f t="shared" si="0"/>
        <v>0</v>
      </c>
      <c r="J28" s="31">
        <f t="shared" si="1"/>
        <v>59851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(Jul!C29*6)+(Aug!C29*5)+(Sep!C29*4)+(Oct!C29*3)+(Nov!C29*2)+(Dec!C29*1)</f>
        <v>13067</v>
      </c>
      <c r="E29" s="8"/>
      <c r="F29" s="31">
        <f>(Jul!E29*6)+(Aug!E29*5)+(Sep!E29*4)+(Oct!E29*3)+(Nov!E29*2)+(Dec!E29*1)</f>
        <v>0</v>
      </c>
      <c r="G29" s="8"/>
      <c r="H29" s="31">
        <f>Nov!H29+G29</f>
        <v>2899</v>
      </c>
      <c r="I29" s="31">
        <f t="shared" si="0"/>
        <v>0</v>
      </c>
      <c r="J29" s="31">
        <f t="shared" si="1"/>
        <v>15966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3336</v>
      </c>
      <c r="D30" s="31">
        <f>(Jul!C30*6)+(Aug!C30*5)+(Sep!C30*4)+(Oct!C30*3)+(Nov!C30*2)+(Dec!C30*1)</f>
        <v>55820</v>
      </c>
      <c r="E30" s="8"/>
      <c r="F30" s="31">
        <f>(Jul!E30*6)+(Aug!E30*5)+(Sep!E30*4)+(Oct!E30*3)+(Nov!E30*2)+(Dec!E30*1)</f>
        <v>0</v>
      </c>
      <c r="G30" s="8">
        <v>6104</v>
      </c>
      <c r="H30" s="31">
        <f>Nov!H30+G30</f>
        <v>20796</v>
      </c>
      <c r="I30" s="31">
        <f t="shared" si="0"/>
        <v>9440</v>
      </c>
      <c r="J30" s="31">
        <f t="shared" si="1"/>
        <v>76616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1868</v>
      </c>
      <c r="D31" s="31">
        <f>(Jul!C31*6)+(Aug!C31*5)+(Sep!C31*4)+(Oct!C31*3)+(Nov!C31*2)+(Dec!C31*1)</f>
        <v>109539</v>
      </c>
      <c r="E31" s="8"/>
      <c r="F31" s="31">
        <f>(Jul!E31*6)+(Aug!E31*5)+(Sep!E31*4)+(Oct!E31*3)+(Nov!E31*2)+(Dec!E31*1)</f>
        <v>0</v>
      </c>
      <c r="G31" s="8">
        <v>2144</v>
      </c>
      <c r="H31" s="31">
        <f>Nov!H31+G31</f>
        <v>46476</v>
      </c>
      <c r="I31" s="31">
        <f t="shared" si="0"/>
        <v>4012</v>
      </c>
      <c r="J31" s="31">
        <f t="shared" si="1"/>
        <v>156015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10259</v>
      </c>
      <c r="D32" s="31">
        <f>(Jul!C32*6)+(Aug!C32*5)+(Sep!C32*4)+(Oct!C32*3)+(Nov!C32*2)+(Dec!C32*1)</f>
        <v>77409</v>
      </c>
      <c r="E32" s="8"/>
      <c r="F32" s="31">
        <f>(Jul!E32*6)+(Aug!E32*5)+(Sep!E32*4)+(Oct!E32*3)+(Nov!E32*2)+(Dec!E32*1)</f>
        <v>0</v>
      </c>
      <c r="G32" s="8">
        <v>53093</v>
      </c>
      <c r="H32" s="31">
        <f>Nov!H32+G32</f>
        <v>109324</v>
      </c>
      <c r="I32" s="31">
        <f t="shared" si="0"/>
        <v>63352</v>
      </c>
      <c r="J32" s="31">
        <f t="shared" si="1"/>
        <v>186733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19186</v>
      </c>
      <c r="D33" s="31">
        <f>(Jul!C33*6)+(Aug!C33*5)+(Sep!C33*4)+(Oct!C33*3)+(Nov!C33*2)+(Dec!C33*1)</f>
        <v>411021</v>
      </c>
      <c r="E33" s="8"/>
      <c r="F33" s="31">
        <f>(Jul!E33*6)+(Aug!E33*5)+(Sep!E33*4)+(Oct!E33*3)+(Nov!E33*2)+(Dec!E33*1)</f>
        <v>0</v>
      </c>
      <c r="G33" s="8">
        <v>15416</v>
      </c>
      <c r="H33" s="31">
        <f>Nov!H33+G33</f>
        <v>138286</v>
      </c>
      <c r="I33" s="31">
        <f t="shared" si="0"/>
        <v>34602</v>
      </c>
      <c r="J33" s="31">
        <f t="shared" si="1"/>
        <v>549307</v>
      </c>
    </row>
    <row r="34" spans="1:10" s="1" customFormat="1" ht="15.75" customHeight="1" x14ac:dyDescent="0.2">
      <c r="A34" s="5" t="s">
        <v>28</v>
      </c>
      <c r="B34" s="6" t="s">
        <v>20</v>
      </c>
      <c r="C34" s="7">
        <v>5180</v>
      </c>
      <c r="D34" s="31">
        <f>(Jul!C34*6)+(Aug!C34*5)+(Sep!C34*4)+(Oct!C34*3)+(Nov!C34*2)+(Dec!C34*1)</f>
        <v>67862</v>
      </c>
      <c r="E34" s="8"/>
      <c r="F34" s="31">
        <f>(Jul!E34*6)+(Aug!E34*5)+(Sep!E34*4)+(Oct!E34*3)+(Nov!E34*2)+(Dec!E34*1)</f>
        <v>0</v>
      </c>
      <c r="G34" s="8"/>
      <c r="H34" s="31">
        <f>Nov!H34+G34</f>
        <v>36491</v>
      </c>
      <c r="I34" s="31">
        <f t="shared" si="0"/>
        <v>5180</v>
      </c>
      <c r="J34" s="31">
        <f t="shared" si="1"/>
        <v>104353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23591</v>
      </c>
      <c r="D35" s="31">
        <f>(Jul!C35*6)+(Aug!C35*5)+(Sep!C35*4)+(Oct!C35*3)+(Nov!C35*2)+(Dec!C35*1)</f>
        <v>977834</v>
      </c>
      <c r="E35" s="8"/>
      <c r="F35" s="31">
        <f>(Jul!E35*6)+(Aug!E35*5)+(Sep!E35*4)+(Oct!E35*3)+(Nov!E35*2)+(Dec!E35*1)</f>
        <v>3252</v>
      </c>
      <c r="G35" s="8">
        <v>89898</v>
      </c>
      <c r="H35" s="31">
        <f>Nov!H35+G35</f>
        <v>294541</v>
      </c>
      <c r="I35" s="31">
        <f t="shared" si="0"/>
        <v>113489</v>
      </c>
      <c r="J35" s="31">
        <f t="shared" si="1"/>
        <v>1275627</v>
      </c>
    </row>
    <row r="36" spans="1:10" s="11" customFormat="1" ht="15.75" customHeight="1" x14ac:dyDescent="0.2">
      <c r="A36" s="9" t="s">
        <v>32</v>
      </c>
      <c r="B36" s="10" t="s">
        <v>20</v>
      </c>
      <c r="C36" s="7">
        <v>140</v>
      </c>
      <c r="D36" s="31">
        <f>(Jul!C36*6)+(Aug!C36*5)+(Sep!C36*4)+(Oct!C36*3)+(Nov!C36*2)+(Dec!C36*1)</f>
        <v>140</v>
      </c>
      <c r="E36" s="8"/>
      <c r="F36" s="31">
        <f>(Jul!E36*6)+(Aug!E36*5)+(Sep!E36*4)+(Oct!E36*3)+(Nov!E36*2)+(Dec!E36*1)</f>
        <v>0</v>
      </c>
      <c r="G36" s="8"/>
      <c r="H36" s="31">
        <f>Nov!H36+G36</f>
        <v>0</v>
      </c>
      <c r="I36" s="31">
        <f t="shared" si="0"/>
        <v>140</v>
      </c>
      <c r="J36" s="31">
        <f t="shared" si="1"/>
        <v>140</v>
      </c>
    </row>
    <row r="37" spans="1:10" s="1" customFormat="1" ht="15.75" customHeight="1" x14ac:dyDescent="0.2">
      <c r="A37" s="5" t="s">
        <v>33</v>
      </c>
      <c r="B37" s="6" t="s">
        <v>20</v>
      </c>
      <c r="C37" s="7">
        <v>136</v>
      </c>
      <c r="D37" s="31">
        <f>(Jul!C37*6)+(Aug!C37*5)+(Sep!C37*4)+(Oct!C37*3)+(Nov!C37*2)+(Dec!C37*1)</f>
        <v>51341</v>
      </c>
      <c r="E37" s="8"/>
      <c r="F37" s="31">
        <f>(Jul!E37*6)+(Aug!E37*5)+(Sep!E37*4)+(Oct!E37*3)+(Nov!E37*2)+(Dec!E37*1)</f>
        <v>0</v>
      </c>
      <c r="G37" s="8"/>
      <c r="H37" s="31">
        <f>Nov!H37+G37</f>
        <v>40180</v>
      </c>
      <c r="I37" s="31">
        <f t="shared" si="0"/>
        <v>136</v>
      </c>
      <c r="J37" s="31">
        <f t="shared" si="1"/>
        <v>91521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9067</v>
      </c>
      <c r="D38" s="31">
        <f>(Jul!C38*6)+(Aug!C38*5)+(Sep!C38*4)+(Oct!C38*3)+(Nov!C38*2)+(Dec!C38*1)</f>
        <v>193930</v>
      </c>
      <c r="E38" s="8">
        <v>654</v>
      </c>
      <c r="F38" s="31">
        <f>(Jul!E38*6)+(Aug!E38*5)+(Sep!E38*4)+(Oct!E38*3)+(Nov!E38*2)+(Dec!E38*1)</f>
        <v>654</v>
      </c>
      <c r="G38" s="8">
        <v>16671</v>
      </c>
      <c r="H38" s="31">
        <f>Nov!H38+G38</f>
        <v>57756</v>
      </c>
      <c r="I38" s="31">
        <f t="shared" si="0"/>
        <v>26392</v>
      </c>
      <c r="J38" s="31">
        <f t="shared" si="1"/>
        <v>252340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60909</v>
      </c>
      <c r="D39" s="31">
        <f>(Jul!C39*6)+(Aug!C39*5)+(Sep!C39*4)+(Oct!C39*3)+(Nov!C39*2)+(Dec!C39*1)</f>
        <v>882673</v>
      </c>
      <c r="E39" s="8"/>
      <c r="F39" s="31">
        <f>(Jul!E39*6)+(Aug!E39*5)+(Sep!E39*4)+(Oct!E39*3)+(Nov!E39*2)+(Dec!E39*1)</f>
        <v>0</v>
      </c>
      <c r="G39" s="8">
        <v>34159</v>
      </c>
      <c r="H39" s="31">
        <f>Nov!H39+G39</f>
        <v>478179</v>
      </c>
      <c r="I39" s="31">
        <f t="shared" si="0"/>
        <v>95068</v>
      </c>
      <c r="J39" s="31">
        <f t="shared" si="1"/>
        <v>1360852</v>
      </c>
    </row>
    <row r="40" spans="1:10" s="1" customFormat="1" ht="15.75" customHeight="1" x14ac:dyDescent="0.2">
      <c r="A40" s="5" t="s">
        <v>38</v>
      </c>
      <c r="B40" s="6" t="s">
        <v>20</v>
      </c>
      <c r="C40" s="7">
        <v>760</v>
      </c>
      <c r="D40" s="31">
        <f>(Jul!C40*6)+(Aug!C40*5)+(Sep!C40*4)+(Oct!C40*3)+(Nov!C40*2)+(Dec!C40*1)</f>
        <v>260090</v>
      </c>
      <c r="E40" s="8"/>
      <c r="F40" s="31">
        <f>(Jul!E40*6)+(Aug!E40*5)+(Sep!E40*4)+(Oct!E40*3)+(Nov!E40*2)+(Dec!E40*1)</f>
        <v>0</v>
      </c>
      <c r="G40" s="8"/>
      <c r="H40" s="31">
        <f>Nov!H40+G40</f>
        <v>313960</v>
      </c>
      <c r="I40" s="31">
        <f t="shared" si="0"/>
        <v>760</v>
      </c>
      <c r="J40" s="31">
        <f t="shared" si="1"/>
        <v>574050</v>
      </c>
    </row>
    <row r="41" spans="1:10" s="11" customFormat="1" ht="15.75" customHeight="1" x14ac:dyDescent="0.2">
      <c r="A41" s="9" t="s">
        <v>39</v>
      </c>
      <c r="B41" s="10" t="s">
        <v>20</v>
      </c>
      <c r="C41" s="7">
        <v>879</v>
      </c>
      <c r="D41" s="31">
        <f>(Jul!C41*6)+(Aug!C41*5)+(Sep!C41*4)+(Oct!C41*3)+(Nov!C41*2)+(Dec!C41*1)</f>
        <v>204024</v>
      </c>
      <c r="E41" s="8"/>
      <c r="F41" s="31">
        <f>(Jul!E41*6)+(Aug!E41*5)+(Sep!E41*4)+(Oct!E41*3)+(Nov!E41*2)+(Dec!E41*1)</f>
        <v>0</v>
      </c>
      <c r="G41" s="8">
        <v>6843</v>
      </c>
      <c r="H41" s="31">
        <f>Nov!H41+G41</f>
        <v>14413</v>
      </c>
      <c r="I41" s="31">
        <f t="shared" si="0"/>
        <v>7722</v>
      </c>
      <c r="J41" s="31">
        <f t="shared" si="1"/>
        <v>218437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14310</v>
      </c>
      <c r="D42" s="31">
        <f>(Jul!C42*6)+(Aug!C42*5)+(Sep!C42*4)+(Oct!C42*3)+(Nov!C42*2)+(Dec!C42*1)</f>
        <v>263146</v>
      </c>
      <c r="E42" s="8"/>
      <c r="F42" s="31">
        <f>(Jul!E42*6)+(Aug!E42*5)+(Sep!E42*4)+(Oct!E42*3)+(Nov!E42*2)+(Dec!E42*1)</f>
        <v>0</v>
      </c>
      <c r="G42" s="8">
        <v>84214</v>
      </c>
      <c r="H42" s="31">
        <f>Nov!H42+G42</f>
        <v>171619</v>
      </c>
      <c r="I42" s="31">
        <f t="shared" si="0"/>
        <v>98524</v>
      </c>
      <c r="J42" s="31">
        <f t="shared" si="1"/>
        <v>434765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43226</v>
      </c>
      <c r="D43" s="31">
        <f>(Jul!C43*6)+(Aug!C43*5)+(Sep!C43*4)+(Oct!C43*3)+(Nov!C43*2)+(Dec!C43*1)</f>
        <v>768594</v>
      </c>
      <c r="E43" s="8"/>
      <c r="F43" s="31">
        <f>(Jul!E43*6)+(Aug!E43*5)+(Sep!E43*4)+(Oct!E43*3)+(Nov!E43*2)+(Dec!E43*1)</f>
        <v>1508</v>
      </c>
      <c r="G43" s="8">
        <v>53991</v>
      </c>
      <c r="H43" s="31">
        <f>Nov!H43+G43</f>
        <v>434658</v>
      </c>
      <c r="I43" s="31">
        <f t="shared" si="0"/>
        <v>97217</v>
      </c>
      <c r="J43" s="31">
        <f t="shared" si="1"/>
        <v>1204760</v>
      </c>
    </row>
    <row r="44" spans="1:10" s="11" customFormat="1" ht="15.75" customHeight="1" x14ac:dyDescent="0.2">
      <c r="A44" s="9" t="s">
        <v>43</v>
      </c>
      <c r="B44" s="10" t="s">
        <v>20</v>
      </c>
      <c r="C44" s="7">
        <v>3802</v>
      </c>
      <c r="D44" s="31">
        <f>(Jul!C44*6)+(Aug!C44*5)+(Sep!C44*4)+(Oct!C44*3)+(Nov!C44*2)+(Dec!C44*1)</f>
        <v>533755</v>
      </c>
      <c r="E44" s="8"/>
      <c r="F44" s="31">
        <f>(Jul!E44*6)+(Aug!E44*5)+(Sep!E44*4)+(Oct!E44*3)+(Nov!E44*2)+(Dec!E44*1)</f>
        <v>10970</v>
      </c>
      <c r="G44" s="8"/>
      <c r="H44" s="31">
        <f>Nov!H44+G44</f>
        <v>367389</v>
      </c>
      <c r="I44" s="31">
        <f t="shared" si="0"/>
        <v>3802</v>
      </c>
      <c r="J44" s="31">
        <f t="shared" si="1"/>
        <v>912114</v>
      </c>
    </row>
    <row r="45" spans="1:10" s="1" customFormat="1" ht="15.75" customHeight="1" x14ac:dyDescent="0.2">
      <c r="A45" s="5" t="s">
        <v>48</v>
      </c>
      <c r="B45" s="6" t="s">
        <v>20</v>
      </c>
      <c r="C45" s="7">
        <v>5271</v>
      </c>
      <c r="D45" s="31">
        <f>(Jul!C45*6)+(Aug!C45*5)+(Sep!C45*4)+(Oct!C45*3)+(Nov!C45*2)+(Dec!C45*1)</f>
        <v>64376</v>
      </c>
      <c r="E45" s="8"/>
      <c r="F45" s="31">
        <f>(Jul!E45*6)+(Aug!E45*5)+(Sep!E45*4)+(Oct!E45*3)+(Nov!E45*2)+(Dec!E45*1)</f>
        <v>0</v>
      </c>
      <c r="G45" s="8">
        <v>9393</v>
      </c>
      <c r="H45" s="31">
        <f>Nov!H45+G45</f>
        <v>53727</v>
      </c>
      <c r="I45" s="31">
        <f t="shared" si="0"/>
        <v>14664</v>
      </c>
      <c r="J45" s="31">
        <f t="shared" si="1"/>
        <v>118103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34937</v>
      </c>
      <c r="E46" s="8"/>
      <c r="F46" s="31">
        <f>(Jul!E46*6)+(Aug!E46*5)+(Sep!E46*4)+(Oct!E46*3)+(Nov!E46*2)+(Dec!E46*1)</f>
        <v>0</v>
      </c>
      <c r="G46" s="8"/>
      <c r="H46" s="31">
        <f>Nov!H46+G46</f>
        <v>439</v>
      </c>
      <c r="I46" s="31">
        <f t="shared" si="0"/>
        <v>0</v>
      </c>
      <c r="J46" s="31">
        <f t="shared" si="1"/>
        <v>35376</v>
      </c>
    </row>
    <row r="47" spans="1:10" s="11" customFormat="1" ht="15.75" customHeight="1" x14ac:dyDescent="0.2">
      <c r="A47" s="9" t="s">
        <v>54</v>
      </c>
      <c r="B47" s="10" t="s">
        <v>20</v>
      </c>
      <c r="C47" s="7">
        <v>10129</v>
      </c>
      <c r="D47" s="31">
        <f>(Jul!C47*6)+(Aug!C47*5)+(Sep!C47*4)+(Oct!C47*3)+(Nov!C47*2)+(Dec!C47*1)</f>
        <v>336816</v>
      </c>
      <c r="E47" s="8"/>
      <c r="F47" s="31">
        <f>(Jul!E47*6)+(Aug!E47*5)+(Sep!E47*4)+(Oct!E47*3)+(Nov!E47*2)+(Dec!E47*1)</f>
        <v>0</v>
      </c>
      <c r="G47" s="8">
        <v>35165</v>
      </c>
      <c r="H47" s="31">
        <f>Nov!H47+G47</f>
        <v>177105</v>
      </c>
      <c r="I47" s="31">
        <f t="shared" si="0"/>
        <v>45294</v>
      </c>
      <c r="J47" s="31">
        <f t="shared" si="1"/>
        <v>513921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42183</v>
      </c>
      <c r="D48" s="31">
        <f>(Jul!C48*6)+(Aug!C48*5)+(Sep!C48*4)+(Oct!C48*3)+(Nov!C48*2)+(Dec!C48*1)</f>
        <v>871030</v>
      </c>
      <c r="E48" s="8"/>
      <c r="F48" s="31">
        <f>(Jul!E48*6)+(Aug!E48*5)+(Sep!E48*4)+(Oct!E48*3)+(Nov!E48*2)+(Dec!E48*1)</f>
        <v>26065</v>
      </c>
      <c r="G48" s="8">
        <v>64391</v>
      </c>
      <c r="H48" s="31">
        <f>Nov!H48+G48</f>
        <v>298101</v>
      </c>
      <c r="I48" s="31">
        <f t="shared" si="0"/>
        <v>106574</v>
      </c>
      <c r="J48" s="31">
        <f t="shared" si="1"/>
        <v>1195196</v>
      </c>
    </row>
    <row r="49" spans="1:10" s="1" customFormat="1" ht="15.75" customHeight="1" x14ac:dyDescent="0.2">
      <c r="A49" s="5" t="s">
        <v>57</v>
      </c>
      <c r="B49" s="6" t="s">
        <v>20</v>
      </c>
      <c r="C49" s="7">
        <v>30292</v>
      </c>
      <c r="D49" s="31">
        <f>(Jul!C49*6)+(Aug!C49*5)+(Sep!C49*4)+(Oct!C49*3)+(Nov!C49*2)+(Dec!C49*1)</f>
        <v>736850</v>
      </c>
      <c r="E49" s="8"/>
      <c r="F49" s="31">
        <f>(Jul!E49*6)+(Aug!E49*5)+(Sep!E49*4)+(Oct!E49*3)+(Nov!E49*2)+(Dec!E49*1)</f>
        <v>1554</v>
      </c>
      <c r="G49" s="8">
        <v>53514</v>
      </c>
      <c r="H49" s="31">
        <f>Nov!H49+G49</f>
        <v>214569</v>
      </c>
      <c r="I49" s="31">
        <f t="shared" si="0"/>
        <v>83806</v>
      </c>
      <c r="J49" s="31">
        <f t="shared" si="1"/>
        <v>952973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2596</v>
      </c>
      <c r="D50" s="31">
        <f>(Jul!C50*6)+(Aug!C50*5)+(Sep!C50*4)+(Oct!C50*3)+(Nov!C50*2)+(Dec!C50*1)</f>
        <v>196970</v>
      </c>
      <c r="E50" s="8"/>
      <c r="F50" s="31">
        <f>(Jul!E50*6)+(Aug!E50*5)+(Sep!E50*4)+(Oct!E50*3)+(Nov!E50*2)+(Dec!E50*1)</f>
        <v>0</v>
      </c>
      <c r="G50" s="8">
        <v>19340</v>
      </c>
      <c r="H50" s="31">
        <f>Nov!H50+G50</f>
        <v>48166</v>
      </c>
      <c r="I50" s="31">
        <f t="shared" si="0"/>
        <v>21936</v>
      </c>
      <c r="J50" s="31">
        <f t="shared" si="1"/>
        <v>245136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32644</v>
      </c>
      <c r="D51" s="31">
        <f>(Jul!C51*6)+(Aug!C51*5)+(Sep!C51*4)+(Oct!C51*3)+(Nov!C51*2)+(Dec!C51*1)</f>
        <v>1100625</v>
      </c>
      <c r="E51" s="8"/>
      <c r="F51" s="31">
        <f>(Jul!E51*6)+(Aug!E51*5)+(Sep!E51*4)+(Oct!E51*3)+(Nov!E51*2)+(Dec!E51*1)</f>
        <v>0</v>
      </c>
      <c r="G51" s="8">
        <v>6429</v>
      </c>
      <c r="H51" s="31">
        <f>Nov!H51+G51</f>
        <v>266297</v>
      </c>
      <c r="I51" s="31">
        <f t="shared" si="0"/>
        <v>39073</v>
      </c>
      <c r="J51" s="31">
        <f t="shared" si="1"/>
        <v>1366922</v>
      </c>
    </row>
    <row r="52" spans="1:10" s="1" customFormat="1" ht="15.75" customHeight="1" x14ac:dyDescent="0.2">
      <c r="A52" s="5" t="s">
        <v>60</v>
      </c>
      <c r="B52" s="6" t="s">
        <v>20</v>
      </c>
      <c r="C52" s="7">
        <v>7309</v>
      </c>
      <c r="D52" s="31">
        <f>(Jul!C52*6)+(Aug!C52*5)+(Sep!C52*4)+(Oct!C52*3)+(Nov!C52*2)+(Dec!C52*1)</f>
        <v>85112</v>
      </c>
      <c r="E52" s="8"/>
      <c r="F52" s="31">
        <f>(Jul!E52*6)+(Aug!E52*5)+(Sep!E52*4)+(Oct!E52*3)+(Nov!E52*2)+(Dec!E52*1)</f>
        <v>0</v>
      </c>
      <c r="G52" s="8">
        <v>22654</v>
      </c>
      <c r="H52" s="31">
        <f>Nov!H52+G52</f>
        <v>39277</v>
      </c>
      <c r="I52" s="31">
        <f t="shared" si="0"/>
        <v>29963</v>
      </c>
      <c r="J52" s="31">
        <f t="shared" si="1"/>
        <v>124389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(Jul!C53*6)+(Aug!C53*5)+(Sep!C53*4)+(Oct!C53*3)+(Nov!C53*2)+(Dec!C53*1)</f>
        <v>10528</v>
      </c>
      <c r="E53" s="8"/>
      <c r="F53" s="31">
        <f>(Jul!E53*6)+(Aug!E53*5)+(Sep!E53*4)+(Oct!E53*3)+(Nov!E53*2)+(Dec!E53*1)</f>
        <v>0</v>
      </c>
      <c r="G53" s="8"/>
      <c r="H53" s="31">
        <f>Nov!H53+G53</f>
        <v>0</v>
      </c>
      <c r="I53" s="31">
        <f t="shared" si="0"/>
        <v>0</v>
      </c>
      <c r="J53" s="31">
        <f t="shared" si="1"/>
        <v>10528</v>
      </c>
    </row>
    <row r="54" spans="1:10" s="1" customFormat="1" ht="15.75" customHeight="1" x14ac:dyDescent="0.2">
      <c r="A54" s="5" t="s">
        <v>65</v>
      </c>
      <c r="B54" s="6" t="s">
        <v>20</v>
      </c>
      <c r="C54" s="7">
        <v>17977</v>
      </c>
      <c r="D54" s="31">
        <f>(Jul!C54*6)+(Aug!C54*5)+(Sep!C54*4)+(Oct!C54*3)+(Nov!C54*2)+(Dec!C54*1)</f>
        <v>188370</v>
      </c>
      <c r="E54" s="8"/>
      <c r="F54" s="31">
        <f>(Jul!E54*6)+(Aug!E54*5)+(Sep!E54*4)+(Oct!E54*3)+(Nov!E54*2)+(Dec!E54*1)</f>
        <v>0</v>
      </c>
      <c r="G54" s="8">
        <v>6911</v>
      </c>
      <c r="H54" s="31">
        <f>Nov!H54+G54</f>
        <v>37889</v>
      </c>
      <c r="I54" s="31">
        <f t="shared" si="0"/>
        <v>24888</v>
      </c>
      <c r="J54" s="31">
        <f t="shared" si="1"/>
        <v>226259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32184</v>
      </c>
      <c r="D55" s="31">
        <f>(Jul!C55*6)+(Aug!C55*5)+(Sep!C55*4)+(Oct!C55*3)+(Nov!C55*2)+(Dec!C55*1)</f>
        <v>790360</v>
      </c>
      <c r="E55" s="8">
        <v>35</v>
      </c>
      <c r="F55" s="31">
        <f>(Jul!E55*6)+(Aug!E55*5)+(Sep!E55*4)+(Oct!E55*3)+(Nov!E55*2)+(Dec!E55*1)</f>
        <v>7385</v>
      </c>
      <c r="G55" s="8">
        <v>16643</v>
      </c>
      <c r="H55" s="31">
        <f>Nov!H55+G55</f>
        <v>533297</v>
      </c>
      <c r="I55" s="31">
        <f t="shared" si="0"/>
        <v>48862</v>
      </c>
      <c r="J55" s="31">
        <f t="shared" si="1"/>
        <v>1331042</v>
      </c>
    </row>
    <row r="56" spans="1:10" s="11" customFormat="1" ht="15.75" customHeight="1" x14ac:dyDescent="0.2">
      <c r="A56" s="9" t="s">
        <v>67</v>
      </c>
      <c r="B56" s="10" t="s">
        <v>20</v>
      </c>
      <c r="C56" s="7">
        <v>1216</v>
      </c>
      <c r="D56" s="31">
        <f>(Jul!C56*6)+(Aug!C56*5)+(Sep!C56*4)+(Oct!C56*3)+(Nov!C56*2)+(Dec!C56*1)</f>
        <v>7496</v>
      </c>
      <c r="E56" s="8"/>
      <c r="F56" s="31">
        <f>(Jul!E56*6)+(Aug!E56*5)+(Sep!E56*4)+(Oct!E56*3)+(Nov!E56*2)+(Dec!E56*1)</f>
        <v>0</v>
      </c>
      <c r="G56" s="8">
        <v>99</v>
      </c>
      <c r="H56" s="31">
        <f>Nov!H56+G56</f>
        <v>99</v>
      </c>
      <c r="I56" s="31">
        <f t="shared" si="0"/>
        <v>1315</v>
      </c>
      <c r="J56" s="31">
        <f t="shared" si="1"/>
        <v>7595</v>
      </c>
    </row>
    <row r="57" spans="1:10" s="1" customFormat="1" ht="15.75" customHeight="1" x14ac:dyDescent="0.2">
      <c r="A57" s="5" t="s">
        <v>68</v>
      </c>
      <c r="B57" s="6" t="s">
        <v>20</v>
      </c>
      <c r="C57" s="7">
        <v>3684</v>
      </c>
      <c r="D57" s="31">
        <f>(Jul!C57*6)+(Aug!C57*5)+(Sep!C57*4)+(Oct!C57*3)+(Nov!C57*2)+(Dec!C57*1)</f>
        <v>149962</v>
      </c>
      <c r="E57" s="8"/>
      <c r="F57" s="31">
        <f>(Jul!E57*6)+(Aug!E57*5)+(Sep!E57*4)+(Oct!E57*3)+(Nov!E57*2)+(Dec!E57*1)</f>
        <v>0</v>
      </c>
      <c r="G57" s="8">
        <v>3644</v>
      </c>
      <c r="H57" s="31">
        <f>Nov!H57+G57</f>
        <v>97375</v>
      </c>
      <c r="I57" s="31">
        <f t="shared" si="0"/>
        <v>7328</v>
      </c>
      <c r="J57" s="31">
        <f t="shared" si="1"/>
        <v>247337</v>
      </c>
    </row>
    <row r="58" spans="1:10" s="11" customFormat="1" ht="15.75" customHeight="1" x14ac:dyDescent="0.2">
      <c r="A58" s="9" t="s">
        <v>69</v>
      </c>
      <c r="B58" s="10" t="s">
        <v>20</v>
      </c>
      <c r="C58" s="7">
        <v>3228</v>
      </c>
      <c r="D58" s="31">
        <f>(Jul!C58*6)+(Aug!C58*5)+(Sep!C58*4)+(Oct!C58*3)+(Nov!C58*2)+(Dec!C58*1)</f>
        <v>84271</v>
      </c>
      <c r="E58" s="8"/>
      <c r="F58" s="31">
        <f>(Jul!E58*6)+(Aug!E58*5)+(Sep!E58*4)+(Oct!E58*3)+(Nov!E58*2)+(Dec!E58*1)</f>
        <v>1788</v>
      </c>
      <c r="G58" s="8">
        <v>1259</v>
      </c>
      <c r="H58" s="31">
        <f>Nov!H58+G58</f>
        <v>24925</v>
      </c>
      <c r="I58" s="31">
        <f t="shared" si="0"/>
        <v>4487</v>
      </c>
      <c r="J58" s="31">
        <f t="shared" si="1"/>
        <v>110984</v>
      </c>
    </row>
    <row r="59" spans="1:10" s="1" customFormat="1" ht="15.75" customHeight="1" x14ac:dyDescent="0.2">
      <c r="A59" s="5" t="s">
        <v>70</v>
      </c>
      <c r="B59" s="6" t="s">
        <v>20</v>
      </c>
      <c r="C59" s="7">
        <v>1929</v>
      </c>
      <c r="D59" s="31">
        <f>(Jul!C59*6)+(Aug!C59*5)+(Sep!C59*4)+(Oct!C59*3)+(Nov!C59*2)+(Dec!C59*1)</f>
        <v>146594</v>
      </c>
      <c r="E59" s="8"/>
      <c r="F59" s="31">
        <f>(Jul!E59*6)+(Aug!E59*5)+(Sep!E59*4)+(Oct!E59*3)+(Nov!E59*2)+(Dec!E59*1)</f>
        <v>0</v>
      </c>
      <c r="G59" s="8">
        <v>539</v>
      </c>
      <c r="H59" s="31">
        <f>Nov!H59+G59</f>
        <v>92196</v>
      </c>
      <c r="I59" s="31">
        <f t="shared" si="0"/>
        <v>2468</v>
      </c>
      <c r="J59" s="31">
        <f t="shared" si="1"/>
        <v>238790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110622</v>
      </c>
      <c r="D60" s="31">
        <f>(Jul!C60*6)+(Aug!C60*5)+(Sep!C60*4)+(Oct!C60*3)+(Nov!C60*2)+(Dec!C60*1)</f>
        <v>1582936</v>
      </c>
      <c r="E60" s="8">
        <v>2254</v>
      </c>
      <c r="F60" s="31">
        <f>(Jul!E60*6)+(Aug!E60*5)+(Sep!E60*4)+(Oct!E60*3)+(Nov!E60*2)+(Dec!E60*1)</f>
        <v>49899</v>
      </c>
      <c r="G60" s="8">
        <v>164626</v>
      </c>
      <c r="H60" s="31">
        <f>Nov!H60+G60</f>
        <v>684695</v>
      </c>
      <c r="I60" s="31">
        <f t="shared" si="0"/>
        <v>277502</v>
      </c>
      <c r="J60" s="31">
        <f t="shared" si="1"/>
        <v>2317530</v>
      </c>
    </row>
    <row r="61" spans="1:10" s="1" customFormat="1" ht="15.75" customHeight="1" x14ac:dyDescent="0.2">
      <c r="A61" s="5" t="s">
        <v>72</v>
      </c>
      <c r="B61" s="6" t="s">
        <v>20</v>
      </c>
      <c r="C61" s="7">
        <v>1719</v>
      </c>
      <c r="D61" s="31">
        <f>(Jul!C61*6)+(Aug!C61*5)+(Sep!C61*4)+(Oct!C61*3)+(Nov!C61*2)+(Dec!C61*1)</f>
        <v>95781</v>
      </c>
      <c r="E61" s="8"/>
      <c r="F61" s="31">
        <f>(Jul!E61*6)+(Aug!E61*5)+(Sep!E61*4)+(Oct!E61*3)+(Nov!E61*2)+(Dec!E61*1)</f>
        <v>0</v>
      </c>
      <c r="G61" s="8"/>
      <c r="H61" s="31">
        <f>Nov!H61+G61</f>
        <v>29430</v>
      </c>
      <c r="I61" s="31">
        <f t="shared" si="0"/>
        <v>1719</v>
      </c>
      <c r="J61" s="31">
        <f t="shared" si="1"/>
        <v>125211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(Jul!C62*6)+(Aug!C62*5)+(Sep!C62*4)+(Oct!C62*3)+(Nov!C62*2)+(Dec!C62*1)</f>
        <v>4761</v>
      </c>
      <c r="E62" s="8"/>
      <c r="F62" s="31">
        <f>(Jul!E62*6)+(Aug!E62*5)+(Sep!E62*4)+(Oct!E62*3)+(Nov!E62*2)+(Dec!E62*1)</f>
        <v>0</v>
      </c>
      <c r="G62" s="8"/>
      <c r="H62" s="31">
        <f>Nov!H62+G62</f>
        <v>0</v>
      </c>
      <c r="I62" s="31">
        <f t="shared" si="0"/>
        <v>0</v>
      </c>
      <c r="J62" s="31">
        <f t="shared" si="1"/>
        <v>4761</v>
      </c>
    </row>
    <row r="63" spans="1:10" s="1" customFormat="1" ht="15.75" customHeight="1" x14ac:dyDescent="0.2">
      <c r="A63" s="5" t="s">
        <v>126</v>
      </c>
      <c r="B63" s="6" t="s">
        <v>20</v>
      </c>
      <c r="C63" s="7">
        <v>16837</v>
      </c>
      <c r="D63" s="31">
        <f>(Jul!C63*6)+(Aug!C63*5)+(Sep!C63*4)+(Oct!C63*3)+(Nov!C63*2)+(Dec!C63*1)</f>
        <v>199354</v>
      </c>
      <c r="E63" s="8"/>
      <c r="F63" s="31">
        <f>(Jul!E63*6)+(Aug!E63*5)+(Sep!E63*4)+(Oct!E63*3)+(Nov!E63*2)+(Dec!E63*1)</f>
        <v>7056</v>
      </c>
      <c r="G63" s="8">
        <v>3009</v>
      </c>
      <c r="H63" s="31">
        <f>Nov!H63+G63</f>
        <v>108291</v>
      </c>
      <c r="I63" s="31">
        <f t="shared" si="0"/>
        <v>19846</v>
      </c>
      <c r="J63" s="31">
        <f t="shared" si="1"/>
        <v>314701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52022</v>
      </c>
      <c r="E64" s="8"/>
      <c r="F64" s="31">
        <f>(Jul!E64*6)+(Aug!E64*5)+(Sep!E64*4)+(Oct!E64*3)+(Nov!E64*2)+(Dec!E64*1)</f>
        <v>0</v>
      </c>
      <c r="G64" s="8"/>
      <c r="H64" s="31">
        <f>Nov!H64+G64</f>
        <v>1365</v>
      </c>
      <c r="I64" s="31">
        <f t="shared" ref="I64:I71" si="2">C64+E64+G64</f>
        <v>0</v>
      </c>
      <c r="J64" s="31">
        <f t="shared" ref="J64:J71" si="3">D64+F64+H64</f>
        <v>53387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2176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2176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24093</v>
      </c>
      <c r="E66" s="8"/>
      <c r="F66" s="31">
        <f>(Jul!E66*6)+(Aug!E66*5)+(Sep!E66*4)+(Oct!E66*3)+(Nov!E66*2)+(Dec!E66*1)</f>
        <v>0</v>
      </c>
      <c r="G66" s="8"/>
      <c r="H66" s="31">
        <f>Nov!H66+G66</f>
        <v>12978</v>
      </c>
      <c r="I66" s="31">
        <f t="shared" si="2"/>
        <v>0</v>
      </c>
      <c r="J66" s="31">
        <f t="shared" si="3"/>
        <v>37071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0</v>
      </c>
      <c r="E67" s="8"/>
      <c r="F67" s="31">
        <f>(Jul!E67*6)+(Aug!E67*5)+(Sep!E67*4)+(Oct!E67*3)+(Nov!E67*2)+(Dec!E67*1)</f>
        <v>0</v>
      </c>
      <c r="G67" s="8"/>
      <c r="H67" s="31">
        <f>Nov!H67+G67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7927</v>
      </c>
      <c r="E68" s="8"/>
      <c r="F68" s="31">
        <f>(Jul!E68*6)+(Aug!E68*5)+(Sep!E68*4)+(Oct!E68*3)+(Nov!E68*2)+(Dec!E68*1)</f>
        <v>0</v>
      </c>
      <c r="G68" s="8"/>
      <c r="H68" s="31">
        <f>Nov!H68+G68</f>
        <v>0</v>
      </c>
      <c r="I68" s="31">
        <f t="shared" si="2"/>
        <v>0</v>
      </c>
      <c r="J68" s="31">
        <f t="shared" si="3"/>
        <v>7927</v>
      </c>
    </row>
    <row r="69" spans="1:10" s="11" customFormat="1" ht="15.75" customHeight="1" x14ac:dyDescent="0.2">
      <c r="A69" s="9" t="s">
        <v>83</v>
      </c>
      <c r="B69" s="10" t="s">
        <v>20</v>
      </c>
      <c r="C69" s="7">
        <v>3140</v>
      </c>
      <c r="D69" s="31">
        <f>(Jul!C69*6)+(Aug!C69*5)+(Sep!C69*4)+(Oct!C69*3)+(Nov!C69*2)+(Dec!C69*1)</f>
        <v>45944</v>
      </c>
      <c r="E69" s="8"/>
      <c r="F69" s="31">
        <f>(Jul!E69*6)+(Aug!E69*5)+(Sep!E69*4)+(Oct!E69*3)+(Nov!E69*2)+(Dec!E69*1)</f>
        <v>0</v>
      </c>
      <c r="G69" s="8">
        <v>17104</v>
      </c>
      <c r="H69" s="31">
        <f>Nov!H69+G69</f>
        <v>20096</v>
      </c>
      <c r="I69" s="31">
        <f t="shared" si="2"/>
        <v>20244</v>
      </c>
      <c r="J69" s="31">
        <f t="shared" si="3"/>
        <v>66040</v>
      </c>
    </row>
    <row r="70" spans="1:10" s="11" customFormat="1" ht="15.75" customHeight="1" x14ac:dyDescent="0.2">
      <c r="A70" s="9" t="s">
        <v>85</v>
      </c>
      <c r="B70" s="10" t="s">
        <v>20</v>
      </c>
      <c r="C70" s="7">
        <v>3889</v>
      </c>
      <c r="D70" s="31">
        <f>(Jul!C70*6)+(Aug!C70*5)+(Sep!C70*4)+(Oct!C70*3)+(Nov!C70*2)+(Dec!C70*1)</f>
        <v>64642</v>
      </c>
      <c r="E70" s="8"/>
      <c r="F70" s="31">
        <f>(Jul!E70*6)+(Aug!E70*5)+(Sep!E70*4)+(Oct!E70*3)+(Nov!E70*2)+(Dec!E70*1)</f>
        <v>0</v>
      </c>
      <c r="G70" s="8">
        <v>7920</v>
      </c>
      <c r="H70" s="31">
        <f>Nov!H70+G70</f>
        <v>10396</v>
      </c>
      <c r="I70" s="31">
        <f t="shared" si="2"/>
        <v>11809</v>
      </c>
      <c r="J70" s="31">
        <f t="shared" si="3"/>
        <v>75038</v>
      </c>
    </row>
    <row r="71" spans="1:10" s="1" customFormat="1" ht="15.75" customHeight="1" x14ac:dyDescent="0.2">
      <c r="A71" s="5" t="s">
        <v>86</v>
      </c>
      <c r="B71" s="6" t="s">
        <v>20</v>
      </c>
      <c r="C71" s="7">
        <v>31874</v>
      </c>
      <c r="D71" s="31">
        <f>(Jul!C71*6)+(Aug!C71*5)+(Sep!C71*4)+(Oct!C71*3)+(Nov!C71*2)+(Dec!C71*1)</f>
        <v>593110</v>
      </c>
      <c r="E71" s="8"/>
      <c r="F71" s="31">
        <f>(Jul!E71*6)+(Aug!E71*5)+(Sep!E71*4)+(Oct!E71*3)+(Nov!E71*2)+(Dec!E71*1)</f>
        <v>0</v>
      </c>
      <c r="G71" s="8">
        <v>182430</v>
      </c>
      <c r="H71" s="31">
        <f>Nov!H71+G71</f>
        <v>333661</v>
      </c>
      <c r="I71" s="31">
        <f t="shared" si="2"/>
        <v>214304</v>
      </c>
      <c r="J71" s="31">
        <f t="shared" si="3"/>
        <v>926771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53834</v>
      </c>
      <c r="D72" s="32">
        <f t="shared" si="4"/>
        <v>2161663</v>
      </c>
      <c r="E72" s="32">
        <f t="shared" si="4"/>
        <v>0</v>
      </c>
      <c r="F72" s="32">
        <f t="shared" si="4"/>
        <v>17395</v>
      </c>
      <c r="G72" s="32">
        <f t="shared" si="4"/>
        <v>148764</v>
      </c>
      <c r="H72" s="32">
        <f t="shared" si="4"/>
        <v>1301762</v>
      </c>
      <c r="I72" s="32">
        <f t="shared" si="4"/>
        <v>202598</v>
      </c>
      <c r="J72" s="32">
        <f t="shared" si="4"/>
        <v>3480820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550168</v>
      </c>
      <c r="D73" s="32">
        <f t="shared" si="5"/>
        <v>12168862</v>
      </c>
      <c r="E73" s="32">
        <f t="shared" si="5"/>
        <v>2943</v>
      </c>
      <c r="F73" s="32">
        <f t="shared" si="5"/>
        <v>110131</v>
      </c>
      <c r="G73" s="32">
        <f t="shared" si="5"/>
        <v>969355</v>
      </c>
      <c r="H73" s="32">
        <f t="shared" si="5"/>
        <v>5541170</v>
      </c>
      <c r="I73" s="32">
        <f t="shared" si="5"/>
        <v>1522466</v>
      </c>
      <c r="J73" s="32">
        <f t="shared" si="5"/>
        <v>17820163</v>
      </c>
    </row>
    <row r="74" spans="1:10" s="3" customFormat="1" ht="15.75" customHeight="1" x14ac:dyDescent="0.2">
      <c r="A74" s="17" t="s">
        <v>87</v>
      </c>
      <c r="B74" s="2"/>
      <c r="C74" s="32">
        <f>SUM(C72:C73)</f>
        <v>604002</v>
      </c>
      <c r="D74" s="32">
        <f t="shared" ref="D74:J74" si="6">SUM(D72:D73)</f>
        <v>14330525</v>
      </c>
      <c r="E74" s="32">
        <f t="shared" si="6"/>
        <v>2943</v>
      </c>
      <c r="F74" s="32">
        <f t="shared" si="6"/>
        <v>127526</v>
      </c>
      <c r="G74" s="32">
        <f t="shared" si="6"/>
        <v>1118119</v>
      </c>
      <c r="H74" s="32">
        <f t="shared" si="6"/>
        <v>6842932</v>
      </c>
      <c r="I74" s="32">
        <f t="shared" si="6"/>
        <v>1725064</v>
      </c>
      <c r="J74" s="32">
        <f t="shared" si="6"/>
        <v>21300983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47" activePane="bottomLeft" state="frozen"/>
      <selection pane="bottomLeft" activeCell="G5" sqref="G5:G71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(Jul!C5*7)+(Aug!C5*6)+(Sep!C5*5)+(Oct!C5*4)+(Nov!C5*3)+(Dec!C5*2)+(Jan!C5*1)</f>
        <v>865458</v>
      </c>
      <c r="E5" s="8"/>
      <c r="F5" s="31">
        <f>(Jul!E5*7)+(Aug!E5*6)+(Sep!E5*5)+(Oct!E5*4)+(Nov!E5*3)+(Dec!E5*2)+(Jan!E5*1)</f>
        <v>7698</v>
      </c>
      <c r="G5" s="8"/>
      <c r="H5" s="31">
        <f>Dec!H5+G5</f>
        <v>362878</v>
      </c>
      <c r="I5" s="31">
        <f t="shared" ref="I5:I63" si="0">C5+E5+G5</f>
        <v>0</v>
      </c>
      <c r="J5" s="31">
        <f t="shared" ref="J5:J63" si="1">D5+F5+H5</f>
        <v>1236034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(Jul!C6*7)+(Aug!C6*6)+(Sep!C6*5)+(Oct!C6*4)+(Nov!C6*3)+(Dec!C6*2)+(Jan!C6*1)</f>
        <v>36215</v>
      </c>
      <c r="E6" s="8"/>
      <c r="F6" s="31">
        <f>(Jul!E6*7)+(Aug!E6*6)+(Sep!E6*5)+(Oct!E6*4)+(Nov!E6*3)+(Dec!E6*2)+(Jan!E6*1)</f>
        <v>0</v>
      </c>
      <c r="G6" s="8"/>
      <c r="H6" s="31">
        <f>Dec!H6+G6</f>
        <v>9454</v>
      </c>
      <c r="I6" s="31">
        <f t="shared" si="0"/>
        <v>0</v>
      </c>
      <c r="J6" s="31">
        <f t="shared" si="1"/>
        <v>45669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(Jul!C7*7)+(Aug!C7*6)+(Sep!C7*5)+(Oct!C7*4)+(Nov!C7*3)+(Dec!C7*2)+(Jan!C7*1)</f>
        <v>20194</v>
      </c>
      <c r="E7" s="8"/>
      <c r="F7" s="31">
        <f>(Jul!E7*7)+(Aug!E7*6)+(Sep!E7*5)+(Oct!E7*4)+(Nov!E7*3)+(Dec!E7*2)+(Jan!E7*1)</f>
        <v>0</v>
      </c>
      <c r="G7" s="8"/>
      <c r="H7" s="31">
        <f>Dec!H7+G7</f>
        <v>25731</v>
      </c>
      <c r="I7" s="31">
        <f t="shared" si="0"/>
        <v>0</v>
      </c>
      <c r="J7" s="31">
        <f t="shared" si="1"/>
        <v>45925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(Jul!C8*7)+(Aug!C8*6)+(Sep!C8*5)+(Oct!C8*4)+(Nov!C8*3)+(Dec!C8*2)+(Jan!C8*1)</f>
        <v>19263</v>
      </c>
      <c r="E8" s="8"/>
      <c r="F8" s="31">
        <f>(Jul!E8*7)+(Aug!E8*6)+(Sep!E8*5)+(Oct!E8*4)+(Nov!E8*3)+(Dec!E8*2)+(Jan!E8*1)</f>
        <v>0</v>
      </c>
      <c r="G8" s="8"/>
      <c r="H8" s="31">
        <f>Dec!H8+G8</f>
        <v>3129</v>
      </c>
      <c r="I8" s="31">
        <f t="shared" si="0"/>
        <v>0</v>
      </c>
      <c r="J8" s="31">
        <f t="shared" si="1"/>
        <v>22392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(Jul!C9*7)+(Aug!C9*6)+(Sep!C9*5)+(Oct!C9*4)+(Nov!C9*3)+(Dec!C9*2)+(Jan!C9*1)</f>
        <v>136558</v>
      </c>
      <c r="E9" s="8"/>
      <c r="F9" s="31">
        <f>(Jul!E9*7)+(Aug!E9*6)+(Sep!E9*5)+(Oct!E9*4)+(Nov!E9*3)+(Dec!E9*2)+(Jan!E9*1)</f>
        <v>0</v>
      </c>
      <c r="G9" s="8"/>
      <c r="H9" s="31">
        <f>Dec!H9+G9</f>
        <v>55862</v>
      </c>
      <c r="I9" s="31">
        <f t="shared" si="0"/>
        <v>0</v>
      </c>
      <c r="J9" s="31">
        <f t="shared" si="1"/>
        <v>192420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(Jul!C10*7)+(Aug!C10*6)+(Sep!C10*5)+(Oct!C10*4)+(Nov!C10*3)+(Dec!C10*2)+(Jan!C10*1)</f>
        <v>316328</v>
      </c>
      <c r="E10" s="8"/>
      <c r="F10" s="31">
        <f>(Jul!E10*7)+(Aug!E10*6)+(Sep!E10*5)+(Oct!E10*4)+(Nov!E10*3)+(Dec!E10*2)+(Jan!E10*1)</f>
        <v>12810</v>
      </c>
      <c r="G10" s="8"/>
      <c r="H10" s="31">
        <f>Dec!H10+G10</f>
        <v>160007</v>
      </c>
      <c r="I10" s="31">
        <f t="shared" si="0"/>
        <v>0</v>
      </c>
      <c r="J10" s="31">
        <f t="shared" si="1"/>
        <v>489145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(Jul!C11*7)+(Aug!C11*6)+(Sep!C11*5)+(Oct!C11*4)+(Nov!C11*3)+(Dec!C11*2)+(Jan!C11*1)</f>
        <v>164469</v>
      </c>
      <c r="E11" s="8"/>
      <c r="F11" s="31">
        <f>(Jul!E11*7)+(Aug!E11*6)+(Sep!E11*5)+(Oct!E11*4)+(Nov!E11*3)+(Dec!E11*2)+(Jan!E11*1)</f>
        <v>0</v>
      </c>
      <c r="G11" s="8"/>
      <c r="H11" s="31">
        <f>Dec!H11+G11</f>
        <v>92593</v>
      </c>
      <c r="I11" s="31">
        <f t="shared" si="0"/>
        <v>0</v>
      </c>
      <c r="J11" s="31">
        <f t="shared" si="1"/>
        <v>257062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(Jul!C12*7)+(Aug!C12*6)+(Sep!C12*5)+(Oct!C12*4)+(Nov!C12*3)+(Dec!C12*2)+(Jan!C12*1)</f>
        <v>8719</v>
      </c>
      <c r="E12" s="8"/>
      <c r="F12" s="31">
        <f>(Jul!E12*7)+(Aug!E12*6)+(Sep!E12*5)+(Oct!E12*4)+(Nov!E12*3)+(Dec!E12*2)+(Jan!E12*1)</f>
        <v>0</v>
      </c>
      <c r="G12" s="8"/>
      <c r="H12" s="31">
        <f>Dec!H12+G12</f>
        <v>408</v>
      </c>
      <c r="I12" s="31">
        <f t="shared" si="0"/>
        <v>0</v>
      </c>
      <c r="J12" s="31">
        <f t="shared" si="1"/>
        <v>9127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(Jul!C13*7)+(Aug!C13*6)+(Sep!C13*5)+(Oct!C13*4)+(Nov!C13*3)+(Dec!C13*2)+(Jan!C13*1)</f>
        <v>17922</v>
      </c>
      <c r="E13" s="8"/>
      <c r="F13" s="31">
        <f>(Jul!E13*7)+(Aug!E13*6)+(Sep!E13*5)+(Oct!E13*4)+(Nov!E13*3)+(Dec!E13*2)+(Jan!E13*1)</f>
        <v>0</v>
      </c>
      <c r="G13" s="8"/>
      <c r="H13" s="31">
        <f>Dec!H13+G13</f>
        <v>55680</v>
      </c>
      <c r="I13" s="31">
        <f t="shared" si="0"/>
        <v>0</v>
      </c>
      <c r="J13" s="31">
        <f t="shared" si="1"/>
        <v>73602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(Jul!C14*7)+(Aug!C14*6)+(Sep!C14*5)+(Oct!C14*4)+(Nov!C14*3)+(Dec!C14*2)+(Jan!C14*1)</f>
        <v>84089</v>
      </c>
      <c r="E14" s="8"/>
      <c r="F14" s="31">
        <f>(Jul!E14*7)+(Aug!E14*6)+(Sep!E14*5)+(Oct!E14*4)+(Nov!E14*3)+(Dec!E14*2)+(Jan!E14*1)</f>
        <v>0</v>
      </c>
      <c r="G14" s="8"/>
      <c r="H14" s="31">
        <f>Dec!H14+G14</f>
        <v>77873</v>
      </c>
      <c r="I14" s="31">
        <f t="shared" si="0"/>
        <v>0</v>
      </c>
      <c r="J14" s="31">
        <f t="shared" si="1"/>
        <v>161962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3342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912</v>
      </c>
      <c r="I15" s="31">
        <f t="shared" si="0"/>
        <v>0</v>
      </c>
      <c r="J15" s="31">
        <f t="shared" si="1"/>
        <v>4254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(Jul!C16*7)+(Aug!C16*6)+(Sep!C16*5)+(Oct!C16*4)+(Nov!C16*3)+(Dec!C16*2)+(Jan!C16*1)</f>
        <v>235327</v>
      </c>
      <c r="E16" s="8"/>
      <c r="F16" s="31">
        <f>(Jul!E16*7)+(Aug!E16*6)+(Sep!E16*5)+(Oct!E16*4)+(Nov!E16*3)+(Dec!E16*2)+(Jan!E16*1)</f>
        <v>0</v>
      </c>
      <c r="G16" s="8"/>
      <c r="H16" s="31">
        <f>Dec!H16+G16</f>
        <v>86827</v>
      </c>
      <c r="I16" s="31">
        <f t="shared" si="0"/>
        <v>0</v>
      </c>
      <c r="J16" s="31">
        <f t="shared" si="1"/>
        <v>322154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(Jul!C17*7)+(Aug!C17*6)+(Sep!C17*5)+(Oct!C17*4)+(Nov!C17*3)+(Dec!C17*2)+(Jan!C17*1)</f>
        <v>81851</v>
      </c>
      <c r="E17" s="8"/>
      <c r="F17" s="31">
        <f>(Jul!E17*7)+(Aug!E17*6)+(Sep!E17*5)+(Oct!E17*4)+(Nov!E17*3)+(Dec!E17*2)+(Jan!E17*1)</f>
        <v>0</v>
      </c>
      <c r="G17" s="8"/>
      <c r="H17" s="31">
        <f>Dec!H17+G17</f>
        <v>41409</v>
      </c>
      <c r="I17" s="31">
        <f t="shared" si="0"/>
        <v>0</v>
      </c>
      <c r="J17" s="31">
        <f t="shared" si="1"/>
        <v>123260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0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(Jul!C20*7)+(Aug!C20*6)+(Sep!C20*5)+(Oct!C20*4)+(Nov!C20*3)+(Dec!C20*2)+(Jan!C20*1)</f>
        <v>62800</v>
      </c>
      <c r="E20" s="8"/>
      <c r="F20" s="31">
        <f>(Jul!E20*7)+(Aug!E20*6)+(Sep!E20*5)+(Oct!E20*4)+(Nov!E20*3)+(Dec!E20*2)+(Jan!E20*1)</f>
        <v>0</v>
      </c>
      <c r="G20" s="8"/>
      <c r="H20" s="31">
        <f>Dec!H20+G20</f>
        <v>3235</v>
      </c>
      <c r="I20" s="31">
        <f t="shared" si="0"/>
        <v>0</v>
      </c>
      <c r="J20" s="31">
        <f t="shared" si="1"/>
        <v>66035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(Jul!C21*7)+(Aug!C21*6)+(Sep!C21*5)+(Oct!C21*4)+(Nov!C21*3)+(Dec!C21*2)+(Jan!C21*1)</f>
        <v>28469</v>
      </c>
      <c r="E21" s="8"/>
      <c r="F21" s="31">
        <f>(Jul!E21*7)+(Aug!E21*6)+(Sep!E21*5)+(Oct!E21*4)+(Nov!E21*3)+(Dec!E21*2)+(Jan!E21*1)</f>
        <v>0</v>
      </c>
      <c r="G21" s="8"/>
      <c r="H21" s="31">
        <f>Dec!H21+G21</f>
        <v>17273</v>
      </c>
      <c r="I21" s="31">
        <f t="shared" si="0"/>
        <v>0</v>
      </c>
      <c r="J21" s="31">
        <f t="shared" si="1"/>
        <v>45742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(Jul!C22*7)+(Aug!C22*6)+(Sep!C22*5)+(Oct!C22*4)+(Nov!C22*3)+(Dec!C22*2)+(Jan!C22*1)</f>
        <v>22926</v>
      </c>
      <c r="E22" s="8"/>
      <c r="F22" s="31">
        <f>(Jul!E22*7)+(Aug!E22*6)+(Sep!E22*5)+(Oct!E22*4)+(Nov!E22*3)+(Dec!E22*2)+(Jan!E22*1)</f>
        <v>0</v>
      </c>
      <c r="G22" s="8"/>
      <c r="H22" s="31">
        <f>Dec!H22+G22</f>
        <v>6607</v>
      </c>
      <c r="I22" s="31">
        <f t="shared" si="0"/>
        <v>0</v>
      </c>
      <c r="J22" s="31">
        <f t="shared" si="1"/>
        <v>29533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(Jul!C23*7)+(Aug!C23*6)+(Sep!C23*5)+(Oct!C23*4)+(Nov!C23*3)+(Dec!C23*2)+(Jan!C23*1)</f>
        <v>5985</v>
      </c>
      <c r="E23" s="8"/>
      <c r="F23" s="31">
        <f>(Jul!E23*7)+(Aug!E23*6)+(Sep!E23*5)+(Oct!E23*4)+(Nov!E23*3)+(Dec!E23*2)+(Jan!E23*1)</f>
        <v>0</v>
      </c>
      <c r="G23" s="8"/>
      <c r="H23" s="31">
        <f>Dec!H23+G23</f>
        <v>1711</v>
      </c>
      <c r="I23" s="31">
        <f t="shared" si="0"/>
        <v>0</v>
      </c>
      <c r="J23" s="31">
        <f t="shared" si="1"/>
        <v>7696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(Jul!C24*7)+(Aug!C24*6)+(Sep!C24*5)+(Oct!C24*4)+(Nov!C24*3)+(Dec!C24*2)+(Jan!C24*1)</f>
        <v>80179</v>
      </c>
      <c r="E24" s="8"/>
      <c r="F24" s="31">
        <f>(Jul!E24*7)+(Aug!E24*6)+(Sep!E24*5)+(Oct!E24*4)+(Nov!E24*3)+(Dec!E24*2)+(Jan!E24*1)</f>
        <v>0</v>
      </c>
      <c r="G24" s="8"/>
      <c r="H24" s="31">
        <f>Dec!H24+G24</f>
        <v>153712</v>
      </c>
      <c r="I24" s="31">
        <f t="shared" si="0"/>
        <v>0</v>
      </c>
      <c r="J24" s="31">
        <f t="shared" si="1"/>
        <v>233891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(Jul!C25*7)+(Aug!C25*6)+(Sep!C25*5)+(Oct!C25*4)+(Nov!C25*3)+(Dec!C25*2)+(Jan!C25*1)</f>
        <v>52600</v>
      </c>
      <c r="E25" s="8"/>
      <c r="F25" s="31">
        <f>(Jul!E25*7)+(Aug!E25*6)+(Sep!E25*5)+(Oct!E25*4)+(Nov!E25*3)+(Dec!E25*2)+(Jan!E25*1)</f>
        <v>0</v>
      </c>
      <c r="G25" s="8"/>
      <c r="H25" s="31">
        <f>Dec!H25+G25</f>
        <v>27915</v>
      </c>
      <c r="I25" s="31">
        <f t="shared" si="0"/>
        <v>0</v>
      </c>
      <c r="J25" s="31">
        <f t="shared" si="1"/>
        <v>80515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(Jul!C26*7)+(Aug!C26*6)+(Sep!C26*5)+(Oct!C26*4)+(Nov!C26*3)+(Dec!C26*2)+(Jan!C26*1)</f>
        <v>125424</v>
      </c>
      <c r="E26" s="8"/>
      <c r="F26" s="31">
        <f>(Jul!E26*7)+(Aug!E26*6)+(Sep!E26*5)+(Oct!E26*4)+(Nov!E26*3)+(Dec!E26*2)+(Jan!E26*1)</f>
        <v>0</v>
      </c>
      <c r="G26" s="8"/>
      <c r="H26" s="31">
        <f>Dec!H26+G26</f>
        <v>30177</v>
      </c>
      <c r="I26" s="31">
        <f t="shared" si="0"/>
        <v>0</v>
      </c>
      <c r="J26" s="31">
        <f t="shared" si="1"/>
        <v>155601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(Jul!C27*7)+(Aug!C27*6)+(Sep!C27*5)+(Oct!C27*4)+(Nov!C27*3)+(Dec!C27*2)+(Jan!C27*1)</f>
        <v>41338</v>
      </c>
      <c r="E27" s="8"/>
      <c r="F27" s="31">
        <f>(Jul!E27*7)+(Aug!E27*6)+(Sep!E27*5)+(Oct!E27*4)+(Nov!E27*3)+(Dec!E27*2)+(Jan!E27*1)</f>
        <v>0</v>
      </c>
      <c r="G27" s="8"/>
      <c r="H27" s="31">
        <f>Dec!H27+G27</f>
        <v>8795</v>
      </c>
      <c r="I27" s="31">
        <f t="shared" si="0"/>
        <v>0</v>
      </c>
      <c r="J27" s="31">
        <f t="shared" si="1"/>
        <v>50133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(Jul!C28*7)+(Aug!C28*6)+(Sep!C28*5)+(Oct!C28*4)+(Nov!C28*3)+(Dec!C28*2)+(Jan!C28*1)</f>
        <v>59635</v>
      </c>
      <c r="E28" s="8"/>
      <c r="F28" s="31">
        <f>(Jul!E28*7)+(Aug!E28*6)+(Sep!E28*5)+(Oct!E28*4)+(Nov!E28*3)+(Dec!E28*2)+(Jan!E28*1)</f>
        <v>0</v>
      </c>
      <c r="G28" s="8"/>
      <c r="H28" s="31">
        <f>Dec!H28+G28</f>
        <v>9403</v>
      </c>
      <c r="I28" s="31">
        <f t="shared" si="0"/>
        <v>0</v>
      </c>
      <c r="J28" s="31">
        <f t="shared" si="1"/>
        <v>69038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(Jul!C29*7)+(Aug!C29*6)+(Sep!C29*5)+(Oct!C29*4)+(Nov!C29*3)+(Dec!C29*2)+(Jan!C29*1)</f>
        <v>15943</v>
      </c>
      <c r="E29" s="8"/>
      <c r="F29" s="31">
        <f>(Jul!E29*7)+(Aug!E29*6)+(Sep!E29*5)+(Oct!E29*4)+(Nov!E29*3)+(Dec!E29*2)+(Jan!E29*1)</f>
        <v>0</v>
      </c>
      <c r="G29" s="8"/>
      <c r="H29" s="31">
        <f>Dec!H29+G29</f>
        <v>2899</v>
      </c>
      <c r="I29" s="31">
        <f t="shared" si="0"/>
        <v>0</v>
      </c>
      <c r="J29" s="31">
        <f t="shared" si="1"/>
        <v>18842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(Jul!C30*7)+(Aug!C30*6)+(Sep!C30*5)+(Oct!C30*4)+(Nov!C30*3)+(Dec!C30*2)+(Jan!C30*1)</f>
        <v>71002</v>
      </c>
      <c r="E30" s="8"/>
      <c r="F30" s="31">
        <f>(Jul!E30*7)+(Aug!E30*6)+(Sep!E30*5)+(Oct!E30*4)+(Nov!E30*3)+(Dec!E30*2)+(Jan!E30*1)</f>
        <v>0</v>
      </c>
      <c r="G30" s="8"/>
      <c r="H30" s="31">
        <f>Dec!H30+G30</f>
        <v>20796</v>
      </c>
      <c r="I30" s="31">
        <f t="shared" si="0"/>
        <v>0</v>
      </c>
      <c r="J30" s="31">
        <f t="shared" si="1"/>
        <v>91798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(Jul!C31*7)+(Aug!C31*6)+(Sep!C31*5)+(Oct!C31*4)+(Nov!C31*3)+(Dec!C31*2)+(Jan!C31*1)</f>
        <v>135852</v>
      </c>
      <c r="E31" s="8"/>
      <c r="F31" s="31">
        <f>(Jul!E31*7)+(Aug!E31*6)+(Sep!E31*5)+(Oct!E31*4)+(Nov!E31*3)+(Dec!E31*2)+(Jan!E31*1)</f>
        <v>0</v>
      </c>
      <c r="G31" s="8"/>
      <c r="H31" s="31">
        <f>Dec!H31+G31</f>
        <v>46476</v>
      </c>
      <c r="I31" s="31">
        <f t="shared" si="0"/>
        <v>0</v>
      </c>
      <c r="J31" s="31">
        <f t="shared" si="1"/>
        <v>182328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(Jul!C32*7)+(Aug!C32*6)+(Sep!C32*5)+(Oct!C32*4)+(Nov!C32*3)+(Dec!C32*2)+(Jan!C32*1)</f>
        <v>106577</v>
      </c>
      <c r="E32" s="8"/>
      <c r="F32" s="31">
        <f>(Jul!E32*7)+(Aug!E32*6)+(Sep!E32*5)+(Oct!E32*4)+(Nov!E32*3)+(Dec!E32*2)+(Jan!E32*1)</f>
        <v>0</v>
      </c>
      <c r="G32" s="8"/>
      <c r="H32" s="31">
        <f>Dec!H32+G32</f>
        <v>109324</v>
      </c>
      <c r="I32" s="31">
        <f t="shared" si="0"/>
        <v>0</v>
      </c>
      <c r="J32" s="31">
        <f t="shared" si="1"/>
        <v>215901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(Jul!C33*7)+(Aug!C33*6)+(Sep!C33*5)+(Oct!C33*4)+(Nov!C33*3)+(Dec!C33*2)+(Jan!C33*1)</f>
        <v>550774</v>
      </c>
      <c r="E33" s="8"/>
      <c r="F33" s="31">
        <f>(Jul!E33*7)+(Aug!E33*6)+(Sep!E33*5)+(Oct!E33*4)+(Nov!E33*3)+(Dec!E33*2)+(Jan!E33*1)</f>
        <v>0</v>
      </c>
      <c r="G33" s="8"/>
      <c r="H33" s="31">
        <f>Dec!H33+G33</f>
        <v>138286</v>
      </c>
      <c r="I33" s="31">
        <f t="shared" si="0"/>
        <v>0</v>
      </c>
      <c r="J33" s="31">
        <f t="shared" si="1"/>
        <v>689060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86873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36491</v>
      </c>
      <c r="I34" s="31">
        <f t="shared" si="0"/>
        <v>0</v>
      </c>
      <c r="J34" s="31">
        <f t="shared" si="1"/>
        <v>123364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(Jul!C35*7)+(Aug!C35*6)+(Sep!C35*5)+(Oct!C35*4)+(Nov!C35*3)+(Dec!C35*2)+(Jan!C35*1)</f>
        <v>1236438</v>
      </c>
      <c r="E35" s="8"/>
      <c r="F35" s="31">
        <f>(Jul!E35*7)+(Aug!E35*6)+(Sep!E35*5)+(Oct!E35*4)+(Nov!E35*3)+(Dec!E35*2)+(Jan!E35*1)</f>
        <v>3794</v>
      </c>
      <c r="G35" s="8"/>
      <c r="H35" s="31">
        <f>Dec!H35+G35</f>
        <v>294541</v>
      </c>
      <c r="I35" s="31">
        <f t="shared" si="0"/>
        <v>0</v>
      </c>
      <c r="J35" s="31">
        <f t="shared" si="1"/>
        <v>1534773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280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0</v>
      </c>
      <c r="I36" s="31">
        <f t="shared" si="0"/>
        <v>0</v>
      </c>
      <c r="J36" s="31">
        <f t="shared" si="1"/>
        <v>280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(Jul!C37*7)+(Aug!C37*6)+(Sep!C37*5)+(Oct!C37*4)+(Nov!C37*3)+(Dec!C37*2)+(Jan!C37*1)</f>
        <v>66439</v>
      </c>
      <c r="E37" s="8"/>
      <c r="F37" s="31">
        <f>(Jul!E37*7)+(Aug!E37*6)+(Sep!E37*5)+(Oct!E37*4)+(Nov!E37*3)+(Dec!E37*2)+(Jan!E37*1)</f>
        <v>0</v>
      </c>
      <c r="G37" s="8"/>
      <c r="H37" s="31">
        <f>Dec!H37+G37</f>
        <v>40180</v>
      </c>
      <c r="I37" s="31">
        <f t="shared" si="0"/>
        <v>0</v>
      </c>
      <c r="J37" s="31">
        <f t="shared" si="1"/>
        <v>106619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(Jul!C38*7)+(Aug!C38*6)+(Sep!C38*5)+(Oct!C38*4)+(Nov!C38*3)+(Dec!C38*2)+(Jan!C38*1)</f>
        <v>245803</v>
      </c>
      <c r="E38" s="8"/>
      <c r="F38" s="31">
        <f>(Jul!E38*7)+(Aug!E38*6)+(Sep!E38*5)+(Oct!E38*4)+(Nov!E38*3)+(Dec!E38*2)+(Jan!E38*1)</f>
        <v>1308</v>
      </c>
      <c r="G38" s="8"/>
      <c r="H38" s="31">
        <f>Dec!H38+G38</f>
        <v>57756</v>
      </c>
      <c r="I38" s="31">
        <f t="shared" si="0"/>
        <v>0</v>
      </c>
      <c r="J38" s="31">
        <f t="shared" si="1"/>
        <v>304867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(Jul!C39*7)+(Aug!C39*6)+(Sep!C39*5)+(Oct!C39*4)+(Nov!C39*3)+(Dec!C39*2)+(Jan!C39*1)</f>
        <v>1158191</v>
      </c>
      <c r="E39" s="8"/>
      <c r="F39" s="31">
        <f>(Jul!E39*7)+(Aug!E39*6)+(Sep!E39*5)+(Oct!E39*4)+(Nov!E39*3)+(Dec!E39*2)+(Jan!E39*1)</f>
        <v>0</v>
      </c>
      <c r="G39" s="8"/>
      <c r="H39" s="31">
        <f>Dec!H39+G39</f>
        <v>478179</v>
      </c>
      <c r="I39" s="31">
        <f t="shared" si="0"/>
        <v>0</v>
      </c>
      <c r="J39" s="31">
        <f t="shared" si="1"/>
        <v>1636370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(Jul!C40*7)+(Aug!C40*6)+(Sep!C40*5)+(Oct!C40*4)+(Nov!C40*3)+(Dec!C40*2)+(Jan!C40*1)</f>
        <v>327893</v>
      </c>
      <c r="E40" s="8"/>
      <c r="F40" s="31">
        <f>(Jul!E40*7)+(Aug!E40*6)+(Sep!E40*5)+(Oct!E40*4)+(Nov!E40*3)+(Dec!E40*2)+(Jan!E40*1)</f>
        <v>0</v>
      </c>
      <c r="G40" s="8"/>
      <c r="H40" s="31">
        <f>Dec!H40+G40</f>
        <v>313960</v>
      </c>
      <c r="I40" s="31">
        <f t="shared" si="0"/>
        <v>0</v>
      </c>
      <c r="J40" s="31">
        <f t="shared" si="1"/>
        <v>641853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267940</v>
      </c>
      <c r="E41" s="8"/>
      <c r="F41" s="31">
        <f>(Jul!E41*7)+(Aug!E41*6)+(Sep!E41*5)+(Oct!E41*4)+(Nov!E41*3)+(Dec!E41*2)+(Jan!E41*1)</f>
        <v>0</v>
      </c>
      <c r="G41" s="8"/>
      <c r="H41" s="31">
        <f>Dec!H41+G41</f>
        <v>14413</v>
      </c>
      <c r="I41" s="31">
        <f t="shared" si="0"/>
        <v>0</v>
      </c>
      <c r="J41" s="31">
        <f t="shared" si="1"/>
        <v>282353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(Jul!C42*7)+(Aug!C42*6)+(Sep!C42*5)+(Oct!C42*4)+(Nov!C42*3)+(Dec!C42*2)+(Jan!C42*1)</f>
        <v>335527</v>
      </c>
      <c r="E42" s="8"/>
      <c r="F42" s="31">
        <f>(Jul!E42*7)+(Aug!E42*6)+(Sep!E42*5)+(Oct!E42*4)+(Nov!E42*3)+(Dec!E42*2)+(Jan!E42*1)</f>
        <v>0</v>
      </c>
      <c r="G42" s="8"/>
      <c r="H42" s="31">
        <f>Dec!H42+G42</f>
        <v>171619</v>
      </c>
      <c r="I42" s="31">
        <f t="shared" si="0"/>
        <v>0</v>
      </c>
      <c r="J42" s="31">
        <f t="shared" si="1"/>
        <v>507146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(Jul!C43*7)+(Aug!C43*6)+(Sep!C43*5)+(Oct!C43*4)+(Nov!C43*3)+(Dec!C43*2)+(Jan!C43*1)</f>
        <v>1001474</v>
      </c>
      <c r="E43" s="8"/>
      <c r="F43" s="31">
        <f>(Jul!E43*7)+(Aug!E43*6)+(Sep!E43*5)+(Oct!E43*4)+(Nov!E43*3)+(Dec!E43*2)+(Jan!E43*1)</f>
        <v>1885</v>
      </c>
      <c r="G43" s="8"/>
      <c r="H43" s="31">
        <f>Dec!H43+G43</f>
        <v>434658</v>
      </c>
      <c r="I43" s="31">
        <f t="shared" si="0"/>
        <v>0</v>
      </c>
      <c r="J43" s="31">
        <f t="shared" si="1"/>
        <v>1438017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(Jul!C44*7)+(Aug!C44*6)+(Sep!C44*5)+(Oct!C44*4)+(Nov!C44*3)+(Dec!C44*2)+(Jan!C44*1)</f>
        <v>668932</v>
      </c>
      <c r="E44" s="8"/>
      <c r="F44" s="31">
        <f>(Jul!E44*7)+(Aug!E44*6)+(Sep!E44*5)+(Oct!E44*4)+(Nov!E44*3)+(Dec!E44*2)+(Jan!E44*1)</f>
        <v>14261</v>
      </c>
      <c r="G44" s="8"/>
      <c r="H44" s="31">
        <f>Dec!H44+G44</f>
        <v>367389</v>
      </c>
      <c r="I44" s="31">
        <f t="shared" si="0"/>
        <v>0</v>
      </c>
      <c r="J44" s="31">
        <f t="shared" si="1"/>
        <v>1050582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(Jul!C45*7)+(Aug!C45*6)+(Sep!C45*5)+(Oct!C45*4)+(Nov!C45*3)+(Dec!C45*2)+(Jan!C45*1)</f>
        <v>86704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53727</v>
      </c>
      <c r="I45" s="31">
        <f t="shared" si="0"/>
        <v>0</v>
      </c>
      <c r="J45" s="31">
        <f t="shared" si="1"/>
        <v>140431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42657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439</v>
      </c>
      <c r="I46" s="31">
        <f t="shared" si="0"/>
        <v>0</v>
      </c>
      <c r="J46" s="31">
        <f t="shared" si="1"/>
        <v>43096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(Jul!C47*7)+(Aug!C47*6)+(Sep!C47*5)+(Oct!C47*4)+(Nov!C47*3)+(Dec!C47*2)+(Jan!C47*1)</f>
        <v>435868</v>
      </c>
      <c r="E47" s="8"/>
      <c r="F47" s="31">
        <f>(Jul!E47*7)+(Aug!E47*6)+(Sep!E47*5)+(Oct!E47*4)+(Nov!E47*3)+(Dec!E47*2)+(Jan!E47*1)</f>
        <v>0</v>
      </c>
      <c r="G47" s="8"/>
      <c r="H47" s="31">
        <f>Dec!H47+G47</f>
        <v>177105</v>
      </c>
      <c r="I47" s="31">
        <f t="shared" si="0"/>
        <v>0</v>
      </c>
      <c r="J47" s="31">
        <f t="shared" si="1"/>
        <v>612973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(Jul!C48*7)+(Aug!C48*6)+(Sep!C48*5)+(Oct!C48*4)+(Nov!C48*3)+(Dec!C48*2)+(Jan!C48*1)</f>
        <v>1129130</v>
      </c>
      <c r="E48" s="8"/>
      <c r="F48" s="31">
        <f>(Jul!E48*7)+(Aug!E48*6)+(Sep!E48*5)+(Oct!E48*4)+(Nov!E48*3)+(Dec!E48*2)+(Jan!E48*1)</f>
        <v>31900</v>
      </c>
      <c r="G48" s="8"/>
      <c r="H48" s="31">
        <f>Dec!H48+G48</f>
        <v>298101</v>
      </c>
      <c r="I48" s="31">
        <f t="shared" si="0"/>
        <v>0</v>
      </c>
      <c r="J48" s="31">
        <f t="shared" si="1"/>
        <v>1459131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(Jul!C49*7)+(Aug!C49*6)+(Sep!C49*5)+(Oct!C49*4)+(Nov!C49*3)+(Dec!C49*2)+(Jan!C49*1)</f>
        <v>942546</v>
      </c>
      <c r="E49" s="8"/>
      <c r="F49" s="31">
        <f>(Jul!E49*7)+(Aug!E49*6)+(Sep!E49*5)+(Oct!E49*4)+(Nov!E49*3)+(Dec!E49*2)+(Jan!E49*1)</f>
        <v>2072</v>
      </c>
      <c r="G49" s="8"/>
      <c r="H49" s="31">
        <f>Dec!H49+G49</f>
        <v>214569</v>
      </c>
      <c r="I49" s="31">
        <f t="shared" si="0"/>
        <v>0</v>
      </c>
      <c r="J49" s="31">
        <f t="shared" si="1"/>
        <v>1159187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(Jul!C50*7)+(Aug!C50*6)+(Sep!C50*5)+(Oct!C50*4)+(Nov!C50*3)+(Dec!C50*2)+(Jan!C50*1)</f>
        <v>250662</v>
      </c>
      <c r="E50" s="8"/>
      <c r="F50" s="31">
        <f>(Jul!E50*7)+(Aug!E50*6)+(Sep!E50*5)+(Oct!E50*4)+(Nov!E50*3)+(Dec!E50*2)+(Jan!E50*1)</f>
        <v>0</v>
      </c>
      <c r="G50" s="8"/>
      <c r="H50" s="31">
        <f>Dec!H50+G50</f>
        <v>48166</v>
      </c>
      <c r="I50" s="31">
        <f t="shared" si="0"/>
        <v>0</v>
      </c>
      <c r="J50" s="31">
        <f t="shared" si="1"/>
        <v>298828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(Jul!C51*7)+(Aug!C51*6)+(Sep!C51*5)+(Oct!C51*4)+(Nov!C51*3)+(Dec!C51*2)+(Jan!C51*1)</f>
        <v>1435539</v>
      </c>
      <c r="E51" s="8"/>
      <c r="F51" s="31">
        <f>(Jul!E51*7)+(Aug!E51*6)+(Sep!E51*5)+(Oct!E51*4)+(Nov!E51*3)+(Dec!E51*2)+(Jan!E51*1)</f>
        <v>0</v>
      </c>
      <c r="G51" s="8"/>
      <c r="H51" s="31">
        <f>Dec!H51+G51</f>
        <v>266297</v>
      </c>
      <c r="I51" s="31">
        <f t="shared" si="0"/>
        <v>0</v>
      </c>
      <c r="J51" s="31">
        <f t="shared" si="1"/>
        <v>1701836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(Jul!C52*7)+(Aug!C52*6)+(Sep!C52*5)+(Oct!C52*4)+(Nov!C52*3)+(Dec!C52*2)+(Jan!C52*1)</f>
        <v>109165</v>
      </c>
      <c r="E52" s="8"/>
      <c r="F52" s="31">
        <f>(Jul!E52*7)+(Aug!E52*6)+(Sep!E52*5)+(Oct!E52*4)+(Nov!E52*3)+(Dec!E52*2)+(Jan!E52*1)</f>
        <v>0</v>
      </c>
      <c r="G52" s="8"/>
      <c r="H52" s="31">
        <f>Dec!H52+G52</f>
        <v>39277</v>
      </c>
      <c r="I52" s="31">
        <f t="shared" si="0"/>
        <v>0</v>
      </c>
      <c r="J52" s="31">
        <f t="shared" si="1"/>
        <v>148442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13643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0</v>
      </c>
      <c r="I53" s="31">
        <f t="shared" si="0"/>
        <v>0</v>
      </c>
      <c r="J53" s="31">
        <f t="shared" si="1"/>
        <v>13643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(Jul!C54*7)+(Aug!C54*6)+(Sep!C54*5)+(Oct!C54*4)+(Nov!C54*3)+(Dec!C54*2)+(Jan!C54*1)</f>
        <v>260255</v>
      </c>
      <c r="E54" s="8"/>
      <c r="F54" s="31">
        <f>(Jul!E54*7)+(Aug!E54*6)+(Sep!E54*5)+(Oct!E54*4)+(Nov!E54*3)+(Dec!E54*2)+(Jan!E54*1)</f>
        <v>0</v>
      </c>
      <c r="G54" s="8"/>
      <c r="H54" s="31">
        <f>Dec!H54+G54</f>
        <v>37889</v>
      </c>
      <c r="I54" s="31">
        <f t="shared" si="0"/>
        <v>0</v>
      </c>
      <c r="J54" s="31">
        <f t="shared" si="1"/>
        <v>298144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(Jul!C55*7)+(Aug!C55*6)+(Sep!C55*5)+(Oct!C55*4)+(Nov!C55*3)+(Dec!C55*2)+(Jan!C55*1)</f>
        <v>1028118</v>
      </c>
      <c r="E55" s="8"/>
      <c r="F55" s="31">
        <f>(Jul!E55*7)+(Aug!E55*6)+(Sep!E55*5)+(Oct!E55*4)+(Nov!E55*3)+(Dec!E55*2)+(Jan!E55*1)</f>
        <v>11095</v>
      </c>
      <c r="G55" s="8"/>
      <c r="H55" s="31">
        <f>Dec!H55+G55</f>
        <v>533297</v>
      </c>
      <c r="I55" s="31">
        <f t="shared" si="0"/>
        <v>0</v>
      </c>
      <c r="J55" s="31">
        <f t="shared" si="1"/>
        <v>1572510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11852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99</v>
      </c>
      <c r="I56" s="31">
        <f t="shared" si="0"/>
        <v>0</v>
      </c>
      <c r="J56" s="31">
        <f t="shared" si="1"/>
        <v>11951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(Jul!C57*7)+(Aug!C57*6)+(Sep!C57*5)+(Oct!C57*4)+(Nov!C57*3)+(Dec!C57*2)+(Jan!C57*1)</f>
        <v>197996</v>
      </c>
      <c r="E57" s="8"/>
      <c r="F57" s="31">
        <f>(Jul!E57*7)+(Aug!E57*6)+(Sep!E57*5)+(Oct!E57*4)+(Nov!E57*3)+(Dec!E57*2)+(Jan!E57*1)</f>
        <v>0</v>
      </c>
      <c r="G57" s="8"/>
      <c r="H57" s="31">
        <f>Dec!H57+G57</f>
        <v>97375</v>
      </c>
      <c r="I57" s="31">
        <f t="shared" si="0"/>
        <v>0</v>
      </c>
      <c r="J57" s="31">
        <f t="shared" si="1"/>
        <v>295371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(Jul!C58*7)+(Aug!C58*6)+(Sep!C58*5)+(Oct!C58*4)+(Nov!C58*3)+(Dec!C58*2)+(Jan!C58*1)</f>
        <v>108917</v>
      </c>
      <c r="E58" s="8"/>
      <c r="F58" s="31">
        <f>(Jul!E58*7)+(Aug!E58*6)+(Sep!E58*5)+(Oct!E58*4)+(Nov!E58*3)+(Dec!E58*2)+(Jan!E58*1)</f>
        <v>2086</v>
      </c>
      <c r="G58" s="8"/>
      <c r="H58" s="31">
        <f>Dec!H58+G58</f>
        <v>24925</v>
      </c>
      <c r="I58" s="31">
        <f t="shared" si="0"/>
        <v>0</v>
      </c>
      <c r="J58" s="31">
        <f t="shared" si="1"/>
        <v>135928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190211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92196</v>
      </c>
      <c r="I59" s="31">
        <f t="shared" si="0"/>
        <v>0</v>
      </c>
      <c r="J59" s="31">
        <f t="shared" si="1"/>
        <v>282407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(Jul!C60*7)+(Aug!C60*6)+(Sep!C60*5)+(Oct!C60*4)+(Nov!C60*3)+(Dec!C60*2)+(Jan!C60*1)</f>
        <v>2085882</v>
      </c>
      <c r="E60" s="8"/>
      <c r="F60" s="31">
        <f>(Jul!E60*7)+(Aug!E60*6)+(Sep!E60*5)+(Oct!E60*4)+(Nov!E60*3)+(Dec!E60*2)+(Jan!E60*1)</f>
        <v>63811</v>
      </c>
      <c r="G60" s="8"/>
      <c r="H60" s="31">
        <f>Dec!H60+G60</f>
        <v>684695</v>
      </c>
      <c r="I60" s="31">
        <f t="shared" si="0"/>
        <v>0</v>
      </c>
      <c r="J60" s="31">
        <f t="shared" si="1"/>
        <v>2834388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(Jul!C61*7)+(Aug!C61*6)+(Sep!C61*5)+(Oct!C61*4)+(Nov!C61*3)+(Dec!C61*2)+(Jan!C61*1)</f>
        <v>118298</v>
      </c>
      <c r="E61" s="8"/>
      <c r="F61" s="31">
        <f>(Jul!E61*7)+(Aug!E61*6)+(Sep!E61*5)+(Oct!E61*4)+(Nov!E61*3)+(Dec!E61*2)+(Jan!E61*1)</f>
        <v>0</v>
      </c>
      <c r="G61" s="8"/>
      <c r="H61" s="31">
        <f>Dec!H61+G61</f>
        <v>29430</v>
      </c>
      <c r="I61" s="31">
        <f t="shared" si="0"/>
        <v>0</v>
      </c>
      <c r="J61" s="31">
        <f t="shared" si="1"/>
        <v>147728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6348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0</v>
      </c>
      <c r="I62" s="31">
        <f t="shared" si="0"/>
        <v>0</v>
      </c>
      <c r="J62" s="31">
        <f t="shared" si="1"/>
        <v>6348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(Jul!C63*7)+(Aug!C63*6)+(Sep!C63*5)+(Oct!C63*4)+(Nov!C63*3)+(Dec!C63*2)+(Jan!C63*1)</f>
        <v>266794</v>
      </c>
      <c r="E63" s="8"/>
      <c r="F63" s="31">
        <f>(Jul!E63*7)+(Aug!E63*6)+(Sep!E63*5)+(Oct!E63*4)+(Nov!E63*3)+(Dec!E63*2)+(Jan!E63*1)</f>
        <v>8232</v>
      </c>
      <c r="G63" s="8"/>
      <c r="H63" s="31">
        <f>Dec!H63+G63</f>
        <v>108291</v>
      </c>
      <c r="I63" s="31">
        <f t="shared" si="0"/>
        <v>0</v>
      </c>
      <c r="J63" s="31">
        <f t="shared" si="1"/>
        <v>383317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63227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1365</v>
      </c>
      <c r="I64" s="31">
        <f t="shared" ref="I64:I71" si="2">C64+E64+G64</f>
        <v>0</v>
      </c>
      <c r="J64" s="31">
        <f t="shared" ref="J64:J71" si="3">D64+F64+H64</f>
        <v>64592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2584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2584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31301</v>
      </c>
      <c r="E66" s="8"/>
      <c r="F66" s="31">
        <f>(Jul!E66*7)+(Aug!E66*6)+(Sep!E66*5)+(Oct!E66*4)+(Nov!E66*3)+(Dec!E66*2)+(Jan!E66*1)</f>
        <v>0</v>
      </c>
      <c r="G66" s="8"/>
      <c r="H66" s="31">
        <f>Dec!H66+G66</f>
        <v>12978</v>
      </c>
      <c r="I66" s="31">
        <f t="shared" si="2"/>
        <v>0</v>
      </c>
      <c r="J66" s="31">
        <f t="shared" si="3"/>
        <v>44279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0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10266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0</v>
      </c>
      <c r="I68" s="31">
        <f t="shared" si="2"/>
        <v>0</v>
      </c>
      <c r="J68" s="31">
        <f t="shared" si="3"/>
        <v>10266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(Jul!C69*7)+(Aug!C69*6)+(Sep!C69*5)+(Oct!C69*4)+(Nov!C69*3)+(Dec!C69*2)+(Jan!C69*1)</f>
        <v>63601</v>
      </c>
      <c r="E69" s="8"/>
      <c r="F69" s="31">
        <f>(Jul!E69*7)+(Aug!E69*6)+(Sep!E69*5)+(Oct!E69*4)+(Nov!E69*3)+(Dec!E69*2)+(Jan!E69*1)</f>
        <v>0</v>
      </c>
      <c r="G69" s="8"/>
      <c r="H69" s="31">
        <f>Dec!H69+G69</f>
        <v>20096</v>
      </c>
      <c r="I69" s="31">
        <f t="shared" si="2"/>
        <v>0</v>
      </c>
      <c r="J69" s="31">
        <f t="shared" si="3"/>
        <v>83697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(Jul!C70*7)+(Aug!C70*6)+(Sep!C70*5)+(Oct!C70*4)+(Nov!C70*3)+(Dec!C70*2)+(Jan!C70*1)</f>
        <v>90400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10396</v>
      </c>
      <c r="I70" s="31">
        <f t="shared" si="2"/>
        <v>0</v>
      </c>
      <c r="J70" s="31">
        <f t="shared" si="3"/>
        <v>100796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(Jul!C71*7)+(Aug!C71*6)+(Sep!C71*5)+(Oct!C71*4)+(Nov!C71*3)+(Dec!C71*2)+(Jan!C71*1)</f>
        <v>766648</v>
      </c>
      <c r="E71" s="8"/>
      <c r="F71" s="31">
        <f>(Jul!E71*7)+(Aug!E71*6)+(Sep!E71*5)+(Oct!E71*4)+(Nov!E71*3)+(Dec!E71*2)+(Jan!E71*1)</f>
        <v>0</v>
      </c>
      <c r="G71" s="8"/>
      <c r="H71" s="31">
        <f>Dec!H71+G71</f>
        <v>333661</v>
      </c>
      <c r="I71" s="31">
        <f t="shared" si="2"/>
        <v>0</v>
      </c>
      <c r="J71" s="31">
        <f t="shared" si="3"/>
        <v>1100309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2691888</v>
      </c>
      <c r="E72" s="32">
        <f t="shared" si="4"/>
        <v>0</v>
      </c>
      <c r="F72" s="32">
        <f t="shared" si="4"/>
        <v>20508</v>
      </c>
      <c r="G72" s="32">
        <f t="shared" si="4"/>
        <v>0</v>
      </c>
      <c r="H72" s="32">
        <f t="shared" si="4"/>
        <v>1301762</v>
      </c>
      <c r="I72" s="32">
        <f t="shared" si="4"/>
        <v>0</v>
      </c>
      <c r="J72" s="32">
        <f t="shared" si="4"/>
        <v>4014158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15801753</v>
      </c>
      <c r="E73" s="32">
        <f t="shared" si="5"/>
        <v>0</v>
      </c>
      <c r="F73" s="32">
        <f t="shared" si="5"/>
        <v>140444</v>
      </c>
      <c r="G73" s="32">
        <f t="shared" si="5"/>
        <v>0</v>
      </c>
      <c r="H73" s="32">
        <f t="shared" si="5"/>
        <v>5541170</v>
      </c>
      <c r="I73" s="32">
        <f t="shared" si="5"/>
        <v>0</v>
      </c>
      <c r="J73" s="32">
        <f t="shared" si="5"/>
        <v>21483367</v>
      </c>
    </row>
    <row r="74" spans="1:10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18493641</v>
      </c>
      <c r="E74" s="32">
        <f t="shared" si="6"/>
        <v>0</v>
      </c>
      <c r="F74" s="32">
        <f t="shared" si="6"/>
        <v>160952</v>
      </c>
      <c r="G74" s="32">
        <f t="shared" si="6"/>
        <v>0</v>
      </c>
      <c r="H74" s="32">
        <f t="shared" si="6"/>
        <v>6842932</v>
      </c>
      <c r="I74" s="32">
        <f t="shared" si="6"/>
        <v>0</v>
      </c>
      <c r="J74" s="32">
        <f t="shared" si="6"/>
        <v>25497525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3" activePane="bottomLeft" state="frozen"/>
      <selection pane="bottomLeft" activeCell="G5" sqref="G5:G71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(Jul!C5*8)+(Aug!C5*7)+(Sep!C5*6)+(Oct!C5*5)+(Nov!C5*4)+(Dec!C5*3)+(Jan!C5*2)+(Feb!C5*1)</f>
        <v>1033147</v>
      </c>
      <c r="E5" s="8"/>
      <c r="F5" s="31">
        <f>(Jul!E5*8)+(Aug!E5*7)+(Sep!E5*6)+(Oct!E5*5)+(Nov!E5*4)+(Dec!E5*3)+(Jan!E5*2)+(Feb!E5*1)</f>
        <v>8981</v>
      </c>
      <c r="G5" s="8"/>
      <c r="H5" s="31">
        <f>Jan!H5+G5</f>
        <v>362878</v>
      </c>
      <c r="I5" s="31">
        <f t="shared" ref="I5:I63" si="0">C5+E5+G5</f>
        <v>0</v>
      </c>
      <c r="J5" s="31">
        <f t="shared" ref="J5:J63" si="1">D5+F5+H5</f>
        <v>1405006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44998</v>
      </c>
      <c r="E6" s="8"/>
      <c r="F6" s="31">
        <f>(Jul!E6*8)+(Aug!E6*7)+(Sep!E6*6)+(Oct!E6*5)+(Nov!E6*4)+(Dec!E6*3)+(Jan!E6*2)+(Feb!E6*1)</f>
        <v>0</v>
      </c>
      <c r="G6" s="8"/>
      <c r="H6" s="31">
        <f>Jan!H6+G6</f>
        <v>9454</v>
      </c>
      <c r="I6" s="31">
        <f t="shared" si="0"/>
        <v>0</v>
      </c>
      <c r="J6" s="31">
        <f t="shared" si="1"/>
        <v>54452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(Jul!C7*8)+(Aug!C7*7)+(Sep!C7*6)+(Oct!C7*5)+(Nov!C7*4)+(Dec!C7*3)+(Jan!C7*2)+(Feb!C7*1)</f>
        <v>26638</v>
      </c>
      <c r="E7" s="8"/>
      <c r="F7" s="31">
        <f>(Jul!E7*8)+(Aug!E7*7)+(Sep!E7*6)+(Oct!E7*5)+(Nov!E7*4)+(Dec!E7*3)+(Jan!E7*2)+(Feb!E7*1)</f>
        <v>0</v>
      </c>
      <c r="G7" s="8"/>
      <c r="H7" s="31">
        <f>Jan!H7+G7</f>
        <v>25731</v>
      </c>
      <c r="I7" s="31">
        <f t="shared" si="0"/>
        <v>0</v>
      </c>
      <c r="J7" s="31">
        <f t="shared" si="1"/>
        <v>52369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(Jul!C8*8)+(Aug!C8*7)+(Sep!C8*6)+(Oct!C8*5)+(Nov!C8*4)+(Dec!C8*3)+(Jan!C8*2)+(Feb!C8*1)</f>
        <v>25090</v>
      </c>
      <c r="E8" s="8"/>
      <c r="F8" s="31">
        <f>(Jul!E8*8)+(Aug!E8*7)+(Sep!E8*6)+(Oct!E8*5)+(Nov!E8*4)+(Dec!E8*3)+(Jan!E8*2)+(Feb!E8*1)</f>
        <v>0</v>
      </c>
      <c r="G8" s="8"/>
      <c r="H8" s="31">
        <f>Jan!H8+G8</f>
        <v>3129</v>
      </c>
      <c r="I8" s="31">
        <f t="shared" si="0"/>
        <v>0</v>
      </c>
      <c r="J8" s="31">
        <f t="shared" si="1"/>
        <v>28219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(Jul!C9*8)+(Aug!C9*7)+(Sep!C9*6)+(Oct!C9*5)+(Nov!C9*4)+(Dec!C9*3)+(Jan!C9*2)+(Feb!C9*1)</f>
        <v>162200</v>
      </c>
      <c r="E9" s="8"/>
      <c r="F9" s="31">
        <f>(Jul!E9*8)+(Aug!E9*7)+(Sep!E9*6)+(Oct!E9*5)+(Nov!E9*4)+(Dec!E9*3)+(Jan!E9*2)+(Feb!E9*1)</f>
        <v>0</v>
      </c>
      <c r="G9" s="8"/>
      <c r="H9" s="31">
        <f>Jan!H9+G9</f>
        <v>55862</v>
      </c>
      <c r="I9" s="31">
        <f t="shared" si="0"/>
        <v>0</v>
      </c>
      <c r="J9" s="31">
        <f t="shared" si="1"/>
        <v>218062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(Jul!C10*8)+(Aug!C10*7)+(Sep!C10*6)+(Oct!C10*5)+(Nov!C10*4)+(Dec!C10*3)+(Jan!C10*2)+(Feb!C10*1)</f>
        <v>378507</v>
      </c>
      <c r="E10" s="8"/>
      <c r="F10" s="31">
        <f>(Jul!E10*8)+(Aug!E10*7)+(Sep!E10*6)+(Oct!E10*5)+(Nov!E10*4)+(Dec!E10*3)+(Jan!E10*2)+(Feb!E10*1)</f>
        <v>14640</v>
      </c>
      <c r="G10" s="8"/>
      <c r="H10" s="31">
        <f>Jan!H10+G10</f>
        <v>160007</v>
      </c>
      <c r="I10" s="31">
        <f t="shared" si="0"/>
        <v>0</v>
      </c>
      <c r="J10" s="31">
        <f t="shared" si="1"/>
        <v>553154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(Jul!C11*8)+(Aug!C11*7)+(Sep!C11*6)+(Oct!C11*5)+(Nov!C11*4)+(Dec!C11*3)+(Jan!C11*2)+(Feb!C11*1)</f>
        <v>194548</v>
      </c>
      <c r="E11" s="8"/>
      <c r="F11" s="31">
        <f>(Jul!E11*8)+(Aug!E11*7)+(Sep!E11*6)+(Oct!E11*5)+(Nov!E11*4)+(Dec!E11*3)+(Jan!E11*2)+(Feb!E11*1)</f>
        <v>0</v>
      </c>
      <c r="G11" s="8"/>
      <c r="H11" s="31">
        <f>Jan!H11+G11</f>
        <v>92593</v>
      </c>
      <c r="I11" s="31">
        <f t="shared" si="0"/>
        <v>0</v>
      </c>
      <c r="J11" s="31">
        <f t="shared" si="1"/>
        <v>287141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10343</v>
      </c>
      <c r="E12" s="8"/>
      <c r="F12" s="31">
        <f>(Jul!E12*8)+(Aug!E12*7)+(Sep!E12*6)+(Oct!E12*5)+(Nov!E12*4)+(Dec!E12*3)+(Jan!E12*2)+(Feb!E12*1)</f>
        <v>0</v>
      </c>
      <c r="G12" s="8"/>
      <c r="H12" s="31">
        <f>Jan!H12+G12</f>
        <v>408</v>
      </c>
      <c r="I12" s="31">
        <f t="shared" si="0"/>
        <v>0</v>
      </c>
      <c r="J12" s="31">
        <f t="shared" si="1"/>
        <v>10751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(Jul!C13*8)+(Aug!C13*7)+(Sep!C13*6)+(Oct!C13*5)+(Nov!C13*4)+(Dec!C13*3)+(Jan!C13*2)+(Feb!C13*1)</f>
        <v>22690</v>
      </c>
      <c r="E13" s="8"/>
      <c r="F13" s="31">
        <f>(Jul!E13*8)+(Aug!E13*7)+(Sep!E13*6)+(Oct!E13*5)+(Nov!E13*4)+(Dec!E13*3)+(Jan!E13*2)+(Feb!E13*1)</f>
        <v>0</v>
      </c>
      <c r="G13" s="8"/>
      <c r="H13" s="31">
        <f>Jan!H13+G13</f>
        <v>55680</v>
      </c>
      <c r="I13" s="31">
        <f t="shared" si="0"/>
        <v>0</v>
      </c>
      <c r="J13" s="31">
        <f t="shared" si="1"/>
        <v>78370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(Jul!C14*8)+(Aug!C14*7)+(Sep!C14*6)+(Oct!C14*5)+(Nov!C14*4)+(Dec!C14*3)+(Jan!C14*2)+(Feb!C14*1)</f>
        <v>105647</v>
      </c>
      <c r="E14" s="8"/>
      <c r="F14" s="31">
        <f>(Jul!E14*8)+(Aug!E14*7)+(Sep!E14*6)+(Oct!E14*5)+(Nov!E14*4)+(Dec!E14*3)+(Jan!E14*2)+(Feb!E14*1)</f>
        <v>0</v>
      </c>
      <c r="G14" s="8"/>
      <c r="H14" s="31">
        <f>Jan!H14+G14</f>
        <v>77873</v>
      </c>
      <c r="I14" s="31">
        <f t="shared" si="0"/>
        <v>0</v>
      </c>
      <c r="J14" s="31">
        <f t="shared" si="1"/>
        <v>183520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4456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912</v>
      </c>
      <c r="I15" s="31">
        <f t="shared" si="0"/>
        <v>0</v>
      </c>
      <c r="J15" s="31">
        <f t="shared" si="1"/>
        <v>5368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(Jul!C16*8)+(Aug!C16*7)+(Sep!C16*6)+(Oct!C16*5)+(Nov!C16*4)+(Dec!C16*3)+(Jan!C16*2)+(Feb!C16*1)</f>
        <v>285273</v>
      </c>
      <c r="E16" s="8"/>
      <c r="F16" s="31">
        <f>(Jul!E16*8)+(Aug!E16*7)+(Sep!E16*6)+(Oct!E16*5)+(Nov!E16*4)+(Dec!E16*3)+(Jan!E16*2)+(Feb!E16*1)</f>
        <v>0</v>
      </c>
      <c r="G16" s="8"/>
      <c r="H16" s="31">
        <f>Jan!H16+G16</f>
        <v>86827</v>
      </c>
      <c r="I16" s="31">
        <f t="shared" si="0"/>
        <v>0</v>
      </c>
      <c r="J16" s="31">
        <f t="shared" si="1"/>
        <v>372100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(Jul!C17*8)+(Aug!C17*7)+(Sep!C17*6)+(Oct!C17*5)+(Nov!C17*4)+(Dec!C17*3)+(Jan!C17*2)+(Feb!C17*1)</f>
        <v>98652</v>
      </c>
      <c r="E17" s="8"/>
      <c r="F17" s="31">
        <f>(Jul!E17*8)+(Aug!E17*7)+(Sep!E17*6)+(Oct!E17*5)+(Nov!E17*4)+(Dec!E17*3)+(Jan!E17*2)+(Feb!E17*1)</f>
        <v>0</v>
      </c>
      <c r="G17" s="8"/>
      <c r="H17" s="31">
        <f>Jan!H17+G17</f>
        <v>41409</v>
      </c>
      <c r="I17" s="31">
        <f t="shared" si="0"/>
        <v>0</v>
      </c>
      <c r="J17" s="31">
        <f t="shared" si="1"/>
        <v>140061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(Jul!C19*8)+(Aug!C19*7)+(Sep!C19*6)+(Oct!C19*5)+(Nov!C19*4)+(Dec!C19*3)+(Jan!C19*2)+(Feb!C19*1)</f>
        <v>0</v>
      </c>
      <c r="E19" s="8"/>
      <c r="F19" s="31">
        <f>(Jul!E19*8)+(Aug!E19*7)+(Sep!E19*6)+(Oct!E19*5)+(Nov!E19*4)+(Dec!E19*3)+(Jan!E19*2)+(Feb!E19*1)</f>
        <v>0</v>
      </c>
      <c r="G19" s="8"/>
      <c r="H19" s="31">
        <f>Jan!H19+G19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(Jul!C20*8)+(Aug!C20*7)+(Sep!C20*6)+(Oct!C20*5)+(Nov!C20*4)+(Dec!C20*3)+(Jan!C20*2)+(Feb!C20*1)</f>
        <v>72235</v>
      </c>
      <c r="E20" s="8"/>
      <c r="F20" s="31">
        <f>(Jul!E20*8)+(Aug!E20*7)+(Sep!E20*6)+(Oct!E20*5)+(Nov!E20*4)+(Dec!E20*3)+(Jan!E20*2)+(Feb!E20*1)</f>
        <v>0</v>
      </c>
      <c r="G20" s="8"/>
      <c r="H20" s="31">
        <f>Jan!H20+G20</f>
        <v>3235</v>
      </c>
      <c r="I20" s="31">
        <f t="shared" si="0"/>
        <v>0</v>
      </c>
      <c r="J20" s="31">
        <f t="shared" si="1"/>
        <v>75470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(Jul!C21*8)+(Aug!C21*7)+(Sep!C21*6)+(Oct!C21*5)+(Nov!C21*4)+(Dec!C21*3)+(Jan!C21*2)+(Feb!C21*1)</f>
        <v>33116</v>
      </c>
      <c r="E21" s="8"/>
      <c r="F21" s="31">
        <f>(Jul!E21*8)+(Aug!E21*7)+(Sep!E21*6)+(Oct!E21*5)+(Nov!E21*4)+(Dec!E21*3)+(Jan!E21*2)+(Feb!E21*1)</f>
        <v>0</v>
      </c>
      <c r="G21" s="8"/>
      <c r="H21" s="31">
        <f>Jan!H21+G21</f>
        <v>17273</v>
      </c>
      <c r="I21" s="31">
        <f t="shared" si="0"/>
        <v>0</v>
      </c>
      <c r="J21" s="31">
        <f t="shared" si="1"/>
        <v>50389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(Jul!C22*8)+(Aug!C22*7)+(Sep!C22*6)+(Oct!C22*5)+(Nov!C22*4)+(Dec!C22*3)+(Jan!C22*2)+(Feb!C22*1)</f>
        <v>27931</v>
      </c>
      <c r="E22" s="8"/>
      <c r="F22" s="31">
        <f>(Jul!E22*8)+(Aug!E22*7)+(Sep!E22*6)+(Oct!E22*5)+(Nov!E22*4)+(Dec!E22*3)+(Jan!E22*2)+(Feb!E22*1)</f>
        <v>0</v>
      </c>
      <c r="G22" s="8"/>
      <c r="H22" s="31">
        <f>Jan!H22+G22</f>
        <v>6607</v>
      </c>
      <c r="I22" s="31">
        <f t="shared" si="0"/>
        <v>0</v>
      </c>
      <c r="J22" s="31">
        <f t="shared" si="1"/>
        <v>34538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(Jul!C23*8)+(Aug!C23*7)+(Sep!C23*6)+(Oct!C23*5)+(Nov!C23*4)+(Dec!C23*3)+(Jan!C23*2)+(Feb!C23*1)</f>
        <v>6840</v>
      </c>
      <c r="E23" s="8"/>
      <c r="F23" s="31">
        <f>(Jul!E23*8)+(Aug!E23*7)+(Sep!E23*6)+(Oct!E23*5)+(Nov!E23*4)+(Dec!E23*3)+(Jan!E23*2)+(Feb!E23*1)</f>
        <v>0</v>
      </c>
      <c r="G23" s="8"/>
      <c r="H23" s="31">
        <f>Jan!H23+G23</f>
        <v>1711</v>
      </c>
      <c r="I23" s="31">
        <f t="shared" si="0"/>
        <v>0</v>
      </c>
      <c r="J23" s="31">
        <f t="shared" si="1"/>
        <v>8551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(Jul!C24*8)+(Aug!C24*7)+(Sep!C24*6)+(Oct!C24*5)+(Nov!C24*4)+(Dec!C24*3)+(Jan!C24*2)+(Feb!C24*1)</f>
        <v>94573</v>
      </c>
      <c r="E24" s="8"/>
      <c r="F24" s="31">
        <f>(Jul!E24*8)+(Aug!E24*7)+(Sep!E24*6)+(Oct!E24*5)+(Nov!E24*4)+(Dec!E24*3)+(Jan!E24*2)+(Feb!E24*1)</f>
        <v>0</v>
      </c>
      <c r="G24" s="8"/>
      <c r="H24" s="31">
        <f>Jan!H24+G24</f>
        <v>153712</v>
      </c>
      <c r="I24" s="31">
        <f t="shared" si="0"/>
        <v>0</v>
      </c>
      <c r="J24" s="31">
        <f t="shared" si="1"/>
        <v>248285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(Jul!C25*8)+(Aug!C25*7)+(Sep!C25*6)+(Oct!C25*5)+(Nov!C25*4)+(Dec!C25*3)+(Jan!C25*2)+(Feb!C25*1)</f>
        <v>61919</v>
      </c>
      <c r="E25" s="8"/>
      <c r="F25" s="31">
        <f>(Jul!E25*8)+(Aug!E25*7)+(Sep!E25*6)+(Oct!E25*5)+(Nov!E25*4)+(Dec!E25*3)+(Jan!E25*2)+(Feb!E25*1)</f>
        <v>0</v>
      </c>
      <c r="G25" s="8"/>
      <c r="H25" s="31">
        <f>Jan!H25+G25</f>
        <v>27915</v>
      </c>
      <c r="I25" s="31">
        <f t="shared" si="0"/>
        <v>0</v>
      </c>
      <c r="J25" s="31">
        <f t="shared" si="1"/>
        <v>89834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(Jul!C26*8)+(Aug!C26*7)+(Sep!C26*6)+(Oct!C26*5)+(Nov!C26*4)+(Dec!C26*3)+(Jan!C26*2)+(Feb!C26*1)</f>
        <v>146774</v>
      </c>
      <c r="E26" s="8"/>
      <c r="F26" s="31">
        <f>(Jul!E26*8)+(Aug!E26*7)+(Sep!E26*6)+(Oct!E26*5)+(Nov!E26*4)+(Dec!E26*3)+(Jan!E26*2)+(Feb!E26*1)</f>
        <v>0</v>
      </c>
      <c r="G26" s="8"/>
      <c r="H26" s="31">
        <f>Jan!H26+G26</f>
        <v>30177</v>
      </c>
      <c r="I26" s="31">
        <f t="shared" si="0"/>
        <v>0</v>
      </c>
      <c r="J26" s="31">
        <f t="shared" si="1"/>
        <v>176951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(Jul!C27*8)+(Aug!C27*7)+(Sep!C27*6)+(Oct!C27*5)+(Nov!C27*4)+(Dec!C27*3)+(Jan!C27*2)+(Feb!C27*1)</f>
        <v>50546</v>
      </c>
      <c r="E27" s="8"/>
      <c r="F27" s="31">
        <f>(Jul!E27*8)+(Aug!E27*7)+(Sep!E27*6)+(Oct!E27*5)+(Nov!E27*4)+(Dec!E27*3)+(Jan!E27*2)+(Feb!E27*1)</f>
        <v>0</v>
      </c>
      <c r="G27" s="8"/>
      <c r="H27" s="31">
        <f>Jan!H27+G27</f>
        <v>8795</v>
      </c>
      <c r="I27" s="31">
        <f t="shared" si="0"/>
        <v>0</v>
      </c>
      <c r="J27" s="31">
        <f t="shared" si="1"/>
        <v>59341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(Jul!C28*8)+(Aug!C28*7)+(Sep!C28*6)+(Oct!C28*5)+(Nov!C28*4)+(Dec!C28*3)+(Jan!C28*2)+(Feb!C28*1)</f>
        <v>68822</v>
      </c>
      <c r="E28" s="8"/>
      <c r="F28" s="31">
        <f>(Jul!E28*8)+(Aug!E28*7)+(Sep!E28*6)+(Oct!E28*5)+(Nov!E28*4)+(Dec!E28*3)+(Jan!E28*2)+(Feb!E28*1)</f>
        <v>0</v>
      </c>
      <c r="G28" s="8"/>
      <c r="H28" s="31">
        <f>Jan!H28+G28</f>
        <v>9403</v>
      </c>
      <c r="I28" s="31">
        <f t="shared" si="0"/>
        <v>0</v>
      </c>
      <c r="J28" s="31">
        <f t="shared" si="1"/>
        <v>78225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18819</v>
      </c>
      <c r="E29" s="8"/>
      <c r="F29" s="31">
        <f>(Jul!E29*8)+(Aug!E29*7)+(Sep!E29*6)+(Oct!E29*5)+(Nov!E29*4)+(Dec!E29*3)+(Jan!E29*2)+(Feb!E29*1)</f>
        <v>0</v>
      </c>
      <c r="G29" s="8"/>
      <c r="H29" s="31">
        <f>Jan!H29+G29</f>
        <v>2899</v>
      </c>
      <c r="I29" s="31">
        <f t="shared" si="0"/>
        <v>0</v>
      </c>
      <c r="J29" s="31">
        <f t="shared" si="1"/>
        <v>21718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(Jul!C30*8)+(Aug!C30*7)+(Sep!C30*6)+(Oct!C30*5)+(Nov!C30*4)+(Dec!C30*3)+(Jan!C30*2)+(Feb!C30*1)</f>
        <v>86184</v>
      </c>
      <c r="E30" s="8"/>
      <c r="F30" s="31">
        <f>(Jul!E30*8)+(Aug!E30*7)+(Sep!E30*6)+(Oct!E30*5)+(Nov!E30*4)+(Dec!E30*3)+(Jan!E30*2)+(Feb!E30*1)</f>
        <v>0</v>
      </c>
      <c r="G30" s="8"/>
      <c r="H30" s="31">
        <f>Jan!H30+G30</f>
        <v>20796</v>
      </c>
      <c r="I30" s="31">
        <f t="shared" si="0"/>
        <v>0</v>
      </c>
      <c r="J30" s="31">
        <f t="shared" si="1"/>
        <v>106980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(Jul!C31*8)+(Aug!C31*7)+(Sep!C31*6)+(Oct!C31*5)+(Nov!C31*4)+(Dec!C31*3)+(Jan!C31*2)+(Feb!C31*1)</f>
        <v>162165</v>
      </c>
      <c r="E31" s="8"/>
      <c r="F31" s="31">
        <f>(Jul!E31*8)+(Aug!E31*7)+(Sep!E31*6)+(Oct!E31*5)+(Nov!E31*4)+(Dec!E31*3)+(Jan!E31*2)+(Feb!E31*1)</f>
        <v>0</v>
      </c>
      <c r="G31" s="8"/>
      <c r="H31" s="31">
        <f>Jan!H31+G31</f>
        <v>46476</v>
      </c>
      <c r="I31" s="31">
        <f t="shared" si="0"/>
        <v>0</v>
      </c>
      <c r="J31" s="31">
        <f t="shared" si="1"/>
        <v>208641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(Jul!C32*8)+(Aug!C32*7)+(Sep!C32*6)+(Oct!C32*5)+(Nov!C32*4)+(Dec!C32*3)+(Jan!C32*2)+(Feb!C32*1)</f>
        <v>135745</v>
      </c>
      <c r="E32" s="8"/>
      <c r="F32" s="31">
        <f>(Jul!E32*8)+(Aug!E32*7)+(Sep!E32*6)+(Oct!E32*5)+(Nov!E32*4)+(Dec!E32*3)+(Jan!E32*2)+(Feb!E32*1)</f>
        <v>0</v>
      </c>
      <c r="G32" s="8"/>
      <c r="H32" s="31">
        <f>Jan!H32+G32</f>
        <v>109324</v>
      </c>
      <c r="I32" s="31">
        <f t="shared" si="0"/>
        <v>0</v>
      </c>
      <c r="J32" s="31">
        <f t="shared" si="1"/>
        <v>245069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(Jul!C33*8)+(Aug!C33*7)+(Sep!C33*6)+(Oct!C33*5)+(Nov!C33*4)+(Dec!C33*3)+(Jan!C33*2)+(Feb!C33*1)</f>
        <v>690527</v>
      </c>
      <c r="E33" s="8"/>
      <c r="F33" s="31">
        <f>(Jul!E33*8)+(Aug!E33*7)+(Sep!E33*6)+(Oct!E33*5)+(Nov!E33*4)+(Dec!E33*3)+(Jan!E33*2)+(Feb!E33*1)</f>
        <v>0</v>
      </c>
      <c r="G33" s="8"/>
      <c r="H33" s="31">
        <f>Jan!H33+G33</f>
        <v>138286</v>
      </c>
      <c r="I33" s="31">
        <f t="shared" si="0"/>
        <v>0</v>
      </c>
      <c r="J33" s="31">
        <f t="shared" si="1"/>
        <v>828813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105884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36491</v>
      </c>
      <c r="I34" s="31">
        <f t="shared" si="0"/>
        <v>0</v>
      </c>
      <c r="J34" s="31">
        <f t="shared" si="1"/>
        <v>142375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(Jul!C35*8)+(Aug!C35*7)+(Sep!C35*6)+(Oct!C35*5)+(Nov!C35*4)+(Dec!C35*3)+(Jan!C35*2)+(Feb!C35*1)</f>
        <v>1495042</v>
      </c>
      <c r="E35" s="8"/>
      <c r="F35" s="31">
        <f>(Jul!E35*8)+(Aug!E35*7)+(Sep!E35*6)+(Oct!E35*5)+(Nov!E35*4)+(Dec!E35*3)+(Jan!E35*2)+(Feb!E35*1)</f>
        <v>4336</v>
      </c>
      <c r="G35" s="8"/>
      <c r="H35" s="31">
        <f>Jan!H35+G35</f>
        <v>294541</v>
      </c>
      <c r="I35" s="31">
        <f t="shared" si="0"/>
        <v>0</v>
      </c>
      <c r="J35" s="31">
        <f t="shared" si="1"/>
        <v>1793919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420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0</v>
      </c>
      <c r="I36" s="31">
        <f t="shared" si="0"/>
        <v>0</v>
      </c>
      <c r="J36" s="31">
        <f t="shared" si="1"/>
        <v>420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(Jul!C37*8)+(Aug!C37*7)+(Sep!C37*6)+(Oct!C37*5)+(Nov!C37*4)+(Dec!C37*3)+(Jan!C37*2)+(Feb!C37*1)</f>
        <v>81537</v>
      </c>
      <c r="E37" s="8"/>
      <c r="F37" s="31">
        <f>(Jul!E37*8)+(Aug!E37*7)+(Sep!E37*6)+(Oct!E37*5)+(Nov!E37*4)+(Dec!E37*3)+(Jan!E37*2)+(Feb!E37*1)</f>
        <v>0</v>
      </c>
      <c r="G37" s="8"/>
      <c r="H37" s="31">
        <f>Jan!H37+G37</f>
        <v>40180</v>
      </c>
      <c r="I37" s="31">
        <f t="shared" si="0"/>
        <v>0</v>
      </c>
      <c r="J37" s="31">
        <f t="shared" si="1"/>
        <v>121717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(Jul!C38*8)+(Aug!C38*7)+(Sep!C38*6)+(Oct!C38*5)+(Nov!C38*4)+(Dec!C38*3)+(Jan!C38*2)+(Feb!C38*1)</f>
        <v>297676</v>
      </c>
      <c r="E38" s="8"/>
      <c r="F38" s="31">
        <f>(Jul!E38*8)+(Aug!E38*7)+(Sep!E38*6)+(Oct!E38*5)+(Nov!E38*4)+(Dec!E38*3)+(Jan!E38*2)+(Feb!E38*1)</f>
        <v>1962</v>
      </c>
      <c r="G38" s="8"/>
      <c r="H38" s="31">
        <f>Jan!H38+G38</f>
        <v>57756</v>
      </c>
      <c r="I38" s="31">
        <f t="shared" si="0"/>
        <v>0</v>
      </c>
      <c r="J38" s="31">
        <f t="shared" si="1"/>
        <v>357394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(Jul!C39*8)+(Aug!C39*7)+(Sep!C39*6)+(Oct!C39*5)+(Nov!C39*4)+(Dec!C39*3)+(Jan!C39*2)+(Feb!C39*1)</f>
        <v>1433709</v>
      </c>
      <c r="E39" s="8"/>
      <c r="F39" s="31">
        <f>(Jul!E39*8)+(Aug!E39*7)+(Sep!E39*6)+(Oct!E39*5)+(Nov!E39*4)+(Dec!E39*3)+(Jan!E39*2)+(Feb!E39*1)</f>
        <v>0</v>
      </c>
      <c r="G39" s="8"/>
      <c r="H39" s="31">
        <f>Jan!H39+G39</f>
        <v>478179</v>
      </c>
      <c r="I39" s="31">
        <f t="shared" si="0"/>
        <v>0</v>
      </c>
      <c r="J39" s="31">
        <f t="shared" si="1"/>
        <v>1911888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(Jul!C40*8)+(Aug!C40*7)+(Sep!C40*6)+(Oct!C40*5)+(Nov!C40*4)+(Dec!C40*3)+(Jan!C40*2)+(Feb!C40*1)</f>
        <v>395696</v>
      </c>
      <c r="E40" s="8"/>
      <c r="F40" s="31">
        <f>(Jul!E40*8)+(Aug!E40*7)+(Sep!E40*6)+(Oct!E40*5)+(Nov!E40*4)+(Dec!E40*3)+(Jan!E40*2)+(Feb!E40*1)</f>
        <v>0</v>
      </c>
      <c r="G40" s="8"/>
      <c r="H40" s="31">
        <f>Jan!H40+G40</f>
        <v>313960</v>
      </c>
      <c r="I40" s="31">
        <f t="shared" si="0"/>
        <v>0</v>
      </c>
      <c r="J40" s="31">
        <f t="shared" si="1"/>
        <v>709656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(Jul!C41*8)+(Aug!C41*7)+(Sep!C41*6)+(Oct!C41*5)+(Nov!C41*4)+(Dec!C41*3)+(Jan!C41*2)+(Feb!C41*1)</f>
        <v>331856</v>
      </c>
      <c r="E41" s="8"/>
      <c r="F41" s="31">
        <f>(Jul!E41*8)+(Aug!E41*7)+(Sep!E41*6)+(Oct!E41*5)+(Nov!E41*4)+(Dec!E41*3)+(Jan!E41*2)+(Feb!E41*1)</f>
        <v>0</v>
      </c>
      <c r="G41" s="8"/>
      <c r="H41" s="31">
        <f>Jan!H41+G41</f>
        <v>14413</v>
      </c>
      <c r="I41" s="31">
        <f t="shared" si="0"/>
        <v>0</v>
      </c>
      <c r="J41" s="31">
        <f t="shared" si="1"/>
        <v>346269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(Jul!C42*8)+(Aug!C42*7)+(Sep!C42*6)+(Oct!C42*5)+(Nov!C42*4)+(Dec!C42*3)+(Jan!C42*2)+(Feb!C42*1)</f>
        <v>407908</v>
      </c>
      <c r="E42" s="8"/>
      <c r="F42" s="31">
        <f>(Jul!E42*8)+(Aug!E42*7)+(Sep!E42*6)+(Oct!E42*5)+(Nov!E42*4)+(Dec!E42*3)+(Jan!E42*2)+(Feb!E42*1)</f>
        <v>0</v>
      </c>
      <c r="G42" s="8"/>
      <c r="H42" s="31">
        <f>Jan!H42+G42</f>
        <v>171619</v>
      </c>
      <c r="I42" s="31">
        <f t="shared" si="0"/>
        <v>0</v>
      </c>
      <c r="J42" s="31">
        <f t="shared" si="1"/>
        <v>579527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(Jul!C43*8)+(Aug!C43*7)+(Sep!C43*6)+(Oct!C43*5)+(Nov!C43*4)+(Dec!C43*3)+(Jan!C43*2)+(Feb!C43*1)</f>
        <v>1234354</v>
      </c>
      <c r="E43" s="8"/>
      <c r="F43" s="31">
        <f>(Jul!E43*8)+(Aug!E43*7)+(Sep!E43*6)+(Oct!E43*5)+(Nov!E43*4)+(Dec!E43*3)+(Jan!E43*2)+(Feb!E43*1)</f>
        <v>2262</v>
      </c>
      <c r="G43" s="8"/>
      <c r="H43" s="31">
        <f>Jan!H43+G43</f>
        <v>434658</v>
      </c>
      <c r="I43" s="31">
        <f t="shared" si="0"/>
        <v>0</v>
      </c>
      <c r="J43" s="31">
        <f t="shared" si="1"/>
        <v>1671274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(Jul!C44*8)+(Aug!C44*7)+(Sep!C44*6)+(Oct!C44*5)+(Nov!C44*4)+(Dec!C44*3)+(Jan!C44*2)+(Feb!C44*1)</f>
        <v>804109</v>
      </c>
      <c r="E44" s="8"/>
      <c r="F44" s="31">
        <f>(Jul!E44*8)+(Aug!E44*7)+(Sep!E44*6)+(Oct!E44*5)+(Nov!E44*4)+(Dec!E44*3)+(Jan!E44*2)+(Feb!E44*1)</f>
        <v>17552</v>
      </c>
      <c r="G44" s="8"/>
      <c r="H44" s="31">
        <f>Jan!H44+G44</f>
        <v>367389</v>
      </c>
      <c r="I44" s="31">
        <f t="shared" si="0"/>
        <v>0</v>
      </c>
      <c r="J44" s="31">
        <f t="shared" si="1"/>
        <v>1189050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(Jul!C45*8)+(Aug!C45*7)+(Sep!C45*6)+(Oct!C45*5)+(Nov!C45*4)+(Dec!C45*3)+(Jan!C45*2)+(Feb!C45*1)</f>
        <v>109032</v>
      </c>
      <c r="E45" s="8"/>
      <c r="F45" s="31">
        <f>(Jul!E45*8)+(Aug!E45*7)+(Sep!E45*6)+(Oct!E45*5)+(Nov!E45*4)+(Dec!E45*3)+(Jan!E45*2)+(Feb!E45*1)</f>
        <v>0</v>
      </c>
      <c r="G45" s="8"/>
      <c r="H45" s="31">
        <f>Jan!H45+G45</f>
        <v>53727</v>
      </c>
      <c r="I45" s="31">
        <f t="shared" si="0"/>
        <v>0</v>
      </c>
      <c r="J45" s="31">
        <f t="shared" si="1"/>
        <v>162759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50377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439</v>
      </c>
      <c r="I46" s="31">
        <f t="shared" si="0"/>
        <v>0</v>
      </c>
      <c r="J46" s="31">
        <f t="shared" si="1"/>
        <v>50816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(Jul!C47*8)+(Aug!C47*7)+(Sep!C47*6)+(Oct!C47*5)+(Nov!C47*4)+(Dec!C47*3)+(Jan!C47*2)+(Feb!C47*1)</f>
        <v>534920</v>
      </c>
      <c r="E47" s="8"/>
      <c r="F47" s="31">
        <f>(Jul!E47*8)+(Aug!E47*7)+(Sep!E47*6)+(Oct!E47*5)+(Nov!E47*4)+(Dec!E47*3)+(Jan!E47*2)+(Feb!E47*1)</f>
        <v>0</v>
      </c>
      <c r="G47" s="8"/>
      <c r="H47" s="31">
        <f>Jan!H47+G47</f>
        <v>177105</v>
      </c>
      <c r="I47" s="31">
        <f t="shared" si="0"/>
        <v>0</v>
      </c>
      <c r="J47" s="31">
        <f t="shared" si="1"/>
        <v>712025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(Jul!C48*8)+(Aug!C48*7)+(Sep!C48*6)+(Oct!C48*5)+(Nov!C48*4)+(Dec!C48*3)+(Jan!C48*2)+(Feb!C48*1)</f>
        <v>1387230</v>
      </c>
      <c r="E48" s="8"/>
      <c r="F48" s="31">
        <f>(Jul!E48*8)+(Aug!E48*7)+(Sep!E48*6)+(Oct!E48*5)+(Nov!E48*4)+(Dec!E48*3)+(Jan!E48*2)+(Feb!E48*1)</f>
        <v>37735</v>
      </c>
      <c r="G48" s="8"/>
      <c r="H48" s="31">
        <f>Jan!H48+G48</f>
        <v>298101</v>
      </c>
      <c r="I48" s="31">
        <f t="shared" si="0"/>
        <v>0</v>
      </c>
      <c r="J48" s="31">
        <f t="shared" si="1"/>
        <v>1723066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(Jul!C49*8)+(Aug!C49*7)+(Sep!C49*6)+(Oct!C49*5)+(Nov!C49*4)+(Dec!C49*3)+(Jan!C49*2)+(Feb!C49*1)</f>
        <v>1148242</v>
      </c>
      <c r="E49" s="8"/>
      <c r="F49" s="31">
        <f>(Jul!E49*8)+(Aug!E49*7)+(Sep!E49*6)+(Oct!E49*5)+(Nov!E49*4)+(Dec!E49*3)+(Jan!E49*2)+(Feb!E49*1)</f>
        <v>2590</v>
      </c>
      <c r="G49" s="8"/>
      <c r="H49" s="31">
        <f>Jan!H49+G49</f>
        <v>214569</v>
      </c>
      <c r="I49" s="31">
        <f t="shared" si="0"/>
        <v>0</v>
      </c>
      <c r="J49" s="31">
        <f t="shared" si="1"/>
        <v>1365401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(Jul!C50*8)+(Aug!C50*7)+(Sep!C50*6)+(Oct!C50*5)+(Nov!C50*4)+(Dec!C50*3)+(Jan!C50*2)+(Feb!C50*1)</f>
        <v>304354</v>
      </c>
      <c r="E50" s="8"/>
      <c r="F50" s="31">
        <f>(Jul!E50*8)+(Aug!E50*7)+(Sep!E50*6)+(Oct!E50*5)+(Nov!E50*4)+(Dec!E50*3)+(Jan!E50*2)+(Feb!E50*1)</f>
        <v>0</v>
      </c>
      <c r="G50" s="8"/>
      <c r="H50" s="31">
        <f>Jan!H50+G50</f>
        <v>48166</v>
      </c>
      <c r="I50" s="31">
        <f t="shared" si="0"/>
        <v>0</v>
      </c>
      <c r="J50" s="31">
        <f t="shared" si="1"/>
        <v>352520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(Jul!C51*8)+(Aug!C51*7)+(Sep!C51*6)+(Oct!C51*5)+(Nov!C51*4)+(Dec!C51*3)+(Jan!C51*2)+(Feb!C51*1)</f>
        <v>1770453</v>
      </c>
      <c r="E51" s="8"/>
      <c r="F51" s="31">
        <f>(Jul!E51*8)+(Aug!E51*7)+(Sep!E51*6)+(Oct!E51*5)+(Nov!E51*4)+(Dec!E51*3)+(Jan!E51*2)+(Feb!E51*1)</f>
        <v>0</v>
      </c>
      <c r="G51" s="8"/>
      <c r="H51" s="31">
        <f>Jan!H51+G51</f>
        <v>266297</v>
      </c>
      <c r="I51" s="31">
        <f t="shared" si="0"/>
        <v>0</v>
      </c>
      <c r="J51" s="31">
        <f t="shared" si="1"/>
        <v>2036750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133218</v>
      </c>
      <c r="E52" s="8"/>
      <c r="F52" s="31">
        <f>(Jul!E52*8)+(Aug!E52*7)+(Sep!E52*6)+(Oct!E52*5)+(Nov!E52*4)+(Dec!E52*3)+(Jan!E52*2)+(Feb!E52*1)</f>
        <v>0</v>
      </c>
      <c r="G52" s="8"/>
      <c r="H52" s="31">
        <f>Jan!H52+G52</f>
        <v>39277</v>
      </c>
      <c r="I52" s="31">
        <f t="shared" si="0"/>
        <v>0</v>
      </c>
      <c r="J52" s="31">
        <f t="shared" si="1"/>
        <v>172495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(Jul!C53*8)+(Aug!C53*7)+(Sep!C53*6)+(Oct!C53*5)+(Nov!C53*4)+(Dec!C53*3)+(Jan!C53*2)+(Feb!C53*1)</f>
        <v>16758</v>
      </c>
      <c r="E53" s="8"/>
      <c r="F53" s="31">
        <f>(Jul!E53*8)+(Aug!E53*7)+(Sep!E53*6)+(Oct!E53*5)+(Nov!E53*4)+(Dec!E53*3)+(Jan!E53*2)+(Feb!E53*1)</f>
        <v>0</v>
      </c>
      <c r="G53" s="8"/>
      <c r="H53" s="31">
        <f>Jan!H53+G53</f>
        <v>0</v>
      </c>
      <c r="I53" s="31">
        <f t="shared" si="0"/>
        <v>0</v>
      </c>
      <c r="J53" s="31">
        <f t="shared" si="1"/>
        <v>16758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(Jul!C54*8)+(Aug!C54*7)+(Sep!C54*6)+(Oct!C54*5)+(Nov!C54*4)+(Dec!C54*3)+(Jan!C54*2)+(Feb!C54*1)</f>
        <v>332140</v>
      </c>
      <c r="E54" s="8"/>
      <c r="F54" s="31">
        <f>(Jul!E54*8)+(Aug!E54*7)+(Sep!E54*6)+(Oct!E54*5)+(Nov!E54*4)+(Dec!E54*3)+(Jan!E54*2)+(Feb!E54*1)</f>
        <v>0</v>
      </c>
      <c r="G54" s="8"/>
      <c r="H54" s="31">
        <f>Jan!H54+G54</f>
        <v>37889</v>
      </c>
      <c r="I54" s="31">
        <f t="shared" si="0"/>
        <v>0</v>
      </c>
      <c r="J54" s="31">
        <f t="shared" si="1"/>
        <v>370029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(Jul!C55*8)+(Aug!C55*7)+(Sep!C55*6)+(Oct!C55*5)+(Nov!C55*4)+(Dec!C55*3)+(Jan!C55*2)+(Feb!C55*1)</f>
        <v>1265876</v>
      </c>
      <c r="E55" s="8"/>
      <c r="F55" s="31">
        <f>(Jul!E55*8)+(Aug!E55*7)+(Sep!E55*6)+(Oct!E55*5)+(Nov!E55*4)+(Dec!E55*3)+(Jan!E55*2)+(Feb!E55*1)</f>
        <v>14805</v>
      </c>
      <c r="G55" s="8"/>
      <c r="H55" s="31">
        <f>Jan!H55+G55</f>
        <v>533297</v>
      </c>
      <c r="I55" s="31">
        <f t="shared" si="0"/>
        <v>0</v>
      </c>
      <c r="J55" s="31">
        <f t="shared" si="1"/>
        <v>1813978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16208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99</v>
      </c>
      <c r="I56" s="31">
        <f t="shared" si="0"/>
        <v>0</v>
      </c>
      <c r="J56" s="31">
        <f t="shared" si="1"/>
        <v>16307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(Jul!C57*8)+(Aug!C57*7)+(Sep!C57*6)+(Oct!C57*5)+(Nov!C57*4)+(Dec!C57*3)+(Jan!C57*2)+(Feb!C57*1)</f>
        <v>246030</v>
      </c>
      <c r="E57" s="8"/>
      <c r="F57" s="31">
        <f>(Jul!E57*8)+(Aug!E57*7)+(Sep!E57*6)+(Oct!E57*5)+(Nov!E57*4)+(Dec!E57*3)+(Jan!E57*2)+(Feb!E57*1)</f>
        <v>0</v>
      </c>
      <c r="G57" s="8"/>
      <c r="H57" s="31">
        <f>Jan!H57+G57</f>
        <v>97375</v>
      </c>
      <c r="I57" s="31">
        <f t="shared" si="0"/>
        <v>0</v>
      </c>
      <c r="J57" s="31">
        <f t="shared" si="1"/>
        <v>343405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133563</v>
      </c>
      <c r="E58" s="8"/>
      <c r="F58" s="31">
        <f>(Jul!E58*8)+(Aug!E58*7)+(Sep!E58*6)+(Oct!E58*5)+(Nov!E58*4)+(Dec!E58*3)+(Jan!E58*2)+(Feb!E58*1)</f>
        <v>2384</v>
      </c>
      <c r="G58" s="8"/>
      <c r="H58" s="31">
        <f>Jan!H58+G58</f>
        <v>24925</v>
      </c>
      <c r="I58" s="31">
        <f t="shared" si="0"/>
        <v>0</v>
      </c>
      <c r="J58" s="31">
        <f t="shared" si="1"/>
        <v>160872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233828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92196</v>
      </c>
      <c r="I59" s="31">
        <f t="shared" si="0"/>
        <v>0</v>
      </c>
      <c r="J59" s="31">
        <f t="shared" si="1"/>
        <v>326024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(Jul!C60*8)+(Aug!C60*7)+(Sep!C60*6)+(Oct!C60*5)+(Nov!C60*4)+(Dec!C60*3)+(Jan!C60*2)+(Feb!C60*1)</f>
        <v>2588828</v>
      </c>
      <c r="E60" s="8"/>
      <c r="F60" s="31">
        <f>(Jul!E60*8)+(Aug!E60*7)+(Sep!E60*6)+(Oct!E60*5)+(Nov!E60*4)+(Dec!E60*3)+(Jan!E60*2)+(Feb!E60*1)</f>
        <v>77723</v>
      </c>
      <c r="G60" s="8"/>
      <c r="H60" s="31">
        <f>Jan!H60+G60</f>
        <v>684695</v>
      </c>
      <c r="I60" s="31">
        <f t="shared" si="0"/>
        <v>0</v>
      </c>
      <c r="J60" s="31">
        <f t="shared" si="1"/>
        <v>3351246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140815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29430</v>
      </c>
      <c r="I61" s="31">
        <f t="shared" si="0"/>
        <v>0</v>
      </c>
      <c r="J61" s="31">
        <f t="shared" si="1"/>
        <v>170245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7935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0</v>
      </c>
      <c r="I62" s="31">
        <f t="shared" si="0"/>
        <v>0</v>
      </c>
      <c r="J62" s="31">
        <f t="shared" si="1"/>
        <v>7935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(Jul!C63*8)+(Aug!C63*7)+(Sep!C63*6)+(Oct!C63*5)+(Nov!C63*4)+(Dec!C63*3)+(Jan!C63*2)+(Feb!C63*1)</f>
        <v>334234</v>
      </c>
      <c r="E63" s="8"/>
      <c r="F63" s="31">
        <f>(Jul!E63*8)+(Aug!E63*7)+(Sep!E63*6)+(Oct!E63*5)+(Nov!E63*4)+(Dec!E63*3)+(Jan!E63*2)+(Feb!E63*1)</f>
        <v>9408</v>
      </c>
      <c r="G63" s="8"/>
      <c r="H63" s="31">
        <f>Jan!H63+G63</f>
        <v>108291</v>
      </c>
      <c r="I63" s="31">
        <f t="shared" si="0"/>
        <v>0</v>
      </c>
      <c r="J63" s="31">
        <f t="shared" si="1"/>
        <v>451933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74432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1365</v>
      </c>
      <c r="I64" s="31">
        <f t="shared" ref="I64:I71" si="2">C64+E64+G64</f>
        <v>0</v>
      </c>
      <c r="J64" s="31">
        <f t="shared" ref="J64:J71" si="3">D64+F64+H64</f>
        <v>75797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2992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2992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(Jul!C66*8)+(Aug!C66*7)+(Sep!C66*6)+(Oct!C66*5)+(Nov!C66*4)+(Dec!C66*3)+(Jan!C66*2)+(Feb!C66*1)</f>
        <v>38509</v>
      </c>
      <c r="E66" s="8"/>
      <c r="F66" s="31">
        <f>(Jul!E66*8)+(Aug!E66*7)+(Sep!E66*6)+(Oct!E66*5)+(Nov!E66*4)+(Dec!E66*3)+(Jan!E66*2)+(Feb!E66*1)</f>
        <v>0</v>
      </c>
      <c r="G66" s="8"/>
      <c r="H66" s="31">
        <f>Jan!H66+G66</f>
        <v>12978</v>
      </c>
      <c r="I66" s="31">
        <f t="shared" si="2"/>
        <v>0</v>
      </c>
      <c r="J66" s="31">
        <f t="shared" si="3"/>
        <v>51487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0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12605</v>
      </c>
      <c r="E68" s="8"/>
      <c r="F68" s="31">
        <f>(Jul!E68*8)+(Aug!E68*7)+(Sep!E68*6)+(Oct!E68*5)+(Nov!E68*4)+(Dec!E68*3)+(Jan!E68*2)+(Feb!E68*1)</f>
        <v>0</v>
      </c>
      <c r="G68" s="8"/>
      <c r="H68" s="31">
        <f>Jan!H68+G68</f>
        <v>0</v>
      </c>
      <c r="I68" s="31">
        <f t="shared" si="2"/>
        <v>0</v>
      </c>
      <c r="J68" s="31">
        <f t="shared" si="3"/>
        <v>12605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81258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20096</v>
      </c>
      <c r="I69" s="31">
        <f t="shared" si="2"/>
        <v>0</v>
      </c>
      <c r="J69" s="31">
        <f t="shared" si="3"/>
        <v>101354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(Jul!C70*8)+(Aug!C70*7)+(Sep!C70*6)+(Oct!C70*5)+(Nov!C70*4)+(Dec!C70*3)+(Jan!C70*2)+(Feb!C70*1)</f>
        <v>116158</v>
      </c>
      <c r="E70" s="8"/>
      <c r="F70" s="31">
        <f>(Jul!E70*8)+(Aug!E70*7)+(Sep!E70*6)+(Oct!E70*5)+(Nov!E70*4)+(Dec!E70*3)+(Jan!E70*2)+(Feb!E70*1)</f>
        <v>0</v>
      </c>
      <c r="G70" s="8"/>
      <c r="H70" s="31">
        <f>Jan!H70+G70</f>
        <v>10396</v>
      </c>
      <c r="I70" s="31">
        <f t="shared" si="2"/>
        <v>0</v>
      </c>
      <c r="J70" s="31">
        <f t="shared" si="3"/>
        <v>126554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(Jul!C71*8)+(Aug!C71*7)+(Sep!C71*6)+(Oct!C71*5)+(Nov!C71*4)+(Dec!C71*3)+(Jan!C71*2)+(Feb!C71*1)</f>
        <v>940186</v>
      </c>
      <c r="E71" s="8"/>
      <c r="F71" s="31">
        <f>(Jul!E71*8)+(Aug!E71*7)+(Sep!E71*6)+(Oct!E71*5)+(Nov!E71*4)+(Dec!E71*3)+(Jan!E71*2)+(Feb!E71*1)</f>
        <v>0</v>
      </c>
      <c r="G71" s="8"/>
      <c r="H71" s="31">
        <f>Jan!H71+G71</f>
        <v>333661</v>
      </c>
      <c r="I71" s="31">
        <f t="shared" si="2"/>
        <v>0</v>
      </c>
      <c r="J71" s="31">
        <f t="shared" si="3"/>
        <v>1273847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3222113</v>
      </c>
      <c r="E72" s="32">
        <f t="shared" si="4"/>
        <v>0</v>
      </c>
      <c r="F72" s="32">
        <f t="shared" si="4"/>
        <v>23621</v>
      </c>
      <c r="G72" s="32">
        <f t="shared" si="4"/>
        <v>0</v>
      </c>
      <c r="H72" s="32">
        <f t="shared" si="4"/>
        <v>1301762</v>
      </c>
      <c r="I72" s="32">
        <f t="shared" si="4"/>
        <v>0</v>
      </c>
      <c r="J72" s="32">
        <f t="shared" si="4"/>
        <v>4547496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19434644</v>
      </c>
      <c r="E73" s="32">
        <f t="shared" si="5"/>
        <v>0</v>
      </c>
      <c r="F73" s="32">
        <f t="shared" si="5"/>
        <v>170757</v>
      </c>
      <c r="G73" s="32">
        <f t="shared" si="5"/>
        <v>0</v>
      </c>
      <c r="H73" s="32">
        <f t="shared" si="5"/>
        <v>5541170</v>
      </c>
      <c r="I73" s="32">
        <f t="shared" si="5"/>
        <v>0</v>
      </c>
      <c r="J73" s="32">
        <f t="shared" si="5"/>
        <v>25146571</v>
      </c>
    </row>
    <row r="74" spans="1:10" s="3" customFormat="1" ht="15.75" customHeight="1" x14ac:dyDescent="0.2">
      <c r="A74" s="17" t="s">
        <v>87</v>
      </c>
      <c r="B74" s="2"/>
      <c r="C74" s="32">
        <f>SUM(C72:C73)</f>
        <v>0</v>
      </c>
      <c r="D74" s="31">
        <f>SUM(D72:D73)</f>
        <v>22656757</v>
      </c>
      <c r="E74" s="32">
        <f t="shared" ref="E74:J74" si="6">SUM(E72:E73)</f>
        <v>0</v>
      </c>
      <c r="F74" s="32">
        <f t="shared" si="6"/>
        <v>194378</v>
      </c>
      <c r="G74" s="32">
        <f t="shared" si="6"/>
        <v>0</v>
      </c>
      <c r="H74" s="32">
        <f t="shared" si="6"/>
        <v>6842932</v>
      </c>
      <c r="I74" s="32">
        <f t="shared" si="6"/>
        <v>0</v>
      </c>
      <c r="J74" s="32">
        <f t="shared" si="6"/>
        <v>29694067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26" activePane="bottomLeft" state="frozen"/>
      <selection pane="bottomLeft" activeCell="G5" sqref="G5:G71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5" t="s">
        <v>140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(Jul!C5*9)+(Aug!C5*8)+(Sep!C5*7)+(Oct!C5*6)+(Nov!C5*5)+(Dec!C5*4)+(Jan!C5*3)+(Feb!C5*2)+(Mar!C5*1)</f>
        <v>1200836</v>
      </c>
      <c r="E5" s="8"/>
      <c r="F5" s="31">
        <f>(Jul!E5*9)+(Aug!E5*8)+(Sep!E5*7)+(Oct!E5*6)+(Nov!E5*5)+(Dec!E5*4)+(Jan!E5*3)+(Feb!E5*2)+(Mar!E5*1)</f>
        <v>10264</v>
      </c>
      <c r="G5" s="8"/>
      <c r="H5" s="31">
        <f>Feb!H5+G5</f>
        <v>362878</v>
      </c>
      <c r="I5" s="31">
        <f t="shared" ref="I5:I63" si="0">C5+E5+G5</f>
        <v>0</v>
      </c>
      <c r="J5" s="31">
        <f t="shared" ref="J5:J63" si="1">D5+F5+H5</f>
        <v>1573978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(Jul!C6*9)+(Aug!C6*8)+(Sep!C6*7)+(Oct!C6*6)+(Nov!C6*5)+(Dec!C6*4)+(Jan!C6*3)+(Feb!C6*2)+(Mar!C6*1)</f>
        <v>53781</v>
      </c>
      <c r="E6" s="8"/>
      <c r="F6" s="31">
        <f>(Jul!E6*9)+(Aug!E6*8)+(Sep!E6*7)+(Oct!E6*6)+(Nov!E6*5)+(Dec!E6*4)+(Jan!E6*3)+(Feb!E6*2)+(Mar!E6*1)</f>
        <v>0</v>
      </c>
      <c r="G6" s="8"/>
      <c r="H6" s="31">
        <f>Feb!H6+G6</f>
        <v>9454</v>
      </c>
      <c r="I6" s="31">
        <f t="shared" si="0"/>
        <v>0</v>
      </c>
      <c r="J6" s="31">
        <f t="shared" si="1"/>
        <v>63235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(Jul!C7*9)+(Aug!C7*8)+(Sep!C7*7)+(Oct!C7*6)+(Nov!C7*5)+(Dec!C7*4)+(Jan!C7*3)+(Feb!C7*2)+(Mar!C7*1)</f>
        <v>33082</v>
      </c>
      <c r="E7" s="8"/>
      <c r="F7" s="31">
        <f>(Jul!E7*9)+(Aug!E7*8)+(Sep!E7*7)+(Oct!E7*6)+(Nov!E7*5)+(Dec!E7*4)+(Jan!E7*3)+(Feb!E7*2)+(Mar!E7*1)</f>
        <v>0</v>
      </c>
      <c r="G7" s="8"/>
      <c r="H7" s="31">
        <f>Feb!H7+G7</f>
        <v>25731</v>
      </c>
      <c r="I7" s="31">
        <f t="shared" si="0"/>
        <v>0</v>
      </c>
      <c r="J7" s="31">
        <f t="shared" si="1"/>
        <v>58813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(Jul!C8*9)+(Aug!C8*8)+(Sep!C8*7)+(Oct!C8*6)+(Nov!C8*5)+(Dec!C8*4)+(Jan!C8*3)+(Feb!C8*2)+(Mar!C8*1)</f>
        <v>30917</v>
      </c>
      <c r="E8" s="8"/>
      <c r="F8" s="31">
        <f>(Jul!E8*9)+(Aug!E8*8)+(Sep!E8*7)+(Oct!E8*6)+(Nov!E8*5)+(Dec!E8*4)+(Jan!E8*3)+(Feb!E8*2)+(Mar!E8*1)</f>
        <v>0</v>
      </c>
      <c r="G8" s="8"/>
      <c r="H8" s="31">
        <f>Feb!H8+G8</f>
        <v>3129</v>
      </c>
      <c r="I8" s="31">
        <f t="shared" si="0"/>
        <v>0</v>
      </c>
      <c r="J8" s="31">
        <f t="shared" si="1"/>
        <v>34046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1">
        <f>(Jul!C9*9)+(Aug!C9*8)+(Sep!C9*7)+(Oct!C9*6)+(Nov!C9*5)+(Dec!C9*4)+(Jan!C9*3)+(Feb!C9*2)+(Mar!C9*1)</f>
        <v>187842</v>
      </c>
      <c r="E9" s="8"/>
      <c r="F9" s="31">
        <f>(Jul!E9*9)+(Aug!E9*8)+(Sep!E9*7)+(Oct!E9*6)+(Nov!E9*5)+(Dec!E9*4)+(Jan!E9*3)+(Feb!E9*2)+(Mar!E9*1)</f>
        <v>0</v>
      </c>
      <c r="G9" s="8"/>
      <c r="H9" s="31">
        <f>Feb!H9+G9</f>
        <v>55862</v>
      </c>
      <c r="I9" s="31">
        <f t="shared" si="0"/>
        <v>0</v>
      </c>
      <c r="J9" s="31">
        <f t="shared" si="1"/>
        <v>243704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(Jul!C10*9)+(Aug!C10*8)+(Sep!C10*7)+(Oct!C10*6)+(Nov!C10*5)+(Dec!C10*4)+(Jan!C10*3)+(Feb!C10*2)+(Mar!C10*1)</f>
        <v>440686</v>
      </c>
      <c r="E10" s="8"/>
      <c r="F10" s="31">
        <f>(Jul!E10*9)+(Aug!E10*8)+(Sep!E10*7)+(Oct!E10*6)+(Nov!E10*5)+(Dec!E10*4)+(Jan!E10*3)+(Feb!E10*2)+(Mar!E10*1)</f>
        <v>16470</v>
      </c>
      <c r="G10" s="8"/>
      <c r="H10" s="31">
        <f>Feb!H10+G10</f>
        <v>160007</v>
      </c>
      <c r="I10" s="31">
        <f t="shared" si="0"/>
        <v>0</v>
      </c>
      <c r="J10" s="31">
        <f t="shared" si="1"/>
        <v>617163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1">
        <f>(Jul!C11*9)+(Aug!C11*8)+(Sep!C11*7)+(Oct!C11*6)+(Nov!C11*5)+(Dec!C11*4)+(Jan!C11*3)+(Feb!C11*2)+(Mar!C11*1)</f>
        <v>224627</v>
      </c>
      <c r="E11" s="8"/>
      <c r="F11" s="31">
        <f>(Jul!E11*9)+(Aug!E11*8)+(Sep!E11*7)+(Oct!E11*6)+(Nov!E11*5)+(Dec!E11*4)+(Jan!E11*3)+(Feb!E11*2)+(Mar!E11*1)</f>
        <v>0</v>
      </c>
      <c r="G11" s="8"/>
      <c r="H11" s="31">
        <f>Feb!H11+G11</f>
        <v>92593</v>
      </c>
      <c r="I11" s="31">
        <f t="shared" si="0"/>
        <v>0</v>
      </c>
      <c r="J11" s="31">
        <f t="shared" si="1"/>
        <v>317220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(Jul!C12*9)+(Aug!C12*8)+(Sep!C12*7)+(Oct!C12*6)+(Nov!C12*5)+(Dec!C12*4)+(Jan!C12*3)+(Feb!C12*2)+(Mar!C12*1)</f>
        <v>11967</v>
      </c>
      <c r="E12" s="8"/>
      <c r="F12" s="31">
        <f>(Jul!E12*9)+(Aug!E12*8)+(Sep!E12*7)+(Oct!E12*6)+(Nov!E12*5)+(Dec!E12*4)+(Jan!E12*3)+(Feb!E12*2)+(Mar!E12*1)</f>
        <v>0</v>
      </c>
      <c r="G12" s="8"/>
      <c r="H12" s="31">
        <f>Feb!H12+G12</f>
        <v>408</v>
      </c>
      <c r="I12" s="31">
        <f t="shared" si="0"/>
        <v>0</v>
      </c>
      <c r="J12" s="31">
        <f t="shared" si="1"/>
        <v>12375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(Jul!C13*9)+(Aug!C13*8)+(Sep!C13*7)+(Oct!C13*6)+(Nov!C13*5)+(Dec!C13*4)+(Jan!C13*3)+(Feb!C13*2)+(Mar!C13*1)</f>
        <v>27458</v>
      </c>
      <c r="E13" s="8"/>
      <c r="F13" s="31">
        <f>(Jul!E13*9)+(Aug!E13*8)+(Sep!E13*7)+(Oct!E13*6)+(Nov!E13*5)+(Dec!E13*4)+(Jan!E13*3)+(Feb!E13*2)+(Mar!E13*1)</f>
        <v>0</v>
      </c>
      <c r="G13" s="8"/>
      <c r="H13" s="31">
        <f>Feb!H13+G13</f>
        <v>55680</v>
      </c>
      <c r="I13" s="31">
        <f t="shared" si="0"/>
        <v>0</v>
      </c>
      <c r="J13" s="31">
        <f t="shared" si="1"/>
        <v>83138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(Jul!C14*9)+(Aug!C14*8)+(Sep!C14*7)+(Oct!C14*6)+(Nov!C14*5)+(Dec!C14*4)+(Jan!C14*3)+(Feb!C14*2)+(Mar!C14*1)</f>
        <v>127205</v>
      </c>
      <c r="E14" s="8"/>
      <c r="F14" s="31">
        <f>(Jul!E14*9)+(Aug!E14*8)+(Sep!E14*7)+(Oct!E14*6)+(Nov!E14*5)+(Dec!E14*4)+(Jan!E14*3)+(Feb!E14*2)+(Mar!E14*1)</f>
        <v>0</v>
      </c>
      <c r="G14" s="8"/>
      <c r="H14" s="31">
        <f>Feb!H14+G14</f>
        <v>77873</v>
      </c>
      <c r="I14" s="31">
        <f t="shared" si="0"/>
        <v>0</v>
      </c>
      <c r="J14" s="31">
        <f t="shared" si="1"/>
        <v>205078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5570</v>
      </c>
      <c r="E15" s="8"/>
      <c r="F15" s="31">
        <f>(Jul!E15*9)+(Aug!E15*8)+(Sep!E15*7)+(Oct!E15*6)+(Nov!E15*5)+(Dec!E15*4)+(Jan!E15*3)+(Feb!E15*2)+(Mar!E15*1)</f>
        <v>0</v>
      </c>
      <c r="G15" s="8"/>
      <c r="H15" s="31">
        <f>Feb!H15+G15</f>
        <v>912</v>
      </c>
      <c r="I15" s="31">
        <f t="shared" si="0"/>
        <v>0</v>
      </c>
      <c r="J15" s="31">
        <f t="shared" si="1"/>
        <v>6482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(Jul!C16*9)+(Aug!C16*8)+(Sep!C16*7)+(Oct!C16*6)+(Nov!C16*5)+(Dec!C16*4)+(Jan!C16*3)+(Feb!C16*2)+(Mar!C16*1)</f>
        <v>335219</v>
      </c>
      <c r="E16" s="8"/>
      <c r="F16" s="31">
        <f>(Jul!E16*9)+(Aug!E16*8)+(Sep!E16*7)+(Oct!E16*6)+(Nov!E16*5)+(Dec!E16*4)+(Jan!E16*3)+(Feb!E16*2)+(Mar!E16*1)</f>
        <v>0</v>
      </c>
      <c r="G16" s="8"/>
      <c r="H16" s="31">
        <f>Feb!H16+G16</f>
        <v>86827</v>
      </c>
      <c r="I16" s="31">
        <f t="shared" si="0"/>
        <v>0</v>
      </c>
      <c r="J16" s="31">
        <f t="shared" si="1"/>
        <v>422046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(Jul!C17*9)+(Aug!C17*8)+(Sep!C17*7)+(Oct!C17*6)+(Nov!C17*5)+(Dec!C17*4)+(Jan!C17*3)+(Feb!C17*2)+(Mar!C17*1)</f>
        <v>115453</v>
      </c>
      <c r="E17" s="8"/>
      <c r="F17" s="31">
        <f>(Jul!E17*9)+(Aug!E17*8)+(Sep!E17*7)+(Oct!E17*6)+(Nov!E17*5)+(Dec!E17*4)+(Jan!E17*3)+(Feb!E17*2)+(Mar!E17*1)</f>
        <v>0</v>
      </c>
      <c r="G17" s="8"/>
      <c r="H17" s="31">
        <f>Feb!H17+G17</f>
        <v>41409</v>
      </c>
      <c r="I17" s="31">
        <f t="shared" si="0"/>
        <v>0</v>
      </c>
      <c r="J17" s="31">
        <f t="shared" si="1"/>
        <v>156862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(Jul!C19*9)+(Aug!C19*8)+(Sep!C19*7)+(Oct!C19*6)+(Nov!C19*5)+(Dec!C19*4)+(Jan!C19*3)+(Feb!C19*2)+(Mar!C19*1)</f>
        <v>0</v>
      </c>
      <c r="E19" s="8"/>
      <c r="F19" s="31">
        <f>(Jul!E19*9)+(Aug!E19*8)+(Sep!E19*7)+(Oct!E19*6)+(Nov!E19*5)+(Dec!E19*4)+(Jan!E19*3)+(Feb!E19*2)+(Mar!E19*1)</f>
        <v>0</v>
      </c>
      <c r="G19" s="8"/>
      <c r="H19" s="31">
        <f>Feb!H19+G19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(Jul!C20*9)+(Aug!C20*8)+(Sep!C20*7)+(Oct!C20*6)+(Nov!C20*5)+(Dec!C20*4)+(Jan!C20*3)+(Feb!C20*2)+(Mar!C20*1)</f>
        <v>81670</v>
      </c>
      <c r="E20" s="8"/>
      <c r="F20" s="31">
        <f>(Jul!E20*9)+(Aug!E20*8)+(Sep!E20*7)+(Oct!E20*6)+(Nov!E20*5)+(Dec!E20*4)+(Jan!E20*3)+(Feb!E20*2)+(Mar!E20*1)</f>
        <v>0</v>
      </c>
      <c r="G20" s="8"/>
      <c r="H20" s="31">
        <f>Feb!H20+G20</f>
        <v>3235</v>
      </c>
      <c r="I20" s="31">
        <f t="shared" si="0"/>
        <v>0</v>
      </c>
      <c r="J20" s="31">
        <f t="shared" si="1"/>
        <v>84905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(Jul!C21*9)+(Aug!C21*8)+(Sep!C21*7)+(Oct!C21*6)+(Nov!C21*5)+(Dec!C21*4)+(Jan!C21*3)+(Feb!C21*2)+(Mar!C21*1)</f>
        <v>37763</v>
      </c>
      <c r="E21" s="8"/>
      <c r="F21" s="31">
        <f>(Jul!E21*9)+(Aug!E21*8)+(Sep!E21*7)+(Oct!E21*6)+(Nov!E21*5)+(Dec!E21*4)+(Jan!E21*3)+(Feb!E21*2)+(Mar!E21*1)</f>
        <v>0</v>
      </c>
      <c r="G21" s="8"/>
      <c r="H21" s="31">
        <f>Feb!H21+G21</f>
        <v>17273</v>
      </c>
      <c r="I21" s="31">
        <f t="shared" si="0"/>
        <v>0</v>
      </c>
      <c r="J21" s="31">
        <f t="shared" si="1"/>
        <v>55036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(Jul!C22*9)+(Aug!C22*8)+(Sep!C22*7)+(Oct!C22*6)+(Nov!C22*5)+(Dec!C22*4)+(Jan!C22*3)+(Feb!C22*2)+(Mar!C22*1)</f>
        <v>32936</v>
      </c>
      <c r="E22" s="8"/>
      <c r="F22" s="31">
        <f>(Jul!E22*9)+(Aug!E22*8)+(Sep!E22*7)+(Oct!E22*6)+(Nov!E22*5)+(Dec!E22*4)+(Jan!E22*3)+(Feb!E22*2)+(Mar!E22*1)</f>
        <v>0</v>
      </c>
      <c r="G22" s="8"/>
      <c r="H22" s="31">
        <f>Feb!H22+G22</f>
        <v>6607</v>
      </c>
      <c r="I22" s="31">
        <f t="shared" si="0"/>
        <v>0</v>
      </c>
      <c r="J22" s="31">
        <f t="shared" si="1"/>
        <v>39543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7695</v>
      </c>
      <c r="E23" s="8"/>
      <c r="F23" s="31">
        <f>(Jul!E23*9)+(Aug!E23*8)+(Sep!E23*7)+(Oct!E23*6)+(Nov!E23*5)+(Dec!E23*4)+(Jan!E23*3)+(Feb!E23*2)+(Mar!E23*1)</f>
        <v>0</v>
      </c>
      <c r="G23" s="8"/>
      <c r="H23" s="31">
        <f>Feb!H23+G23</f>
        <v>1711</v>
      </c>
      <c r="I23" s="31">
        <f t="shared" si="0"/>
        <v>0</v>
      </c>
      <c r="J23" s="31">
        <f t="shared" si="1"/>
        <v>9406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(Jul!C24*9)+(Aug!C24*8)+(Sep!C24*7)+(Oct!C24*6)+(Nov!C24*5)+(Dec!C24*4)+(Jan!C24*3)+(Feb!C24*2)+(Mar!C24*1)</f>
        <v>108967</v>
      </c>
      <c r="E24" s="8"/>
      <c r="F24" s="31">
        <f>(Jul!E24*9)+(Aug!E24*8)+(Sep!E24*7)+(Oct!E24*6)+(Nov!E24*5)+(Dec!E24*4)+(Jan!E24*3)+(Feb!E24*2)+(Mar!E24*1)</f>
        <v>0</v>
      </c>
      <c r="G24" s="8"/>
      <c r="H24" s="31">
        <f>Feb!H24+G24</f>
        <v>153712</v>
      </c>
      <c r="I24" s="31">
        <f t="shared" si="0"/>
        <v>0</v>
      </c>
      <c r="J24" s="31">
        <f t="shared" si="1"/>
        <v>262679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(Jul!C25*9)+(Aug!C25*8)+(Sep!C25*7)+(Oct!C25*6)+(Nov!C25*5)+(Dec!C25*4)+(Jan!C25*3)+(Feb!C25*2)+(Mar!C25*1)</f>
        <v>71238</v>
      </c>
      <c r="E25" s="8"/>
      <c r="F25" s="31">
        <f>(Jul!E25*9)+(Aug!E25*8)+(Sep!E25*7)+(Oct!E25*6)+(Nov!E25*5)+(Dec!E25*4)+(Jan!E25*3)+(Feb!E25*2)+(Mar!E25*1)</f>
        <v>0</v>
      </c>
      <c r="G25" s="8"/>
      <c r="H25" s="31">
        <f>Feb!H25+G25</f>
        <v>27915</v>
      </c>
      <c r="I25" s="31">
        <f t="shared" si="0"/>
        <v>0</v>
      </c>
      <c r="J25" s="31">
        <f t="shared" si="1"/>
        <v>99153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(Jul!C26*9)+(Aug!C26*8)+(Sep!C26*7)+(Oct!C26*6)+(Nov!C26*5)+(Dec!C26*4)+(Jan!C26*3)+(Feb!C26*2)+(Mar!C26*1)</f>
        <v>168124</v>
      </c>
      <c r="E26" s="8"/>
      <c r="F26" s="31">
        <f>(Jul!E26*9)+(Aug!E26*8)+(Sep!E26*7)+(Oct!E26*6)+(Nov!E26*5)+(Dec!E26*4)+(Jan!E26*3)+(Feb!E26*2)+(Mar!E26*1)</f>
        <v>0</v>
      </c>
      <c r="G26" s="8"/>
      <c r="H26" s="31">
        <f>Feb!H26+G26</f>
        <v>30177</v>
      </c>
      <c r="I26" s="31">
        <f t="shared" si="0"/>
        <v>0</v>
      </c>
      <c r="J26" s="31">
        <f t="shared" si="1"/>
        <v>198301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(Jul!C27*9)+(Aug!C27*8)+(Sep!C27*7)+(Oct!C27*6)+(Nov!C27*5)+(Dec!C27*4)+(Jan!C27*3)+(Feb!C27*2)+(Mar!C27*1)</f>
        <v>59754</v>
      </c>
      <c r="E27" s="8"/>
      <c r="F27" s="31">
        <f>(Jul!E27*9)+(Aug!E27*8)+(Sep!E27*7)+(Oct!E27*6)+(Nov!E27*5)+(Dec!E27*4)+(Jan!E27*3)+(Feb!E27*2)+(Mar!E27*1)</f>
        <v>0</v>
      </c>
      <c r="G27" s="8"/>
      <c r="H27" s="31">
        <f>Feb!H27+G27</f>
        <v>8795</v>
      </c>
      <c r="I27" s="31">
        <f t="shared" si="0"/>
        <v>0</v>
      </c>
      <c r="J27" s="31">
        <f t="shared" si="1"/>
        <v>68549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(Jul!C28*9)+(Aug!C28*8)+(Sep!C28*7)+(Oct!C28*6)+(Nov!C28*5)+(Dec!C28*4)+(Jan!C28*3)+(Feb!C28*2)+(Mar!C28*1)</f>
        <v>78009</v>
      </c>
      <c r="E28" s="8"/>
      <c r="F28" s="31">
        <f>(Jul!E28*9)+(Aug!E28*8)+(Sep!E28*7)+(Oct!E28*6)+(Nov!E28*5)+(Dec!E28*4)+(Jan!E28*3)+(Feb!E28*2)+(Mar!E28*1)</f>
        <v>0</v>
      </c>
      <c r="G28" s="8"/>
      <c r="H28" s="31">
        <f>Feb!H28+G28</f>
        <v>9403</v>
      </c>
      <c r="I28" s="31">
        <f t="shared" si="0"/>
        <v>0</v>
      </c>
      <c r="J28" s="31">
        <f t="shared" si="1"/>
        <v>87412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(Jul!C29*9)+(Aug!C29*8)+(Sep!C29*7)+(Oct!C29*6)+(Nov!C29*5)+(Dec!C29*4)+(Jan!C29*3)+(Feb!C29*2)+(Mar!C29*1)</f>
        <v>21695</v>
      </c>
      <c r="E29" s="8"/>
      <c r="F29" s="31">
        <f>(Jul!E29*9)+(Aug!E29*8)+(Sep!E29*7)+(Oct!E29*6)+(Nov!E29*5)+(Dec!E29*4)+(Jan!E29*3)+(Feb!E29*2)+(Mar!E29*1)</f>
        <v>0</v>
      </c>
      <c r="G29" s="8"/>
      <c r="H29" s="31">
        <f>Feb!H29+G29</f>
        <v>2899</v>
      </c>
      <c r="I29" s="31">
        <f t="shared" si="0"/>
        <v>0</v>
      </c>
      <c r="J29" s="31">
        <f t="shared" si="1"/>
        <v>24594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(Jul!C30*9)+(Aug!C30*8)+(Sep!C30*7)+(Oct!C30*6)+(Nov!C30*5)+(Dec!C30*4)+(Jan!C30*3)+(Feb!C30*2)+(Mar!C30*1)</f>
        <v>101366</v>
      </c>
      <c r="E30" s="8"/>
      <c r="F30" s="31">
        <f>(Jul!E30*9)+(Aug!E30*8)+(Sep!E30*7)+(Oct!E30*6)+(Nov!E30*5)+(Dec!E30*4)+(Jan!E30*3)+(Feb!E30*2)+(Mar!E30*1)</f>
        <v>0</v>
      </c>
      <c r="G30" s="8"/>
      <c r="H30" s="31">
        <f>Feb!H30+G30</f>
        <v>20796</v>
      </c>
      <c r="I30" s="31">
        <f t="shared" si="0"/>
        <v>0</v>
      </c>
      <c r="J30" s="31">
        <f t="shared" si="1"/>
        <v>122162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(Jul!C31*9)+(Aug!C31*8)+(Sep!C31*7)+(Oct!C31*6)+(Nov!C31*5)+(Dec!C31*4)+(Jan!C31*3)+(Feb!C31*2)+(Mar!C31*1)</f>
        <v>188478</v>
      </c>
      <c r="E31" s="8"/>
      <c r="F31" s="31">
        <f>(Jul!E31*9)+(Aug!E31*8)+(Sep!E31*7)+(Oct!E31*6)+(Nov!E31*5)+(Dec!E31*4)+(Jan!E31*3)+(Feb!E31*2)+(Mar!E31*1)</f>
        <v>0</v>
      </c>
      <c r="G31" s="8"/>
      <c r="H31" s="31">
        <f>Feb!H31+G31</f>
        <v>46476</v>
      </c>
      <c r="I31" s="31">
        <f t="shared" si="0"/>
        <v>0</v>
      </c>
      <c r="J31" s="31">
        <f t="shared" si="1"/>
        <v>234954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(Jul!C32*9)+(Aug!C32*8)+(Sep!C32*7)+(Oct!C32*6)+(Nov!C32*5)+(Dec!C32*4)+(Jan!C32*3)+(Feb!C32*2)+(Mar!C32*1)</f>
        <v>164913</v>
      </c>
      <c r="E32" s="8"/>
      <c r="F32" s="31">
        <f>(Jul!E32*9)+(Aug!E32*8)+(Sep!E32*7)+(Oct!E32*6)+(Nov!E32*5)+(Dec!E32*4)+(Jan!E32*3)+(Feb!E32*2)+(Mar!E32*1)</f>
        <v>0</v>
      </c>
      <c r="G32" s="8"/>
      <c r="H32" s="31">
        <f>Feb!H32+G32</f>
        <v>109324</v>
      </c>
      <c r="I32" s="31">
        <f t="shared" si="0"/>
        <v>0</v>
      </c>
      <c r="J32" s="31">
        <f t="shared" si="1"/>
        <v>274237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(Jul!C33*9)+(Aug!C33*8)+(Sep!C33*7)+(Oct!C33*6)+(Nov!C33*5)+(Dec!C33*4)+(Jan!C33*3)+(Feb!C33*2)+(Mar!C33*1)</f>
        <v>830280</v>
      </c>
      <c r="E33" s="8"/>
      <c r="F33" s="31">
        <f>(Jul!E33*9)+(Aug!E33*8)+(Sep!E33*7)+(Oct!E33*6)+(Nov!E33*5)+(Dec!E33*4)+(Jan!E33*3)+(Feb!E33*2)+(Mar!E33*1)</f>
        <v>0</v>
      </c>
      <c r="G33" s="8"/>
      <c r="H33" s="31">
        <f>Feb!H33+G33</f>
        <v>138286</v>
      </c>
      <c r="I33" s="31">
        <f t="shared" si="0"/>
        <v>0</v>
      </c>
      <c r="J33" s="31">
        <f t="shared" si="1"/>
        <v>968566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(Jul!C34*9)+(Aug!C34*8)+(Sep!C34*7)+(Oct!C34*6)+(Nov!C34*5)+(Dec!C34*4)+(Jan!C34*3)+(Feb!C34*2)+(Mar!C34*1)</f>
        <v>124895</v>
      </c>
      <c r="E34" s="8"/>
      <c r="F34" s="31">
        <f>(Jul!E34*9)+(Aug!E34*8)+(Sep!E34*7)+(Oct!E34*6)+(Nov!E34*5)+(Dec!E34*4)+(Jan!E34*3)+(Feb!E34*2)+(Mar!E34*1)</f>
        <v>0</v>
      </c>
      <c r="G34" s="8"/>
      <c r="H34" s="31">
        <f>Feb!H34+G34</f>
        <v>36491</v>
      </c>
      <c r="I34" s="31">
        <f t="shared" si="0"/>
        <v>0</v>
      </c>
      <c r="J34" s="31">
        <f t="shared" si="1"/>
        <v>161386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(Jul!C35*9)+(Aug!C35*8)+(Sep!C35*7)+(Oct!C35*6)+(Nov!C35*5)+(Dec!C35*4)+(Jan!C35*3)+(Feb!C35*2)+(Mar!C35*1)</f>
        <v>1753646</v>
      </c>
      <c r="E35" s="8"/>
      <c r="F35" s="31">
        <f>(Jul!E35*9)+(Aug!E35*8)+(Sep!E35*7)+(Oct!E35*6)+(Nov!E35*5)+(Dec!E35*4)+(Jan!E35*3)+(Feb!E35*2)+(Mar!E35*1)</f>
        <v>4878</v>
      </c>
      <c r="G35" s="8"/>
      <c r="H35" s="31">
        <f>Feb!H35+G35</f>
        <v>294541</v>
      </c>
      <c r="I35" s="31">
        <f t="shared" si="0"/>
        <v>0</v>
      </c>
      <c r="J35" s="31">
        <f t="shared" si="1"/>
        <v>2053065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(Jul!C36*9)+(Aug!C36*8)+(Sep!C36*7)+(Oct!C36*6)+(Nov!C36*5)+(Dec!C36*4)+(Jan!C36*3)+(Feb!C36*2)+(Mar!C36*1)</f>
        <v>560</v>
      </c>
      <c r="E36" s="8"/>
      <c r="F36" s="31">
        <f>(Jul!E36*9)+(Aug!E36*8)+(Sep!E36*7)+(Oct!E36*6)+(Nov!E36*5)+(Dec!E36*4)+(Jan!E36*3)+(Feb!E36*2)+(Mar!E36*1)</f>
        <v>0</v>
      </c>
      <c r="G36" s="8"/>
      <c r="H36" s="31">
        <f>Feb!H36+G36</f>
        <v>0</v>
      </c>
      <c r="I36" s="31">
        <f t="shared" si="0"/>
        <v>0</v>
      </c>
      <c r="J36" s="31">
        <f t="shared" si="1"/>
        <v>560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96635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40180</v>
      </c>
      <c r="I37" s="31">
        <f t="shared" si="0"/>
        <v>0</v>
      </c>
      <c r="J37" s="31">
        <f t="shared" si="1"/>
        <v>136815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(Jul!C38*9)+(Aug!C38*8)+(Sep!C38*7)+(Oct!C38*6)+(Nov!C38*5)+(Dec!C38*4)+(Jan!C38*3)+(Feb!C38*2)+(Mar!C38*1)</f>
        <v>349549</v>
      </c>
      <c r="E38" s="8"/>
      <c r="F38" s="31">
        <f>(Jul!E38*9)+(Aug!E38*8)+(Sep!E38*7)+(Oct!E38*6)+(Nov!E38*5)+(Dec!E38*4)+(Jan!E38*3)+(Feb!E38*2)+(Mar!E38*1)</f>
        <v>2616</v>
      </c>
      <c r="G38" s="8"/>
      <c r="H38" s="31">
        <f>Feb!H38+G38</f>
        <v>57756</v>
      </c>
      <c r="I38" s="31">
        <f t="shared" si="0"/>
        <v>0</v>
      </c>
      <c r="J38" s="31">
        <f t="shared" si="1"/>
        <v>409921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(Jul!C39*9)+(Aug!C39*8)+(Sep!C39*7)+(Oct!C39*6)+(Nov!C39*5)+(Dec!C39*4)+(Jan!C39*3)+(Feb!C39*2)+(Mar!C39*1)</f>
        <v>1709227</v>
      </c>
      <c r="E39" s="8"/>
      <c r="F39" s="31">
        <f>(Jul!E39*9)+(Aug!E39*8)+(Sep!E39*7)+(Oct!E39*6)+(Nov!E39*5)+(Dec!E39*4)+(Jan!E39*3)+(Feb!E39*2)+(Mar!E39*1)</f>
        <v>0</v>
      </c>
      <c r="G39" s="8"/>
      <c r="H39" s="31">
        <f>Feb!H39+G39</f>
        <v>478179</v>
      </c>
      <c r="I39" s="31">
        <f t="shared" si="0"/>
        <v>0</v>
      </c>
      <c r="J39" s="31">
        <f t="shared" si="1"/>
        <v>2187406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(Jul!C40*9)+(Aug!C40*8)+(Sep!C40*7)+(Oct!C40*6)+(Nov!C40*5)+(Dec!C40*4)+(Jan!C40*3)+(Feb!C40*2)+(Mar!C40*1)</f>
        <v>463499</v>
      </c>
      <c r="E40" s="8"/>
      <c r="F40" s="31">
        <f>(Jul!E40*9)+(Aug!E40*8)+(Sep!E40*7)+(Oct!E40*6)+(Nov!E40*5)+(Dec!E40*4)+(Jan!E40*3)+(Feb!E40*2)+(Mar!E40*1)</f>
        <v>0</v>
      </c>
      <c r="G40" s="8"/>
      <c r="H40" s="31">
        <f>Feb!H40+G40</f>
        <v>313960</v>
      </c>
      <c r="I40" s="31">
        <f t="shared" si="0"/>
        <v>0</v>
      </c>
      <c r="J40" s="31">
        <f t="shared" si="1"/>
        <v>777459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(Jul!C41*9)+(Aug!C41*8)+(Sep!C41*7)+(Oct!C41*6)+(Nov!C41*5)+(Dec!C41*4)+(Jan!C41*3)+(Feb!C41*2)+(Mar!C41*1)</f>
        <v>395772</v>
      </c>
      <c r="E41" s="8"/>
      <c r="F41" s="31">
        <f>(Jul!E41*9)+(Aug!E41*8)+(Sep!E41*7)+(Oct!E41*6)+(Nov!E41*5)+(Dec!E41*4)+(Jan!E41*3)+(Feb!E41*2)+(Mar!E41*1)</f>
        <v>0</v>
      </c>
      <c r="G41" s="8"/>
      <c r="H41" s="31">
        <f>Feb!H41+G41</f>
        <v>14413</v>
      </c>
      <c r="I41" s="31">
        <f t="shared" si="0"/>
        <v>0</v>
      </c>
      <c r="J41" s="31">
        <f t="shared" si="1"/>
        <v>410185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(Jul!C42*9)+(Aug!C42*8)+(Sep!C42*7)+(Oct!C42*6)+(Nov!C42*5)+(Dec!C42*4)+(Jan!C42*3)+(Feb!C42*2)+(Mar!C42*1)</f>
        <v>480289</v>
      </c>
      <c r="E42" s="8"/>
      <c r="F42" s="31">
        <f>(Jul!E42*9)+(Aug!E42*8)+(Sep!E42*7)+(Oct!E42*6)+(Nov!E42*5)+(Dec!E42*4)+(Jan!E42*3)+(Feb!E42*2)+(Mar!E42*1)</f>
        <v>0</v>
      </c>
      <c r="G42" s="8"/>
      <c r="H42" s="31">
        <f>Feb!H42+G42</f>
        <v>171619</v>
      </c>
      <c r="I42" s="31">
        <f t="shared" si="0"/>
        <v>0</v>
      </c>
      <c r="J42" s="31">
        <f t="shared" si="1"/>
        <v>651908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(Jul!C43*9)+(Aug!C43*8)+(Sep!C43*7)+(Oct!C43*6)+(Nov!C43*5)+(Dec!C43*4)+(Jan!C43*3)+(Feb!C43*2)+(Mar!C43*1)</f>
        <v>1467234</v>
      </c>
      <c r="E43" s="8"/>
      <c r="F43" s="31">
        <f>(Jul!E43*9)+(Aug!E43*8)+(Sep!E43*7)+(Oct!E43*6)+(Nov!E43*5)+(Dec!E43*4)+(Jan!E43*3)+(Feb!E43*2)+(Mar!E43*1)</f>
        <v>2639</v>
      </c>
      <c r="G43" s="8"/>
      <c r="H43" s="31">
        <f>Feb!H43+G43</f>
        <v>434658</v>
      </c>
      <c r="I43" s="31">
        <f t="shared" si="0"/>
        <v>0</v>
      </c>
      <c r="J43" s="31">
        <f t="shared" si="1"/>
        <v>1904531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(Jul!C44*9)+(Aug!C44*8)+(Sep!C44*7)+(Oct!C44*6)+(Nov!C44*5)+(Dec!C44*4)+(Jan!C44*3)+(Feb!C44*2)+(Mar!C44*1)</f>
        <v>939286</v>
      </c>
      <c r="E44" s="8"/>
      <c r="F44" s="31">
        <f>(Jul!E44*9)+(Aug!E44*8)+(Sep!E44*7)+(Oct!E44*6)+(Nov!E44*5)+(Dec!E44*4)+(Jan!E44*3)+(Feb!E44*2)+(Mar!E44*1)</f>
        <v>20843</v>
      </c>
      <c r="G44" s="8"/>
      <c r="H44" s="31">
        <f>Feb!H44+G44</f>
        <v>367389</v>
      </c>
      <c r="I44" s="31">
        <f t="shared" si="0"/>
        <v>0</v>
      </c>
      <c r="J44" s="31">
        <f t="shared" si="1"/>
        <v>1327518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(Jul!C45*9)+(Aug!C45*8)+(Sep!C45*7)+(Oct!C45*6)+(Nov!C45*5)+(Dec!C45*4)+(Jan!C45*3)+(Feb!C45*2)+(Mar!C45*1)</f>
        <v>131360</v>
      </c>
      <c r="E45" s="8"/>
      <c r="F45" s="31">
        <f>(Jul!E45*9)+(Aug!E45*8)+(Sep!E45*7)+(Oct!E45*6)+(Nov!E45*5)+(Dec!E45*4)+(Jan!E45*3)+(Feb!E45*2)+(Mar!E45*1)</f>
        <v>0</v>
      </c>
      <c r="G45" s="8"/>
      <c r="H45" s="31">
        <f>Feb!H45+G45</f>
        <v>53727</v>
      </c>
      <c r="I45" s="31">
        <f t="shared" si="0"/>
        <v>0</v>
      </c>
      <c r="J45" s="31">
        <f t="shared" si="1"/>
        <v>185087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58097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439</v>
      </c>
      <c r="I46" s="31">
        <f t="shared" si="0"/>
        <v>0</v>
      </c>
      <c r="J46" s="31">
        <f t="shared" si="1"/>
        <v>58536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(Jul!C47*9)+(Aug!C47*8)+(Sep!C47*7)+(Oct!C47*6)+(Nov!C47*5)+(Dec!C47*4)+(Jan!C47*3)+(Feb!C47*2)+(Mar!C47*1)</f>
        <v>633972</v>
      </c>
      <c r="E47" s="8"/>
      <c r="F47" s="31">
        <f>(Jul!E47*9)+(Aug!E47*8)+(Sep!E47*7)+(Oct!E47*6)+(Nov!E47*5)+(Dec!E47*4)+(Jan!E47*3)+(Feb!E47*2)+(Mar!E47*1)</f>
        <v>0</v>
      </c>
      <c r="G47" s="8"/>
      <c r="H47" s="31">
        <f>Feb!H47+G47</f>
        <v>177105</v>
      </c>
      <c r="I47" s="31">
        <f t="shared" si="0"/>
        <v>0</v>
      </c>
      <c r="J47" s="31">
        <f t="shared" si="1"/>
        <v>811077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(Jul!C48*9)+(Aug!C48*8)+(Sep!C48*7)+(Oct!C48*6)+(Nov!C48*5)+(Dec!C48*4)+(Jan!C48*3)+(Feb!C48*2)+(Mar!C48*1)</f>
        <v>1645330</v>
      </c>
      <c r="E48" s="8"/>
      <c r="F48" s="31">
        <f>(Jul!E48*9)+(Aug!E48*8)+(Sep!E48*7)+(Oct!E48*6)+(Nov!E48*5)+(Dec!E48*4)+(Jan!E48*3)+(Feb!E48*2)+(Mar!E48*1)</f>
        <v>43570</v>
      </c>
      <c r="G48" s="8"/>
      <c r="H48" s="31">
        <f>Feb!H48+G48</f>
        <v>298101</v>
      </c>
      <c r="I48" s="31">
        <f t="shared" si="0"/>
        <v>0</v>
      </c>
      <c r="J48" s="31">
        <f t="shared" si="1"/>
        <v>1987001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(Jul!C49*9)+(Aug!C49*8)+(Sep!C49*7)+(Oct!C49*6)+(Nov!C49*5)+(Dec!C49*4)+(Jan!C49*3)+(Feb!C49*2)+(Mar!C49*1)</f>
        <v>1353938</v>
      </c>
      <c r="E49" s="8"/>
      <c r="F49" s="31">
        <f>(Jul!E49*9)+(Aug!E49*8)+(Sep!E49*7)+(Oct!E49*6)+(Nov!E49*5)+(Dec!E49*4)+(Jan!E49*3)+(Feb!E49*2)+(Mar!E49*1)</f>
        <v>3108</v>
      </c>
      <c r="G49" s="8"/>
      <c r="H49" s="31">
        <f>Feb!H49+G49</f>
        <v>214569</v>
      </c>
      <c r="I49" s="31">
        <f t="shared" si="0"/>
        <v>0</v>
      </c>
      <c r="J49" s="31">
        <f t="shared" si="1"/>
        <v>1571615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(Jul!C50*9)+(Aug!C50*8)+(Sep!C50*7)+(Oct!C50*6)+(Nov!C50*5)+(Dec!C50*4)+(Jan!C50*3)+(Feb!C50*2)+(Mar!C50*1)</f>
        <v>358046</v>
      </c>
      <c r="E50" s="8"/>
      <c r="F50" s="31">
        <f>(Jul!E50*9)+(Aug!E50*8)+(Sep!E50*7)+(Oct!E50*6)+(Nov!E50*5)+(Dec!E50*4)+(Jan!E50*3)+(Feb!E50*2)+(Mar!E50*1)</f>
        <v>0</v>
      </c>
      <c r="G50" s="8"/>
      <c r="H50" s="31">
        <f>Feb!H50+G50</f>
        <v>48166</v>
      </c>
      <c r="I50" s="31">
        <f t="shared" si="0"/>
        <v>0</v>
      </c>
      <c r="J50" s="31">
        <f t="shared" si="1"/>
        <v>406212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(Jul!C51*9)+(Aug!C51*8)+(Sep!C51*7)+(Oct!C51*6)+(Nov!C51*5)+(Dec!C51*4)+(Jan!C51*3)+(Feb!C51*2)+(Mar!C51*1)</f>
        <v>2105367</v>
      </c>
      <c r="E51" s="8"/>
      <c r="F51" s="31">
        <f>(Jul!E51*9)+(Aug!E51*8)+(Sep!E51*7)+(Oct!E51*6)+(Nov!E51*5)+(Dec!E51*4)+(Jan!E51*3)+(Feb!E51*2)+(Mar!E51*1)</f>
        <v>0</v>
      </c>
      <c r="G51" s="8"/>
      <c r="H51" s="31">
        <f>Feb!H51+G51</f>
        <v>266297</v>
      </c>
      <c r="I51" s="31">
        <f t="shared" si="0"/>
        <v>0</v>
      </c>
      <c r="J51" s="31">
        <f t="shared" si="1"/>
        <v>2371664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(Jul!C52*9)+(Aug!C52*8)+(Sep!C52*7)+(Oct!C52*6)+(Nov!C52*5)+(Dec!C52*4)+(Jan!C52*3)+(Feb!C52*2)+(Mar!C52*1)</f>
        <v>157271</v>
      </c>
      <c r="E52" s="8"/>
      <c r="F52" s="31">
        <f>(Jul!E52*9)+(Aug!E52*8)+(Sep!E52*7)+(Oct!E52*6)+(Nov!E52*5)+(Dec!E52*4)+(Jan!E52*3)+(Feb!E52*2)+(Mar!E52*1)</f>
        <v>0</v>
      </c>
      <c r="G52" s="8"/>
      <c r="H52" s="31">
        <f>Feb!H52+G52</f>
        <v>39277</v>
      </c>
      <c r="I52" s="31">
        <f t="shared" si="0"/>
        <v>0</v>
      </c>
      <c r="J52" s="31">
        <f t="shared" si="1"/>
        <v>196548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(Jul!C53*9)+(Aug!C53*8)+(Sep!C53*7)+(Oct!C53*6)+(Nov!C53*5)+(Dec!C53*4)+(Jan!C53*3)+(Feb!C53*2)+(Mar!C53*1)</f>
        <v>19873</v>
      </c>
      <c r="E53" s="8"/>
      <c r="F53" s="31">
        <f>(Jul!E53*9)+(Aug!E53*8)+(Sep!E53*7)+(Oct!E53*6)+(Nov!E53*5)+(Dec!E53*4)+(Jan!E53*3)+(Feb!E53*2)+(Mar!E53*1)</f>
        <v>0</v>
      </c>
      <c r="G53" s="8"/>
      <c r="H53" s="31">
        <f>Feb!H53+G53</f>
        <v>0</v>
      </c>
      <c r="I53" s="31">
        <f t="shared" si="0"/>
        <v>0</v>
      </c>
      <c r="J53" s="31">
        <f t="shared" si="1"/>
        <v>19873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(Jul!C54*9)+(Aug!C54*8)+(Sep!C54*7)+(Oct!C54*6)+(Nov!C54*5)+(Dec!C54*4)+(Jan!C54*3)+(Feb!C54*2)+(Mar!C54*1)</f>
        <v>404025</v>
      </c>
      <c r="E54" s="8"/>
      <c r="F54" s="31">
        <f>(Jul!E54*9)+(Aug!E54*8)+(Sep!E54*7)+(Oct!E54*6)+(Nov!E54*5)+(Dec!E54*4)+(Jan!E54*3)+(Feb!E54*2)+(Mar!E54*1)</f>
        <v>0</v>
      </c>
      <c r="G54" s="8"/>
      <c r="H54" s="31">
        <f>Feb!H54+G54</f>
        <v>37889</v>
      </c>
      <c r="I54" s="31">
        <f t="shared" si="0"/>
        <v>0</v>
      </c>
      <c r="J54" s="31">
        <f t="shared" si="1"/>
        <v>441914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(Jul!C55*9)+(Aug!C55*8)+(Sep!C55*7)+(Oct!C55*6)+(Nov!C55*5)+(Dec!C55*4)+(Jan!C55*3)+(Feb!C55*2)+(Mar!C55*1)</f>
        <v>1503634</v>
      </c>
      <c r="E55" s="8"/>
      <c r="F55" s="31">
        <f>(Jul!E55*9)+(Aug!E55*8)+(Sep!E55*7)+(Oct!E55*6)+(Nov!E55*5)+(Dec!E55*4)+(Jan!E55*3)+(Feb!E55*2)+(Mar!E55*1)</f>
        <v>18515</v>
      </c>
      <c r="G55" s="8"/>
      <c r="H55" s="31">
        <f>Feb!H55+G55</f>
        <v>533297</v>
      </c>
      <c r="I55" s="31">
        <f t="shared" si="0"/>
        <v>0</v>
      </c>
      <c r="J55" s="31">
        <f t="shared" si="1"/>
        <v>2055446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20564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99</v>
      </c>
      <c r="I56" s="31">
        <f t="shared" si="0"/>
        <v>0</v>
      </c>
      <c r="J56" s="31">
        <f t="shared" si="1"/>
        <v>20663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(Jul!C57*9)+(Aug!C57*8)+(Sep!C57*7)+(Oct!C57*6)+(Nov!C57*5)+(Dec!C57*4)+(Jan!C57*3)+(Feb!C57*2)+(Mar!C57*1)</f>
        <v>294064</v>
      </c>
      <c r="E57" s="8"/>
      <c r="F57" s="31">
        <f>(Jul!E57*9)+(Aug!E57*8)+(Sep!E57*7)+(Oct!E57*6)+(Nov!E57*5)+(Dec!E57*4)+(Jan!E57*3)+(Feb!E57*2)+(Mar!E57*1)</f>
        <v>0</v>
      </c>
      <c r="G57" s="8"/>
      <c r="H57" s="31">
        <f>Feb!H57+G57</f>
        <v>97375</v>
      </c>
      <c r="I57" s="31">
        <f t="shared" si="0"/>
        <v>0</v>
      </c>
      <c r="J57" s="31">
        <f t="shared" si="1"/>
        <v>391439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(Jul!C58*9)+(Aug!C58*8)+(Sep!C58*7)+(Oct!C58*6)+(Nov!C58*5)+(Dec!C58*4)+(Jan!C58*3)+(Feb!C58*2)+(Mar!C58*1)</f>
        <v>158209</v>
      </c>
      <c r="E58" s="8"/>
      <c r="F58" s="31">
        <f>(Jul!E58*9)+(Aug!E58*8)+(Sep!E58*7)+(Oct!E58*6)+(Nov!E58*5)+(Dec!E58*4)+(Jan!E58*3)+(Feb!E58*2)+(Mar!E58*1)</f>
        <v>2682</v>
      </c>
      <c r="G58" s="8"/>
      <c r="H58" s="31">
        <f>Feb!H58+G58</f>
        <v>24925</v>
      </c>
      <c r="I58" s="31">
        <f t="shared" si="0"/>
        <v>0</v>
      </c>
      <c r="J58" s="31">
        <f t="shared" si="1"/>
        <v>185816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277445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92196</v>
      </c>
      <c r="I59" s="31">
        <f t="shared" si="0"/>
        <v>0</v>
      </c>
      <c r="J59" s="31">
        <f t="shared" si="1"/>
        <v>369641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1">
        <f>(Jul!C60*9)+(Aug!C60*8)+(Sep!C60*7)+(Oct!C60*6)+(Nov!C60*5)+(Dec!C60*4)+(Jan!C60*3)+(Feb!C60*2)+(Mar!C60*1)</f>
        <v>3091774</v>
      </c>
      <c r="E60" s="8"/>
      <c r="F60" s="31">
        <f>(Jul!E60*9)+(Aug!E60*8)+(Sep!E60*7)+(Oct!E60*6)+(Nov!E60*5)+(Dec!E60*4)+(Jan!E60*3)+(Feb!E60*2)+(Mar!E60*1)</f>
        <v>91635</v>
      </c>
      <c r="G60" s="8"/>
      <c r="H60" s="31">
        <f>Feb!H60+G60</f>
        <v>684695</v>
      </c>
      <c r="I60" s="31">
        <f t="shared" si="0"/>
        <v>0</v>
      </c>
      <c r="J60" s="31">
        <f t="shared" si="1"/>
        <v>3868104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163332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29430</v>
      </c>
      <c r="I61" s="31">
        <f t="shared" si="0"/>
        <v>0</v>
      </c>
      <c r="J61" s="31">
        <f t="shared" si="1"/>
        <v>192762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(Jul!C62*9)+(Aug!C62*8)+(Sep!C62*7)+(Oct!C62*6)+(Nov!C62*5)+(Dec!C62*4)+(Jan!C62*3)+(Feb!C62*2)+(Mar!C62*1)</f>
        <v>9522</v>
      </c>
      <c r="E62" s="8"/>
      <c r="F62" s="31">
        <f>(Jul!E62*9)+(Aug!E62*8)+(Sep!E62*7)+(Oct!E62*6)+(Nov!E62*5)+(Dec!E62*4)+(Jan!E62*3)+(Feb!E62*2)+(Mar!E62*1)</f>
        <v>0</v>
      </c>
      <c r="G62" s="8"/>
      <c r="H62" s="31">
        <f>Feb!H62+G62</f>
        <v>0</v>
      </c>
      <c r="I62" s="31">
        <f t="shared" si="0"/>
        <v>0</v>
      </c>
      <c r="J62" s="31">
        <f t="shared" si="1"/>
        <v>9522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(Jul!C63*9)+(Aug!C63*8)+(Sep!C63*7)+(Oct!C63*6)+(Nov!C63*5)+(Dec!C63*4)+(Jan!C63*3)+(Feb!C63*2)+(Mar!C63*1)</f>
        <v>401674</v>
      </c>
      <c r="E63" s="8"/>
      <c r="F63" s="31">
        <f>(Jul!E63*9)+(Aug!E63*8)+(Sep!E63*7)+(Oct!E63*6)+(Nov!E63*5)+(Dec!E63*4)+(Jan!E63*3)+(Feb!E63*2)+(Mar!E63*1)</f>
        <v>10584</v>
      </c>
      <c r="G63" s="8"/>
      <c r="H63" s="31">
        <f>Feb!H63+G63</f>
        <v>108291</v>
      </c>
      <c r="I63" s="31">
        <f t="shared" si="0"/>
        <v>0</v>
      </c>
      <c r="J63" s="31">
        <f t="shared" si="1"/>
        <v>520549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85637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1365</v>
      </c>
      <c r="I64" s="31">
        <f t="shared" ref="I64:I71" si="2">C64+E64+G64</f>
        <v>0</v>
      </c>
      <c r="J64" s="31">
        <f t="shared" ref="J64:J71" si="3">D64+F64+H64</f>
        <v>87002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3400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0</v>
      </c>
      <c r="I65" s="31">
        <f t="shared" si="2"/>
        <v>0</v>
      </c>
      <c r="J65" s="31">
        <f t="shared" si="3"/>
        <v>3400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45717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12978</v>
      </c>
      <c r="I66" s="31">
        <f t="shared" si="2"/>
        <v>0</v>
      </c>
      <c r="J66" s="31">
        <f t="shared" si="3"/>
        <v>58695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0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0</v>
      </c>
      <c r="I67" s="31">
        <f t="shared" si="2"/>
        <v>0</v>
      </c>
      <c r="J67" s="31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14944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0</v>
      </c>
      <c r="I68" s="31">
        <f t="shared" si="2"/>
        <v>0</v>
      </c>
      <c r="J68" s="31">
        <f t="shared" si="3"/>
        <v>14944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1">
        <f>(Jul!C69*9)+(Aug!C69*8)+(Sep!C69*7)+(Oct!C69*6)+(Nov!C69*5)+(Dec!C69*4)+(Jan!C69*3)+(Feb!C69*2)+(Mar!C69*1)</f>
        <v>98915</v>
      </c>
      <c r="E69" s="8"/>
      <c r="F69" s="31">
        <f>(Jul!E69*9)+(Aug!E69*8)+(Sep!E69*7)+(Oct!E69*6)+(Nov!E69*5)+(Dec!E69*4)+(Jan!E69*3)+(Feb!E69*2)+(Mar!E69*1)</f>
        <v>0</v>
      </c>
      <c r="G69" s="8"/>
      <c r="H69" s="31">
        <f>Feb!H69+G69</f>
        <v>20096</v>
      </c>
      <c r="I69" s="31">
        <f t="shared" si="2"/>
        <v>0</v>
      </c>
      <c r="J69" s="31">
        <f t="shared" si="3"/>
        <v>119011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1">
        <f>(Jul!C70*9)+(Aug!C70*8)+(Sep!C70*7)+(Oct!C70*6)+(Nov!C70*5)+(Dec!C70*4)+(Jan!C70*3)+(Feb!C70*2)+(Mar!C70*1)</f>
        <v>141916</v>
      </c>
      <c r="E70" s="8"/>
      <c r="F70" s="31">
        <f>(Jul!E70*9)+(Aug!E70*8)+(Sep!E70*7)+(Oct!E70*6)+(Nov!E70*5)+(Dec!E70*4)+(Jan!E70*3)+(Feb!E70*2)+(Mar!E70*1)</f>
        <v>0</v>
      </c>
      <c r="G70" s="8"/>
      <c r="H70" s="31">
        <f>Feb!H70+G70</f>
        <v>10396</v>
      </c>
      <c r="I70" s="31">
        <f t="shared" si="2"/>
        <v>0</v>
      </c>
      <c r="J70" s="31">
        <f t="shared" si="3"/>
        <v>152312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1">
        <f>(Jul!C71*9)+(Aug!C71*8)+(Sep!C71*7)+(Oct!C71*6)+(Nov!C71*5)+(Dec!C71*4)+(Jan!C71*3)+(Feb!C71*2)+(Mar!C71*1)</f>
        <v>1113724</v>
      </c>
      <c r="E71" s="8"/>
      <c r="F71" s="31">
        <f>(Jul!E71*9)+(Aug!E71*8)+(Sep!E71*7)+(Oct!E71*6)+(Nov!E71*5)+(Dec!E71*4)+(Jan!E71*3)+(Feb!E71*2)+(Mar!E71*1)</f>
        <v>0</v>
      </c>
      <c r="G71" s="8"/>
      <c r="H71" s="31">
        <f>Feb!H71+G71</f>
        <v>333661</v>
      </c>
      <c r="I71" s="31">
        <f t="shared" si="2"/>
        <v>0</v>
      </c>
      <c r="J71" s="31">
        <f t="shared" si="3"/>
        <v>1447385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0</v>
      </c>
      <c r="D72" s="32">
        <f t="shared" si="4"/>
        <v>3752338</v>
      </c>
      <c r="E72" s="32">
        <f t="shared" si="4"/>
        <v>0</v>
      </c>
      <c r="F72" s="32">
        <f t="shared" si="4"/>
        <v>26734</v>
      </c>
      <c r="G72" s="32">
        <f t="shared" si="4"/>
        <v>0</v>
      </c>
      <c r="H72" s="32">
        <f t="shared" si="4"/>
        <v>1301762</v>
      </c>
      <c r="I72" s="32">
        <f t="shared" si="4"/>
        <v>0</v>
      </c>
      <c r="J72" s="32">
        <f t="shared" si="4"/>
        <v>5080834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0</v>
      </c>
      <c r="D73" s="32">
        <f t="shared" si="5"/>
        <v>23067535</v>
      </c>
      <c r="E73" s="32">
        <f t="shared" si="5"/>
        <v>0</v>
      </c>
      <c r="F73" s="32">
        <f t="shared" si="5"/>
        <v>201070</v>
      </c>
      <c r="G73" s="32">
        <f t="shared" si="5"/>
        <v>0</v>
      </c>
      <c r="H73" s="32">
        <f t="shared" si="5"/>
        <v>5541170</v>
      </c>
      <c r="I73" s="32">
        <f t="shared" si="5"/>
        <v>0</v>
      </c>
      <c r="J73" s="32">
        <f t="shared" si="5"/>
        <v>28809775</v>
      </c>
    </row>
    <row r="74" spans="1:13" s="3" customFormat="1" ht="15.75" customHeight="1" x14ac:dyDescent="0.2">
      <c r="A74" s="17" t="s">
        <v>87</v>
      </c>
      <c r="B74" s="2"/>
      <c r="C74" s="32">
        <f>SUM(C72:C73)</f>
        <v>0</v>
      </c>
      <c r="D74" s="32">
        <f t="shared" ref="D74:J74" si="6">SUM(D72:D73)</f>
        <v>26819873</v>
      </c>
      <c r="E74" s="32">
        <f t="shared" si="6"/>
        <v>0</v>
      </c>
      <c r="F74" s="32">
        <f t="shared" si="6"/>
        <v>227804</v>
      </c>
      <c r="G74" s="32">
        <f t="shared" si="6"/>
        <v>0</v>
      </c>
      <c r="H74" s="32">
        <f t="shared" si="6"/>
        <v>6842932</v>
      </c>
      <c r="I74" s="32">
        <f t="shared" si="6"/>
        <v>0</v>
      </c>
      <c r="J74" s="32">
        <f t="shared" si="6"/>
        <v>33890609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CCC5EBA-D5C0-4311-AF91-9947076F1F4B}"/>
</file>

<file path=customXml/itemProps2.xml><?xml version="1.0" encoding="utf-8"?>
<ds:datastoreItem xmlns:ds="http://schemas.openxmlformats.org/officeDocument/2006/customXml" ds:itemID="{26AE3B5C-72DD-436C-B2A5-15C371E3B4FE}"/>
</file>

<file path=customXml/itemProps3.xml><?xml version="1.0" encoding="utf-8"?>
<ds:datastoreItem xmlns:ds="http://schemas.openxmlformats.org/officeDocument/2006/customXml" ds:itemID="{EC518E6E-3EEF-48F7-A144-F525E8688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Department of Veterans Affairs</cp:lastModifiedBy>
  <cp:lastPrinted>2019-01-16T14:48:07Z</cp:lastPrinted>
  <dcterms:created xsi:type="dcterms:W3CDTF">2005-09-22T19:10:16Z</dcterms:created>
  <dcterms:modified xsi:type="dcterms:W3CDTF">2019-01-16T14:55:57Z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48900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