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illiland\Desktop\"/>
    </mc:Choice>
  </mc:AlternateContent>
  <xr:revisionPtr revIDLastSave="0" documentId="13_ncr:1_{10254AF8-DB7B-4C04-8509-998571F983E5}" xr6:coauthVersionLast="44" xr6:coauthVersionMax="44" xr10:uidLastSave="{00000000-0000-0000-0000-000000000000}"/>
  <bookViews>
    <workbookView xWindow="-120" yWindow="-120" windowWidth="29040" windowHeight="15840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0" l="1"/>
  <c r="I43" i="10" l="1"/>
  <c r="I26" i="10" l="1"/>
  <c r="H26" i="10"/>
  <c r="C72" i="6" l="1"/>
  <c r="G73" i="3" l="1"/>
  <c r="E73" i="3"/>
  <c r="C73" i="3"/>
  <c r="G72" i="3"/>
  <c r="E72" i="3"/>
  <c r="E74" i="3" s="1"/>
  <c r="C72" i="3"/>
  <c r="J71" i="3"/>
  <c r="I71" i="3"/>
  <c r="F71" i="3"/>
  <c r="D71" i="3"/>
  <c r="J70" i="3"/>
  <c r="I70" i="3"/>
  <c r="F70" i="3"/>
  <c r="D70" i="3"/>
  <c r="J69" i="3"/>
  <c r="I69" i="3"/>
  <c r="F69" i="3"/>
  <c r="D69" i="3"/>
  <c r="J68" i="3"/>
  <c r="I68" i="3"/>
  <c r="F68" i="3"/>
  <c r="D68" i="3"/>
  <c r="J67" i="3"/>
  <c r="I67" i="3"/>
  <c r="F67" i="3"/>
  <c r="D67" i="3"/>
  <c r="J66" i="3"/>
  <c r="I66" i="3"/>
  <c r="F66" i="3"/>
  <c r="D66" i="3"/>
  <c r="J65" i="3"/>
  <c r="I65" i="3"/>
  <c r="F65" i="3"/>
  <c r="D65" i="3"/>
  <c r="J64" i="3"/>
  <c r="I64" i="3"/>
  <c r="F64" i="3"/>
  <c r="D64" i="3"/>
  <c r="J63" i="3"/>
  <c r="I63" i="3"/>
  <c r="F63" i="3"/>
  <c r="D63" i="3"/>
  <c r="J62" i="3"/>
  <c r="I62" i="3"/>
  <c r="F62" i="3"/>
  <c r="D62" i="3"/>
  <c r="J61" i="3"/>
  <c r="I61" i="3"/>
  <c r="F61" i="3"/>
  <c r="D61" i="3"/>
  <c r="J60" i="3"/>
  <c r="I60" i="3"/>
  <c r="F60" i="3"/>
  <c r="D60" i="3"/>
  <c r="J59" i="3"/>
  <c r="I59" i="3"/>
  <c r="F59" i="3"/>
  <c r="D59" i="3"/>
  <c r="J58" i="3"/>
  <c r="I58" i="3"/>
  <c r="F58" i="3"/>
  <c r="D58" i="3"/>
  <c r="J57" i="3"/>
  <c r="I57" i="3"/>
  <c r="F57" i="3"/>
  <c r="D57" i="3"/>
  <c r="J56" i="3"/>
  <c r="I56" i="3"/>
  <c r="F56" i="3"/>
  <c r="D56" i="3"/>
  <c r="J55" i="3"/>
  <c r="I55" i="3"/>
  <c r="F55" i="3"/>
  <c r="D55" i="3"/>
  <c r="J54" i="3"/>
  <c r="I54" i="3"/>
  <c r="F54" i="3"/>
  <c r="D54" i="3"/>
  <c r="J53" i="3"/>
  <c r="I53" i="3"/>
  <c r="F53" i="3"/>
  <c r="D53" i="3"/>
  <c r="J52" i="3"/>
  <c r="I52" i="3"/>
  <c r="F52" i="3"/>
  <c r="D52" i="3"/>
  <c r="J51" i="3"/>
  <c r="I51" i="3"/>
  <c r="F51" i="3"/>
  <c r="D51" i="3"/>
  <c r="J50" i="3"/>
  <c r="I50" i="3"/>
  <c r="F50" i="3"/>
  <c r="D50" i="3"/>
  <c r="J49" i="3"/>
  <c r="I49" i="3"/>
  <c r="F49" i="3"/>
  <c r="D49" i="3"/>
  <c r="J48" i="3"/>
  <c r="I48" i="3"/>
  <c r="F48" i="3"/>
  <c r="D48" i="3"/>
  <c r="J47" i="3"/>
  <c r="I47" i="3"/>
  <c r="F47" i="3"/>
  <c r="D47" i="3"/>
  <c r="J46" i="3"/>
  <c r="I46" i="3"/>
  <c r="F46" i="3"/>
  <c r="D46" i="3"/>
  <c r="J45" i="3"/>
  <c r="I45" i="3"/>
  <c r="F45" i="3"/>
  <c r="D45" i="3"/>
  <c r="J44" i="3"/>
  <c r="I44" i="3"/>
  <c r="F44" i="3"/>
  <c r="D44" i="3"/>
  <c r="I43" i="3"/>
  <c r="F43" i="3"/>
  <c r="D43" i="3"/>
  <c r="J42" i="3"/>
  <c r="I42" i="3"/>
  <c r="F42" i="3"/>
  <c r="D42" i="3"/>
  <c r="J41" i="3"/>
  <c r="I41" i="3"/>
  <c r="F41" i="3"/>
  <c r="D41" i="3"/>
  <c r="J40" i="3"/>
  <c r="I40" i="3"/>
  <c r="F40" i="3"/>
  <c r="D40" i="3"/>
  <c r="J39" i="3"/>
  <c r="I39" i="3"/>
  <c r="F39" i="3"/>
  <c r="D39" i="3"/>
  <c r="J38" i="3"/>
  <c r="I38" i="3"/>
  <c r="F38" i="3"/>
  <c r="D38" i="3"/>
  <c r="J37" i="3"/>
  <c r="I37" i="3"/>
  <c r="F37" i="3"/>
  <c r="D37" i="3"/>
  <c r="J36" i="3"/>
  <c r="I36" i="3"/>
  <c r="F36" i="3"/>
  <c r="D36" i="3"/>
  <c r="J35" i="3"/>
  <c r="I35" i="3"/>
  <c r="F35" i="3"/>
  <c r="D35" i="3"/>
  <c r="J34" i="3"/>
  <c r="I34" i="3"/>
  <c r="F34" i="3"/>
  <c r="D34" i="3"/>
  <c r="J33" i="3"/>
  <c r="I33" i="3"/>
  <c r="F33" i="3"/>
  <c r="D33" i="3"/>
  <c r="J32" i="3"/>
  <c r="I32" i="3"/>
  <c r="F32" i="3"/>
  <c r="D32" i="3"/>
  <c r="J31" i="3"/>
  <c r="I31" i="3"/>
  <c r="F31" i="3"/>
  <c r="D31" i="3"/>
  <c r="J30" i="3"/>
  <c r="I30" i="3"/>
  <c r="F30" i="3"/>
  <c r="D30" i="3"/>
  <c r="J29" i="3"/>
  <c r="I29" i="3"/>
  <c r="F29" i="3"/>
  <c r="D29" i="3"/>
  <c r="J28" i="3"/>
  <c r="I28" i="3"/>
  <c r="F28" i="3"/>
  <c r="D28" i="3"/>
  <c r="J27" i="3"/>
  <c r="I27" i="3"/>
  <c r="F27" i="3"/>
  <c r="D27" i="3"/>
  <c r="I26" i="3"/>
  <c r="F26" i="3"/>
  <c r="D26" i="3"/>
  <c r="J25" i="3"/>
  <c r="I25" i="3"/>
  <c r="F25" i="3"/>
  <c r="D25" i="3"/>
  <c r="J24" i="3"/>
  <c r="I24" i="3"/>
  <c r="F24" i="3"/>
  <c r="D24" i="3"/>
  <c r="J23" i="3"/>
  <c r="I23" i="3"/>
  <c r="F23" i="3"/>
  <c r="D23" i="3"/>
  <c r="J22" i="3"/>
  <c r="I22" i="3"/>
  <c r="F22" i="3"/>
  <c r="D22" i="3"/>
  <c r="J21" i="3"/>
  <c r="I21" i="3"/>
  <c r="F21" i="3"/>
  <c r="D21" i="3"/>
  <c r="J20" i="3"/>
  <c r="I20" i="3"/>
  <c r="F20" i="3"/>
  <c r="D20" i="3"/>
  <c r="J19" i="3"/>
  <c r="I19" i="3"/>
  <c r="F19" i="3"/>
  <c r="D19" i="3"/>
  <c r="I18" i="3"/>
  <c r="F18" i="3"/>
  <c r="D18" i="3"/>
  <c r="J17" i="3"/>
  <c r="I17" i="3"/>
  <c r="F17" i="3"/>
  <c r="D17" i="3"/>
  <c r="J16" i="3"/>
  <c r="I16" i="3"/>
  <c r="F16" i="3"/>
  <c r="D16" i="3"/>
  <c r="J15" i="3"/>
  <c r="I15" i="3"/>
  <c r="F15" i="3"/>
  <c r="D15" i="3"/>
  <c r="J14" i="3"/>
  <c r="I14" i="3"/>
  <c r="F14" i="3"/>
  <c r="D14" i="3"/>
  <c r="J13" i="3"/>
  <c r="I13" i="3"/>
  <c r="F13" i="3"/>
  <c r="D13" i="3"/>
  <c r="J12" i="3"/>
  <c r="I12" i="3"/>
  <c r="F12" i="3"/>
  <c r="D12" i="3"/>
  <c r="J11" i="3"/>
  <c r="I11" i="3"/>
  <c r="F11" i="3"/>
  <c r="D11" i="3"/>
  <c r="J10" i="3"/>
  <c r="I10" i="3"/>
  <c r="F10" i="3"/>
  <c r="D10" i="3"/>
  <c r="J9" i="3"/>
  <c r="I9" i="3"/>
  <c r="F9" i="3"/>
  <c r="D9" i="3"/>
  <c r="J8" i="3"/>
  <c r="I8" i="3"/>
  <c r="F8" i="3"/>
  <c r="D8" i="3"/>
  <c r="J7" i="3"/>
  <c r="I7" i="3"/>
  <c r="F7" i="3"/>
  <c r="D7" i="3"/>
  <c r="J6" i="3"/>
  <c r="I6" i="3"/>
  <c r="F6" i="3"/>
  <c r="D6" i="3"/>
  <c r="J5" i="3"/>
  <c r="I5" i="3"/>
  <c r="F5" i="3"/>
  <c r="D5" i="3"/>
  <c r="G73" i="12"/>
  <c r="E73" i="12"/>
  <c r="C73" i="12"/>
  <c r="G72" i="12"/>
  <c r="E72" i="12"/>
  <c r="C72" i="12"/>
  <c r="I71" i="12"/>
  <c r="F71" i="12"/>
  <c r="D71" i="12"/>
  <c r="I70" i="12"/>
  <c r="F70" i="12"/>
  <c r="D70" i="12"/>
  <c r="I69" i="12"/>
  <c r="F69" i="12"/>
  <c r="D69" i="12"/>
  <c r="I68" i="12"/>
  <c r="F68" i="12"/>
  <c r="D68" i="12"/>
  <c r="I67" i="12"/>
  <c r="F67" i="12"/>
  <c r="D67" i="12"/>
  <c r="I66" i="12"/>
  <c r="F66" i="12"/>
  <c r="D66" i="12"/>
  <c r="I65" i="12"/>
  <c r="F65" i="12"/>
  <c r="D65" i="12"/>
  <c r="I64" i="12"/>
  <c r="F64" i="12"/>
  <c r="D64" i="12"/>
  <c r="I63" i="12"/>
  <c r="F63" i="12"/>
  <c r="D63" i="12"/>
  <c r="I62" i="12"/>
  <c r="F62" i="12"/>
  <c r="D62" i="12"/>
  <c r="I61" i="12"/>
  <c r="F61" i="12"/>
  <c r="D61" i="12"/>
  <c r="I60" i="12"/>
  <c r="F60" i="12"/>
  <c r="D60" i="12"/>
  <c r="I59" i="12"/>
  <c r="F59" i="12"/>
  <c r="D59" i="12"/>
  <c r="I58" i="12"/>
  <c r="F58" i="12"/>
  <c r="D58" i="12"/>
  <c r="I57" i="12"/>
  <c r="F57" i="12"/>
  <c r="D57" i="12"/>
  <c r="I56" i="12"/>
  <c r="F56" i="12"/>
  <c r="D56" i="12"/>
  <c r="I55" i="12"/>
  <c r="F55" i="12"/>
  <c r="D55" i="12"/>
  <c r="I54" i="12"/>
  <c r="F54" i="12"/>
  <c r="D54" i="12"/>
  <c r="I53" i="12"/>
  <c r="F53" i="12"/>
  <c r="D53" i="12"/>
  <c r="I52" i="12"/>
  <c r="F52" i="12"/>
  <c r="D52" i="12"/>
  <c r="I51" i="12"/>
  <c r="F51" i="12"/>
  <c r="D51" i="12"/>
  <c r="I50" i="12"/>
  <c r="F50" i="12"/>
  <c r="D50" i="12"/>
  <c r="I49" i="12"/>
  <c r="F49" i="12"/>
  <c r="D49" i="12"/>
  <c r="I48" i="12"/>
  <c r="F48" i="12"/>
  <c r="D48" i="12"/>
  <c r="I47" i="12"/>
  <c r="F47" i="12"/>
  <c r="D47" i="12"/>
  <c r="I46" i="12"/>
  <c r="F46" i="12"/>
  <c r="D46" i="12"/>
  <c r="I45" i="12"/>
  <c r="F45" i="12"/>
  <c r="D45" i="12"/>
  <c r="I44" i="12"/>
  <c r="F44" i="12"/>
  <c r="D44" i="12"/>
  <c r="I43" i="12"/>
  <c r="F43" i="12"/>
  <c r="D43" i="12"/>
  <c r="I42" i="12"/>
  <c r="F42" i="12"/>
  <c r="D42" i="12"/>
  <c r="I41" i="12"/>
  <c r="F41" i="12"/>
  <c r="D41" i="12"/>
  <c r="I40" i="12"/>
  <c r="F40" i="12"/>
  <c r="D40" i="12"/>
  <c r="I39" i="12"/>
  <c r="F39" i="12"/>
  <c r="D39" i="12"/>
  <c r="I38" i="12"/>
  <c r="F38" i="12"/>
  <c r="D38" i="12"/>
  <c r="I37" i="12"/>
  <c r="F37" i="12"/>
  <c r="D37" i="12"/>
  <c r="I36" i="12"/>
  <c r="F36" i="12"/>
  <c r="D36" i="12"/>
  <c r="I35" i="12"/>
  <c r="F35" i="12"/>
  <c r="D35" i="12"/>
  <c r="I34" i="12"/>
  <c r="F34" i="12"/>
  <c r="D34" i="12"/>
  <c r="I33" i="12"/>
  <c r="F33" i="12"/>
  <c r="D33" i="12"/>
  <c r="I32" i="12"/>
  <c r="F32" i="12"/>
  <c r="D32" i="12"/>
  <c r="I31" i="12"/>
  <c r="F31" i="12"/>
  <c r="D31" i="12"/>
  <c r="I30" i="12"/>
  <c r="F30" i="12"/>
  <c r="D30" i="12"/>
  <c r="I29" i="12"/>
  <c r="F29" i="12"/>
  <c r="D29" i="12"/>
  <c r="I28" i="12"/>
  <c r="F28" i="12"/>
  <c r="D28" i="12"/>
  <c r="I27" i="12"/>
  <c r="F27" i="12"/>
  <c r="D27" i="12"/>
  <c r="I26" i="12"/>
  <c r="F26" i="12"/>
  <c r="D26" i="12"/>
  <c r="I25" i="12"/>
  <c r="F25" i="12"/>
  <c r="D25" i="12"/>
  <c r="I24" i="12"/>
  <c r="F24" i="12"/>
  <c r="D24" i="12"/>
  <c r="I23" i="12"/>
  <c r="F23" i="12"/>
  <c r="D23" i="12"/>
  <c r="I22" i="12"/>
  <c r="F22" i="12"/>
  <c r="D22" i="12"/>
  <c r="I21" i="12"/>
  <c r="F21" i="12"/>
  <c r="D21" i="12"/>
  <c r="I20" i="12"/>
  <c r="F20" i="12"/>
  <c r="D20" i="12"/>
  <c r="I19" i="12"/>
  <c r="F19" i="12"/>
  <c r="D19" i="12"/>
  <c r="I18" i="12"/>
  <c r="F18" i="12"/>
  <c r="D18" i="12"/>
  <c r="I17" i="12"/>
  <c r="F17" i="12"/>
  <c r="D17" i="12"/>
  <c r="I16" i="12"/>
  <c r="F16" i="12"/>
  <c r="D16" i="12"/>
  <c r="I15" i="12"/>
  <c r="F15" i="12"/>
  <c r="D15" i="12"/>
  <c r="I14" i="12"/>
  <c r="F14" i="12"/>
  <c r="D14" i="12"/>
  <c r="I13" i="12"/>
  <c r="F13" i="12"/>
  <c r="D13" i="12"/>
  <c r="I12" i="12"/>
  <c r="F12" i="12"/>
  <c r="D12" i="12"/>
  <c r="I11" i="12"/>
  <c r="F11" i="12"/>
  <c r="D11" i="12"/>
  <c r="I10" i="12"/>
  <c r="F10" i="12"/>
  <c r="D10" i="12"/>
  <c r="I9" i="12"/>
  <c r="F9" i="12"/>
  <c r="D9" i="12"/>
  <c r="I8" i="12"/>
  <c r="F8" i="12"/>
  <c r="D8" i="12"/>
  <c r="I7" i="12"/>
  <c r="F7" i="12"/>
  <c r="D7" i="12"/>
  <c r="I6" i="12"/>
  <c r="F6" i="12"/>
  <c r="D6" i="12"/>
  <c r="I5" i="12"/>
  <c r="F5" i="12"/>
  <c r="D5" i="12"/>
  <c r="G73" i="11"/>
  <c r="E73" i="11"/>
  <c r="C73" i="11"/>
  <c r="G72" i="11"/>
  <c r="E72" i="11"/>
  <c r="E74" i="11" s="1"/>
  <c r="C72" i="11"/>
  <c r="I71" i="11"/>
  <c r="F71" i="11"/>
  <c r="D71" i="11"/>
  <c r="I70" i="11"/>
  <c r="F70" i="11"/>
  <c r="D70" i="11"/>
  <c r="I69" i="11"/>
  <c r="F69" i="11"/>
  <c r="D69" i="11"/>
  <c r="I68" i="11"/>
  <c r="F68" i="11"/>
  <c r="D68" i="11"/>
  <c r="I67" i="11"/>
  <c r="F67" i="11"/>
  <c r="D67" i="11"/>
  <c r="I66" i="11"/>
  <c r="F66" i="11"/>
  <c r="D66" i="11"/>
  <c r="I65" i="11"/>
  <c r="F65" i="11"/>
  <c r="D65" i="11"/>
  <c r="I64" i="11"/>
  <c r="F64" i="11"/>
  <c r="D64" i="11"/>
  <c r="I63" i="11"/>
  <c r="F63" i="11"/>
  <c r="D63" i="11"/>
  <c r="I62" i="11"/>
  <c r="F62" i="11"/>
  <c r="D62" i="11"/>
  <c r="I61" i="11"/>
  <c r="F61" i="11"/>
  <c r="D61" i="11"/>
  <c r="I60" i="11"/>
  <c r="F60" i="11"/>
  <c r="D60" i="11"/>
  <c r="I59" i="11"/>
  <c r="F59" i="11"/>
  <c r="D59" i="11"/>
  <c r="I58" i="11"/>
  <c r="F58" i="11"/>
  <c r="D58" i="11"/>
  <c r="I57" i="11"/>
  <c r="F57" i="11"/>
  <c r="D57" i="11"/>
  <c r="I56" i="11"/>
  <c r="F56" i="11"/>
  <c r="D56" i="11"/>
  <c r="I55" i="11"/>
  <c r="F55" i="11"/>
  <c r="D55" i="11"/>
  <c r="I54" i="11"/>
  <c r="F54" i="11"/>
  <c r="D54" i="11"/>
  <c r="I53" i="11"/>
  <c r="F53" i="11"/>
  <c r="D53" i="11"/>
  <c r="I52" i="11"/>
  <c r="F52" i="11"/>
  <c r="D52" i="11"/>
  <c r="I51" i="11"/>
  <c r="F51" i="11"/>
  <c r="D51" i="11"/>
  <c r="I50" i="11"/>
  <c r="F50" i="11"/>
  <c r="D50" i="11"/>
  <c r="I49" i="11"/>
  <c r="F49" i="11"/>
  <c r="D49" i="11"/>
  <c r="I48" i="11"/>
  <c r="F48" i="11"/>
  <c r="D48" i="11"/>
  <c r="I47" i="11"/>
  <c r="F47" i="11"/>
  <c r="D47" i="11"/>
  <c r="I46" i="11"/>
  <c r="F46" i="11"/>
  <c r="D46" i="11"/>
  <c r="I45" i="11"/>
  <c r="F45" i="11"/>
  <c r="D45" i="11"/>
  <c r="I44" i="11"/>
  <c r="F44" i="11"/>
  <c r="D44" i="11"/>
  <c r="I43" i="11"/>
  <c r="F43" i="11"/>
  <c r="D43" i="11"/>
  <c r="I42" i="11"/>
  <c r="F42" i="11"/>
  <c r="D42" i="11"/>
  <c r="I41" i="11"/>
  <c r="F41" i="11"/>
  <c r="D41" i="11"/>
  <c r="I40" i="11"/>
  <c r="F40" i="11"/>
  <c r="D40" i="11"/>
  <c r="I39" i="11"/>
  <c r="F39" i="11"/>
  <c r="D39" i="11"/>
  <c r="I38" i="11"/>
  <c r="F38" i="11"/>
  <c r="D38" i="11"/>
  <c r="I37" i="11"/>
  <c r="F37" i="11"/>
  <c r="D37" i="11"/>
  <c r="I36" i="11"/>
  <c r="F36" i="11"/>
  <c r="D36" i="11"/>
  <c r="I35" i="11"/>
  <c r="F35" i="11"/>
  <c r="D35" i="11"/>
  <c r="I34" i="11"/>
  <c r="F34" i="11"/>
  <c r="D34" i="11"/>
  <c r="I33" i="11"/>
  <c r="F33" i="11"/>
  <c r="D33" i="11"/>
  <c r="I32" i="11"/>
  <c r="F32" i="11"/>
  <c r="D32" i="11"/>
  <c r="I31" i="11"/>
  <c r="F31" i="11"/>
  <c r="D31" i="11"/>
  <c r="I30" i="11"/>
  <c r="F30" i="11"/>
  <c r="D30" i="11"/>
  <c r="I29" i="11"/>
  <c r="F29" i="11"/>
  <c r="D29" i="11"/>
  <c r="I28" i="11"/>
  <c r="F28" i="11"/>
  <c r="D28" i="11"/>
  <c r="I27" i="11"/>
  <c r="F27" i="11"/>
  <c r="D27" i="11"/>
  <c r="I26" i="11"/>
  <c r="F26" i="11"/>
  <c r="D26" i="11"/>
  <c r="I25" i="11"/>
  <c r="F25" i="11"/>
  <c r="D25" i="11"/>
  <c r="I24" i="11"/>
  <c r="F24" i="11"/>
  <c r="D24" i="11"/>
  <c r="I23" i="11"/>
  <c r="F23" i="11"/>
  <c r="D23" i="11"/>
  <c r="I22" i="11"/>
  <c r="F22" i="11"/>
  <c r="D22" i="11"/>
  <c r="I21" i="11"/>
  <c r="F21" i="11"/>
  <c r="D21" i="11"/>
  <c r="I20" i="11"/>
  <c r="F20" i="11"/>
  <c r="D20" i="11"/>
  <c r="I19" i="11"/>
  <c r="F19" i="11"/>
  <c r="D19" i="11"/>
  <c r="I18" i="11"/>
  <c r="F18" i="11"/>
  <c r="D18" i="11"/>
  <c r="I17" i="11"/>
  <c r="F17" i="11"/>
  <c r="D17" i="11"/>
  <c r="I16" i="11"/>
  <c r="F16" i="11"/>
  <c r="D16" i="11"/>
  <c r="I15" i="11"/>
  <c r="F15" i="11"/>
  <c r="D15" i="11"/>
  <c r="I14" i="11"/>
  <c r="F14" i="11"/>
  <c r="D14" i="11"/>
  <c r="I13" i="11"/>
  <c r="F13" i="11"/>
  <c r="D13" i="11"/>
  <c r="I12" i="11"/>
  <c r="F12" i="11"/>
  <c r="D12" i="11"/>
  <c r="I11" i="11"/>
  <c r="F11" i="11"/>
  <c r="D11" i="11"/>
  <c r="I10" i="11"/>
  <c r="F10" i="11"/>
  <c r="D10" i="11"/>
  <c r="I9" i="11"/>
  <c r="F9" i="11"/>
  <c r="D9" i="11"/>
  <c r="I8" i="11"/>
  <c r="F8" i="11"/>
  <c r="D8" i="11"/>
  <c r="I7" i="11"/>
  <c r="F7" i="11"/>
  <c r="D7" i="11"/>
  <c r="I6" i="11"/>
  <c r="F6" i="11"/>
  <c r="D6" i="11"/>
  <c r="I5" i="11"/>
  <c r="F5" i="11"/>
  <c r="D5" i="11"/>
  <c r="G73" i="10"/>
  <c r="E73" i="10"/>
  <c r="C73" i="10"/>
  <c r="G72" i="10"/>
  <c r="E72" i="10"/>
  <c r="C72" i="10"/>
  <c r="I71" i="10"/>
  <c r="F71" i="10"/>
  <c r="D71" i="10"/>
  <c r="I70" i="10"/>
  <c r="F70" i="10"/>
  <c r="D70" i="10"/>
  <c r="I69" i="10"/>
  <c r="F69" i="10"/>
  <c r="D69" i="10"/>
  <c r="I68" i="10"/>
  <c r="F68" i="10"/>
  <c r="D68" i="10"/>
  <c r="I67" i="10"/>
  <c r="F67" i="10"/>
  <c r="D67" i="10"/>
  <c r="I66" i="10"/>
  <c r="F66" i="10"/>
  <c r="D66" i="10"/>
  <c r="I65" i="10"/>
  <c r="F65" i="10"/>
  <c r="D65" i="10"/>
  <c r="I64" i="10"/>
  <c r="F64" i="10"/>
  <c r="D64" i="10"/>
  <c r="I63" i="10"/>
  <c r="F63" i="10"/>
  <c r="D63" i="10"/>
  <c r="I62" i="10"/>
  <c r="F62" i="10"/>
  <c r="D62" i="10"/>
  <c r="I61" i="10"/>
  <c r="F61" i="10"/>
  <c r="D61" i="10"/>
  <c r="I60" i="10"/>
  <c r="F60" i="10"/>
  <c r="D60" i="10"/>
  <c r="I59" i="10"/>
  <c r="F59" i="10"/>
  <c r="D59" i="10"/>
  <c r="I58" i="10"/>
  <c r="F58" i="10"/>
  <c r="D58" i="10"/>
  <c r="I57" i="10"/>
  <c r="F57" i="10"/>
  <c r="D57" i="10"/>
  <c r="I56" i="10"/>
  <c r="F56" i="10"/>
  <c r="D56" i="10"/>
  <c r="I55" i="10"/>
  <c r="F55" i="10"/>
  <c r="D55" i="10"/>
  <c r="I54" i="10"/>
  <c r="F54" i="10"/>
  <c r="D54" i="10"/>
  <c r="I53" i="10"/>
  <c r="F53" i="10"/>
  <c r="D53" i="10"/>
  <c r="I52" i="10"/>
  <c r="F52" i="10"/>
  <c r="D52" i="10"/>
  <c r="I51" i="10"/>
  <c r="F51" i="10"/>
  <c r="D51" i="10"/>
  <c r="I50" i="10"/>
  <c r="F50" i="10"/>
  <c r="D50" i="10"/>
  <c r="I49" i="10"/>
  <c r="F49" i="10"/>
  <c r="D49" i="10"/>
  <c r="I48" i="10"/>
  <c r="F48" i="10"/>
  <c r="D48" i="10"/>
  <c r="I47" i="10"/>
  <c r="F47" i="10"/>
  <c r="D47" i="10"/>
  <c r="I46" i="10"/>
  <c r="F46" i="10"/>
  <c r="D46" i="10"/>
  <c r="I45" i="10"/>
  <c r="F45" i="10"/>
  <c r="D45" i="10"/>
  <c r="I44" i="10"/>
  <c r="F44" i="10"/>
  <c r="D44" i="10"/>
  <c r="F43" i="10"/>
  <c r="D43" i="10"/>
  <c r="I42" i="10"/>
  <c r="F42" i="10"/>
  <c r="D42" i="10"/>
  <c r="I41" i="10"/>
  <c r="F41" i="10"/>
  <c r="D41" i="10"/>
  <c r="I40" i="10"/>
  <c r="F40" i="10"/>
  <c r="D40" i="10"/>
  <c r="I39" i="10"/>
  <c r="F39" i="10"/>
  <c r="D39" i="10"/>
  <c r="I38" i="10"/>
  <c r="F38" i="10"/>
  <c r="D38" i="10"/>
  <c r="I37" i="10"/>
  <c r="F37" i="10"/>
  <c r="D37" i="10"/>
  <c r="I36" i="10"/>
  <c r="F36" i="10"/>
  <c r="D36" i="10"/>
  <c r="I35" i="10"/>
  <c r="F35" i="10"/>
  <c r="D35" i="10"/>
  <c r="I34" i="10"/>
  <c r="F34" i="10"/>
  <c r="D34" i="10"/>
  <c r="I33" i="10"/>
  <c r="F33" i="10"/>
  <c r="D33" i="10"/>
  <c r="I32" i="10"/>
  <c r="F32" i="10"/>
  <c r="D32" i="10"/>
  <c r="I31" i="10"/>
  <c r="F31" i="10"/>
  <c r="D31" i="10"/>
  <c r="I30" i="10"/>
  <c r="F30" i="10"/>
  <c r="D30" i="10"/>
  <c r="I29" i="10"/>
  <c r="F29" i="10"/>
  <c r="D29" i="10"/>
  <c r="I28" i="10"/>
  <c r="F28" i="10"/>
  <c r="D28" i="10"/>
  <c r="I27" i="10"/>
  <c r="F27" i="10"/>
  <c r="D27" i="10"/>
  <c r="F26" i="10"/>
  <c r="D26" i="10"/>
  <c r="I25" i="10"/>
  <c r="F25" i="10"/>
  <c r="D25" i="10"/>
  <c r="I24" i="10"/>
  <c r="F24" i="10"/>
  <c r="D24" i="10"/>
  <c r="I23" i="10"/>
  <c r="F23" i="10"/>
  <c r="D23" i="10"/>
  <c r="I22" i="10"/>
  <c r="F22" i="10"/>
  <c r="D22" i="10"/>
  <c r="I21" i="10"/>
  <c r="F21" i="10"/>
  <c r="D21" i="10"/>
  <c r="I20" i="10"/>
  <c r="F20" i="10"/>
  <c r="D20" i="10"/>
  <c r="I19" i="10"/>
  <c r="F19" i="10"/>
  <c r="D19" i="10"/>
  <c r="I18" i="10"/>
  <c r="F18" i="10"/>
  <c r="D18" i="10"/>
  <c r="I17" i="10"/>
  <c r="F17" i="10"/>
  <c r="D17" i="10"/>
  <c r="I16" i="10"/>
  <c r="F16" i="10"/>
  <c r="D16" i="10"/>
  <c r="I15" i="10"/>
  <c r="F15" i="10"/>
  <c r="D15" i="10"/>
  <c r="I14" i="10"/>
  <c r="F14" i="10"/>
  <c r="D14" i="10"/>
  <c r="I13" i="10"/>
  <c r="F13" i="10"/>
  <c r="D13" i="10"/>
  <c r="I12" i="10"/>
  <c r="F12" i="10"/>
  <c r="D12" i="10"/>
  <c r="I11" i="10"/>
  <c r="F11" i="10"/>
  <c r="D11" i="10"/>
  <c r="I10" i="10"/>
  <c r="F10" i="10"/>
  <c r="D10" i="10"/>
  <c r="I9" i="10"/>
  <c r="F9" i="10"/>
  <c r="D9" i="10"/>
  <c r="I8" i="10"/>
  <c r="F8" i="10"/>
  <c r="D8" i="10"/>
  <c r="I7" i="10"/>
  <c r="F7" i="10"/>
  <c r="D7" i="10"/>
  <c r="I6" i="10"/>
  <c r="F6" i="10"/>
  <c r="D6" i="10"/>
  <c r="I5" i="10"/>
  <c r="F5" i="10"/>
  <c r="D5" i="10"/>
  <c r="G73" i="9"/>
  <c r="E73" i="9"/>
  <c r="C73" i="9"/>
  <c r="G72" i="9"/>
  <c r="E72" i="9"/>
  <c r="E74" i="9" s="1"/>
  <c r="C72" i="9"/>
  <c r="I71" i="9"/>
  <c r="F71" i="9"/>
  <c r="D71" i="9"/>
  <c r="I70" i="9"/>
  <c r="F70" i="9"/>
  <c r="D70" i="9"/>
  <c r="I69" i="9"/>
  <c r="F69" i="9"/>
  <c r="D69" i="9"/>
  <c r="I68" i="9"/>
  <c r="F68" i="9"/>
  <c r="D68" i="9"/>
  <c r="I67" i="9"/>
  <c r="F67" i="9"/>
  <c r="D67" i="9"/>
  <c r="I66" i="9"/>
  <c r="F66" i="9"/>
  <c r="D66" i="9"/>
  <c r="I65" i="9"/>
  <c r="F65" i="9"/>
  <c r="D65" i="9"/>
  <c r="I64" i="9"/>
  <c r="F64" i="9"/>
  <c r="D64" i="9"/>
  <c r="I63" i="9"/>
  <c r="F63" i="9"/>
  <c r="D63" i="9"/>
  <c r="I62" i="9"/>
  <c r="F62" i="9"/>
  <c r="D62" i="9"/>
  <c r="I61" i="9"/>
  <c r="F61" i="9"/>
  <c r="D61" i="9"/>
  <c r="I60" i="9"/>
  <c r="F60" i="9"/>
  <c r="D60" i="9"/>
  <c r="I59" i="9"/>
  <c r="F59" i="9"/>
  <c r="D59" i="9"/>
  <c r="I58" i="9"/>
  <c r="F58" i="9"/>
  <c r="D58" i="9"/>
  <c r="I57" i="9"/>
  <c r="F57" i="9"/>
  <c r="D57" i="9"/>
  <c r="I56" i="9"/>
  <c r="F56" i="9"/>
  <c r="D56" i="9"/>
  <c r="I55" i="9"/>
  <c r="F55" i="9"/>
  <c r="D55" i="9"/>
  <c r="I54" i="9"/>
  <c r="F54" i="9"/>
  <c r="D54" i="9"/>
  <c r="I53" i="9"/>
  <c r="F53" i="9"/>
  <c r="D53" i="9"/>
  <c r="I52" i="9"/>
  <c r="F52" i="9"/>
  <c r="D52" i="9"/>
  <c r="I51" i="9"/>
  <c r="F51" i="9"/>
  <c r="D51" i="9"/>
  <c r="I50" i="9"/>
  <c r="F50" i="9"/>
  <c r="D50" i="9"/>
  <c r="I49" i="9"/>
  <c r="F49" i="9"/>
  <c r="D49" i="9"/>
  <c r="I48" i="9"/>
  <c r="F48" i="9"/>
  <c r="D48" i="9"/>
  <c r="I47" i="9"/>
  <c r="F47" i="9"/>
  <c r="D47" i="9"/>
  <c r="I46" i="9"/>
  <c r="F46" i="9"/>
  <c r="D46" i="9"/>
  <c r="I45" i="9"/>
  <c r="F45" i="9"/>
  <c r="D45" i="9"/>
  <c r="I44" i="9"/>
  <c r="F44" i="9"/>
  <c r="D44" i="9"/>
  <c r="I43" i="9"/>
  <c r="F43" i="9"/>
  <c r="D43" i="9"/>
  <c r="I42" i="9"/>
  <c r="F42" i="9"/>
  <c r="D42" i="9"/>
  <c r="I41" i="9"/>
  <c r="F41" i="9"/>
  <c r="D41" i="9"/>
  <c r="I40" i="9"/>
  <c r="F40" i="9"/>
  <c r="D40" i="9"/>
  <c r="I39" i="9"/>
  <c r="F39" i="9"/>
  <c r="D39" i="9"/>
  <c r="I38" i="9"/>
  <c r="F38" i="9"/>
  <c r="D38" i="9"/>
  <c r="I37" i="9"/>
  <c r="F37" i="9"/>
  <c r="D37" i="9"/>
  <c r="I36" i="9"/>
  <c r="F36" i="9"/>
  <c r="D36" i="9"/>
  <c r="I35" i="9"/>
  <c r="F35" i="9"/>
  <c r="D35" i="9"/>
  <c r="I34" i="9"/>
  <c r="F34" i="9"/>
  <c r="D34" i="9"/>
  <c r="I33" i="9"/>
  <c r="F33" i="9"/>
  <c r="D33" i="9"/>
  <c r="I32" i="9"/>
  <c r="F32" i="9"/>
  <c r="D32" i="9"/>
  <c r="I31" i="9"/>
  <c r="F31" i="9"/>
  <c r="D31" i="9"/>
  <c r="I30" i="9"/>
  <c r="F30" i="9"/>
  <c r="D30" i="9"/>
  <c r="I29" i="9"/>
  <c r="F29" i="9"/>
  <c r="D29" i="9"/>
  <c r="I28" i="9"/>
  <c r="F28" i="9"/>
  <c r="D28" i="9"/>
  <c r="I27" i="9"/>
  <c r="F27" i="9"/>
  <c r="D27" i="9"/>
  <c r="I26" i="9"/>
  <c r="F26" i="9"/>
  <c r="D26" i="9"/>
  <c r="I25" i="9"/>
  <c r="F25" i="9"/>
  <c r="D25" i="9"/>
  <c r="I24" i="9"/>
  <c r="F24" i="9"/>
  <c r="D24" i="9"/>
  <c r="I23" i="9"/>
  <c r="F23" i="9"/>
  <c r="D23" i="9"/>
  <c r="I22" i="9"/>
  <c r="F22" i="9"/>
  <c r="D22" i="9"/>
  <c r="I21" i="9"/>
  <c r="F21" i="9"/>
  <c r="D21" i="9"/>
  <c r="I20" i="9"/>
  <c r="F20" i="9"/>
  <c r="D20" i="9"/>
  <c r="I19" i="9"/>
  <c r="F19" i="9"/>
  <c r="D19" i="9"/>
  <c r="I18" i="9"/>
  <c r="F18" i="9"/>
  <c r="D18" i="9"/>
  <c r="I17" i="9"/>
  <c r="F17" i="9"/>
  <c r="D17" i="9"/>
  <c r="I16" i="9"/>
  <c r="F16" i="9"/>
  <c r="D16" i="9"/>
  <c r="I15" i="9"/>
  <c r="F15" i="9"/>
  <c r="D15" i="9"/>
  <c r="I14" i="9"/>
  <c r="F14" i="9"/>
  <c r="D14" i="9"/>
  <c r="I13" i="9"/>
  <c r="F13" i="9"/>
  <c r="D13" i="9"/>
  <c r="I12" i="9"/>
  <c r="F12" i="9"/>
  <c r="D12" i="9"/>
  <c r="I11" i="9"/>
  <c r="F11" i="9"/>
  <c r="D11" i="9"/>
  <c r="I10" i="9"/>
  <c r="F10" i="9"/>
  <c r="D10" i="9"/>
  <c r="I9" i="9"/>
  <c r="F9" i="9"/>
  <c r="D9" i="9"/>
  <c r="I8" i="9"/>
  <c r="F8" i="9"/>
  <c r="D8" i="9"/>
  <c r="I7" i="9"/>
  <c r="F7" i="9"/>
  <c r="D7" i="9"/>
  <c r="I6" i="9"/>
  <c r="F6" i="9"/>
  <c r="D6" i="9"/>
  <c r="I5" i="9"/>
  <c r="F5" i="9"/>
  <c r="D5" i="9"/>
  <c r="G73" i="8"/>
  <c r="E73" i="8"/>
  <c r="C73" i="8"/>
  <c r="G72" i="8"/>
  <c r="E72" i="8"/>
  <c r="C72" i="8"/>
  <c r="I71" i="8"/>
  <c r="F71" i="8"/>
  <c r="D71" i="8"/>
  <c r="I70" i="8"/>
  <c r="F70" i="8"/>
  <c r="D70" i="8"/>
  <c r="I69" i="8"/>
  <c r="F69" i="8"/>
  <c r="D69" i="8"/>
  <c r="I68" i="8"/>
  <c r="F68" i="8"/>
  <c r="D68" i="8"/>
  <c r="I67" i="8"/>
  <c r="F67" i="8"/>
  <c r="D67" i="8"/>
  <c r="I66" i="8"/>
  <c r="F66" i="8"/>
  <c r="D66" i="8"/>
  <c r="I65" i="8"/>
  <c r="F65" i="8"/>
  <c r="D65" i="8"/>
  <c r="I64" i="8"/>
  <c r="F64" i="8"/>
  <c r="D64" i="8"/>
  <c r="I63" i="8"/>
  <c r="F63" i="8"/>
  <c r="D63" i="8"/>
  <c r="I62" i="8"/>
  <c r="F62" i="8"/>
  <c r="D62" i="8"/>
  <c r="I61" i="8"/>
  <c r="F61" i="8"/>
  <c r="D61" i="8"/>
  <c r="I60" i="8"/>
  <c r="F60" i="8"/>
  <c r="D60" i="8"/>
  <c r="I59" i="8"/>
  <c r="F59" i="8"/>
  <c r="D59" i="8"/>
  <c r="I58" i="8"/>
  <c r="F58" i="8"/>
  <c r="D58" i="8"/>
  <c r="I57" i="8"/>
  <c r="F57" i="8"/>
  <c r="D57" i="8"/>
  <c r="I56" i="8"/>
  <c r="F56" i="8"/>
  <c r="D56" i="8"/>
  <c r="I55" i="8"/>
  <c r="F55" i="8"/>
  <c r="D55" i="8"/>
  <c r="I54" i="8"/>
  <c r="F54" i="8"/>
  <c r="D54" i="8"/>
  <c r="I53" i="8"/>
  <c r="F53" i="8"/>
  <c r="D53" i="8"/>
  <c r="I52" i="8"/>
  <c r="F52" i="8"/>
  <c r="D52" i="8"/>
  <c r="I51" i="8"/>
  <c r="F51" i="8"/>
  <c r="D51" i="8"/>
  <c r="I50" i="8"/>
  <c r="F50" i="8"/>
  <c r="D50" i="8"/>
  <c r="I49" i="8"/>
  <c r="F49" i="8"/>
  <c r="D49" i="8"/>
  <c r="I48" i="8"/>
  <c r="F48" i="8"/>
  <c r="D48" i="8"/>
  <c r="I47" i="8"/>
  <c r="F47" i="8"/>
  <c r="D47" i="8"/>
  <c r="I46" i="8"/>
  <c r="F46" i="8"/>
  <c r="D46" i="8"/>
  <c r="I45" i="8"/>
  <c r="F45" i="8"/>
  <c r="D45" i="8"/>
  <c r="I44" i="8"/>
  <c r="F44" i="8"/>
  <c r="D44" i="8"/>
  <c r="I43" i="8"/>
  <c r="F43" i="8"/>
  <c r="D43" i="8"/>
  <c r="I42" i="8"/>
  <c r="F42" i="8"/>
  <c r="D42" i="8"/>
  <c r="I41" i="8"/>
  <c r="F41" i="8"/>
  <c r="D41" i="8"/>
  <c r="I40" i="8"/>
  <c r="F40" i="8"/>
  <c r="D40" i="8"/>
  <c r="I39" i="8"/>
  <c r="F39" i="8"/>
  <c r="D39" i="8"/>
  <c r="I38" i="8"/>
  <c r="F38" i="8"/>
  <c r="D38" i="8"/>
  <c r="I37" i="8"/>
  <c r="F37" i="8"/>
  <c r="D37" i="8"/>
  <c r="I36" i="8"/>
  <c r="F36" i="8"/>
  <c r="D36" i="8"/>
  <c r="I35" i="8"/>
  <c r="F35" i="8"/>
  <c r="D35" i="8"/>
  <c r="I34" i="8"/>
  <c r="F34" i="8"/>
  <c r="D34" i="8"/>
  <c r="I33" i="8"/>
  <c r="F33" i="8"/>
  <c r="D33" i="8"/>
  <c r="I32" i="8"/>
  <c r="F32" i="8"/>
  <c r="D32" i="8"/>
  <c r="I31" i="8"/>
  <c r="F31" i="8"/>
  <c r="D31" i="8"/>
  <c r="I30" i="8"/>
  <c r="F30" i="8"/>
  <c r="D30" i="8"/>
  <c r="I29" i="8"/>
  <c r="F29" i="8"/>
  <c r="D29" i="8"/>
  <c r="I28" i="8"/>
  <c r="F28" i="8"/>
  <c r="D28" i="8"/>
  <c r="I27" i="8"/>
  <c r="F27" i="8"/>
  <c r="D27" i="8"/>
  <c r="I26" i="8"/>
  <c r="F26" i="8"/>
  <c r="D26" i="8"/>
  <c r="I25" i="8"/>
  <c r="F25" i="8"/>
  <c r="D25" i="8"/>
  <c r="I24" i="8"/>
  <c r="F24" i="8"/>
  <c r="D24" i="8"/>
  <c r="I23" i="8"/>
  <c r="F23" i="8"/>
  <c r="D23" i="8"/>
  <c r="I22" i="8"/>
  <c r="F22" i="8"/>
  <c r="D22" i="8"/>
  <c r="I21" i="8"/>
  <c r="F21" i="8"/>
  <c r="D21" i="8"/>
  <c r="I20" i="8"/>
  <c r="F20" i="8"/>
  <c r="D20" i="8"/>
  <c r="I19" i="8"/>
  <c r="F19" i="8"/>
  <c r="D19" i="8"/>
  <c r="I18" i="8"/>
  <c r="F18" i="8"/>
  <c r="D18" i="8"/>
  <c r="I17" i="8"/>
  <c r="F17" i="8"/>
  <c r="D17" i="8"/>
  <c r="I16" i="8"/>
  <c r="F16" i="8"/>
  <c r="D16" i="8"/>
  <c r="I15" i="8"/>
  <c r="F15" i="8"/>
  <c r="D15" i="8"/>
  <c r="I14" i="8"/>
  <c r="F14" i="8"/>
  <c r="D14" i="8"/>
  <c r="I13" i="8"/>
  <c r="F13" i="8"/>
  <c r="D13" i="8"/>
  <c r="I12" i="8"/>
  <c r="F12" i="8"/>
  <c r="D12" i="8"/>
  <c r="I11" i="8"/>
  <c r="F11" i="8"/>
  <c r="D11" i="8"/>
  <c r="I10" i="8"/>
  <c r="F10" i="8"/>
  <c r="D10" i="8"/>
  <c r="I9" i="8"/>
  <c r="F9" i="8"/>
  <c r="D9" i="8"/>
  <c r="I8" i="8"/>
  <c r="F8" i="8"/>
  <c r="D8" i="8"/>
  <c r="I7" i="8"/>
  <c r="F7" i="8"/>
  <c r="D7" i="8"/>
  <c r="I6" i="8"/>
  <c r="F6" i="8"/>
  <c r="D6" i="8"/>
  <c r="I5" i="8"/>
  <c r="F5" i="8"/>
  <c r="D5" i="8"/>
  <c r="G73" i="7"/>
  <c r="E73" i="7"/>
  <c r="C73" i="7"/>
  <c r="G72" i="7"/>
  <c r="E72" i="7"/>
  <c r="C72" i="7"/>
  <c r="I71" i="7"/>
  <c r="F71" i="7"/>
  <c r="D71" i="7"/>
  <c r="I70" i="7"/>
  <c r="F70" i="7"/>
  <c r="D70" i="7"/>
  <c r="I69" i="7"/>
  <c r="F69" i="7"/>
  <c r="D69" i="7"/>
  <c r="I68" i="7"/>
  <c r="F68" i="7"/>
  <c r="D68" i="7"/>
  <c r="I67" i="7"/>
  <c r="F67" i="7"/>
  <c r="D67" i="7"/>
  <c r="I66" i="7"/>
  <c r="F66" i="7"/>
  <c r="D66" i="7"/>
  <c r="I65" i="7"/>
  <c r="F65" i="7"/>
  <c r="D65" i="7"/>
  <c r="I64" i="7"/>
  <c r="F64" i="7"/>
  <c r="D64" i="7"/>
  <c r="I63" i="7"/>
  <c r="F63" i="7"/>
  <c r="D63" i="7"/>
  <c r="I62" i="7"/>
  <c r="F62" i="7"/>
  <c r="D62" i="7"/>
  <c r="I61" i="7"/>
  <c r="F61" i="7"/>
  <c r="D61" i="7"/>
  <c r="I60" i="7"/>
  <c r="F60" i="7"/>
  <c r="D60" i="7"/>
  <c r="I59" i="7"/>
  <c r="F59" i="7"/>
  <c r="D59" i="7"/>
  <c r="I58" i="7"/>
  <c r="F58" i="7"/>
  <c r="D58" i="7"/>
  <c r="I57" i="7"/>
  <c r="F57" i="7"/>
  <c r="D57" i="7"/>
  <c r="I56" i="7"/>
  <c r="F56" i="7"/>
  <c r="D56" i="7"/>
  <c r="I55" i="7"/>
  <c r="F55" i="7"/>
  <c r="D55" i="7"/>
  <c r="I54" i="7"/>
  <c r="F54" i="7"/>
  <c r="D54" i="7"/>
  <c r="I53" i="7"/>
  <c r="F53" i="7"/>
  <c r="D53" i="7"/>
  <c r="I52" i="7"/>
  <c r="F52" i="7"/>
  <c r="D52" i="7"/>
  <c r="I51" i="7"/>
  <c r="F51" i="7"/>
  <c r="D51" i="7"/>
  <c r="I50" i="7"/>
  <c r="F50" i="7"/>
  <c r="D50" i="7"/>
  <c r="I49" i="7"/>
  <c r="F49" i="7"/>
  <c r="D49" i="7"/>
  <c r="I48" i="7"/>
  <c r="F48" i="7"/>
  <c r="D48" i="7"/>
  <c r="I47" i="7"/>
  <c r="F47" i="7"/>
  <c r="D47" i="7"/>
  <c r="I46" i="7"/>
  <c r="F46" i="7"/>
  <c r="D46" i="7"/>
  <c r="I45" i="7"/>
  <c r="F45" i="7"/>
  <c r="D45" i="7"/>
  <c r="I44" i="7"/>
  <c r="F44" i="7"/>
  <c r="D44" i="7"/>
  <c r="I43" i="7"/>
  <c r="F43" i="7"/>
  <c r="D43" i="7"/>
  <c r="I42" i="7"/>
  <c r="F42" i="7"/>
  <c r="D42" i="7"/>
  <c r="I41" i="7"/>
  <c r="F41" i="7"/>
  <c r="D41" i="7"/>
  <c r="I40" i="7"/>
  <c r="F40" i="7"/>
  <c r="D40" i="7"/>
  <c r="I39" i="7"/>
  <c r="F39" i="7"/>
  <c r="D39" i="7"/>
  <c r="I38" i="7"/>
  <c r="F38" i="7"/>
  <c r="D38" i="7"/>
  <c r="I37" i="7"/>
  <c r="F37" i="7"/>
  <c r="D37" i="7"/>
  <c r="I36" i="7"/>
  <c r="F36" i="7"/>
  <c r="D36" i="7"/>
  <c r="I35" i="7"/>
  <c r="F35" i="7"/>
  <c r="D35" i="7"/>
  <c r="I34" i="7"/>
  <c r="F34" i="7"/>
  <c r="D34" i="7"/>
  <c r="I33" i="7"/>
  <c r="F33" i="7"/>
  <c r="D33" i="7"/>
  <c r="I32" i="7"/>
  <c r="F32" i="7"/>
  <c r="D32" i="7"/>
  <c r="I31" i="7"/>
  <c r="F31" i="7"/>
  <c r="D31" i="7"/>
  <c r="I30" i="7"/>
  <c r="F30" i="7"/>
  <c r="D30" i="7"/>
  <c r="I29" i="7"/>
  <c r="F29" i="7"/>
  <c r="D29" i="7"/>
  <c r="I28" i="7"/>
  <c r="F28" i="7"/>
  <c r="D28" i="7"/>
  <c r="I27" i="7"/>
  <c r="F27" i="7"/>
  <c r="D27" i="7"/>
  <c r="I26" i="7"/>
  <c r="F26" i="7"/>
  <c r="D26" i="7"/>
  <c r="I25" i="7"/>
  <c r="F25" i="7"/>
  <c r="D25" i="7"/>
  <c r="I24" i="7"/>
  <c r="F24" i="7"/>
  <c r="D24" i="7"/>
  <c r="I23" i="7"/>
  <c r="F23" i="7"/>
  <c r="D23" i="7"/>
  <c r="I22" i="7"/>
  <c r="F22" i="7"/>
  <c r="D22" i="7"/>
  <c r="I21" i="7"/>
  <c r="F21" i="7"/>
  <c r="D21" i="7"/>
  <c r="I20" i="7"/>
  <c r="F20" i="7"/>
  <c r="D20" i="7"/>
  <c r="I19" i="7"/>
  <c r="F19" i="7"/>
  <c r="D19" i="7"/>
  <c r="I18" i="7"/>
  <c r="F18" i="7"/>
  <c r="D18" i="7"/>
  <c r="I17" i="7"/>
  <c r="F17" i="7"/>
  <c r="D17" i="7"/>
  <c r="I16" i="7"/>
  <c r="F16" i="7"/>
  <c r="D16" i="7"/>
  <c r="I15" i="7"/>
  <c r="F15" i="7"/>
  <c r="D15" i="7"/>
  <c r="I14" i="7"/>
  <c r="F14" i="7"/>
  <c r="D14" i="7"/>
  <c r="I13" i="7"/>
  <c r="F13" i="7"/>
  <c r="D13" i="7"/>
  <c r="I12" i="7"/>
  <c r="F12" i="7"/>
  <c r="D12" i="7"/>
  <c r="I11" i="7"/>
  <c r="F11" i="7"/>
  <c r="D11" i="7"/>
  <c r="I10" i="7"/>
  <c r="F10" i="7"/>
  <c r="D10" i="7"/>
  <c r="I9" i="7"/>
  <c r="F9" i="7"/>
  <c r="D9" i="7"/>
  <c r="I8" i="7"/>
  <c r="F8" i="7"/>
  <c r="D8" i="7"/>
  <c r="I7" i="7"/>
  <c r="F7" i="7"/>
  <c r="D7" i="7"/>
  <c r="I6" i="7"/>
  <c r="F6" i="7"/>
  <c r="D6" i="7"/>
  <c r="I5" i="7"/>
  <c r="F5" i="7"/>
  <c r="D5" i="7"/>
  <c r="G73" i="6"/>
  <c r="E73" i="6"/>
  <c r="C73" i="6"/>
  <c r="G72" i="6"/>
  <c r="E72" i="6"/>
  <c r="I71" i="6"/>
  <c r="F71" i="6"/>
  <c r="D71" i="6"/>
  <c r="I70" i="6"/>
  <c r="F70" i="6"/>
  <c r="D70" i="6"/>
  <c r="I69" i="6"/>
  <c r="F69" i="6"/>
  <c r="D69" i="6"/>
  <c r="I68" i="6"/>
  <c r="F68" i="6"/>
  <c r="D68" i="6"/>
  <c r="I67" i="6"/>
  <c r="F67" i="6"/>
  <c r="D67" i="6"/>
  <c r="I66" i="6"/>
  <c r="F66" i="6"/>
  <c r="D66" i="6"/>
  <c r="I65" i="6"/>
  <c r="F65" i="6"/>
  <c r="D65" i="6"/>
  <c r="I64" i="6"/>
  <c r="F64" i="6"/>
  <c r="D64" i="6"/>
  <c r="I63" i="6"/>
  <c r="F63" i="6"/>
  <c r="D63" i="6"/>
  <c r="I62" i="6"/>
  <c r="F62" i="6"/>
  <c r="D62" i="6"/>
  <c r="I61" i="6"/>
  <c r="F61" i="6"/>
  <c r="D61" i="6"/>
  <c r="I60" i="6"/>
  <c r="F60" i="6"/>
  <c r="D60" i="6"/>
  <c r="I59" i="6"/>
  <c r="F59" i="6"/>
  <c r="D59" i="6"/>
  <c r="I58" i="6"/>
  <c r="F58" i="6"/>
  <c r="D58" i="6"/>
  <c r="I57" i="6"/>
  <c r="F57" i="6"/>
  <c r="D57" i="6"/>
  <c r="I56" i="6"/>
  <c r="F56" i="6"/>
  <c r="D56" i="6"/>
  <c r="I55" i="6"/>
  <c r="F55" i="6"/>
  <c r="D55" i="6"/>
  <c r="I54" i="6"/>
  <c r="F54" i="6"/>
  <c r="D54" i="6"/>
  <c r="I53" i="6"/>
  <c r="F53" i="6"/>
  <c r="D53" i="6"/>
  <c r="I52" i="6"/>
  <c r="F52" i="6"/>
  <c r="D52" i="6"/>
  <c r="I51" i="6"/>
  <c r="F51" i="6"/>
  <c r="D51" i="6"/>
  <c r="I50" i="6"/>
  <c r="F50" i="6"/>
  <c r="D50" i="6"/>
  <c r="I49" i="6"/>
  <c r="F49" i="6"/>
  <c r="D49" i="6"/>
  <c r="I48" i="6"/>
  <c r="F48" i="6"/>
  <c r="D48" i="6"/>
  <c r="I47" i="6"/>
  <c r="F47" i="6"/>
  <c r="D47" i="6"/>
  <c r="I46" i="6"/>
  <c r="F46" i="6"/>
  <c r="D46" i="6"/>
  <c r="I45" i="6"/>
  <c r="F45" i="6"/>
  <c r="D45" i="6"/>
  <c r="I44" i="6"/>
  <c r="F44" i="6"/>
  <c r="D44" i="6"/>
  <c r="I43" i="6"/>
  <c r="F43" i="6"/>
  <c r="D43" i="6"/>
  <c r="I42" i="6"/>
  <c r="F42" i="6"/>
  <c r="D42" i="6"/>
  <c r="I41" i="6"/>
  <c r="F41" i="6"/>
  <c r="D41" i="6"/>
  <c r="I40" i="6"/>
  <c r="F40" i="6"/>
  <c r="D40" i="6"/>
  <c r="I39" i="6"/>
  <c r="F39" i="6"/>
  <c r="D39" i="6"/>
  <c r="I38" i="6"/>
  <c r="F38" i="6"/>
  <c r="D38" i="6"/>
  <c r="I37" i="6"/>
  <c r="F37" i="6"/>
  <c r="D37" i="6"/>
  <c r="I36" i="6"/>
  <c r="F36" i="6"/>
  <c r="D36" i="6"/>
  <c r="I35" i="6"/>
  <c r="F35" i="6"/>
  <c r="D35" i="6"/>
  <c r="I34" i="6"/>
  <c r="F34" i="6"/>
  <c r="D34" i="6"/>
  <c r="I33" i="6"/>
  <c r="F33" i="6"/>
  <c r="D33" i="6"/>
  <c r="I32" i="6"/>
  <c r="F32" i="6"/>
  <c r="D32" i="6"/>
  <c r="I31" i="6"/>
  <c r="F31" i="6"/>
  <c r="D31" i="6"/>
  <c r="I30" i="6"/>
  <c r="F30" i="6"/>
  <c r="D30" i="6"/>
  <c r="I29" i="6"/>
  <c r="F29" i="6"/>
  <c r="D29" i="6"/>
  <c r="I28" i="6"/>
  <c r="F28" i="6"/>
  <c r="D28" i="6"/>
  <c r="I27" i="6"/>
  <c r="F27" i="6"/>
  <c r="D27" i="6"/>
  <c r="I26" i="6"/>
  <c r="F26" i="6"/>
  <c r="D26" i="6"/>
  <c r="I25" i="6"/>
  <c r="F25" i="6"/>
  <c r="D25" i="6"/>
  <c r="I24" i="6"/>
  <c r="F24" i="6"/>
  <c r="D24" i="6"/>
  <c r="I23" i="6"/>
  <c r="F23" i="6"/>
  <c r="D23" i="6"/>
  <c r="I22" i="6"/>
  <c r="F22" i="6"/>
  <c r="D22" i="6"/>
  <c r="I21" i="6"/>
  <c r="F21" i="6"/>
  <c r="D21" i="6"/>
  <c r="I20" i="6"/>
  <c r="F20" i="6"/>
  <c r="D20" i="6"/>
  <c r="I19" i="6"/>
  <c r="F19" i="6"/>
  <c r="D19" i="6"/>
  <c r="I18" i="6"/>
  <c r="F18" i="6"/>
  <c r="D18" i="6"/>
  <c r="I17" i="6"/>
  <c r="F17" i="6"/>
  <c r="D17" i="6"/>
  <c r="I16" i="6"/>
  <c r="F16" i="6"/>
  <c r="D16" i="6"/>
  <c r="I15" i="6"/>
  <c r="F15" i="6"/>
  <c r="D15" i="6"/>
  <c r="I14" i="6"/>
  <c r="F14" i="6"/>
  <c r="D14" i="6"/>
  <c r="I13" i="6"/>
  <c r="F13" i="6"/>
  <c r="D13" i="6"/>
  <c r="I12" i="6"/>
  <c r="F12" i="6"/>
  <c r="D12" i="6"/>
  <c r="I11" i="6"/>
  <c r="F11" i="6"/>
  <c r="D11" i="6"/>
  <c r="I10" i="6"/>
  <c r="F10" i="6"/>
  <c r="D10" i="6"/>
  <c r="I9" i="6"/>
  <c r="F9" i="6"/>
  <c r="D9" i="6"/>
  <c r="I8" i="6"/>
  <c r="F8" i="6"/>
  <c r="D8" i="6"/>
  <c r="I7" i="6"/>
  <c r="F7" i="6"/>
  <c r="D7" i="6"/>
  <c r="I6" i="6"/>
  <c r="F6" i="6"/>
  <c r="D6" i="6"/>
  <c r="I5" i="6"/>
  <c r="F5" i="6"/>
  <c r="D5" i="6"/>
  <c r="G73" i="5"/>
  <c r="E73" i="5"/>
  <c r="C73" i="5"/>
  <c r="G72" i="5"/>
  <c r="E72" i="5"/>
  <c r="C72" i="5"/>
  <c r="I71" i="5"/>
  <c r="F71" i="5"/>
  <c r="D71" i="5"/>
  <c r="I70" i="5"/>
  <c r="F70" i="5"/>
  <c r="D70" i="5"/>
  <c r="I69" i="5"/>
  <c r="F69" i="5"/>
  <c r="D69" i="5"/>
  <c r="I68" i="5"/>
  <c r="F68" i="5"/>
  <c r="D68" i="5"/>
  <c r="I67" i="5"/>
  <c r="F67" i="5"/>
  <c r="D67" i="5"/>
  <c r="I66" i="5"/>
  <c r="F66" i="5"/>
  <c r="D66" i="5"/>
  <c r="I65" i="5"/>
  <c r="F65" i="5"/>
  <c r="D65" i="5"/>
  <c r="I64" i="5"/>
  <c r="F64" i="5"/>
  <c r="D64" i="5"/>
  <c r="I63" i="5"/>
  <c r="F63" i="5"/>
  <c r="D63" i="5"/>
  <c r="I62" i="5"/>
  <c r="F62" i="5"/>
  <c r="D62" i="5"/>
  <c r="I61" i="5"/>
  <c r="F61" i="5"/>
  <c r="D61" i="5"/>
  <c r="I60" i="5"/>
  <c r="F60" i="5"/>
  <c r="D60" i="5"/>
  <c r="I59" i="5"/>
  <c r="F59" i="5"/>
  <c r="D59" i="5"/>
  <c r="I58" i="5"/>
  <c r="F58" i="5"/>
  <c r="D58" i="5"/>
  <c r="I57" i="5"/>
  <c r="F57" i="5"/>
  <c r="D57" i="5"/>
  <c r="I56" i="5"/>
  <c r="F56" i="5"/>
  <c r="D56" i="5"/>
  <c r="I55" i="5"/>
  <c r="F55" i="5"/>
  <c r="D55" i="5"/>
  <c r="I54" i="5"/>
  <c r="F54" i="5"/>
  <c r="D54" i="5"/>
  <c r="I53" i="5"/>
  <c r="F53" i="5"/>
  <c r="D53" i="5"/>
  <c r="I52" i="5"/>
  <c r="F52" i="5"/>
  <c r="D52" i="5"/>
  <c r="I51" i="5"/>
  <c r="F51" i="5"/>
  <c r="D51" i="5"/>
  <c r="I50" i="5"/>
  <c r="F50" i="5"/>
  <c r="D50" i="5"/>
  <c r="I49" i="5"/>
  <c r="F49" i="5"/>
  <c r="D49" i="5"/>
  <c r="I48" i="5"/>
  <c r="F48" i="5"/>
  <c r="D48" i="5"/>
  <c r="I47" i="5"/>
  <c r="F47" i="5"/>
  <c r="D47" i="5"/>
  <c r="I46" i="5"/>
  <c r="F46" i="5"/>
  <c r="D46" i="5"/>
  <c r="I45" i="5"/>
  <c r="F45" i="5"/>
  <c r="D45" i="5"/>
  <c r="I44" i="5"/>
  <c r="F44" i="5"/>
  <c r="D44" i="5"/>
  <c r="I43" i="5"/>
  <c r="F43" i="5"/>
  <c r="D43" i="5"/>
  <c r="I42" i="5"/>
  <c r="F42" i="5"/>
  <c r="D42" i="5"/>
  <c r="I41" i="5"/>
  <c r="F41" i="5"/>
  <c r="D41" i="5"/>
  <c r="I40" i="5"/>
  <c r="F40" i="5"/>
  <c r="D40" i="5"/>
  <c r="I39" i="5"/>
  <c r="F39" i="5"/>
  <c r="D39" i="5"/>
  <c r="I38" i="5"/>
  <c r="F38" i="5"/>
  <c r="D38" i="5"/>
  <c r="I37" i="5"/>
  <c r="F37" i="5"/>
  <c r="D37" i="5"/>
  <c r="I36" i="5"/>
  <c r="F36" i="5"/>
  <c r="D36" i="5"/>
  <c r="I35" i="5"/>
  <c r="F35" i="5"/>
  <c r="D35" i="5"/>
  <c r="I34" i="5"/>
  <c r="F34" i="5"/>
  <c r="D34" i="5"/>
  <c r="I33" i="5"/>
  <c r="F33" i="5"/>
  <c r="D33" i="5"/>
  <c r="I32" i="5"/>
  <c r="F32" i="5"/>
  <c r="D32" i="5"/>
  <c r="I31" i="5"/>
  <c r="F31" i="5"/>
  <c r="D31" i="5"/>
  <c r="I30" i="5"/>
  <c r="F30" i="5"/>
  <c r="D30" i="5"/>
  <c r="I29" i="5"/>
  <c r="F29" i="5"/>
  <c r="D29" i="5"/>
  <c r="I28" i="5"/>
  <c r="F28" i="5"/>
  <c r="D28" i="5"/>
  <c r="I27" i="5"/>
  <c r="F27" i="5"/>
  <c r="D27" i="5"/>
  <c r="I26" i="5"/>
  <c r="F26" i="5"/>
  <c r="D26" i="5"/>
  <c r="I25" i="5"/>
  <c r="F25" i="5"/>
  <c r="D25" i="5"/>
  <c r="I24" i="5"/>
  <c r="F24" i="5"/>
  <c r="D24" i="5"/>
  <c r="I23" i="5"/>
  <c r="F23" i="5"/>
  <c r="D23" i="5"/>
  <c r="I22" i="5"/>
  <c r="F22" i="5"/>
  <c r="D22" i="5"/>
  <c r="I21" i="5"/>
  <c r="F21" i="5"/>
  <c r="D21" i="5"/>
  <c r="I20" i="5"/>
  <c r="F20" i="5"/>
  <c r="D20" i="5"/>
  <c r="I19" i="5"/>
  <c r="F19" i="5"/>
  <c r="D19" i="5"/>
  <c r="I18" i="5"/>
  <c r="F18" i="5"/>
  <c r="D18" i="5"/>
  <c r="I17" i="5"/>
  <c r="F17" i="5"/>
  <c r="D17" i="5"/>
  <c r="I16" i="5"/>
  <c r="F16" i="5"/>
  <c r="D16" i="5"/>
  <c r="I15" i="5"/>
  <c r="F15" i="5"/>
  <c r="D15" i="5"/>
  <c r="I14" i="5"/>
  <c r="F14" i="5"/>
  <c r="D14" i="5"/>
  <c r="I13" i="5"/>
  <c r="F13" i="5"/>
  <c r="D13" i="5"/>
  <c r="I12" i="5"/>
  <c r="F12" i="5"/>
  <c r="D12" i="5"/>
  <c r="I11" i="5"/>
  <c r="F11" i="5"/>
  <c r="D11" i="5"/>
  <c r="I10" i="5"/>
  <c r="F10" i="5"/>
  <c r="D10" i="5"/>
  <c r="I9" i="5"/>
  <c r="F9" i="5"/>
  <c r="D9" i="5"/>
  <c r="I8" i="5"/>
  <c r="F8" i="5"/>
  <c r="D8" i="5"/>
  <c r="I7" i="5"/>
  <c r="F7" i="5"/>
  <c r="D7" i="5"/>
  <c r="I6" i="5"/>
  <c r="F6" i="5"/>
  <c r="D6" i="5"/>
  <c r="I5" i="5"/>
  <c r="F5" i="5"/>
  <c r="D5" i="5"/>
  <c r="G73" i="4"/>
  <c r="G74" i="4" s="1"/>
  <c r="E73" i="4"/>
  <c r="C73" i="4"/>
  <c r="G72" i="4"/>
  <c r="E72" i="4"/>
  <c r="E74" i="4" s="1"/>
  <c r="C72" i="4"/>
  <c r="I71" i="4"/>
  <c r="F71" i="4"/>
  <c r="D71" i="4"/>
  <c r="I70" i="4"/>
  <c r="F70" i="4"/>
  <c r="D70" i="4"/>
  <c r="I69" i="4"/>
  <c r="F69" i="4"/>
  <c r="D69" i="4"/>
  <c r="I68" i="4"/>
  <c r="F68" i="4"/>
  <c r="D68" i="4"/>
  <c r="I67" i="4"/>
  <c r="F67" i="4"/>
  <c r="D67" i="4"/>
  <c r="I66" i="4"/>
  <c r="F66" i="4"/>
  <c r="D66" i="4"/>
  <c r="I65" i="4"/>
  <c r="F65" i="4"/>
  <c r="D65" i="4"/>
  <c r="I64" i="4"/>
  <c r="F64" i="4"/>
  <c r="D64" i="4"/>
  <c r="I63" i="4"/>
  <c r="F63" i="4"/>
  <c r="D63" i="4"/>
  <c r="I62" i="4"/>
  <c r="F62" i="4"/>
  <c r="D62" i="4"/>
  <c r="I61" i="4"/>
  <c r="F61" i="4"/>
  <c r="D61" i="4"/>
  <c r="I60" i="4"/>
  <c r="F60" i="4"/>
  <c r="D60" i="4"/>
  <c r="I59" i="4"/>
  <c r="F59" i="4"/>
  <c r="D59" i="4"/>
  <c r="I58" i="4"/>
  <c r="F58" i="4"/>
  <c r="D58" i="4"/>
  <c r="I57" i="4"/>
  <c r="F57" i="4"/>
  <c r="D57" i="4"/>
  <c r="I56" i="4"/>
  <c r="F56" i="4"/>
  <c r="D56" i="4"/>
  <c r="I55" i="4"/>
  <c r="F55" i="4"/>
  <c r="D55" i="4"/>
  <c r="I54" i="4"/>
  <c r="F54" i="4"/>
  <c r="D54" i="4"/>
  <c r="I53" i="4"/>
  <c r="F53" i="4"/>
  <c r="D53" i="4"/>
  <c r="I52" i="4"/>
  <c r="F52" i="4"/>
  <c r="D52" i="4"/>
  <c r="I51" i="4"/>
  <c r="F51" i="4"/>
  <c r="D51" i="4"/>
  <c r="I50" i="4"/>
  <c r="F50" i="4"/>
  <c r="D50" i="4"/>
  <c r="I49" i="4"/>
  <c r="F49" i="4"/>
  <c r="D49" i="4"/>
  <c r="I48" i="4"/>
  <c r="F48" i="4"/>
  <c r="D48" i="4"/>
  <c r="I47" i="4"/>
  <c r="F47" i="4"/>
  <c r="D47" i="4"/>
  <c r="I46" i="4"/>
  <c r="F46" i="4"/>
  <c r="D46" i="4"/>
  <c r="I45" i="4"/>
  <c r="F45" i="4"/>
  <c r="D45" i="4"/>
  <c r="I44" i="4"/>
  <c r="F44" i="4"/>
  <c r="D44" i="4"/>
  <c r="I43" i="4"/>
  <c r="F43" i="4"/>
  <c r="D43" i="4"/>
  <c r="I42" i="4"/>
  <c r="F42" i="4"/>
  <c r="D42" i="4"/>
  <c r="I41" i="4"/>
  <c r="F41" i="4"/>
  <c r="D41" i="4"/>
  <c r="I40" i="4"/>
  <c r="F40" i="4"/>
  <c r="D40" i="4"/>
  <c r="I39" i="4"/>
  <c r="F39" i="4"/>
  <c r="D39" i="4"/>
  <c r="I38" i="4"/>
  <c r="F38" i="4"/>
  <c r="D38" i="4"/>
  <c r="I37" i="4"/>
  <c r="F37" i="4"/>
  <c r="D37" i="4"/>
  <c r="I36" i="4"/>
  <c r="F36" i="4"/>
  <c r="D36" i="4"/>
  <c r="I35" i="4"/>
  <c r="F35" i="4"/>
  <c r="D35" i="4"/>
  <c r="I34" i="4"/>
  <c r="F34" i="4"/>
  <c r="D34" i="4"/>
  <c r="I33" i="4"/>
  <c r="F33" i="4"/>
  <c r="D33" i="4"/>
  <c r="I32" i="4"/>
  <c r="F32" i="4"/>
  <c r="D32" i="4"/>
  <c r="I31" i="4"/>
  <c r="F31" i="4"/>
  <c r="D31" i="4"/>
  <c r="I30" i="4"/>
  <c r="F30" i="4"/>
  <c r="D30" i="4"/>
  <c r="I29" i="4"/>
  <c r="F29" i="4"/>
  <c r="D29" i="4"/>
  <c r="I28" i="4"/>
  <c r="F28" i="4"/>
  <c r="D28" i="4"/>
  <c r="I27" i="4"/>
  <c r="F27" i="4"/>
  <c r="D27" i="4"/>
  <c r="I26" i="4"/>
  <c r="F26" i="4"/>
  <c r="D26" i="4"/>
  <c r="I25" i="4"/>
  <c r="F25" i="4"/>
  <c r="D25" i="4"/>
  <c r="I24" i="4"/>
  <c r="F24" i="4"/>
  <c r="D24" i="4"/>
  <c r="I23" i="4"/>
  <c r="F23" i="4"/>
  <c r="D23" i="4"/>
  <c r="I22" i="4"/>
  <c r="F22" i="4"/>
  <c r="D22" i="4"/>
  <c r="I21" i="4"/>
  <c r="F21" i="4"/>
  <c r="D21" i="4"/>
  <c r="I20" i="4"/>
  <c r="F20" i="4"/>
  <c r="D20" i="4"/>
  <c r="I19" i="4"/>
  <c r="F19" i="4"/>
  <c r="D19" i="4"/>
  <c r="I18" i="4"/>
  <c r="F18" i="4"/>
  <c r="D18" i="4"/>
  <c r="I17" i="4"/>
  <c r="F17" i="4"/>
  <c r="D17" i="4"/>
  <c r="I16" i="4"/>
  <c r="F16" i="4"/>
  <c r="D16" i="4"/>
  <c r="I15" i="4"/>
  <c r="F15" i="4"/>
  <c r="D15" i="4"/>
  <c r="I14" i="4"/>
  <c r="F14" i="4"/>
  <c r="D14" i="4"/>
  <c r="I13" i="4"/>
  <c r="F13" i="4"/>
  <c r="D13" i="4"/>
  <c r="I12" i="4"/>
  <c r="F12" i="4"/>
  <c r="D12" i="4"/>
  <c r="I11" i="4"/>
  <c r="F11" i="4"/>
  <c r="D11" i="4"/>
  <c r="I10" i="4"/>
  <c r="F10" i="4"/>
  <c r="D10" i="4"/>
  <c r="I9" i="4"/>
  <c r="F9" i="4"/>
  <c r="D9" i="4"/>
  <c r="I8" i="4"/>
  <c r="F8" i="4"/>
  <c r="D8" i="4"/>
  <c r="I7" i="4"/>
  <c r="F7" i="4"/>
  <c r="D7" i="4"/>
  <c r="I6" i="4"/>
  <c r="F6" i="4"/>
  <c r="D6" i="4"/>
  <c r="I5" i="4"/>
  <c r="F5" i="4"/>
  <c r="D5" i="4"/>
  <c r="G73" i="2"/>
  <c r="E73" i="2"/>
  <c r="C73" i="2"/>
  <c r="G72" i="2"/>
  <c r="G74" i="2" s="1"/>
  <c r="E72" i="2"/>
  <c r="C72" i="2"/>
  <c r="C74" i="2" s="1"/>
  <c r="I71" i="2"/>
  <c r="F71" i="2"/>
  <c r="D71" i="2"/>
  <c r="I70" i="2"/>
  <c r="F70" i="2"/>
  <c r="D70" i="2"/>
  <c r="J70" i="2" s="1"/>
  <c r="I69" i="2"/>
  <c r="F69" i="2"/>
  <c r="D69" i="2"/>
  <c r="I68" i="2"/>
  <c r="F68" i="2"/>
  <c r="D68" i="2"/>
  <c r="J68" i="2" s="1"/>
  <c r="I67" i="2"/>
  <c r="F67" i="2"/>
  <c r="D67" i="2"/>
  <c r="I66" i="2"/>
  <c r="F66" i="2"/>
  <c r="D66" i="2"/>
  <c r="I65" i="2"/>
  <c r="H65" i="2"/>
  <c r="H65" i="4" s="1"/>
  <c r="H65" i="5" s="1"/>
  <c r="H65" i="6" s="1"/>
  <c r="H65" i="7" s="1"/>
  <c r="H65" i="8" s="1"/>
  <c r="H65" i="9" s="1"/>
  <c r="F65" i="2"/>
  <c r="D65" i="2"/>
  <c r="J65" i="2" s="1"/>
  <c r="I64" i="2"/>
  <c r="F64" i="2"/>
  <c r="J64" i="2" s="1"/>
  <c r="D64" i="2"/>
  <c r="I63" i="2"/>
  <c r="F63" i="2"/>
  <c r="D63" i="2"/>
  <c r="J63" i="2" s="1"/>
  <c r="I62" i="2"/>
  <c r="F62" i="2"/>
  <c r="D62" i="2"/>
  <c r="I61" i="2"/>
  <c r="F61" i="2"/>
  <c r="D61" i="2"/>
  <c r="I60" i="2"/>
  <c r="H60" i="2"/>
  <c r="H60" i="4" s="1"/>
  <c r="H60" i="5" s="1"/>
  <c r="H60" i="6" s="1"/>
  <c r="F60" i="2"/>
  <c r="D60" i="2"/>
  <c r="J60" i="2" s="1"/>
  <c r="I59" i="2"/>
  <c r="F59" i="2"/>
  <c r="D59" i="2"/>
  <c r="I58" i="2"/>
  <c r="F58" i="2"/>
  <c r="D58" i="2"/>
  <c r="J58" i="2" s="1"/>
  <c r="I57" i="2"/>
  <c r="F57" i="2"/>
  <c r="D57" i="2"/>
  <c r="I56" i="2"/>
  <c r="F56" i="2"/>
  <c r="D56" i="2"/>
  <c r="I55" i="2"/>
  <c r="F55" i="2"/>
  <c r="D55" i="2"/>
  <c r="I54" i="2"/>
  <c r="F54" i="2"/>
  <c r="D54" i="2"/>
  <c r="I53" i="2"/>
  <c r="F53" i="2"/>
  <c r="D53" i="2"/>
  <c r="J53" i="2" s="1"/>
  <c r="I52" i="2"/>
  <c r="H52" i="2"/>
  <c r="H52" i="4" s="1"/>
  <c r="J52" i="4" s="1"/>
  <c r="F52" i="2"/>
  <c r="D52" i="2"/>
  <c r="I51" i="2"/>
  <c r="F51" i="2"/>
  <c r="D51" i="2"/>
  <c r="I50" i="2"/>
  <c r="F50" i="2"/>
  <c r="D50" i="2"/>
  <c r="I49" i="2"/>
  <c r="F49" i="2"/>
  <c r="D49" i="2"/>
  <c r="I48" i="2"/>
  <c r="F48" i="2"/>
  <c r="D48" i="2"/>
  <c r="I47" i="2"/>
  <c r="F47" i="2"/>
  <c r="D47" i="2"/>
  <c r="J47" i="2" s="1"/>
  <c r="I46" i="2"/>
  <c r="F46" i="2"/>
  <c r="D46" i="2"/>
  <c r="I45" i="2"/>
  <c r="F45" i="2"/>
  <c r="D45" i="2"/>
  <c r="I44" i="2"/>
  <c r="F44" i="2"/>
  <c r="D44" i="2"/>
  <c r="I43" i="2"/>
  <c r="F43" i="2"/>
  <c r="D43" i="2"/>
  <c r="I42" i="2"/>
  <c r="F42" i="2"/>
  <c r="D42" i="2"/>
  <c r="I41" i="2"/>
  <c r="F41" i="2"/>
  <c r="D41" i="2"/>
  <c r="I40" i="2"/>
  <c r="F40" i="2"/>
  <c r="D40" i="2"/>
  <c r="I39" i="2"/>
  <c r="F39" i="2"/>
  <c r="D39" i="2"/>
  <c r="I38" i="2"/>
  <c r="F38" i="2"/>
  <c r="D38" i="2"/>
  <c r="I37" i="2"/>
  <c r="F37" i="2"/>
  <c r="D37" i="2"/>
  <c r="I36" i="2"/>
  <c r="F36" i="2"/>
  <c r="D36" i="2"/>
  <c r="I35" i="2"/>
  <c r="F35" i="2"/>
  <c r="D35" i="2"/>
  <c r="I34" i="2"/>
  <c r="F34" i="2"/>
  <c r="D34" i="2"/>
  <c r="D73" i="2" s="1"/>
  <c r="I33" i="2"/>
  <c r="F33" i="2"/>
  <c r="D33" i="2"/>
  <c r="I32" i="2"/>
  <c r="F32" i="2"/>
  <c r="D32" i="2"/>
  <c r="I31" i="2"/>
  <c r="F31" i="2"/>
  <c r="D31" i="2"/>
  <c r="I30" i="2"/>
  <c r="F30" i="2"/>
  <c r="D30" i="2"/>
  <c r="I29" i="2"/>
  <c r="F29" i="2"/>
  <c r="D29" i="2"/>
  <c r="I28" i="2"/>
  <c r="F28" i="2"/>
  <c r="D28" i="2"/>
  <c r="I27" i="2"/>
  <c r="F27" i="2"/>
  <c r="D27" i="2"/>
  <c r="I26" i="2"/>
  <c r="F26" i="2"/>
  <c r="D26" i="2"/>
  <c r="I25" i="2"/>
  <c r="F25" i="2"/>
  <c r="D25" i="2"/>
  <c r="I24" i="2"/>
  <c r="F24" i="2"/>
  <c r="D24" i="2"/>
  <c r="I23" i="2"/>
  <c r="F23" i="2"/>
  <c r="D23" i="2"/>
  <c r="I22" i="2"/>
  <c r="F22" i="2"/>
  <c r="D22" i="2"/>
  <c r="I21" i="2"/>
  <c r="F21" i="2"/>
  <c r="D21" i="2"/>
  <c r="I20" i="2"/>
  <c r="F20" i="2"/>
  <c r="D20" i="2"/>
  <c r="I19" i="2"/>
  <c r="F19" i="2"/>
  <c r="D19" i="2"/>
  <c r="I18" i="2"/>
  <c r="F18" i="2"/>
  <c r="D18" i="2"/>
  <c r="I17" i="2"/>
  <c r="F17" i="2"/>
  <c r="D17" i="2"/>
  <c r="I16" i="2"/>
  <c r="F16" i="2"/>
  <c r="D16" i="2"/>
  <c r="I15" i="2"/>
  <c r="F15" i="2"/>
  <c r="D15" i="2"/>
  <c r="I14" i="2"/>
  <c r="F14" i="2"/>
  <c r="D14" i="2"/>
  <c r="I13" i="2"/>
  <c r="F13" i="2"/>
  <c r="D13" i="2"/>
  <c r="I12" i="2"/>
  <c r="F12" i="2"/>
  <c r="D12" i="2"/>
  <c r="I11" i="2"/>
  <c r="F11" i="2"/>
  <c r="D11" i="2"/>
  <c r="I10" i="2"/>
  <c r="F10" i="2"/>
  <c r="D10" i="2"/>
  <c r="I9" i="2"/>
  <c r="F9" i="2"/>
  <c r="D9" i="2"/>
  <c r="I8" i="2"/>
  <c r="F8" i="2"/>
  <c r="D8" i="2"/>
  <c r="I7" i="2"/>
  <c r="F7" i="2"/>
  <c r="D7" i="2"/>
  <c r="I6" i="2"/>
  <c r="F6" i="2"/>
  <c r="D6" i="2"/>
  <c r="I5" i="2"/>
  <c r="F5" i="2"/>
  <c r="D5" i="2"/>
  <c r="G73" i="1"/>
  <c r="E73" i="1"/>
  <c r="C73" i="1"/>
  <c r="G72" i="1"/>
  <c r="E72" i="1"/>
  <c r="E74" i="1" s="1"/>
  <c r="C72" i="1"/>
  <c r="C74" i="1" s="1"/>
  <c r="I71" i="1"/>
  <c r="H71" i="1"/>
  <c r="F71" i="1"/>
  <c r="D71" i="1"/>
  <c r="I70" i="1"/>
  <c r="H70" i="1"/>
  <c r="H70" i="2" s="1"/>
  <c r="H70" i="4" s="1"/>
  <c r="H70" i="5" s="1"/>
  <c r="H70" i="6" s="1"/>
  <c r="F70" i="1"/>
  <c r="D70" i="1"/>
  <c r="I69" i="1"/>
  <c r="H69" i="1"/>
  <c r="H69" i="2" s="1"/>
  <c r="H69" i="4" s="1"/>
  <c r="H69" i="5" s="1"/>
  <c r="H69" i="6" s="1"/>
  <c r="F69" i="1"/>
  <c r="D69" i="1"/>
  <c r="I68" i="1"/>
  <c r="H68" i="1"/>
  <c r="H68" i="2" s="1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F68" i="1"/>
  <c r="D68" i="1"/>
  <c r="I67" i="1"/>
  <c r="H67" i="1"/>
  <c r="F67" i="1"/>
  <c r="D67" i="1"/>
  <c r="I66" i="1"/>
  <c r="H66" i="1"/>
  <c r="F66" i="1"/>
  <c r="D66" i="1"/>
  <c r="I65" i="1"/>
  <c r="H65" i="1"/>
  <c r="F65" i="1"/>
  <c r="D65" i="1"/>
  <c r="I64" i="1"/>
  <c r="H64" i="1"/>
  <c r="H64" i="2" s="1"/>
  <c r="H64" i="4" s="1"/>
  <c r="H64" i="5" s="1"/>
  <c r="H64" i="6" s="1"/>
  <c r="H64" i="7" s="1"/>
  <c r="H64" i="8" s="1"/>
  <c r="F64" i="1"/>
  <c r="D64" i="1"/>
  <c r="I63" i="1"/>
  <c r="H63" i="1"/>
  <c r="H63" i="2" s="1"/>
  <c r="H63" i="4" s="1"/>
  <c r="H63" i="5" s="1"/>
  <c r="F63" i="1"/>
  <c r="D63" i="1"/>
  <c r="I62" i="1"/>
  <c r="H62" i="1"/>
  <c r="H62" i="2" s="1"/>
  <c r="H62" i="4" s="1"/>
  <c r="H62" i="5" s="1"/>
  <c r="H62" i="6" s="1"/>
  <c r="F62" i="1"/>
  <c r="D62" i="1"/>
  <c r="I61" i="1"/>
  <c r="H61" i="1"/>
  <c r="H61" i="2" s="1"/>
  <c r="H61" i="4" s="1"/>
  <c r="H61" i="5" s="1"/>
  <c r="H61" i="6" s="1"/>
  <c r="H61" i="7" s="1"/>
  <c r="H61" i="8" s="1"/>
  <c r="F61" i="1"/>
  <c r="D61" i="1"/>
  <c r="I60" i="1"/>
  <c r="H60" i="1"/>
  <c r="F60" i="1"/>
  <c r="D60" i="1"/>
  <c r="I59" i="1"/>
  <c r="H59" i="1"/>
  <c r="H59" i="2" s="1"/>
  <c r="H59" i="4" s="1"/>
  <c r="F59" i="1"/>
  <c r="D59" i="1"/>
  <c r="I58" i="1"/>
  <c r="H58" i="1"/>
  <c r="H58" i="2" s="1"/>
  <c r="H58" i="4" s="1"/>
  <c r="H58" i="5" s="1"/>
  <c r="F58" i="1"/>
  <c r="D58" i="1"/>
  <c r="I57" i="1"/>
  <c r="H57" i="1"/>
  <c r="H57" i="2" s="1"/>
  <c r="H57" i="4" s="1"/>
  <c r="H57" i="5" s="1"/>
  <c r="F57" i="1"/>
  <c r="D57" i="1"/>
  <c r="I56" i="1"/>
  <c r="H56" i="1"/>
  <c r="F56" i="1"/>
  <c r="D56" i="1"/>
  <c r="I55" i="1"/>
  <c r="H55" i="1"/>
  <c r="H55" i="2" s="1"/>
  <c r="H55" i="4" s="1"/>
  <c r="J55" i="4" s="1"/>
  <c r="F55" i="1"/>
  <c r="D55" i="1"/>
  <c r="I54" i="1"/>
  <c r="H54" i="1"/>
  <c r="H54" i="2" s="1"/>
  <c r="H54" i="4" s="1"/>
  <c r="H54" i="5" s="1"/>
  <c r="H54" i="6" s="1"/>
  <c r="H54" i="7" s="1"/>
  <c r="F54" i="1"/>
  <c r="D54" i="1"/>
  <c r="I53" i="1"/>
  <c r="H53" i="1"/>
  <c r="H53" i="2" s="1"/>
  <c r="H53" i="4" s="1"/>
  <c r="H53" i="5" s="1"/>
  <c r="H53" i="6" s="1"/>
  <c r="H53" i="7" s="1"/>
  <c r="H53" i="8" s="1"/>
  <c r="F53" i="1"/>
  <c r="D53" i="1"/>
  <c r="I52" i="1"/>
  <c r="H52" i="1"/>
  <c r="F52" i="1"/>
  <c r="D52" i="1"/>
  <c r="I51" i="1"/>
  <c r="H51" i="1"/>
  <c r="H51" i="2" s="1"/>
  <c r="H51" i="4" s="1"/>
  <c r="H51" i="5" s="1"/>
  <c r="H51" i="6" s="1"/>
  <c r="F51" i="1"/>
  <c r="D51" i="1"/>
  <c r="I50" i="1"/>
  <c r="H50" i="1"/>
  <c r="H50" i="2" s="1"/>
  <c r="H50" i="4" s="1"/>
  <c r="H50" i="5" s="1"/>
  <c r="F50" i="1"/>
  <c r="D50" i="1"/>
  <c r="I49" i="1"/>
  <c r="H49" i="1"/>
  <c r="H49" i="2" s="1"/>
  <c r="H49" i="4" s="1"/>
  <c r="F49" i="1"/>
  <c r="D49" i="1"/>
  <c r="I48" i="1"/>
  <c r="H48" i="1"/>
  <c r="H48" i="2" s="1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F48" i="1"/>
  <c r="D48" i="1"/>
  <c r="I47" i="1"/>
  <c r="H47" i="1"/>
  <c r="H47" i="2" s="1"/>
  <c r="H47" i="4" s="1"/>
  <c r="J47" i="4" s="1"/>
  <c r="F47" i="1"/>
  <c r="D47" i="1"/>
  <c r="I46" i="1"/>
  <c r="H46" i="1"/>
  <c r="H46" i="2" s="1"/>
  <c r="H46" i="4" s="1"/>
  <c r="H46" i="5" s="1"/>
  <c r="H46" i="6" s="1"/>
  <c r="H46" i="7" s="1"/>
  <c r="H46" i="8" s="1"/>
  <c r="H46" i="9" s="1"/>
  <c r="H46" i="10" s="1"/>
  <c r="H46" i="11" s="1"/>
  <c r="H46" i="12" s="1"/>
  <c r="F46" i="1"/>
  <c r="D46" i="1"/>
  <c r="I45" i="1"/>
  <c r="H45" i="1"/>
  <c r="H45" i="2" s="1"/>
  <c r="H45" i="4" s="1"/>
  <c r="H45" i="5" s="1"/>
  <c r="H45" i="6" s="1"/>
  <c r="F45" i="1"/>
  <c r="D45" i="1"/>
  <c r="I44" i="1"/>
  <c r="H44" i="1"/>
  <c r="F44" i="1"/>
  <c r="D44" i="1"/>
  <c r="I43" i="1"/>
  <c r="H43" i="1"/>
  <c r="H43" i="2" s="1"/>
  <c r="H43" i="4" s="1"/>
  <c r="J43" i="4" s="1"/>
  <c r="F43" i="1"/>
  <c r="D43" i="1"/>
  <c r="I42" i="1"/>
  <c r="H42" i="1"/>
  <c r="H42" i="2" s="1"/>
  <c r="H42" i="4" s="1"/>
  <c r="F42" i="1"/>
  <c r="D42" i="1"/>
  <c r="I41" i="1"/>
  <c r="H41" i="1"/>
  <c r="H41" i="2" s="1"/>
  <c r="H41" i="4" s="1"/>
  <c r="H41" i="5" s="1"/>
  <c r="H41" i="6" s="1"/>
  <c r="H41" i="7" s="1"/>
  <c r="H41" i="8" s="1"/>
  <c r="H41" i="9" s="1"/>
  <c r="F41" i="1"/>
  <c r="D41" i="1"/>
  <c r="I40" i="1"/>
  <c r="H40" i="1"/>
  <c r="J40" i="1" s="1"/>
  <c r="F40" i="1"/>
  <c r="D40" i="1"/>
  <c r="I39" i="1"/>
  <c r="H39" i="1"/>
  <c r="H39" i="2" s="1"/>
  <c r="H39" i="4" s="1"/>
  <c r="H39" i="5" s="1"/>
  <c r="H39" i="6" s="1"/>
  <c r="H39" i="7" s="1"/>
  <c r="F39" i="1"/>
  <c r="D39" i="1"/>
  <c r="I38" i="1"/>
  <c r="H38" i="1"/>
  <c r="H38" i="2" s="1"/>
  <c r="H38" i="4" s="1"/>
  <c r="H38" i="5" s="1"/>
  <c r="H38" i="6" s="1"/>
  <c r="H38" i="7" s="1"/>
  <c r="H38" i="8" s="1"/>
  <c r="H38" i="9" s="1"/>
  <c r="H38" i="10" s="1"/>
  <c r="H38" i="11" s="1"/>
  <c r="F38" i="1"/>
  <c r="D38" i="1"/>
  <c r="I37" i="1"/>
  <c r="H37" i="1"/>
  <c r="H37" i="2" s="1"/>
  <c r="H37" i="4" s="1"/>
  <c r="H37" i="5" s="1"/>
  <c r="J37" i="5" s="1"/>
  <c r="F37" i="1"/>
  <c r="D37" i="1"/>
  <c r="I36" i="1"/>
  <c r="H36" i="1"/>
  <c r="J36" i="1" s="1"/>
  <c r="F36" i="1"/>
  <c r="D36" i="1"/>
  <c r="I35" i="1"/>
  <c r="H35" i="1"/>
  <c r="H35" i="2" s="1"/>
  <c r="H35" i="4" s="1"/>
  <c r="H35" i="5" s="1"/>
  <c r="F35" i="1"/>
  <c r="D35" i="1"/>
  <c r="I34" i="1"/>
  <c r="H34" i="1"/>
  <c r="H34" i="2" s="1"/>
  <c r="H34" i="4" s="1"/>
  <c r="J34" i="4" s="1"/>
  <c r="F34" i="1"/>
  <c r="D34" i="1"/>
  <c r="I33" i="1"/>
  <c r="I73" i="1" s="1"/>
  <c r="H33" i="1"/>
  <c r="H33" i="2" s="1"/>
  <c r="H33" i="4" s="1"/>
  <c r="H33" i="5" s="1"/>
  <c r="F33" i="1"/>
  <c r="D33" i="1"/>
  <c r="I32" i="1"/>
  <c r="H32" i="1"/>
  <c r="H32" i="2" s="1"/>
  <c r="H32" i="4" s="1"/>
  <c r="H32" i="5" s="1"/>
  <c r="F32" i="1"/>
  <c r="D32" i="1"/>
  <c r="I31" i="1"/>
  <c r="H31" i="1"/>
  <c r="H31" i="2" s="1"/>
  <c r="H31" i="4" s="1"/>
  <c r="H31" i="5" s="1"/>
  <c r="H31" i="6" s="1"/>
  <c r="J31" i="6" s="1"/>
  <c r="F31" i="1"/>
  <c r="D31" i="1"/>
  <c r="I30" i="1"/>
  <c r="H30" i="1"/>
  <c r="H30" i="2" s="1"/>
  <c r="H30" i="4" s="1"/>
  <c r="H30" i="5" s="1"/>
  <c r="H30" i="6" s="1"/>
  <c r="H30" i="7" s="1"/>
  <c r="H30" i="8" s="1"/>
  <c r="H30" i="9" s="1"/>
  <c r="H30" i="10" s="1"/>
  <c r="H30" i="11" s="1"/>
  <c r="H30" i="12" s="1"/>
  <c r="H30" i="3" s="1"/>
  <c r="F30" i="1"/>
  <c r="D30" i="1"/>
  <c r="I29" i="1"/>
  <c r="H29" i="1"/>
  <c r="H29" i="2" s="1"/>
  <c r="H29" i="4" s="1"/>
  <c r="H29" i="5" s="1"/>
  <c r="J29" i="5" s="1"/>
  <c r="F29" i="1"/>
  <c r="D29" i="1"/>
  <c r="I28" i="1"/>
  <c r="H28" i="1"/>
  <c r="H28" i="2" s="1"/>
  <c r="H28" i="4" s="1"/>
  <c r="H28" i="5" s="1"/>
  <c r="H28" i="6" s="1"/>
  <c r="H28" i="7" s="1"/>
  <c r="H28" i="8" s="1"/>
  <c r="H28" i="9" s="1"/>
  <c r="H28" i="10" s="1"/>
  <c r="H28" i="11" s="1"/>
  <c r="H28" i="12" s="1"/>
  <c r="F28" i="1"/>
  <c r="D28" i="1"/>
  <c r="I27" i="1"/>
  <c r="H27" i="1"/>
  <c r="H27" i="2" s="1"/>
  <c r="H27" i="4" s="1"/>
  <c r="H27" i="5" s="1"/>
  <c r="H27" i="6" s="1"/>
  <c r="H27" i="7" s="1"/>
  <c r="H27" i="8" s="1"/>
  <c r="H27" i="9" s="1"/>
  <c r="H27" i="10" s="1"/>
  <c r="F27" i="1"/>
  <c r="D27" i="1"/>
  <c r="I26" i="1"/>
  <c r="H26" i="1"/>
  <c r="H26" i="2" s="1"/>
  <c r="H26" i="4" s="1"/>
  <c r="H26" i="5" s="1"/>
  <c r="H26" i="6" s="1"/>
  <c r="H26" i="7" s="1"/>
  <c r="H26" i="8" s="1"/>
  <c r="F26" i="1"/>
  <c r="D26" i="1"/>
  <c r="I25" i="1"/>
  <c r="H25" i="1"/>
  <c r="H25" i="2" s="1"/>
  <c r="H25" i="4" s="1"/>
  <c r="H25" i="5" s="1"/>
  <c r="H25" i="6" s="1"/>
  <c r="H25" i="7" s="1"/>
  <c r="H25" i="8" s="1"/>
  <c r="H25" i="9" s="1"/>
  <c r="H25" i="10" s="1"/>
  <c r="H25" i="11" s="1"/>
  <c r="F25" i="1"/>
  <c r="D25" i="1"/>
  <c r="I24" i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F24" i="1"/>
  <c r="D24" i="1"/>
  <c r="I23" i="1"/>
  <c r="H23" i="1"/>
  <c r="H23" i="2" s="1"/>
  <c r="H23" i="4" s="1"/>
  <c r="H23" i="5" s="1"/>
  <c r="H23" i="6" s="1"/>
  <c r="H23" i="7" s="1"/>
  <c r="H23" i="8" s="1"/>
  <c r="H23" i="9" s="1"/>
  <c r="H23" i="10" s="1"/>
  <c r="H23" i="11" s="1"/>
  <c r="H23" i="12" s="1"/>
  <c r="H23" i="3" s="1"/>
  <c r="F23" i="1"/>
  <c r="D23" i="1"/>
  <c r="I22" i="1"/>
  <c r="H22" i="1"/>
  <c r="H22" i="2" s="1"/>
  <c r="H22" i="4" s="1"/>
  <c r="H22" i="5" s="1"/>
  <c r="F22" i="1"/>
  <c r="D22" i="1"/>
  <c r="I21" i="1"/>
  <c r="H21" i="1"/>
  <c r="H21" i="2" s="1"/>
  <c r="H21" i="4" s="1"/>
  <c r="H21" i="5" s="1"/>
  <c r="H21" i="6" s="1"/>
  <c r="H21" i="7" s="1"/>
  <c r="H21" i="8" s="1"/>
  <c r="H21" i="9" s="1"/>
  <c r="F21" i="1"/>
  <c r="D21" i="1"/>
  <c r="I20" i="1"/>
  <c r="H20" i="1"/>
  <c r="H20" i="2" s="1"/>
  <c r="H20" i="4" s="1"/>
  <c r="H20" i="5" s="1"/>
  <c r="H20" i="6" s="1"/>
  <c r="H20" i="7" s="1"/>
  <c r="H20" i="8" s="1"/>
  <c r="H20" i="9" s="1"/>
  <c r="H20" i="10" s="1"/>
  <c r="H20" i="11" s="1"/>
  <c r="H20" i="12" s="1"/>
  <c r="F20" i="1"/>
  <c r="D20" i="1"/>
  <c r="I19" i="1"/>
  <c r="H19" i="1"/>
  <c r="H19" i="2" s="1"/>
  <c r="H19" i="4" s="1"/>
  <c r="H19" i="5" s="1"/>
  <c r="H19" i="6" s="1"/>
  <c r="H19" i="7" s="1"/>
  <c r="H19" i="8" s="1"/>
  <c r="H19" i="9" s="1"/>
  <c r="H19" i="10" s="1"/>
  <c r="F19" i="1"/>
  <c r="D19" i="1"/>
  <c r="I18" i="1"/>
  <c r="H18" i="1"/>
  <c r="H18" i="2" s="1"/>
  <c r="H18" i="4" s="1"/>
  <c r="H18" i="5" s="1"/>
  <c r="H18" i="6" s="1"/>
  <c r="H18" i="7" s="1"/>
  <c r="H18" i="8" s="1"/>
  <c r="F18" i="1"/>
  <c r="D18" i="1"/>
  <c r="I17" i="1"/>
  <c r="H17" i="1"/>
  <c r="H17" i="2" s="1"/>
  <c r="H17" i="4" s="1"/>
  <c r="H17" i="5" s="1"/>
  <c r="H17" i="6" s="1"/>
  <c r="H17" i="7" s="1"/>
  <c r="F17" i="1"/>
  <c r="D17" i="1"/>
  <c r="I16" i="1"/>
  <c r="H16" i="1"/>
  <c r="H16" i="2" s="1"/>
  <c r="H16" i="4" s="1"/>
  <c r="H16" i="5" s="1"/>
  <c r="H16" i="6" s="1"/>
  <c r="H16" i="7" s="1"/>
  <c r="H16" i="8" s="1"/>
  <c r="H16" i="9" s="1"/>
  <c r="F16" i="1"/>
  <c r="D16" i="1"/>
  <c r="I15" i="1"/>
  <c r="H15" i="1"/>
  <c r="H15" i="2" s="1"/>
  <c r="H15" i="4" s="1"/>
  <c r="H15" i="5" s="1"/>
  <c r="H15" i="6" s="1"/>
  <c r="H15" i="7" s="1"/>
  <c r="H15" i="8" s="1"/>
  <c r="H15" i="9" s="1"/>
  <c r="H15" i="10" s="1"/>
  <c r="H15" i="11" s="1"/>
  <c r="H15" i="12" s="1"/>
  <c r="H15" i="3" s="1"/>
  <c r="F15" i="1"/>
  <c r="D15" i="1"/>
  <c r="I14" i="1"/>
  <c r="H14" i="1"/>
  <c r="H14" i="2" s="1"/>
  <c r="H14" i="4" s="1"/>
  <c r="H14" i="5" s="1"/>
  <c r="F14" i="1"/>
  <c r="D14" i="1"/>
  <c r="I13" i="1"/>
  <c r="H13" i="1"/>
  <c r="H13" i="2" s="1"/>
  <c r="H13" i="4" s="1"/>
  <c r="H13" i="5" s="1"/>
  <c r="H13" i="6" s="1"/>
  <c r="H13" i="7" s="1"/>
  <c r="H13" i="8" s="1"/>
  <c r="H13" i="9" s="1"/>
  <c r="F13" i="1"/>
  <c r="D13" i="1"/>
  <c r="I12" i="1"/>
  <c r="H12" i="1"/>
  <c r="H12" i="2" s="1"/>
  <c r="H12" i="4" s="1"/>
  <c r="H12" i="5" s="1"/>
  <c r="H12" i="6" s="1"/>
  <c r="H12" i="7" s="1"/>
  <c r="H12" i="8" s="1"/>
  <c r="F12" i="1"/>
  <c r="D12" i="1"/>
  <c r="I11" i="1"/>
  <c r="H11" i="1"/>
  <c r="H11" i="2" s="1"/>
  <c r="H11" i="4" s="1"/>
  <c r="H11" i="5" s="1"/>
  <c r="H11" i="6" s="1"/>
  <c r="H11" i="7" s="1"/>
  <c r="H11" i="8" s="1"/>
  <c r="H11" i="9" s="1"/>
  <c r="H11" i="10" s="1"/>
  <c r="H11" i="11" s="1"/>
  <c r="H11" i="12" s="1"/>
  <c r="H11" i="3" s="1"/>
  <c r="F11" i="1"/>
  <c r="D11" i="1"/>
  <c r="I10" i="1"/>
  <c r="H10" i="1"/>
  <c r="H10" i="2" s="1"/>
  <c r="H10" i="4" s="1"/>
  <c r="H10" i="5" s="1"/>
  <c r="H10" i="6" s="1"/>
  <c r="H10" i="7" s="1"/>
  <c r="H10" i="8" s="1"/>
  <c r="F10" i="1"/>
  <c r="D10" i="1"/>
  <c r="I9" i="1"/>
  <c r="H9" i="1"/>
  <c r="H9" i="2" s="1"/>
  <c r="H9" i="4" s="1"/>
  <c r="H9" i="5" s="1"/>
  <c r="H9" i="6" s="1"/>
  <c r="F9" i="1"/>
  <c r="D9" i="1"/>
  <c r="I8" i="1"/>
  <c r="H8" i="1"/>
  <c r="H8" i="2" s="1"/>
  <c r="H8" i="4" s="1"/>
  <c r="H8" i="5" s="1"/>
  <c r="H8" i="6" s="1"/>
  <c r="H8" i="7" s="1"/>
  <c r="H8" i="8" s="1"/>
  <c r="H8" i="9" s="1"/>
  <c r="F8" i="1"/>
  <c r="D8" i="1"/>
  <c r="I7" i="1"/>
  <c r="H7" i="1"/>
  <c r="H7" i="2" s="1"/>
  <c r="H7" i="4" s="1"/>
  <c r="H7" i="5" s="1"/>
  <c r="H7" i="6" s="1"/>
  <c r="H7" i="7" s="1"/>
  <c r="H7" i="8" s="1"/>
  <c r="H7" i="9" s="1"/>
  <c r="H7" i="10" s="1"/>
  <c r="H7" i="11" s="1"/>
  <c r="F7" i="1"/>
  <c r="D7" i="1"/>
  <c r="I6" i="1"/>
  <c r="H6" i="1"/>
  <c r="H6" i="2" s="1"/>
  <c r="H6" i="4" s="1"/>
  <c r="H6" i="5" s="1"/>
  <c r="H6" i="6" s="1"/>
  <c r="H6" i="7" s="1"/>
  <c r="F6" i="1"/>
  <c r="D6" i="1"/>
  <c r="I5" i="1"/>
  <c r="I72" i="1" s="1"/>
  <c r="I74" i="1" s="1"/>
  <c r="H5" i="1"/>
  <c r="H5" i="2" s="1"/>
  <c r="H5" i="4" s="1"/>
  <c r="F5" i="1"/>
  <c r="F72" i="1" s="1"/>
  <c r="D5" i="1"/>
  <c r="D72" i="1" s="1"/>
  <c r="I73" i="3" l="1"/>
  <c r="G74" i="3"/>
  <c r="J42" i="1"/>
  <c r="J45" i="1"/>
  <c r="J46" i="1"/>
  <c r="J49" i="1"/>
  <c r="J50" i="1"/>
  <c r="J53" i="1"/>
  <c r="J54" i="1"/>
  <c r="J57" i="1"/>
  <c r="J58" i="1"/>
  <c r="J61" i="1"/>
  <c r="J62" i="1"/>
  <c r="J65" i="1"/>
  <c r="J69" i="1"/>
  <c r="J70" i="1"/>
  <c r="J8" i="2"/>
  <c r="J9" i="2"/>
  <c r="J16" i="2"/>
  <c r="J17" i="2"/>
  <c r="J24" i="2"/>
  <c r="J41" i="2"/>
  <c r="E74" i="2"/>
  <c r="E74" i="8"/>
  <c r="C74" i="11"/>
  <c r="C74" i="12"/>
  <c r="E74" i="12"/>
  <c r="J28" i="2"/>
  <c r="H36" i="2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C74" i="3"/>
  <c r="J9" i="1"/>
  <c r="J13" i="1"/>
  <c r="J17" i="1"/>
  <c r="J21" i="1"/>
  <c r="J25" i="1"/>
  <c r="J29" i="1"/>
  <c r="J33" i="1"/>
  <c r="J37" i="1"/>
  <c r="J38" i="1"/>
  <c r="J44" i="1"/>
  <c r="J48" i="1"/>
  <c r="J49" i="4"/>
  <c r="J52" i="1"/>
  <c r="J56" i="1"/>
  <c r="J60" i="1"/>
  <c r="J66" i="1"/>
  <c r="J67" i="1"/>
  <c r="J71" i="1"/>
  <c r="G74" i="1"/>
  <c r="J5" i="2"/>
  <c r="J12" i="2"/>
  <c r="J13" i="2"/>
  <c r="J20" i="2"/>
  <c r="J21" i="2"/>
  <c r="J32" i="2"/>
  <c r="H40" i="2"/>
  <c r="H40" i="4" s="1"/>
  <c r="H40" i="5" s="1"/>
  <c r="H40" i="6" s="1"/>
  <c r="H40" i="7" s="1"/>
  <c r="J48" i="2"/>
  <c r="H56" i="2"/>
  <c r="H56" i="4" s="1"/>
  <c r="H56" i="5" s="1"/>
  <c r="J56" i="5" s="1"/>
  <c r="F72" i="4"/>
  <c r="E74" i="6"/>
  <c r="G74" i="11"/>
  <c r="I72" i="12"/>
  <c r="G74" i="12"/>
  <c r="J8" i="1"/>
  <c r="J12" i="1"/>
  <c r="J16" i="1"/>
  <c r="J20" i="1"/>
  <c r="J24" i="1"/>
  <c r="J28" i="1"/>
  <c r="J32" i="1"/>
  <c r="J41" i="1"/>
  <c r="F72" i="2"/>
  <c r="F74" i="2" s="1"/>
  <c r="J11" i="2"/>
  <c r="J19" i="2"/>
  <c r="J26" i="2"/>
  <c r="J31" i="2"/>
  <c r="F73" i="2"/>
  <c r="J36" i="2"/>
  <c r="J37" i="2"/>
  <c r="J42" i="2"/>
  <c r="H44" i="2"/>
  <c r="H44" i="4" s="1"/>
  <c r="H44" i="5" s="1"/>
  <c r="J52" i="2"/>
  <c r="I72" i="4"/>
  <c r="J11" i="5"/>
  <c r="E74" i="10"/>
  <c r="G74" i="10"/>
  <c r="C74" i="10"/>
  <c r="F72" i="11"/>
  <c r="G74" i="9"/>
  <c r="I73" i="9"/>
  <c r="C74" i="9"/>
  <c r="C74" i="8"/>
  <c r="I73" i="8"/>
  <c r="G74" i="8"/>
  <c r="E74" i="7"/>
  <c r="G74" i="7"/>
  <c r="C74" i="7"/>
  <c r="F72" i="3"/>
  <c r="H28" i="3"/>
  <c r="J28" i="12"/>
  <c r="H7" i="12"/>
  <c r="H7" i="3" s="1"/>
  <c r="J7" i="11"/>
  <c r="J14" i="5"/>
  <c r="H14" i="6"/>
  <c r="H14" i="7" s="1"/>
  <c r="H14" i="8" s="1"/>
  <c r="H14" i="9" s="1"/>
  <c r="H18" i="9"/>
  <c r="H18" i="10" s="1"/>
  <c r="H18" i="11" s="1"/>
  <c r="H18" i="12" s="1"/>
  <c r="H18" i="3" s="1"/>
  <c r="J18" i="8"/>
  <c r="H26" i="9"/>
  <c r="H26" i="11" s="1"/>
  <c r="H26" i="12" s="1"/>
  <c r="H26" i="3" s="1"/>
  <c r="J26" i="8"/>
  <c r="J51" i="2"/>
  <c r="J57" i="2"/>
  <c r="J62" i="2"/>
  <c r="J6" i="4"/>
  <c r="J10" i="4"/>
  <c r="J14" i="4"/>
  <c r="J18" i="4"/>
  <c r="J22" i="4"/>
  <c r="J26" i="4"/>
  <c r="J30" i="4"/>
  <c r="J10" i="2"/>
  <c r="H12" i="9"/>
  <c r="H12" i="10" s="1"/>
  <c r="H12" i="11" s="1"/>
  <c r="H12" i="12" s="1"/>
  <c r="H12" i="3" s="1"/>
  <c r="J12" i="8"/>
  <c r="J18" i="2"/>
  <c r="H20" i="3"/>
  <c r="J20" i="12"/>
  <c r="J25" i="2"/>
  <c r="J30" i="2"/>
  <c r="J35" i="2"/>
  <c r="J46" i="2"/>
  <c r="J7" i="2"/>
  <c r="J15" i="2"/>
  <c r="J23" i="2"/>
  <c r="J29" i="2"/>
  <c r="J39" i="2"/>
  <c r="J45" i="2"/>
  <c r="J50" i="2"/>
  <c r="J55" i="2"/>
  <c r="J61" i="2"/>
  <c r="J18" i="5"/>
  <c r="J26" i="5"/>
  <c r="J46" i="5"/>
  <c r="H65" i="10"/>
  <c r="H65" i="11" s="1"/>
  <c r="H65" i="12" s="1"/>
  <c r="H65" i="3" s="1"/>
  <c r="J65" i="9"/>
  <c r="H19" i="11"/>
  <c r="H19" i="12" s="1"/>
  <c r="H19" i="3" s="1"/>
  <c r="J19" i="10"/>
  <c r="H22" i="6"/>
  <c r="H22" i="7" s="1"/>
  <c r="H22" i="8" s="1"/>
  <c r="H22" i="9" s="1"/>
  <c r="H22" i="10" s="1"/>
  <c r="H22" i="11" s="1"/>
  <c r="H22" i="12" s="1"/>
  <c r="H22" i="3" s="1"/>
  <c r="J22" i="5"/>
  <c r="H25" i="12"/>
  <c r="H25" i="3" s="1"/>
  <c r="J25" i="11"/>
  <c r="H27" i="11"/>
  <c r="H27" i="12" s="1"/>
  <c r="H27" i="3" s="1"/>
  <c r="J27" i="10"/>
  <c r="H42" i="5"/>
  <c r="H42" i="6" s="1"/>
  <c r="H42" i="7" s="1"/>
  <c r="H42" i="8" s="1"/>
  <c r="H42" i="9" s="1"/>
  <c r="H42" i="10" s="1"/>
  <c r="J42" i="4"/>
  <c r="H46" i="3"/>
  <c r="J46" i="12"/>
  <c r="J50" i="5"/>
  <c r="H50" i="6"/>
  <c r="H50" i="7" s="1"/>
  <c r="H50" i="8" s="1"/>
  <c r="H50" i="9" s="1"/>
  <c r="H59" i="5"/>
  <c r="J59" i="4"/>
  <c r="H61" i="9"/>
  <c r="H61" i="10" s="1"/>
  <c r="H61" i="11" s="1"/>
  <c r="H61" i="12" s="1"/>
  <c r="H61" i="3" s="1"/>
  <c r="J61" i="8"/>
  <c r="J6" i="2"/>
  <c r="J14" i="2"/>
  <c r="J22" i="2"/>
  <c r="J27" i="2"/>
  <c r="J33" i="2"/>
  <c r="J38" i="2"/>
  <c r="J43" i="2"/>
  <c r="J49" i="2"/>
  <c r="J54" i="2"/>
  <c r="J59" i="2"/>
  <c r="J69" i="2"/>
  <c r="J8" i="4"/>
  <c r="J12" i="4"/>
  <c r="J16" i="4"/>
  <c r="J20" i="4"/>
  <c r="J24" i="4"/>
  <c r="J28" i="4"/>
  <c r="D73" i="1"/>
  <c r="D74" i="1" s="1"/>
  <c r="J34" i="2"/>
  <c r="J65" i="4"/>
  <c r="J10" i="5"/>
  <c r="J61" i="5"/>
  <c r="J6" i="1"/>
  <c r="J18" i="1"/>
  <c r="J34" i="1"/>
  <c r="H5" i="5"/>
  <c r="H5" i="6" s="1"/>
  <c r="J5" i="6" s="1"/>
  <c r="H72" i="4"/>
  <c r="J17" i="7"/>
  <c r="H17" i="8"/>
  <c r="H17" i="9" s="1"/>
  <c r="H17" i="10" s="1"/>
  <c r="J17" i="10" s="1"/>
  <c r="H21" i="10"/>
  <c r="H21" i="11" s="1"/>
  <c r="H21" i="12" s="1"/>
  <c r="H21" i="3" s="1"/>
  <c r="J21" i="9"/>
  <c r="I73" i="2"/>
  <c r="H66" i="2"/>
  <c r="H66" i="4" s="1"/>
  <c r="H66" i="5" s="1"/>
  <c r="H66" i="6" s="1"/>
  <c r="H66" i="7" s="1"/>
  <c r="H67" i="2"/>
  <c r="H67" i="4" s="1"/>
  <c r="H67" i="5" s="1"/>
  <c r="H67" i="6" s="1"/>
  <c r="H71" i="2"/>
  <c r="H71" i="4" s="1"/>
  <c r="H71" i="5" s="1"/>
  <c r="H71" i="6" s="1"/>
  <c r="H71" i="7" s="1"/>
  <c r="H71" i="8" s="1"/>
  <c r="J71" i="8" s="1"/>
  <c r="D72" i="2"/>
  <c r="D74" i="2" s="1"/>
  <c r="H72" i="2"/>
  <c r="J33" i="4"/>
  <c r="J36" i="4"/>
  <c r="J38" i="4"/>
  <c r="F73" i="4"/>
  <c r="F74" i="4" s="1"/>
  <c r="J56" i="4"/>
  <c r="J61" i="4"/>
  <c r="J68" i="4"/>
  <c r="J17" i="5"/>
  <c r="J24" i="5"/>
  <c r="J25" i="5"/>
  <c r="J31" i="5"/>
  <c r="J54" i="5"/>
  <c r="J65" i="5"/>
  <c r="J15" i="6"/>
  <c r="J21" i="6"/>
  <c r="J65" i="6"/>
  <c r="J21" i="7"/>
  <c r="J28" i="8"/>
  <c r="J28" i="11"/>
  <c r="J68" i="11"/>
  <c r="J11" i="12"/>
  <c r="J5" i="1"/>
  <c r="H73" i="1"/>
  <c r="J27" i="5"/>
  <c r="J12" i="6"/>
  <c r="J46" i="6"/>
  <c r="J10" i="1"/>
  <c r="J14" i="1"/>
  <c r="J22" i="1"/>
  <c r="J26" i="1"/>
  <c r="J30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F73" i="1"/>
  <c r="F74" i="1" s="1"/>
  <c r="I72" i="2"/>
  <c r="I74" i="2" s="1"/>
  <c r="J5" i="4"/>
  <c r="J7" i="4"/>
  <c r="J9" i="4"/>
  <c r="J11" i="4"/>
  <c r="J13" i="4"/>
  <c r="J15" i="4"/>
  <c r="J17" i="4"/>
  <c r="J19" i="4"/>
  <c r="J21" i="4"/>
  <c r="J23" i="4"/>
  <c r="J25" i="4"/>
  <c r="J27" i="4"/>
  <c r="J29" i="4"/>
  <c r="J31" i="4"/>
  <c r="J54" i="4"/>
  <c r="J7" i="5"/>
  <c r="J15" i="5"/>
  <c r="J23" i="5"/>
  <c r="J30" i="5"/>
  <c r="J42" i="5"/>
  <c r="J8" i="6"/>
  <c r="J18" i="6"/>
  <c r="J26" i="6"/>
  <c r="J36" i="6"/>
  <c r="F72" i="7"/>
  <c r="J24" i="9"/>
  <c r="H72" i="1"/>
  <c r="H74" i="1" s="1"/>
  <c r="H73" i="2"/>
  <c r="J19" i="5"/>
  <c r="J36" i="5"/>
  <c r="J64" i="1"/>
  <c r="J68" i="1"/>
  <c r="J41" i="4"/>
  <c r="J46" i="4"/>
  <c r="J67" i="4"/>
  <c r="J6" i="5"/>
  <c r="J12" i="5"/>
  <c r="J20" i="5"/>
  <c r="J21" i="5"/>
  <c r="J28" i="5"/>
  <c r="J41" i="5"/>
  <c r="J7" i="6"/>
  <c r="J25" i="6"/>
  <c r="J15" i="7"/>
  <c r="J23" i="10"/>
  <c r="C74" i="4"/>
  <c r="J68" i="5"/>
  <c r="J30" i="6"/>
  <c r="J61" i="6"/>
  <c r="J68" i="6"/>
  <c r="J7" i="7"/>
  <c r="J12" i="7"/>
  <c r="J19" i="7"/>
  <c r="J27" i="7"/>
  <c r="J68" i="7"/>
  <c r="J21" i="8"/>
  <c r="J23" i="9"/>
  <c r="J68" i="10"/>
  <c r="J24" i="12"/>
  <c r="J30" i="12"/>
  <c r="J48" i="4"/>
  <c r="J50" i="4"/>
  <c r="J51" i="4"/>
  <c r="J53" i="4"/>
  <c r="J63" i="4"/>
  <c r="D72" i="4"/>
  <c r="F72" i="5"/>
  <c r="J13" i="5"/>
  <c r="F72" i="6"/>
  <c r="J11" i="6"/>
  <c r="J19" i="6"/>
  <c r="J20" i="6"/>
  <c r="J23" i="6"/>
  <c r="J24" i="6"/>
  <c r="J27" i="6"/>
  <c r="J28" i="6"/>
  <c r="J11" i="7"/>
  <c r="J25" i="7"/>
  <c r="J15" i="8"/>
  <c r="J20" i="8"/>
  <c r="J12" i="9"/>
  <c r="J20" i="11"/>
  <c r="J23" i="12"/>
  <c r="J40" i="4"/>
  <c r="J66" i="4"/>
  <c r="J16" i="5"/>
  <c r="J17" i="6"/>
  <c r="J23" i="7"/>
  <c r="J7" i="9"/>
  <c r="J11" i="9"/>
  <c r="J25" i="9"/>
  <c r="J30" i="9"/>
  <c r="J46" i="9"/>
  <c r="J11" i="10"/>
  <c r="J15" i="10"/>
  <c r="J36" i="12"/>
  <c r="I73" i="12"/>
  <c r="I74" i="12" s="1"/>
  <c r="I72" i="7"/>
  <c r="J30" i="7"/>
  <c r="I73" i="7"/>
  <c r="J46" i="7"/>
  <c r="J19" i="8"/>
  <c r="J27" i="8"/>
  <c r="J46" i="8"/>
  <c r="J15" i="9"/>
  <c r="J68" i="9"/>
  <c r="F72" i="10"/>
  <c r="J20" i="10"/>
  <c r="J28" i="10"/>
  <c r="J36" i="10"/>
  <c r="J65" i="10"/>
  <c r="I72" i="11"/>
  <c r="J15" i="12"/>
  <c r="J68" i="12"/>
  <c r="I72" i="3"/>
  <c r="E74" i="5"/>
  <c r="I72" i="6"/>
  <c r="F72" i="8"/>
  <c r="J24" i="8"/>
  <c r="J25" i="8"/>
  <c r="J68" i="8"/>
  <c r="F72" i="9"/>
  <c r="J19" i="9"/>
  <c r="J20" i="9"/>
  <c r="J27" i="9"/>
  <c r="J28" i="9"/>
  <c r="J36" i="9"/>
  <c r="I72" i="10"/>
  <c r="J7" i="10"/>
  <c r="J18" i="10"/>
  <c r="J25" i="10"/>
  <c r="J26" i="10"/>
  <c r="J11" i="11"/>
  <c r="J23" i="11"/>
  <c r="J24" i="11"/>
  <c r="J30" i="11"/>
  <c r="I73" i="11"/>
  <c r="J46" i="11"/>
  <c r="J16" i="7"/>
  <c r="J18" i="7"/>
  <c r="J20" i="7"/>
  <c r="J24" i="7"/>
  <c r="J26" i="7"/>
  <c r="J28" i="7"/>
  <c r="J61" i="7"/>
  <c r="J65" i="7"/>
  <c r="I72" i="8"/>
  <c r="J7" i="8"/>
  <c r="J11" i="8"/>
  <c r="J23" i="8"/>
  <c r="J30" i="8"/>
  <c r="J65" i="8"/>
  <c r="I72" i="9"/>
  <c r="J18" i="9"/>
  <c r="J24" i="10"/>
  <c r="J30" i="10"/>
  <c r="I73" i="10"/>
  <c r="J46" i="10"/>
  <c r="J15" i="11"/>
  <c r="F72" i="12"/>
  <c r="J36" i="8"/>
  <c r="J36" i="7"/>
  <c r="J36" i="11"/>
  <c r="G74" i="6"/>
  <c r="J54" i="7"/>
  <c r="H54" i="8"/>
  <c r="J54" i="6"/>
  <c r="J41" i="6"/>
  <c r="H41" i="10"/>
  <c r="J41" i="9"/>
  <c r="J41" i="8"/>
  <c r="J41" i="7"/>
  <c r="I73" i="6"/>
  <c r="C74" i="6"/>
  <c r="H56" i="6"/>
  <c r="H56" i="7" s="1"/>
  <c r="C74" i="5"/>
  <c r="J48" i="5"/>
  <c r="J38" i="5"/>
  <c r="F73" i="7"/>
  <c r="F73" i="11"/>
  <c r="F73" i="12"/>
  <c r="F73" i="6"/>
  <c r="F73" i="8"/>
  <c r="F73" i="9"/>
  <c r="F73" i="10"/>
  <c r="F73" i="3"/>
  <c r="F73" i="5"/>
  <c r="F74" i="5" s="1"/>
  <c r="G74" i="5"/>
  <c r="I73" i="5"/>
  <c r="H31" i="7"/>
  <c r="H29" i="6"/>
  <c r="J17" i="9"/>
  <c r="J17" i="8"/>
  <c r="H16" i="10"/>
  <c r="J16" i="9"/>
  <c r="J16" i="6"/>
  <c r="J16" i="8"/>
  <c r="J42" i="6"/>
  <c r="D72" i="12"/>
  <c r="H13" i="10"/>
  <c r="J13" i="9"/>
  <c r="J13" i="8"/>
  <c r="J13" i="6"/>
  <c r="J13" i="7"/>
  <c r="D72" i="9"/>
  <c r="J38" i="11"/>
  <c r="H38" i="12"/>
  <c r="J38" i="6"/>
  <c r="J38" i="10"/>
  <c r="J38" i="9"/>
  <c r="J38" i="8"/>
  <c r="J38" i="7"/>
  <c r="J10" i="8"/>
  <c r="H10" i="9"/>
  <c r="J10" i="7"/>
  <c r="J10" i="6"/>
  <c r="H9" i="7"/>
  <c r="J9" i="6"/>
  <c r="H72" i="5"/>
  <c r="J9" i="5"/>
  <c r="D72" i="8"/>
  <c r="J8" i="9"/>
  <c r="H8" i="10"/>
  <c r="J8" i="8"/>
  <c r="J8" i="5"/>
  <c r="J8" i="7"/>
  <c r="D72" i="5"/>
  <c r="J72" i="3"/>
  <c r="D72" i="6"/>
  <c r="D72" i="7"/>
  <c r="J6" i="7"/>
  <c r="H6" i="8"/>
  <c r="I72" i="5"/>
  <c r="J6" i="6"/>
  <c r="D72" i="10"/>
  <c r="D72" i="11"/>
  <c r="D72" i="3"/>
  <c r="H5" i="7"/>
  <c r="J71" i="6"/>
  <c r="J71" i="5"/>
  <c r="J71" i="7"/>
  <c r="J71" i="4"/>
  <c r="J70" i="6"/>
  <c r="H70" i="7"/>
  <c r="J70" i="5"/>
  <c r="J70" i="4"/>
  <c r="H69" i="7"/>
  <c r="J69" i="6"/>
  <c r="J69" i="5"/>
  <c r="J69" i="4"/>
  <c r="H66" i="8"/>
  <c r="H66" i="9" s="1"/>
  <c r="J66" i="7"/>
  <c r="J66" i="6"/>
  <c r="J66" i="5"/>
  <c r="J64" i="8"/>
  <c r="H64" i="9"/>
  <c r="J64" i="7"/>
  <c r="J64" i="5"/>
  <c r="J64" i="6"/>
  <c r="J64" i="4"/>
  <c r="H63" i="6"/>
  <c r="H63" i="7" s="1"/>
  <c r="H63" i="8" s="1"/>
  <c r="H63" i="9" s="1"/>
  <c r="H63" i="10" s="1"/>
  <c r="H63" i="11" s="1"/>
  <c r="H63" i="12" s="1"/>
  <c r="H63" i="3" s="1"/>
  <c r="J63" i="5"/>
  <c r="J62" i="6"/>
  <c r="H62" i="7"/>
  <c r="H62" i="8" s="1"/>
  <c r="J62" i="4"/>
  <c r="J62" i="5"/>
  <c r="J60" i="6"/>
  <c r="H60" i="7"/>
  <c r="H60" i="8" s="1"/>
  <c r="J60" i="5"/>
  <c r="J60" i="4"/>
  <c r="J59" i="5"/>
  <c r="H59" i="6"/>
  <c r="H58" i="6"/>
  <c r="H58" i="7" s="1"/>
  <c r="H58" i="8" s="1"/>
  <c r="H58" i="9" s="1"/>
  <c r="H58" i="10" s="1"/>
  <c r="H58" i="11" s="1"/>
  <c r="H58" i="12" s="1"/>
  <c r="H58" i="3" s="1"/>
  <c r="J58" i="5"/>
  <c r="J58" i="4"/>
  <c r="H57" i="6"/>
  <c r="H57" i="7" s="1"/>
  <c r="H57" i="8" s="1"/>
  <c r="J57" i="5"/>
  <c r="J57" i="4"/>
  <c r="H55" i="5"/>
  <c r="H55" i="6" s="1"/>
  <c r="H55" i="7" s="1"/>
  <c r="H53" i="9"/>
  <c r="J53" i="8"/>
  <c r="J53" i="6"/>
  <c r="J53" i="5"/>
  <c r="J53" i="7"/>
  <c r="H52" i="5"/>
  <c r="J51" i="6"/>
  <c r="H51" i="7"/>
  <c r="H51" i="8" s="1"/>
  <c r="H51" i="9" s="1"/>
  <c r="J51" i="5"/>
  <c r="J50" i="8"/>
  <c r="H49" i="5"/>
  <c r="H49" i="6" s="1"/>
  <c r="H49" i="7" s="1"/>
  <c r="H49" i="8" s="1"/>
  <c r="J48" i="11"/>
  <c r="J48" i="8"/>
  <c r="J48" i="9"/>
  <c r="J48" i="10"/>
  <c r="J48" i="7"/>
  <c r="J48" i="12"/>
  <c r="J48" i="6"/>
  <c r="H47" i="5"/>
  <c r="J45" i="6"/>
  <c r="H45" i="7"/>
  <c r="H45" i="8" s="1"/>
  <c r="J45" i="4"/>
  <c r="J45" i="5"/>
  <c r="J44" i="5"/>
  <c r="H44" i="6"/>
  <c r="J44" i="4"/>
  <c r="H43" i="5"/>
  <c r="H43" i="6" s="1"/>
  <c r="H43" i="7" s="1"/>
  <c r="H43" i="8" s="1"/>
  <c r="H43" i="9" s="1"/>
  <c r="H40" i="8"/>
  <c r="H40" i="9" s="1"/>
  <c r="J40" i="7"/>
  <c r="J40" i="6"/>
  <c r="J40" i="5"/>
  <c r="H39" i="8"/>
  <c r="J39" i="7"/>
  <c r="J39" i="6"/>
  <c r="J39" i="5"/>
  <c r="J39" i="4"/>
  <c r="D73" i="5"/>
  <c r="D73" i="10"/>
  <c r="H37" i="6"/>
  <c r="J37" i="4"/>
  <c r="H35" i="6"/>
  <c r="J35" i="5"/>
  <c r="J35" i="4"/>
  <c r="I73" i="4"/>
  <c r="I74" i="4" s="1"/>
  <c r="D73" i="7"/>
  <c r="D73" i="11"/>
  <c r="H34" i="5"/>
  <c r="D73" i="3"/>
  <c r="J73" i="3"/>
  <c r="J33" i="5"/>
  <c r="H33" i="6"/>
  <c r="D73" i="9"/>
  <c r="D73" i="8"/>
  <c r="D73" i="6"/>
  <c r="J32" i="5"/>
  <c r="H32" i="6"/>
  <c r="J32" i="4"/>
  <c r="D73" i="4"/>
  <c r="D74" i="4" s="1"/>
  <c r="D73" i="12"/>
  <c r="I74" i="3" l="1"/>
  <c r="J72" i="2"/>
  <c r="J40" i="2"/>
  <c r="J44" i="2"/>
  <c r="J73" i="1"/>
  <c r="J56" i="2"/>
  <c r="J58" i="6"/>
  <c r="J19" i="11"/>
  <c r="J19" i="12"/>
  <c r="J61" i="11"/>
  <c r="H17" i="11"/>
  <c r="H17" i="12" s="1"/>
  <c r="J18" i="12"/>
  <c r="J18" i="11"/>
  <c r="J12" i="10"/>
  <c r="F74" i="3"/>
  <c r="F74" i="11"/>
  <c r="J61" i="10"/>
  <c r="J61" i="9"/>
  <c r="J61" i="12"/>
  <c r="I74" i="9"/>
  <c r="J12" i="12"/>
  <c r="J25" i="12"/>
  <c r="J12" i="11"/>
  <c r="J7" i="12"/>
  <c r="F74" i="8"/>
  <c r="I74" i="8"/>
  <c r="H71" i="9"/>
  <c r="H71" i="10" s="1"/>
  <c r="J42" i="8"/>
  <c r="J42" i="9"/>
  <c r="J42" i="7"/>
  <c r="I74" i="7"/>
  <c r="F74" i="7"/>
  <c r="F74" i="10"/>
  <c r="F74" i="9"/>
  <c r="F74" i="12"/>
  <c r="J26" i="11"/>
  <c r="J26" i="9"/>
  <c r="J26" i="12"/>
  <c r="J14" i="8"/>
  <c r="J14" i="6"/>
  <c r="J14" i="7"/>
  <c r="I74" i="6"/>
  <c r="H50" i="10"/>
  <c r="H50" i="11" s="1"/>
  <c r="J50" i="9"/>
  <c r="J21" i="11"/>
  <c r="H74" i="2"/>
  <c r="J67" i="5"/>
  <c r="J71" i="2"/>
  <c r="J27" i="11"/>
  <c r="H67" i="7"/>
  <c r="J67" i="6"/>
  <c r="J66" i="8"/>
  <c r="J58" i="9"/>
  <c r="J56" i="6"/>
  <c r="J22" i="7"/>
  <c r="J65" i="12"/>
  <c r="J67" i="2"/>
  <c r="J40" i="8"/>
  <c r="H73" i="4"/>
  <c r="H74" i="4" s="1"/>
  <c r="H72" i="6"/>
  <c r="J22" i="11"/>
  <c r="J50" i="7"/>
  <c r="J51" i="7"/>
  <c r="J58" i="8"/>
  <c r="F74" i="6"/>
  <c r="J50" i="6"/>
  <c r="J27" i="12"/>
  <c r="I74" i="10"/>
  <c r="J21" i="12"/>
  <c r="I74" i="11"/>
  <c r="J22" i="9"/>
  <c r="J22" i="12"/>
  <c r="J21" i="10"/>
  <c r="J22" i="10"/>
  <c r="J5" i="5"/>
  <c r="J66" i="2"/>
  <c r="J73" i="2" s="1"/>
  <c r="J74" i="2" s="1"/>
  <c r="J72" i="4"/>
  <c r="J22" i="6"/>
  <c r="J72" i="1"/>
  <c r="J74" i="1" s="1"/>
  <c r="J65" i="11"/>
  <c r="J22" i="8"/>
  <c r="H54" i="9"/>
  <c r="J54" i="8"/>
  <c r="H41" i="11"/>
  <c r="J41" i="10"/>
  <c r="J63" i="11"/>
  <c r="J63" i="7"/>
  <c r="J63" i="6"/>
  <c r="J63" i="10"/>
  <c r="J63" i="9"/>
  <c r="J63" i="8"/>
  <c r="J56" i="7"/>
  <c r="H56" i="8"/>
  <c r="I74" i="5"/>
  <c r="J31" i="7"/>
  <c r="H31" i="8"/>
  <c r="J29" i="6"/>
  <c r="H29" i="7"/>
  <c r="D74" i="12"/>
  <c r="H16" i="11"/>
  <c r="J16" i="10"/>
  <c r="D74" i="9"/>
  <c r="J42" i="10"/>
  <c r="H42" i="11"/>
  <c r="J14" i="9"/>
  <c r="H14" i="10"/>
  <c r="H13" i="11"/>
  <c r="J13" i="10"/>
  <c r="H38" i="3"/>
  <c r="J38" i="12"/>
  <c r="H10" i="10"/>
  <c r="J10" i="9"/>
  <c r="D74" i="8"/>
  <c r="J72" i="5"/>
  <c r="J9" i="7"/>
  <c r="H9" i="8"/>
  <c r="J74" i="3"/>
  <c r="H8" i="11"/>
  <c r="J8" i="10"/>
  <c r="D74" i="7"/>
  <c r="D74" i="5"/>
  <c r="D74" i="6"/>
  <c r="D74" i="11"/>
  <c r="D74" i="10"/>
  <c r="J6" i="8"/>
  <c r="H6" i="9"/>
  <c r="D74" i="3"/>
  <c r="J5" i="7"/>
  <c r="H5" i="8"/>
  <c r="H72" i="7"/>
  <c r="J70" i="7"/>
  <c r="H70" i="8"/>
  <c r="H69" i="8"/>
  <c r="J69" i="7"/>
  <c r="H66" i="10"/>
  <c r="J66" i="9"/>
  <c r="J64" i="9"/>
  <c r="H64" i="10"/>
  <c r="J63" i="12"/>
  <c r="J62" i="7"/>
  <c r="J62" i="8"/>
  <c r="H62" i="9"/>
  <c r="J60" i="7"/>
  <c r="J60" i="8"/>
  <c r="H60" i="9"/>
  <c r="J59" i="6"/>
  <c r="H59" i="7"/>
  <c r="J58" i="12"/>
  <c r="J58" i="11"/>
  <c r="J58" i="7"/>
  <c r="J58" i="10"/>
  <c r="J57" i="7"/>
  <c r="J57" i="6"/>
  <c r="H57" i="9"/>
  <c r="J57" i="8"/>
  <c r="J55" i="6"/>
  <c r="H55" i="8"/>
  <c r="J55" i="7"/>
  <c r="J55" i="5"/>
  <c r="H53" i="10"/>
  <c r="J53" i="9"/>
  <c r="H52" i="6"/>
  <c r="J52" i="5"/>
  <c r="H51" i="10"/>
  <c r="J51" i="9"/>
  <c r="J51" i="8"/>
  <c r="J49" i="5"/>
  <c r="J49" i="8"/>
  <c r="H49" i="9"/>
  <c r="J49" i="7"/>
  <c r="J49" i="6"/>
  <c r="H47" i="6"/>
  <c r="J47" i="5"/>
  <c r="J45" i="8"/>
  <c r="H45" i="9"/>
  <c r="J45" i="7"/>
  <c r="J44" i="6"/>
  <c r="H44" i="7"/>
  <c r="H73" i="5"/>
  <c r="H74" i="5" s="1"/>
  <c r="J43" i="6"/>
  <c r="J43" i="7"/>
  <c r="J43" i="8"/>
  <c r="J43" i="9"/>
  <c r="J43" i="5"/>
  <c r="H40" i="10"/>
  <c r="J40" i="9"/>
  <c r="H39" i="9"/>
  <c r="J39" i="8"/>
  <c r="J37" i="6"/>
  <c r="H37" i="7"/>
  <c r="J73" i="4"/>
  <c r="J74" i="4" s="1"/>
  <c r="H35" i="7"/>
  <c r="J35" i="6"/>
  <c r="J34" i="5"/>
  <c r="H34" i="6"/>
  <c r="J33" i="6"/>
  <c r="H33" i="7"/>
  <c r="H32" i="7"/>
  <c r="J32" i="6"/>
  <c r="J72" i="6" l="1"/>
  <c r="J17" i="11"/>
  <c r="J50" i="10"/>
  <c r="J71" i="9"/>
  <c r="H67" i="8"/>
  <c r="J67" i="7"/>
  <c r="H54" i="10"/>
  <c r="J54" i="9"/>
  <c r="H41" i="12"/>
  <c r="J41" i="11"/>
  <c r="H56" i="9"/>
  <c r="J56" i="8"/>
  <c r="H73" i="6"/>
  <c r="H74" i="6" s="1"/>
  <c r="H31" i="9"/>
  <c r="J31" i="8"/>
  <c r="H29" i="8"/>
  <c r="H72" i="8" s="1"/>
  <c r="J29" i="7"/>
  <c r="H17" i="3"/>
  <c r="J17" i="12"/>
  <c r="H16" i="12"/>
  <c r="J16" i="11"/>
  <c r="H42" i="12"/>
  <c r="J42" i="11"/>
  <c r="H14" i="11"/>
  <c r="J14" i="10"/>
  <c r="H13" i="12"/>
  <c r="J13" i="11"/>
  <c r="H10" i="11"/>
  <c r="J10" i="10"/>
  <c r="H9" i="9"/>
  <c r="J9" i="8"/>
  <c r="J72" i="7"/>
  <c r="H8" i="12"/>
  <c r="J8" i="11"/>
  <c r="J6" i="9"/>
  <c r="H6" i="10"/>
  <c r="H5" i="9"/>
  <c r="J5" i="8"/>
  <c r="H71" i="11"/>
  <c r="J71" i="10"/>
  <c r="J70" i="8"/>
  <c r="H70" i="9"/>
  <c r="H69" i="9"/>
  <c r="J69" i="8"/>
  <c r="H66" i="11"/>
  <c r="J66" i="10"/>
  <c r="H64" i="11"/>
  <c r="J64" i="10"/>
  <c r="J62" i="9"/>
  <c r="H62" i="10"/>
  <c r="J60" i="9"/>
  <c r="H60" i="10"/>
  <c r="H59" i="8"/>
  <c r="J59" i="7"/>
  <c r="H57" i="10"/>
  <c r="J57" i="9"/>
  <c r="H55" i="9"/>
  <c r="J55" i="8"/>
  <c r="J53" i="10"/>
  <c r="H53" i="11"/>
  <c r="H52" i="7"/>
  <c r="J52" i="6"/>
  <c r="H51" i="11"/>
  <c r="J51" i="10"/>
  <c r="H50" i="12"/>
  <c r="J50" i="11"/>
  <c r="J49" i="9"/>
  <c r="H49" i="10"/>
  <c r="H47" i="7"/>
  <c r="J47" i="6"/>
  <c r="J73" i="5"/>
  <c r="J74" i="5" s="1"/>
  <c r="H45" i="10"/>
  <c r="J45" i="9"/>
  <c r="H44" i="8"/>
  <c r="J44" i="7"/>
  <c r="J43" i="10"/>
  <c r="H43" i="11"/>
  <c r="H40" i="11"/>
  <c r="J40" i="10"/>
  <c r="H39" i="10"/>
  <c r="J39" i="9"/>
  <c r="J37" i="7"/>
  <c r="H37" i="8"/>
  <c r="H35" i="8"/>
  <c r="J35" i="7"/>
  <c r="H34" i="7"/>
  <c r="J34" i="6"/>
  <c r="J33" i="7"/>
  <c r="H33" i="8"/>
  <c r="J32" i="7"/>
  <c r="H32" i="8"/>
  <c r="H67" i="9" l="1"/>
  <c r="J67" i="8"/>
  <c r="H54" i="11"/>
  <c r="J54" i="10"/>
  <c r="J41" i="12"/>
  <c r="H41" i="3"/>
  <c r="H56" i="10"/>
  <c r="J56" i="9"/>
  <c r="J73" i="6"/>
  <c r="J74" i="6" s="1"/>
  <c r="H31" i="10"/>
  <c r="J31" i="9"/>
  <c r="J72" i="8"/>
  <c r="H29" i="9"/>
  <c r="H72" i="9" s="1"/>
  <c r="J29" i="8"/>
  <c r="H16" i="3"/>
  <c r="J16" i="12"/>
  <c r="J42" i="12"/>
  <c r="H42" i="3"/>
  <c r="J14" i="11"/>
  <c r="H14" i="12"/>
  <c r="H13" i="3"/>
  <c r="J13" i="12"/>
  <c r="H10" i="12"/>
  <c r="J10" i="11"/>
  <c r="H9" i="10"/>
  <c r="J9" i="9"/>
  <c r="H8" i="3"/>
  <c r="J8" i="12"/>
  <c r="H6" i="11"/>
  <c r="J6" i="10"/>
  <c r="H5" i="10"/>
  <c r="J5" i="9"/>
  <c r="H71" i="12"/>
  <c r="J71" i="11"/>
  <c r="H70" i="10"/>
  <c r="J70" i="9"/>
  <c r="H69" i="10"/>
  <c r="J69" i="9"/>
  <c r="H66" i="12"/>
  <c r="J66" i="11"/>
  <c r="H64" i="12"/>
  <c r="J64" i="11"/>
  <c r="H62" i="11"/>
  <c r="J62" i="10"/>
  <c r="H60" i="11"/>
  <c r="J60" i="10"/>
  <c r="H59" i="9"/>
  <c r="J59" i="8"/>
  <c r="H57" i="11"/>
  <c r="J57" i="10"/>
  <c r="H55" i="10"/>
  <c r="J55" i="9"/>
  <c r="H53" i="12"/>
  <c r="J53" i="11"/>
  <c r="H52" i="8"/>
  <c r="J52" i="7"/>
  <c r="H51" i="12"/>
  <c r="J51" i="11"/>
  <c r="H50" i="3"/>
  <c r="J50" i="12"/>
  <c r="H49" i="11"/>
  <c r="J49" i="10"/>
  <c r="H47" i="8"/>
  <c r="J47" i="7"/>
  <c r="H45" i="11"/>
  <c r="J45" i="10"/>
  <c r="H44" i="9"/>
  <c r="J44" i="8"/>
  <c r="J43" i="11"/>
  <c r="H43" i="12"/>
  <c r="H40" i="12"/>
  <c r="J40" i="11"/>
  <c r="H39" i="11"/>
  <c r="J39" i="10"/>
  <c r="J37" i="8"/>
  <c r="H37" i="9"/>
  <c r="H35" i="9"/>
  <c r="J35" i="8"/>
  <c r="H34" i="8"/>
  <c r="J34" i="7"/>
  <c r="H73" i="7"/>
  <c r="H74" i="7" s="1"/>
  <c r="J33" i="8"/>
  <c r="H33" i="9"/>
  <c r="J32" i="8"/>
  <c r="H32" i="9"/>
  <c r="H67" i="10" l="1"/>
  <c r="J67" i="9"/>
  <c r="H54" i="12"/>
  <c r="J54" i="11"/>
  <c r="J73" i="7"/>
  <c r="J74" i="7" s="1"/>
  <c r="H56" i="11"/>
  <c r="J56" i="10"/>
  <c r="H31" i="11"/>
  <c r="J31" i="10"/>
  <c r="H29" i="10"/>
  <c r="H72" i="10" s="1"/>
  <c r="J29" i="9"/>
  <c r="J72" i="9" s="1"/>
  <c r="H14" i="3"/>
  <c r="J14" i="12"/>
  <c r="J10" i="12"/>
  <c r="H10" i="3"/>
  <c r="H9" i="11"/>
  <c r="J9" i="10"/>
  <c r="H6" i="12"/>
  <c r="J6" i="11"/>
  <c r="J5" i="10"/>
  <c r="H5" i="11"/>
  <c r="H71" i="3"/>
  <c r="J71" i="12"/>
  <c r="H70" i="11"/>
  <c r="J70" i="10"/>
  <c r="H69" i="11"/>
  <c r="J69" i="10"/>
  <c r="H66" i="3"/>
  <c r="J66" i="12"/>
  <c r="H64" i="3"/>
  <c r="J64" i="12"/>
  <c r="H62" i="12"/>
  <c r="J62" i="11"/>
  <c r="H60" i="12"/>
  <c r="J60" i="11"/>
  <c r="H59" i="10"/>
  <c r="J59" i="9"/>
  <c r="H57" i="12"/>
  <c r="J57" i="11"/>
  <c r="H55" i="11"/>
  <c r="J55" i="10"/>
  <c r="H53" i="3"/>
  <c r="J53" i="12"/>
  <c r="H52" i="9"/>
  <c r="J52" i="8"/>
  <c r="J51" i="12"/>
  <c r="H51" i="3"/>
  <c r="H49" i="12"/>
  <c r="J49" i="11"/>
  <c r="H47" i="9"/>
  <c r="J47" i="8"/>
  <c r="H45" i="12"/>
  <c r="J45" i="11"/>
  <c r="H44" i="10"/>
  <c r="J44" i="9"/>
  <c r="H43" i="3"/>
  <c r="J43" i="12"/>
  <c r="H40" i="3"/>
  <c r="J40" i="12"/>
  <c r="H39" i="12"/>
  <c r="J39" i="11"/>
  <c r="H37" i="10"/>
  <c r="J37" i="9"/>
  <c r="H35" i="10"/>
  <c r="J35" i="9"/>
  <c r="H34" i="9"/>
  <c r="J34" i="8"/>
  <c r="H73" i="8"/>
  <c r="H74" i="8" s="1"/>
  <c r="H33" i="10"/>
  <c r="J33" i="9"/>
  <c r="H32" i="10"/>
  <c r="J32" i="9"/>
  <c r="H67" i="11" l="1"/>
  <c r="J67" i="10"/>
  <c r="H54" i="3"/>
  <c r="J54" i="12"/>
  <c r="J73" i="8"/>
  <c r="J74" i="8" s="1"/>
  <c r="J56" i="11"/>
  <c r="H56" i="12"/>
  <c r="J31" i="11"/>
  <c r="H31" i="12"/>
  <c r="H29" i="11"/>
  <c r="H72" i="11" s="1"/>
  <c r="J29" i="10"/>
  <c r="J72" i="10" s="1"/>
  <c r="H9" i="12"/>
  <c r="J9" i="11"/>
  <c r="H6" i="3"/>
  <c r="J6" i="12"/>
  <c r="H5" i="12"/>
  <c r="J5" i="11"/>
  <c r="H70" i="12"/>
  <c r="J70" i="11"/>
  <c r="H69" i="12"/>
  <c r="J69" i="11"/>
  <c r="J62" i="12"/>
  <c r="H62" i="3"/>
  <c r="H60" i="3"/>
  <c r="J60" i="12"/>
  <c r="H59" i="11"/>
  <c r="J59" i="10"/>
  <c r="H57" i="3"/>
  <c r="J57" i="12"/>
  <c r="H55" i="12"/>
  <c r="J55" i="11"/>
  <c r="H52" i="10"/>
  <c r="J52" i="9"/>
  <c r="H49" i="3"/>
  <c r="J49" i="12"/>
  <c r="H47" i="10"/>
  <c r="J47" i="9"/>
  <c r="H45" i="3"/>
  <c r="J45" i="12"/>
  <c r="H44" i="11"/>
  <c r="J44" i="10"/>
  <c r="H39" i="3"/>
  <c r="J39" i="12"/>
  <c r="H37" i="11"/>
  <c r="J37" i="10"/>
  <c r="H35" i="11"/>
  <c r="J35" i="10"/>
  <c r="H34" i="10"/>
  <c r="J34" i="9"/>
  <c r="H73" i="9"/>
  <c r="H74" i="9" s="1"/>
  <c r="J33" i="10"/>
  <c r="H33" i="11"/>
  <c r="H32" i="11"/>
  <c r="J32" i="10"/>
  <c r="H67" i="12" l="1"/>
  <c r="J67" i="11"/>
  <c r="H73" i="10"/>
  <c r="H74" i="10" s="1"/>
  <c r="J56" i="12"/>
  <c r="H56" i="3"/>
  <c r="H31" i="3"/>
  <c r="J31" i="12"/>
  <c r="H29" i="12"/>
  <c r="H72" i="12" s="1"/>
  <c r="J29" i="11"/>
  <c r="J72" i="11" s="1"/>
  <c r="H9" i="3"/>
  <c r="J9" i="12"/>
  <c r="H5" i="3"/>
  <c r="J5" i="12"/>
  <c r="H70" i="3"/>
  <c r="J70" i="12"/>
  <c r="H69" i="3"/>
  <c r="J69" i="12"/>
  <c r="H59" i="12"/>
  <c r="J59" i="11"/>
  <c r="H55" i="3"/>
  <c r="J55" i="12"/>
  <c r="H52" i="11"/>
  <c r="J52" i="10"/>
  <c r="H47" i="11"/>
  <c r="J47" i="10"/>
  <c r="J73" i="9"/>
  <c r="J74" i="9" s="1"/>
  <c r="H44" i="12"/>
  <c r="J44" i="11"/>
  <c r="H37" i="12"/>
  <c r="J37" i="11"/>
  <c r="H35" i="12"/>
  <c r="J35" i="11"/>
  <c r="H34" i="11"/>
  <c r="J34" i="10"/>
  <c r="H33" i="12"/>
  <c r="J33" i="11"/>
  <c r="H32" i="12"/>
  <c r="J32" i="11"/>
  <c r="H67" i="3" l="1"/>
  <c r="J67" i="12"/>
  <c r="J73" i="10"/>
  <c r="J74" i="10" s="1"/>
  <c r="H29" i="3"/>
  <c r="H72" i="3" s="1"/>
  <c r="J29" i="12"/>
  <c r="J72" i="12" s="1"/>
  <c r="H59" i="3"/>
  <c r="J59" i="12"/>
  <c r="H52" i="12"/>
  <c r="J52" i="11"/>
  <c r="H47" i="12"/>
  <c r="J47" i="11"/>
  <c r="H44" i="3"/>
  <c r="J44" i="12"/>
  <c r="J37" i="12"/>
  <c r="H37" i="3"/>
  <c r="H35" i="3"/>
  <c r="J35" i="12"/>
  <c r="H34" i="12"/>
  <c r="J34" i="11"/>
  <c r="H73" i="11"/>
  <c r="H74" i="11" s="1"/>
  <c r="H33" i="3"/>
  <c r="J33" i="12"/>
  <c r="H32" i="3"/>
  <c r="J32" i="12"/>
  <c r="J73" i="11" l="1"/>
  <c r="J74" i="11" s="1"/>
  <c r="H73" i="12"/>
  <c r="H74" i="12" s="1"/>
  <c r="J52" i="12"/>
  <c r="H52" i="3"/>
  <c r="H47" i="3"/>
  <c r="J47" i="12"/>
  <c r="H34" i="3"/>
  <c r="J34" i="12"/>
  <c r="J73" i="12" l="1"/>
  <c r="J74" i="12" s="1"/>
  <c r="H73" i="3"/>
  <c r="H74" i="3" s="1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<sst xmlns="http://schemas.openxmlformats.org/spreadsheetml/2006/main" count="1789" uniqueCount="142">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</sst>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8" activePane="bottomLeft" state="frozen"/>
      <selection pane="bottomLeft" activeCell="L29" sqref="L29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8111</v>
      </c>
      <c r="D5" s="30">
        <f t="shared" ref="D5:D63" si="0">C5*1</f>
        <v>8111</v>
      </c>
      <c r="E5" s="60"/>
      <c r="F5" s="30">
        <f t="shared" ref="F5:F63" si="1">E5*1</f>
        <v>0</v>
      </c>
      <c r="G5" s="60">
        <v>29709</v>
      </c>
      <c r="H5" s="30">
        <f t="shared" ref="H5:H63" si="2">G5</f>
        <v>29709</v>
      </c>
      <c r="I5" s="30">
        <f t="shared" ref="I5:I63" si="3">C5+E5+G5</f>
        <v>37820</v>
      </c>
      <c r="J5" s="30">
        <f t="shared" ref="J5:J63" si="4">H5+F5+D5</f>
        <v>37820</v>
      </c>
    </row>
    <row r="6" spans="1:10" s="11" customFormat="1" ht="15.75" customHeight="1" x14ac:dyDescent="0.2">
      <c r="A6" s="9" t="s">
        <v>23</v>
      </c>
      <c r="B6" s="16" t="s">
        <v>22</v>
      </c>
      <c r="C6" s="58">
        <v>1397</v>
      </c>
      <c r="D6" s="30">
        <f t="shared" si="0"/>
        <v>1397</v>
      </c>
      <c r="E6" s="60"/>
      <c r="F6" s="30">
        <f t="shared" si="1"/>
        <v>0</v>
      </c>
      <c r="G6" s="60">
        <v>5574</v>
      </c>
      <c r="H6" s="30">
        <f t="shared" si="2"/>
        <v>5574</v>
      </c>
      <c r="I6" s="30">
        <f t="shared" si="3"/>
        <v>6971</v>
      </c>
      <c r="J6" s="30">
        <f t="shared" si="4"/>
        <v>6971</v>
      </c>
    </row>
    <row r="7" spans="1:10" ht="15.75" customHeight="1" x14ac:dyDescent="0.2">
      <c r="A7" s="5" t="s">
        <v>24</v>
      </c>
      <c r="B7" s="18" t="s">
        <v>22</v>
      </c>
      <c r="C7" s="58">
        <v>429</v>
      </c>
      <c r="D7" s="30">
        <f t="shared" si="0"/>
        <v>429</v>
      </c>
      <c r="E7" s="60"/>
      <c r="F7" s="30">
        <f t="shared" si="1"/>
        <v>0</v>
      </c>
      <c r="G7" s="60">
        <v>858</v>
      </c>
      <c r="H7" s="30">
        <f t="shared" si="2"/>
        <v>858</v>
      </c>
      <c r="I7" s="30">
        <f t="shared" si="3"/>
        <v>1287</v>
      </c>
      <c r="J7" s="30">
        <f t="shared" si="4"/>
        <v>1287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1222</v>
      </c>
      <c r="D8" s="30">
        <f t="shared" si="0"/>
        <v>1222</v>
      </c>
      <c r="E8" s="60"/>
      <c r="F8" s="30">
        <f t="shared" si="1"/>
        <v>0</v>
      </c>
      <c r="G8" s="60">
        <v>4455</v>
      </c>
      <c r="H8" s="30">
        <f t="shared" si="2"/>
        <v>4455</v>
      </c>
      <c r="I8" s="30">
        <f t="shared" si="3"/>
        <v>5677</v>
      </c>
      <c r="J8" s="30">
        <f t="shared" si="4"/>
        <v>5677</v>
      </c>
    </row>
    <row r="9" spans="1:10" ht="15.75" customHeight="1" x14ac:dyDescent="0.2">
      <c r="A9" s="5" t="s">
        <v>27</v>
      </c>
      <c r="B9" s="18" t="s">
        <v>22</v>
      </c>
      <c r="C9" s="58">
        <v>3294</v>
      </c>
      <c r="D9" s="30">
        <f t="shared" si="0"/>
        <v>3294</v>
      </c>
      <c r="E9" s="60"/>
      <c r="F9" s="30">
        <f t="shared" si="1"/>
        <v>0</v>
      </c>
      <c r="G9" s="60">
        <v>3487</v>
      </c>
      <c r="H9" s="30">
        <f t="shared" si="2"/>
        <v>3487</v>
      </c>
      <c r="I9" s="30">
        <f t="shared" si="3"/>
        <v>6781</v>
      </c>
      <c r="J9" s="30">
        <f t="shared" si="4"/>
        <v>6781</v>
      </c>
    </row>
    <row r="10" spans="1:10" ht="15.75" customHeight="1" x14ac:dyDescent="0.2">
      <c r="A10" s="5" t="s">
        <v>30</v>
      </c>
      <c r="B10" s="18" t="s">
        <v>22</v>
      </c>
      <c r="C10" s="58">
        <v>6385</v>
      </c>
      <c r="D10" s="30">
        <f t="shared" si="0"/>
        <v>6385</v>
      </c>
      <c r="E10" s="60"/>
      <c r="F10" s="30">
        <f t="shared" si="1"/>
        <v>0</v>
      </c>
      <c r="G10" s="60">
        <v>94247</v>
      </c>
      <c r="H10" s="30">
        <f t="shared" si="2"/>
        <v>94247</v>
      </c>
      <c r="I10" s="30">
        <f t="shared" si="3"/>
        <v>100632</v>
      </c>
      <c r="J10" s="30">
        <f t="shared" si="4"/>
        <v>100632</v>
      </c>
    </row>
    <row r="11" spans="1:10" ht="15.75" customHeight="1" x14ac:dyDescent="0.2">
      <c r="A11" s="5" t="s">
        <v>31</v>
      </c>
      <c r="B11" s="18" t="s">
        <v>22</v>
      </c>
      <c r="C11" s="58"/>
      <c r="D11" s="30">
        <f t="shared" si="0"/>
        <v>0</v>
      </c>
      <c r="E11" s="60"/>
      <c r="F11" s="30">
        <f t="shared" si="1"/>
        <v>0</v>
      </c>
      <c r="G11" s="60"/>
      <c r="H11" s="30">
        <f t="shared" si="2"/>
        <v>0</v>
      </c>
      <c r="I11" s="30">
        <f t="shared" si="3"/>
        <v>0</v>
      </c>
      <c r="J11" s="30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60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60"/>
      <c r="F13" s="30">
        <f t="shared" si="1"/>
        <v>0</v>
      </c>
      <c r="G13" s="60"/>
      <c r="H13" s="30">
        <f t="shared" si="2"/>
        <v>0</v>
      </c>
      <c r="I13" s="30">
        <f t="shared" si="3"/>
        <v>0</v>
      </c>
      <c r="J13" s="30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8">
        <v>524</v>
      </c>
      <c r="D14" s="30">
        <f t="shared" si="0"/>
        <v>524</v>
      </c>
      <c r="E14" s="60"/>
      <c r="F14" s="30">
        <f t="shared" si="1"/>
        <v>0</v>
      </c>
      <c r="G14" s="60"/>
      <c r="H14" s="30">
        <f t="shared" si="2"/>
        <v>0</v>
      </c>
      <c r="I14" s="30">
        <f t="shared" si="3"/>
        <v>524</v>
      </c>
      <c r="J14" s="30">
        <f t="shared" si="4"/>
        <v>524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60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3389</v>
      </c>
      <c r="D16" s="30">
        <f t="shared" si="0"/>
        <v>3389</v>
      </c>
      <c r="E16" s="60"/>
      <c r="F16" s="30">
        <f t="shared" si="1"/>
        <v>0</v>
      </c>
      <c r="G16" s="60">
        <v>29937</v>
      </c>
      <c r="H16" s="30">
        <f t="shared" si="2"/>
        <v>29937</v>
      </c>
      <c r="I16" s="30">
        <f t="shared" si="3"/>
        <v>33326</v>
      </c>
      <c r="J16" s="30">
        <f t="shared" si="4"/>
        <v>33326</v>
      </c>
    </row>
    <row r="17" spans="1:10" ht="15.75" customHeight="1" x14ac:dyDescent="0.2">
      <c r="A17" s="5" t="s">
        <v>46</v>
      </c>
      <c r="B17" s="18" t="s">
        <v>22</v>
      </c>
      <c r="C17" s="58">
        <v>2012</v>
      </c>
      <c r="D17" s="30">
        <f t="shared" si="0"/>
        <v>2012</v>
      </c>
      <c r="E17" s="60"/>
      <c r="F17" s="30">
        <f t="shared" si="1"/>
        <v>0</v>
      </c>
      <c r="G17" s="60">
        <v>6035</v>
      </c>
      <c r="H17" s="30">
        <f t="shared" si="2"/>
        <v>6035</v>
      </c>
      <c r="I17" s="30">
        <f t="shared" si="3"/>
        <v>8047</v>
      </c>
      <c r="J17" s="30">
        <f t="shared" si="4"/>
        <v>8047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60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60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60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>
        <v>6212</v>
      </c>
      <c r="D21" s="30">
        <f t="shared" si="0"/>
        <v>6212</v>
      </c>
      <c r="E21" s="60"/>
      <c r="F21" s="30">
        <f t="shared" si="1"/>
        <v>0</v>
      </c>
      <c r="G21" s="60">
        <v>146912</v>
      </c>
      <c r="H21" s="30">
        <f t="shared" si="2"/>
        <v>146912</v>
      </c>
      <c r="I21" s="30">
        <f t="shared" si="3"/>
        <v>153124</v>
      </c>
      <c r="J21" s="30">
        <f t="shared" si="4"/>
        <v>153124</v>
      </c>
    </row>
    <row r="22" spans="1:10" ht="15.75" customHeight="1" x14ac:dyDescent="0.2">
      <c r="A22" s="5" t="s">
        <v>51</v>
      </c>
      <c r="B22" s="18" t="s">
        <v>22</v>
      </c>
      <c r="C22" s="58">
        <v>1973</v>
      </c>
      <c r="D22" s="30">
        <f t="shared" si="0"/>
        <v>1973</v>
      </c>
      <c r="E22" s="60"/>
      <c r="F22" s="30">
        <f t="shared" si="1"/>
        <v>0</v>
      </c>
      <c r="G22" s="60">
        <v>1287</v>
      </c>
      <c r="H22" s="30">
        <f t="shared" si="2"/>
        <v>1287</v>
      </c>
      <c r="I22" s="30">
        <f t="shared" si="3"/>
        <v>3260</v>
      </c>
      <c r="J22" s="30">
        <f t="shared" si="4"/>
        <v>3260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60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1405</v>
      </c>
      <c r="D24" s="30">
        <f t="shared" si="0"/>
        <v>1405</v>
      </c>
      <c r="E24" s="60"/>
      <c r="F24" s="30">
        <f t="shared" si="1"/>
        <v>0</v>
      </c>
      <c r="G24" s="60">
        <v>9826</v>
      </c>
      <c r="H24" s="30">
        <f t="shared" si="2"/>
        <v>9826</v>
      </c>
      <c r="I24" s="30">
        <f t="shared" si="3"/>
        <v>11231</v>
      </c>
      <c r="J24" s="30">
        <f t="shared" si="4"/>
        <v>11231</v>
      </c>
    </row>
    <row r="25" spans="1:10" ht="15.75" customHeight="1" x14ac:dyDescent="0.2">
      <c r="A25" s="5" t="s">
        <v>62</v>
      </c>
      <c r="B25" s="18" t="s">
        <v>22</v>
      </c>
      <c r="C25" s="58">
        <v>140</v>
      </c>
      <c r="D25" s="30">
        <f t="shared" si="0"/>
        <v>140</v>
      </c>
      <c r="E25" s="60"/>
      <c r="F25" s="30">
        <f t="shared" si="1"/>
        <v>0</v>
      </c>
      <c r="G25" s="60">
        <v>420</v>
      </c>
      <c r="H25" s="30">
        <f t="shared" si="2"/>
        <v>420</v>
      </c>
      <c r="I25" s="30">
        <f t="shared" si="3"/>
        <v>560</v>
      </c>
      <c r="J25" s="30">
        <f t="shared" si="4"/>
        <v>560</v>
      </c>
    </row>
    <row r="26" spans="1:10" ht="15.75" customHeight="1" x14ac:dyDescent="0.2">
      <c r="A26" s="5" t="s">
        <v>63</v>
      </c>
      <c r="B26" s="18" t="s">
        <v>22</v>
      </c>
      <c r="C26" s="58">
        <v>1591</v>
      </c>
      <c r="D26" s="30">
        <f t="shared" si="0"/>
        <v>1591</v>
      </c>
      <c r="E26" s="60"/>
      <c r="F26" s="30">
        <f t="shared" si="1"/>
        <v>0</v>
      </c>
      <c r="G26" s="60">
        <v>560</v>
      </c>
      <c r="H26" s="30">
        <f t="shared" si="2"/>
        <v>560</v>
      </c>
      <c r="I26" s="30">
        <f t="shared" si="3"/>
        <v>2151</v>
      </c>
      <c r="J26" s="30">
        <f t="shared" si="4"/>
        <v>2151</v>
      </c>
    </row>
    <row r="27" spans="1:10" ht="15.75" customHeight="1" x14ac:dyDescent="0.2">
      <c r="A27" s="5" t="s">
        <v>75</v>
      </c>
      <c r="B27" s="18" t="s">
        <v>22</v>
      </c>
      <c r="C27" s="58">
        <v>1632</v>
      </c>
      <c r="D27" s="30">
        <f t="shared" si="0"/>
        <v>1632</v>
      </c>
      <c r="E27" s="60"/>
      <c r="F27" s="30">
        <f t="shared" si="1"/>
        <v>0</v>
      </c>
      <c r="G27" s="60">
        <v>586</v>
      </c>
      <c r="H27" s="30">
        <f t="shared" si="2"/>
        <v>586</v>
      </c>
      <c r="I27" s="30">
        <f t="shared" si="3"/>
        <v>2218</v>
      </c>
      <c r="J27" s="30">
        <f t="shared" si="4"/>
        <v>2218</v>
      </c>
    </row>
    <row r="28" spans="1:10" ht="15.75" customHeight="1" x14ac:dyDescent="0.2">
      <c r="A28" s="5" t="s">
        <v>80</v>
      </c>
      <c r="B28" s="18" t="s">
        <v>22</v>
      </c>
      <c r="C28" s="58">
        <v>1181</v>
      </c>
      <c r="D28" s="30">
        <f t="shared" si="0"/>
        <v>1181</v>
      </c>
      <c r="E28" s="60"/>
      <c r="F28" s="30">
        <f t="shared" si="1"/>
        <v>0</v>
      </c>
      <c r="G28" s="60">
        <v>2257</v>
      </c>
      <c r="H28" s="30">
        <f t="shared" si="2"/>
        <v>2257</v>
      </c>
      <c r="I28" s="30">
        <f t="shared" si="3"/>
        <v>3438</v>
      </c>
      <c r="J28" s="30">
        <f t="shared" si="4"/>
        <v>3438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60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>
        <v>300</v>
      </c>
      <c r="D30" s="30">
        <f t="shared" si="0"/>
        <v>300</v>
      </c>
      <c r="E30" s="60"/>
      <c r="F30" s="30">
        <f t="shared" si="1"/>
        <v>0</v>
      </c>
      <c r="G30" s="60">
        <v>13998</v>
      </c>
      <c r="H30" s="30">
        <f t="shared" si="2"/>
        <v>13998</v>
      </c>
      <c r="I30" s="30">
        <f t="shared" si="3"/>
        <v>14298</v>
      </c>
      <c r="J30" s="30">
        <f t="shared" si="4"/>
        <v>14298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4365</v>
      </c>
      <c r="D31" s="30">
        <f t="shared" si="0"/>
        <v>4365</v>
      </c>
      <c r="E31" s="60"/>
      <c r="F31" s="30">
        <f t="shared" si="1"/>
        <v>0</v>
      </c>
      <c r="G31" s="60">
        <v>28067</v>
      </c>
      <c r="H31" s="30">
        <f t="shared" si="2"/>
        <v>28067</v>
      </c>
      <c r="I31" s="30">
        <f t="shared" si="3"/>
        <v>32432</v>
      </c>
      <c r="J31" s="30">
        <f t="shared" si="4"/>
        <v>32432</v>
      </c>
    </row>
    <row r="32" spans="1:10" ht="15.75" customHeight="1" x14ac:dyDescent="0.2">
      <c r="A32" s="5" t="s">
        <v>19</v>
      </c>
      <c r="B32" s="18" t="s">
        <v>20</v>
      </c>
      <c r="C32" s="25">
        <v>785</v>
      </c>
      <c r="D32" s="30">
        <f t="shared" si="0"/>
        <v>785</v>
      </c>
      <c r="E32" s="60"/>
      <c r="F32" s="30">
        <f t="shared" si="1"/>
        <v>0</v>
      </c>
      <c r="G32" s="60">
        <v>2357</v>
      </c>
      <c r="H32" s="30">
        <f t="shared" si="2"/>
        <v>2357</v>
      </c>
      <c r="I32" s="30">
        <f t="shared" si="3"/>
        <v>3142</v>
      </c>
      <c r="J32" s="30">
        <f t="shared" si="4"/>
        <v>3142</v>
      </c>
    </row>
    <row r="33" spans="1:10" ht="15.75" customHeight="1" x14ac:dyDescent="0.2">
      <c r="A33" s="5" t="s">
        <v>26</v>
      </c>
      <c r="B33" s="18" t="s">
        <v>20</v>
      </c>
      <c r="C33" s="25">
        <v>6848</v>
      </c>
      <c r="D33" s="30">
        <f t="shared" si="0"/>
        <v>6848</v>
      </c>
      <c r="E33" s="60">
        <v>1319</v>
      </c>
      <c r="F33" s="30">
        <f t="shared" si="1"/>
        <v>1319</v>
      </c>
      <c r="G33" s="60">
        <v>132670</v>
      </c>
      <c r="H33" s="30">
        <f t="shared" si="2"/>
        <v>132670</v>
      </c>
      <c r="I33" s="30">
        <f t="shared" si="3"/>
        <v>140837</v>
      </c>
      <c r="J33" s="30">
        <f t="shared" si="4"/>
        <v>140837</v>
      </c>
    </row>
    <row r="34" spans="1:10" ht="15.75" customHeight="1" x14ac:dyDescent="0.2">
      <c r="A34" s="5" t="s">
        <v>28</v>
      </c>
      <c r="B34" s="18" t="s">
        <v>20</v>
      </c>
      <c r="C34" s="25"/>
      <c r="D34" s="30">
        <f t="shared" si="0"/>
        <v>0</v>
      </c>
      <c r="E34" s="60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25">
        <v>4392</v>
      </c>
      <c r="D35" s="30">
        <f t="shared" si="0"/>
        <v>4392</v>
      </c>
      <c r="E35" s="60"/>
      <c r="F35" s="30">
        <f t="shared" si="1"/>
        <v>0</v>
      </c>
      <c r="G35" s="60">
        <v>44526</v>
      </c>
      <c r="H35" s="30">
        <f t="shared" si="2"/>
        <v>44526</v>
      </c>
      <c r="I35" s="30">
        <f t="shared" si="3"/>
        <v>48918</v>
      </c>
      <c r="J35" s="30">
        <f t="shared" si="4"/>
        <v>48918</v>
      </c>
    </row>
    <row r="36" spans="1:10" s="11" customFormat="1" ht="15.75" customHeight="1" x14ac:dyDescent="0.2">
      <c r="A36" s="9" t="s">
        <v>32</v>
      </c>
      <c r="B36" s="16" t="s">
        <v>20</v>
      </c>
      <c r="C36" s="25"/>
      <c r="D36" s="30">
        <f t="shared" si="0"/>
        <v>0</v>
      </c>
      <c r="E36" s="60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25">
        <v>289</v>
      </c>
      <c r="D37" s="30">
        <f t="shared" si="0"/>
        <v>289</v>
      </c>
      <c r="E37" s="60"/>
      <c r="F37" s="30">
        <f t="shared" si="1"/>
        <v>0</v>
      </c>
      <c r="G37" s="60">
        <v>1632</v>
      </c>
      <c r="H37" s="30">
        <f t="shared" si="2"/>
        <v>1632</v>
      </c>
      <c r="I37" s="30">
        <f t="shared" si="3"/>
        <v>1921</v>
      </c>
      <c r="J37" s="30">
        <f t="shared" si="4"/>
        <v>1921</v>
      </c>
    </row>
    <row r="38" spans="1:10" ht="15.75" customHeight="1" x14ac:dyDescent="0.2">
      <c r="A38" s="5" t="s">
        <v>34</v>
      </c>
      <c r="B38" s="18" t="s">
        <v>20</v>
      </c>
      <c r="C38" s="25">
        <v>3491</v>
      </c>
      <c r="D38" s="30">
        <f t="shared" si="0"/>
        <v>3491</v>
      </c>
      <c r="E38" s="60"/>
      <c r="F38" s="30">
        <f t="shared" si="1"/>
        <v>0</v>
      </c>
      <c r="G38" s="60">
        <v>21626</v>
      </c>
      <c r="H38" s="30">
        <f t="shared" si="2"/>
        <v>21626</v>
      </c>
      <c r="I38" s="30">
        <f t="shared" si="3"/>
        <v>25117</v>
      </c>
      <c r="J38" s="30">
        <f t="shared" si="4"/>
        <v>25117</v>
      </c>
    </row>
    <row r="39" spans="1:10" s="11" customFormat="1" ht="15.75" customHeight="1" x14ac:dyDescent="0.2">
      <c r="A39" s="9" t="s">
        <v>35</v>
      </c>
      <c r="B39" s="16" t="s">
        <v>20</v>
      </c>
      <c r="C39" s="25">
        <v>3121</v>
      </c>
      <c r="D39" s="30">
        <f t="shared" si="0"/>
        <v>3121</v>
      </c>
      <c r="E39" s="60"/>
      <c r="F39" s="30">
        <f t="shared" si="1"/>
        <v>0</v>
      </c>
      <c r="G39" s="60">
        <v>25351</v>
      </c>
      <c r="H39" s="30">
        <f t="shared" si="2"/>
        <v>25351</v>
      </c>
      <c r="I39" s="30">
        <f t="shared" si="3"/>
        <v>28472</v>
      </c>
      <c r="J39" s="30">
        <f t="shared" si="4"/>
        <v>28472</v>
      </c>
    </row>
    <row r="40" spans="1:10" ht="15.75" customHeight="1" x14ac:dyDescent="0.2">
      <c r="A40" s="5" t="s">
        <v>38</v>
      </c>
      <c r="B40" s="18" t="s">
        <v>20</v>
      </c>
      <c r="C40" s="25">
        <v>604</v>
      </c>
      <c r="D40" s="30">
        <f t="shared" si="0"/>
        <v>604</v>
      </c>
      <c r="E40" s="60"/>
      <c r="F40" s="30">
        <f t="shared" si="1"/>
        <v>0</v>
      </c>
      <c r="G40" s="60">
        <v>3527</v>
      </c>
      <c r="H40" s="30">
        <f t="shared" si="2"/>
        <v>3527</v>
      </c>
      <c r="I40" s="30">
        <f t="shared" si="3"/>
        <v>4131</v>
      </c>
      <c r="J40" s="30">
        <f t="shared" si="4"/>
        <v>4131</v>
      </c>
    </row>
    <row r="41" spans="1:10" s="11" customFormat="1" ht="15.75" customHeight="1" x14ac:dyDescent="0.2">
      <c r="A41" s="9" t="s">
        <v>39</v>
      </c>
      <c r="B41" s="16" t="s">
        <v>20</v>
      </c>
      <c r="C41" s="25">
        <v>5849</v>
      </c>
      <c r="D41" s="30">
        <f t="shared" si="0"/>
        <v>5849</v>
      </c>
      <c r="E41" s="60"/>
      <c r="F41" s="30">
        <f t="shared" si="1"/>
        <v>0</v>
      </c>
      <c r="G41" s="60">
        <v>20289</v>
      </c>
      <c r="H41" s="30">
        <f t="shared" si="2"/>
        <v>20289</v>
      </c>
      <c r="I41" s="30">
        <f t="shared" si="3"/>
        <v>26138</v>
      </c>
      <c r="J41" s="30">
        <f t="shared" si="4"/>
        <v>26138</v>
      </c>
    </row>
    <row r="42" spans="1:10" ht="15.75" customHeight="1" x14ac:dyDescent="0.2">
      <c r="A42" s="5" t="s">
        <v>41</v>
      </c>
      <c r="B42" s="18" t="s">
        <v>20</v>
      </c>
      <c r="C42" s="25">
        <v>429</v>
      </c>
      <c r="D42" s="30">
        <f t="shared" si="0"/>
        <v>429</v>
      </c>
      <c r="E42" s="60"/>
      <c r="F42" s="30">
        <f t="shared" si="1"/>
        <v>0</v>
      </c>
      <c r="G42" s="60">
        <v>856</v>
      </c>
      <c r="H42" s="30">
        <f t="shared" si="2"/>
        <v>856</v>
      </c>
      <c r="I42" s="30">
        <f t="shared" si="3"/>
        <v>1285</v>
      </c>
      <c r="J42" s="30">
        <f t="shared" si="4"/>
        <v>1285</v>
      </c>
    </row>
    <row r="43" spans="1:10" ht="15.75" customHeight="1" x14ac:dyDescent="0.2">
      <c r="A43" s="5" t="s">
        <v>42</v>
      </c>
      <c r="B43" s="18" t="s">
        <v>20</v>
      </c>
      <c r="C43" s="25">
        <v>2492</v>
      </c>
      <c r="D43" s="30">
        <f t="shared" si="0"/>
        <v>2492</v>
      </c>
      <c r="E43" s="60"/>
      <c r="F43" s="30">
        <f t="shared" si="1"/>
        <v>0</v>
      </c>
      <c r="G43" s="60">
        <v>10265</v>
      </c>
      <c r="H43" s="30">
        <f t="shared" si="2"/>
        <v>10265</v>
      </c>
      <c r="I43" s="30">
        <f t="shared" si="3"/>
        <v>12757</v>
      </c>
      <c r="J43" s="30">
        <f t="shared" si="4"/>
        <v>12757</v>
      </c>
    </row>
    <row r="44" spans="1:10" s="11" customFormat="1" ht="15.75" customHeight="1" x14ac:dyDescent="0.2">
      <c r="A44" s="9" t="s">
        <v>43</v>
      </c>
      <c r="B44" s="16" t="s">
        <v>20</v>
      </c>
      <c r="C44" s="25">
        <v>8553</v>
      </c>
      <c r="D44" s="30">
        <f t="shared" si="0"/>
        <v>8553</v>
      </c>
      <c r="E44" s="60"/>
      <c r="F44" s="30">
        <f t="shared" si="1"/>
        <v>0</v>
      </c>
      <c r="G44" s="60">
        <v>122078</v>
      </c>
      <c r="H44" s="30">
        <f t="shared" si="2"/>
        <v>122078</v>
      </c>
      <c r="I44" s="30">
        <f t="shared" si="3"/>
        <v>130631</v>
      </c>
      <c r="J44" s="30">
        <f t="shared" si="4"/>
        <v>130631</v>
      </c>
    </row>
    <row r="45" spans="1:10" ht="15.75" customHeight="1" x14ac:dyDescent="0.2">
      <c r="A45" s="5" t="s">
        <v>48</v>
      </c>
      <c r="B45" s="18" t="s">
        <v>20</v>
      </c>
      <c r="C45" s="25">
        <v>1026</v>
      </c>
      <c r="D45" s="30">
        <f t="shared" si="0"/>
        <v>1026</v>
      </c>
      <c r="E45" s="60"/>
      <c r="F45" s="30">
        <f t="shared" si="1"/>
        <v>0</v>
      </c>
      <c r="G45" s="60">
        <v>4105</v>
      </c>
      <c r="H45" s="30">
        <f t="shared" si="2"/>
        <v>4105</v>
      </c>
      <c r="I45" s="30">
        <f t="shared" si="3"/>
        <v>5131</v>
      </c>
      <c r="J45" s="30">
        <f t="shared" si="4"/>
        <v>5131</v>
      </c>
    </row>
    <row r="46" spans="1:10" s="11" customFormat="1" ht="15.75" customHeight="1" x14ac:dyDescent="0.2">
      <c r="A46" s="9" t="s">
        <v>53</v>
      </c>
      <c r="B46" s="16" t="s">
        <v>20</v>
      </c>
      <c r="C46" s="25"/>
      <c r="D46" s="30">
        <f t="shared" si="0"/>
        <v>0</v>
      </c>
      <c r="E46" s="60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25">
        <v>13631</v>
      </c>
      <c r="D47" s="30">
        <f t="shared" si="0"/>
        <v>13631</v>
      </c>
      <c r="E47" s="60"/>
      <c r="F47" s="30">
        <f t="shared" si="1"/>
        <v>0</v>
      </c>
      <c r="G47" s="60">
        <v>56630</v>
      </c>
      <c r="H47" s="30">
        <f t="shared" si="2"/>
        <v>56630</v>
      </c>
      <c r="I47" s="30">
        <f t="shared" si="3"/>
        <v>70261</v>
      </c>
      <c r="J47" s="30">
        <f t="shared" si="4"/>
        <v>70261</v>
      </c>
    </row>
    <row r="48" spans="1:10" s="11" customFormat="1" ht="15.75" customHeight="1" x14ac:dyDescent="0.2">
      <c r="A48" s="9" t="s">
        <v>55</v>
      </c>
      <c r="B48" s="16" t="s">
        <v>20</v>
      </c>
      <c r="C48" s="25">
        <v>9218</v>
      </c>
      <c r="D48" s="30">
        <f t="shared" si="0"/>
        <v>9218</v>
      </c>
      <c r="E48" s="60"/>
      <c r="F48" s="30">
        <f t="shared" si="1"/>
        <v>0</v>
      </c>
      <c r="G48" s="60">
        <v>282030</v>
      </c>
      <c r="H48" s="30">
        <f t="shared" si="2"/>
        <v>282030</v>
      </c>
      <c r="I48" s="30">
        <f t="shared" si="3"/>
        <v>291248</v>
      </c>
      <c r="J48" s="30">
        <f t="shared" si="4"/>
        <v>291248</v>
      </c>
    </row>
    <row r="49" spans="1:10" ht="15.75" customHeight="1" x14ac:dyDescent="0.2">
      <c r="A49" s="5" t="s">
        <v>57</v>
      </c>
      <c r="B49" s="18" t="s">
        <v>20</v>
      </c>
      <c r="C49" s="25">
        <v>3767</v>
      </c>
      <c r="D49" s="30">
        <f t="shared" si="0"/>
        <v>3767</v>
      </c>
      <c r="E49" s="60"/>
      <c r="F49" s="30">
        <f t="shared" si="1"/>
        <v>0</v>
      </c>
      <c r="G49" s="60">
        <v>5270</v>
      </c>
      <c r="H49" s="30">
        <f t="shared" si="2"/>
        <v>5270</v>
      </c>
      <c r="I49" s="30">
        <f t="shared" si="3"/>
        <v>9037</v>
      </c>
      <c r="J49" s="30">
        <f t="shared" si="4"/>
        <v>9037</v>
      </c>
    </row>
    <row r="50" spans="1:10" ht="15.75" customHeight="1" x14ac:dyDescent="0.2">
      <c r="A50" s="5" t="s">
        <v>58</v>
      </c>
      <c r="B50" s="18" t="s">
        <v>20</v>
      </c>
      <c r="C50" s="25">
        <v>3233</v>
      </c>
      <c r="D50" s="30">
        <f t="shared" si="0"/>
        <v>3233</v>
      </c>
      <c r="E50" s="60"/>
      <c r="F50" s="30">
        <f t="shared" si="1"/>
        <v>0</v>
      </c>
      <c r="G50" s="60">
        <v>8458</v>
      </c>
      <c r="H50" s="30">
        <f t="shared" si="2"/>
        <v>8458</v>
      </c>
      <c r="I50" s="30">
        <f t="shared" si="3"/>
        <v>11691</v>
      </c>
      <c r="J50" s="30">
        <f t="shared" si="4"/>
        <v>11691</v>
      </c>
    </row>
    <row r="51" spans="1:10" ht="15.75" customHeight="1" x14ac:dyDescent="0.2">
      <c r="A51" s="5" t="s">
        <v>59</v>
      </c>
      <c r="B51" s="18" t="s">
        <v>20</v>
      </c>
      <c r="C51" s="25">
        <v>15616</v>
      </c>
      <c r="D51" s="30">
        <f t="shared" si="0"/>
        <v>15616</v>
      </c>
      <c r="E51" s="60"/>
      <c r="F51" s="30">
        <f t="shared" si="1"/>
        <v>0</v>
      </c>
      <c r="G51" s="60">
        <v>53408</v>
      </c>
      <c r="H51" s="30">
        <f t="shared" si="2"/>
        <v>53408</v>
      </c>
      <c r="I51" s="30">
        <f t="shared" si="3"/>
        <v>69024</v>
      </c>
      <c r="J51" s="30">
        <f t="shared" si="4"/>
        <v>69024</v>
      </c>
    </row>
    <row r="52" spans="1:10" ht="15.75" customHeight="1" x14ac:dyDescent="0.2">
      <c r="A52" s="5" t="s">
        <v>60</v>
      </c>
      <c r="B52" s="18" t="s">
        <v>20</v>
      </c>
      <c r="C52" s="25">
        <v>2481</v>
      </c>
      <c r="D52" s="30">
        <f t="shared" si="0"/>
        <v>2481</v>
      </c>
      <c r="E52" s="60"/>
      <c r="F52" s="30">
        <f t="shared" si="1"/>
        <v>0</v>
      </c>
      <c r="G52" s="60">
        <v>459</v>
      </c>
      <c r="H52" s="30">
        <f t="shared" si="2"/>
        <v>459</v>
      </c>
      <c r="I52" s="30">
        <f t="shared" si="3"/>
        <v>2940</v>
      </c>
      <c r="J52" s="30">
        <f t="shared" si="4"/>
        <v>2940</v>
      </c>
    </row>
    <row r="53" spans="1:10" ht="15.75" customHeight="1" x14ac:dyDescent="0.2">
      <c r="A53" s="5" t="s">
        <v>64</v>
      </c>
      <c r="B53" s="18" t="s">
        <v>20</v>
      </c>
      <c r="C53" s="25">
        <v>102</v>
      </c>
      <c r="D53" s="30">
        <f t="shared" si="0"/>
        <v>102</v>
      </c>
      <c r="E53" s="60"/>
      <c r="F53" s="30">
        <f t="shared" si="1"/>
        <v>0</v>
      </c>
      <c r="G53" s="60">
        <v>612</v>
      </c>
      <c r="H53" s="30">
        <f t="shared" si="2"/>
        <v>612</v>
      </c>
      <c r="I53" s="30">
        <f t="shared" si="3"/>
        <v>714</v>
      </c>
      <c r="J53" s="30">
        <f t="shared" si="4"/>
        <v>714</v>
      </c>
    </row>
    <row r="54" spans="1:10" ht="15.75" customHeight="1" x14ac:dyDescent="0.2">
      <c r="A54" s="5" t="s">
        <v>65</v>
      </c>
      <c r="B54" s="18" t="s">
        <v>20</v>
      </c>
      <c r="C54" s="25">
        <v>3986</v>
      </c>
      <c r="D54" s="30">
        <f t="shared" si="0"/>
        <v>3986</v>
      </c>
      <c r="E54" s="60"/>
      <c r="F54" s="30">
        <f t="shared" si="1"/>
        <v>0</v>
      </c>
      <c r="G54" s="60">
        <v>14696</v>
      </c>
      <c r="H54" s="30">
        <f t="shared" si="2"/>
        <v>14696</v>
      </c>
      <c r="I54" s="30">
        <f t="shared" si="3"/>
        <v>18682</v>
      </c>
      <c r="J54" s="30">
        <f t="shared" si="4"/>
        <v>18682</v>
      </c>
    </row>
    <row r="55" spans="1:10" ht="15.75" customHeight="1" x14ac:dyDescent="0.2">
      <c r="A55" s="5" t="s">
        <v>66</v>
      </c>
      <c r="B55" s="18" t="s">
        <v>20</v>
      </c>
      <c r="C55" s="25">
        <v>7523</v>
      </c>
      <c r="D55" s="30">
        <f t="shared" si="0"/>
        <v>7523</v>
      </c>
      <c r="E55" s="60">
        <v>1881</v>
      </c>
      <c r="F55" s="30">
        <f t="shared" si="1"/>
        <v>1881</v>
      </c>
      <c r="G55" s="60">
        <v>22621</v>
      </c>
      <c r="H55" s="30">
        <f t="shared" si="2"/>
        <v>22621</v>
      </c>
      <c r="I55" s="30">
        <f t="shared" si="3"/>
        <v>32025</v>
      </c>
      <c r="J55" s="30">
        <f t="shared" si="4"/>
        <v>32025</v>
      </c>
    </row>
    <row r="56" spans="1:10" s="11" customFormat="1" ht="15.75" customHeight="1" x14ac:dyDescent="0.2">
      <c r="A56" s="9" t="s">
        <v>67</v>
      </c>
      <c r="B56" s="16" t="s">
        <v>20</v>
      </c>
      <c r="C56" s="25"/>
      <c r="D56" s="30">
        <f t="shared" si="0"/>
        <v>0</v>
      </c>
      <c r="E56" s="60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25">
        <v>1009</v>
      </c>
      <c r="D57" s="30">
        <f t="shared" si="0"/>
        <v>1009</v>
      </c>
      <c r="E57" s="60"/>
      <c r="F57" s="30">
        <f t="shared" si="1"/>
        <v>0</v>
      </c>
      <c r="G57" s="60">
        <v>1247</v>
      </c>
      <c r="H57" s="30">
        <f t="shared" si="2"/>
        <v>1247</v>
      </c>
      <c r="I57" s="30">
        <f t="shared" si="3"/>
        <v>2256</v>
      </c>
      <c r="J57" s="30">
        <f t="shared" si="4"/>
        <v>2256</v>
      </c>
    </row>
    <row r="58" spans="1:10" s="11" customFormat="1" ht="15.75" customHeight="1" x14ac:dyDescent="0.2">
      <c r="A58" s="9" t="s">
        <v>69</v>
      </c>
      <c r="B58" s="16" t="s">
        <v>20</v>
      </c>
      <c r="C58" s="25">
        <v>4317</v>
      </c>
      <c r="D58" s="30">
        <f t="shared" si="0"/>
        <v>4317</v>
      </c>
      <c r="E58" s="60"/>
      <c r="F58" s="30">
        <f t="shared" si="1"/>
        <v>0</v>
      </c>
      <c r="G58" s="60">
        <v>5883</v>
      </c>
      <c r="H58" s="30">
        <f t="shared" si="2"/>
        <v>5883</v>
      </c>
      <c r="I58" s="30">
        <f t="shared" si="3"/>
        <v>10200</v>
      </c>
      <c r="J58" s="30">
        <f t="shared" si="4"/>
        <v>10200</v>
      </c>
    </row>
    <row r="59" spans="1:10" ht="15.75" customHeight="1" x14ac:dyDescent="0.2">
      <c r="A59" s="5" t="s">
        <v>70</v>
      </c>
      <c r="B59" s="18" t="s">
        <v>20</v>
      </c>
      <c r="C59" s="25"/>
      <c r="D59" s="30">
        <f t="shared" si="0"/>
        <v>0</v>
      </c>
      <c r="E59" s="60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25">
        <v>24615</v>
      </c>
      <c r="D60" s="30">
        <f t="shared" si="0"/>
        <v>24615</v>
      </c>
      <c r="E60" s="60"/>
      <c r="F60" s="30">
        <f t="shared" si="1"/>
        <v>0</v>
      </c>
      <c r="G60" s="60">
        <v>212065</v>
      </c>
      <c r="H60" s="30">
        <f t="shared" si="2"/>
        <v>212065</v>
      </c>
      <c r="I60" s="30">
        <f t="shared" si="3"/>
        <v>236680</v>
      </c>
      <c r="J60" s="30">
        <f t="shared" si="4"/>
        <v>236680</v>
      </c>
    </row>
    <row r="61" spans="1:10" ht="15.75" customHeight="1" x14ac:dyDescent="0.2">
      <c r="A61" s="5" t="s">
        <v>72</v>
      </c>
      <c r="B61" s="18" t="s">
        <v>20</v>
      </c>
      <c r="C61" s="25">
        <v>3359</v>
      </c>
      <c r="D61" s="30">
        <f t="shared" si="0"/>
        <v>3359</v>
      </c>
      <c r="E61" s="60"/>
      <c r="F61" s="30">
        <f t="shared" si="1"/>
        <v>0</v>
      </c>
      <c r="G61" s="60">
        <v>11902</v>
      </c>
      <c r="H61" s="30">
        <f t="shared" si="2"/>
        <v>11902</v>
      </c>
      <c r="I61" s="30">
        <f t="shared" si="3"/>
        <v>15261</v>
      </c>
      <c r="J61" s="30">
        <f t="shared" si="4"/>
        <v>15261</v>
      </c>
    </row>
    <row r="62" spans="1:10" s="11" customFormat="1" ht="15.75" customHeight="1" x14ac:dyDescent="0.2">
      <c r="A62" s="9" t="s">
        <v>73</v>
      </c>
      <c r="B62" s="16" t="s">
        <v>20</v>
      </c>
      <c r="C62" s="25"/>
      <c r="D62" s="30">
        <f t="shared" si="0"/>
        <v>0</v>
      </c>
      <c r="E62" s="60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25">
        <v>2518</v>
      </c>
      <c r="D63" s="30">
        <f t="shared" si="0"/>
        <v>2518</v>
      </c>
      <c r="E63" s="60"/>
      <c r="F63" s="30">
        <f t="shared" si="1"/>
        <v>0</v>
      </c>
      <c r="G63" s="60">
        <v>19595</v>
      </c>
      <c r="H63" s="30">
        <f t="shared" si="2"/>
        <v>19595</v>
      </c>
      <c r="I63" s="30">
        <f t="shared" si="3"/>
        <v>22113</v>
      </c>
      <c r="J63" s="30">
        <f t="shared" si="4"/>
        <v>22113</v>
      </c>
    </row>
    <row r="64" spans="1:10" ht="15.75" customHeight="1" x14ac:dyDescent="0.2">
      <c r="A64" s="5" t="s">
        <v>74</v>
      </c>
      <c r="B64" s="18" t="s">
        <v>20</v>
      </c>
      <c r="C64" s="25"/>
      <c r="D64" s="30">
        <f t="shared" ref="D64:D71" si="5">C64*1</f>
        <v>0</v>
      </c>
      <c r="E64" s="60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25"/>
      <c r="D65" s="30">
        <f t="shared" si="5"/>
        <v>0</v>
      </c>
      <c r="E65" s="60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25">
        <v>170</v>
      </c>
      <c r="D66" s="30">
        <f t="shared" si="5"/>
        <v>170</v>
      </c>
      <c r="E66" s="60"/>
      <c r="F66" s="30">
        <f t="shared" si="6"/>
        <v>0</v>
      </c>
      <c r="G66" s="60">
        <v>752</v>
      </c>
      <c r="H66" s="30">
        <f t="shared" si="7"/>
        <v>752</v>
      </c>
      <c r="I66" s="30">
        <f t="shared" si="8"/>
        <v>922</v>
      </c>
      <c r="J66" s="30">
        <f t="shared" si="9"/>
        <v>922</v>
      </c>
    </row>
    <row r="67" spans="1:10" s="11" customFormat="1" ht="15.75" customHeight="1" x14ac:dyDescent="0.2">
      <c r="A67" s="9" t="s">
        <v>78</v>
      </c>
      <c r="B67" s="16" t="s">
        <v>20</v>
      </c>
      <c r="C67" s="25"/>
      <c r="D67" s="30">
        <f t="shared" si="5"/>
        <v>0</v>
      </c>
      <c r="E67" s="60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25"/>
      <c r="D68" s="30">
        <f t="shared" si="5"/>
        <v>0</v>
      </c>
      <c r="E68" s="60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25"/>
      <c r="D69" s="30">
        <f t="shared" si="5"/>
        <v>0</v>
      </c>
      <c r="E69" s="60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25">
        <v>974</v>
      </c>
      <c r="D70" s="30">
        <f t="shared" si="5"/>
        <v>974</v>
      </c>
      <c r="E70" s="60"/>
      <c r="F70" s="30">
        <f t="shared" si="6"/>
        <v>0</v>
      </c>
      <c r="G70" s="60">
        <v>974</v>
      </c>
      <c r="H70" s="30">
        <f t="shared" si="7"/>
        <v>974</v>
      </c>
      <c r="I70" s="30">
        <f t="shared" si="8"/>
        <v>1948</v>
      </c>
      <c r="J70" s="30">
        <f t="shared" si="9"/>
        <v>1948</v>
      </c>
    </row>
    <row r="71" spans="1:10" ht="15.75" customHeight="1" x14ac:dyDescent="0.2">
      <c r="A71" s="5" t="s">
        <v>86</v>
      </c>
      <c r="B71" s="18" t="s">
        <v>20</v>
      </c>
      <c r="C71" s="25">
        <v>10592</v>
      </c>
      <c r="D71" s="30">
        <f t="shared" si="5"/>
        <v>10592</v>
      </c>
      <c r="E71" s="60"/>
      <c r="F71" s="30">
        <f t="shared" si="6"/>
        <v>0</v>
      </c>
      <c r="G71" s="60">
        <v>112059</v>
      </c>
      <c r="H71" s="30">
        <f t="shared" si="7"/>
        <v>112059</v>
      </c>
      <c r="I71" s="30">
        <f t="shared" si="8"/>
        <v>122651</v>
      </c>
      <c r="J71" s="30">
        <f t="shared" si="9"/>
        <v>122651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45562</v>
      </c>
      <c r="D72" s="32">
        <f t="shared" si="10"/>
        <v>45562</v>
      </c>
      <c r="E72" s="32">
        <f t="shared" si="10"/>
        <v>0</v>
      </c>
      <c r="F72" s="32">
        <f t="shared" si="10"/>
        <v>0</v>
      </c>
      <c r="G72" s="32">
        <f t="shared" si="10"/>
        <v>378215</v>
      </c>
      <c r="H72" s="32">
        <f t="shared" si="10"/>
        <v>378215</v>
      </c>
      <c r="I72" s="32">
        <f t="shared" si="10"/>
        <v>423777</v>
      </c>
      <c r="J72" s="32">
        <f t="shared" si="10"/>
        <v>423777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144990</v>
      </c>
      <c r="D73" s="32">
        <f t="shared" si="11"/>
        <v>144990</v>
      </c>
      <c r="E73" s="32">
        <f t="shared" si="11"/>
        <v>3200</v>
      </c>
      <c r="F73" s="32">
        <f t="shared" si="11"/>
        <v>3200</v>
      </c>
      <c r="G73" s="32">
        <f t="shared" si="11"/>
        <v>1197943</v>
      </c>
      <c r="H73" s="32">
        <f t="shared" si="11"/>
        <v>1197943</v>
      </c>
      <c r="I73" s="32">
        <f t="shared" si="11"/>
        <v>1346133</v>
      </c>
      <c r="J73" s="32">
        <f t="shared" si="11"/>
        <v>1346133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190552</v>
      </c>
      <c r="D74" s="32">
        <f t="shared" ref="D74:J74" si="12">SUM(D72:D73)</f>
        <v>190552</v>
      </c>
      <c r="E74" s="36">
        <f t="shared" si="12"/>
        <v>3200</v>
      </c>
      <c r="F74" s="32">
        <f t="shared" si="12"/>
        <v>3200</v>
      </c>
      <c r="G74" s="36">
        <f t="shared" si="12"/>
        <v>1576158</v>
      </c>
      <c r="H74" s="32">
        <f t="shared" si="12"/>
        <v>1576158</v>
      </c>
      <c r="I74" s="32">
        <f t="shared" si="12"/>
        <v>1769910</v>
      </c>
      <c r="J74" s="32">
        <f t="shared" si="12"/>
        <v>1769910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4 C72:I65527 D5:D71 F5:F71 H5:I71">
    <cfRule type="expression" dxfId="19" priority="79" stopIfTrue="1">
      <formula>CellHasFormula</formula>
    </cfRule>
  </conditionalFormatting>
  <conditionalFormatting sqref="J76">
    <cfRule type="expression" dxfId="18" priority="72" stopIfTrue="1">
      <formula>CellHasFormula</formula>
    </cfRule>
  </conditionalFormatting>
  <conditionalFormatting sqref="J75:J76">
    <cfRule type="expression" dxfId="17" priority="71" stopIfTrue="1">
      <formula>CellHasFormula</formula>
    </cfRule>
  </conditionalFormatting>
  <conditionalFormatting sqref="J75:J76">
    <cfRule type="expression" dxfId="16" priority="70" stopIfTrue="1">
      <formula>CellHasFormula</formula>
    </cfRule>
  </conditionalFormatting>
  <conditionalFormatting sqref="C5:C71">
    <cfRule type="expression" dxfId="15" priority="3" stopIfTrue="1">
      <formula>CellHasFormula</formula>
    </cfRule>
  </conditionalFormatting>
  <conditionalFormatting sqref="E5:E71">
    <cfRule type="expression" dxfId="14" priority="2" stopIfTrue="1">
      <formula>CellHasFormula</formula>
    </cfRule>
  </conditionalFormatting>
  <conditionalFormatting sqref="G5:G71">
    <cfRule type="expression" dxfId="13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56" activePane="bottomLeft" state="frozen"/>
      <selection pane="bottomLeft" activeCell="H72" sqref="H7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5788</v>
      </c>
      <c r="D5" s="31">
        <f>(Jul!C5*10)+(Aug!C5*9)+(Sep!C5*8)+(Oct!C5*7)+(Nov!C5*6)+(Dec!C5*5)+(Jan!C5*4)+(Feb!C5*3)+(Mar!C5*2)+(Apr!C5*1)</f>
        <v>645972</v>
      </c>
      <c r="E5" s="8"/>
      <c r="F5" s="31">
        <f>(Jul!E5*10)+(Aug!E5*9)+(Sep!E5*8)+(Oct!E5*7)+(Nov!E5*6)+(Dec!E5*5)+(Jan!E5*4)+(Feb!E5*3)+(Mar!E5*2)+(Apr!E5*1)</f>
        <v>10437</v>
      </c>
      <c r="G5" s="8">
        <v>26807</v>
      </c>
      <c r="H5" s="31">
        <f>Mar!H5+G5</f>
        <v>895933</v>
      </c>
      <c r="I5" s="31">
        <f t="shared" ref="I5:I63" si="0">C5+E5+G5</f>
        <v>32595</v>
      </c>
      <c r="J5" s="31">
        <f t="shared" ref="J5:J63" si="1">D5+F5+H5</f>
        <v>1552342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893</v>
      </c>
      <c r="D6" s="31">
        <f>(Jul!C6*10)+(Aug!C6*9)+(Sep!C6*8)+(Oct!C6*7)+(Nov!C6*6)+(Dec!C6*5)+(Jan!C6*4)+(Feb!C6*3)+(Mar!C6*2)+(Apr!C6*1)</f>
        <v>92019</v>
      </c>
      <c r="E6" s="8"/>
      <c r="F6" s="31">
        <f>(Jul!E6*10)+(Aug!E6*9)+(Sep!E6*8)+(Oct!E6*7)+(Nov!E6*6)+(Dec!E6*5)+(Jan!E6*4)+(Feb!E6*3)+(Mar!E6*2)+(Apr!E6*1)</f>
        <v>4912</v>
      </c>
      <c r="G6" s="8">
        <v>31736</v>
      </c>
      <c r="H6" s="31">
        <f>Mar!H6+G6</f>
        <v>132667</v>
      </c>
      <c r="I6" s="31">
        <f t="shared" si="0"/>
        <v>32629</v>
      </c>
      <c r="J6" s="31">
        <f t="shared" si="1"/>
        <v>229598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14334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24940</v>
      </c>
      <c r="I7" s="31">
        <f t="shared" si="0"/>
        <v>0</v>
      </c>
      <c r="J7" s="31">
        <f t="shared" si="1"/>
        <v>39274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19348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10772</v>
      </c>
      <c r="I8" s="31">
        <f t="shared" si="0"/>
        <v>0</v>
      </c>
      <c r="J8" s="31">
        <f t="shared" si="1"/>
        <v>30120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2487</v>
      </c>
      <c r="D9" s="31">
        <f>(Jul!C9*10)+(Aug!C9*9)+(Sep!C9*8)+(Oct!C9*7)+(Nov!C9*6)+(Dec!C9*5)+(Jan!C9*4)+(Feb!C9*3)+(Mar!C9*2)+(Apr!C9*1)</f>
        <v>196739</v>
      </c>
      <c r="E9" s="8"/>
      <c r="F9" s="31">
        <f>(Jul!E9*10)+(Aug!E9*9)+(Sep!E9*8)+(Oct!E9*7)+(Nov!E9*6)+(Dec!E9*5)+(Jan!E9*4)+(Feb!E9*3)+(Mar!E9*2)+(Apr!E9*1)</f>
        <v>0</v>
      </c>
      <c r="G9" s="8">
        <v>5117</v>
      </c>
      <c r="H9" s="31">
        <f>Mar!H9+G9</f>
        <v>237592</v>
      </c>
      <c r="I9" s="31">
        <f t="shared" si="0"/>
        <v>7604</v>
      </c>
      <c r="J9" s="31">
        <f t="shared" si="1"/>
        <v>434331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4148</v>
      </c>
      <c r="D10" s="31">
        <f>(Jul!C10*10)+(Aug!C10*9)+(Sep!C10*8)+(Oct!C10*7)+(Nov!C10*6)+(Dec!C10*5)+(Jan!C10*4)+(Feb!C10*3)+(Mar!C10*2)+(Apr!C10*1)</f>
        <v>246619</v>
      </c>
      <c r="E10" s="8"/>
      <c r="F10" s="31">
        <f>(Jul!E10*10)+(Aug!E10*9)+(Sep!E10*8)+(Oct!E10*7)+(Nov!E10*6)+(Dec!E10*5)+(Jan!E10*4)+(Feb!E10*3)+(Mar!E10*2)+(Apr!E10*1)</f>
        <v>2000</v>
      </c>
      <c r="G10" s="8"/>
      <c r="H10" s="31">
        <f>Mar!H10+G10</f>
        <v>460475</v>
      </c>
      <c r="I10" s="31">
        <f t="shared" si="0"/>
        <v>4148</v>
      </c>
      <c r="J10" s="31">
        <f t="shared" si="1"/>
        <v>709094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1774</v>
      </c>
      <c r="D11" s="31">
        <f>(Jul!C11*10)+(Aug!C11*9)+(Sep!C11*8)+(Oct!C11*7)+(Nov!C11*6)+(Dec!C11*5)+(Jan!C11*4)+(Feb!C11*3)+(Mar!C11*2)+(Apr!C11*1)</f>
        <v>35463</v>
      </c>
      <c r="E11" s="8"/>
      <c r="F11" s="31">
        <f>(Jul!E11*10)+(Aug!E11*9)+(Sep!E11*8)+(Oct!E11*7)+(Nov!E11*6)+(Dec!E11*5)+(Jan!E11*4)+(Feb!E11*3)+(Mar!E11*2)+(Apr!E11*1)</f>
        <v>0</v>
      </c>
      <c r="G11" s="8">
        <v>15581</v>
      </c>
      <c r="H11" s="31">
        <f>Mar!H11+G11</f>
        <v>63803</v>
      </c>
      <c r="I11" s="31">
        <f t="shared" si="0"/>
        <v>17355</v>
      </c>
      <c r="J11" s="31">
        <f t="shared" si="1"/>
        <v>99266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11399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26976</v>
      </c>
      <c r="I12" s="31">
        <f t="shared" si="0"/>
        <v>0</v>
      </c>
      <c r="J12" s="31">
        <f t="shared" si="1"/>
        <v>38375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43811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65702</v>
      </c>
      <c r="I13" s="31">
        <f t="shared" si="0"/>
        <v>0</v>
      </c>
      <c r="J13" s="31">
        <f t="shared" si="1"/>
        <v>109513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98159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246256</v>
      </c>
      <c r="I14" s="31">
        <f t="shared" si="0"/>
        <v>0</v>
      </c>
      <c r="J14" s="31">
        <f t="shared" si="1"/>
        <v>344415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48344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29903</v>
      </c>
      <c r="I15" s="31">
        <f t="shared" si="0"/>
        <v>0</v>
      </c>
      <c r="J15" s="31">
        <f t="shared" si="1"/>
        <v>78247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3894</v>
      </c>
      <c r="D16" s="31">
        <f>(Jul!C16*10)+(Aug!C16*9)+(Sep!C16*8)+(Oct!C16*7)+(Nov!C16*6)+(Dec!C16*5)+(Jan!C16*4)+(Feb!C16*3)+(Mar!C16*2)+(Apr!C16*1)</f>
        <v>199873</v>
      </c>
      <c r="E16" s="8"/>
      <c r="F16" s="31">
        <f>(Jul!E16*10)+(Aug!E16*9)+(Sep!E16*8)+(Oct!E16*7)+(Nov!E16*6)+(Dec!E16*5)+(Jan!E16*4)+(Feb!E16*3)+(Mar!E16*2)+(Apr!E16*1)</f>
        <v>0</v>
      </c>
      <c r="G16" s="8">
        <v>20084</v>
      </c>
      <c r="H16" s="31">
        <f>Mar!H16+G16</f>
        <v>249306</v>
      </c>
      <c r="I16" s="31">
        <f t="shared" si="0"/>
        <v>23978</v>
      </c>
      <c r="J16" s="31">
        <f t="shared" si="1"/>
        <v>449179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68817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66029</v>
      </c>
      <c r="I17" s="31">
        <f t="shared" si="0"/>
        <v>0</v>
      </c>
      <c r="J17" s="31">
        <f t="shared" si="1"/>
        <v>134846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18636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9171</v>
      </c>
      <c r="I20" s="31">
        <f t="shared" si="0"/>
        <v>0</v>
      </c>
      <c r="J20" s="31">
        <f t="shared" si="1"/>
        <v>27807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84924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149929</v>
      </c>
      <c r="I21" s="31">
        <f t="shared" si="0"/>
        <v>0</v>
      </c>
      <c r="J21" s="31">
        <f t="shared" si="1"/>
        <v>234853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23932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10369</v>
      </c>
      <c r="I22" s="31">
        <f t="shared" si="0"/>
        <v>0</v>
      </c>
      <c r="J22" s="31">
        <f t="shared" si="1"/>
        <v>34301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62921</v>
      </c>
      <c r="E24" s="8"/>
      <c r="F24" s="31">
        <f>(Jul!E24*10)+(Aug!E24*9)+(Sep!E24*8)+(Oct!E24*7)+(Nov!E24*6)+(Dec!E24*5)+(Jan!E24*4)+(Feb!E24*3)+(Mar!E24*2)+(Apr!E24*1)</f>
        <v>5730</v>
      </c>
      <c r="G24" s="8"/>
      <c r="H24" s="31">
        <f>Mar!H24+G24</f>
        <v>32333</v>
      </c>
      <c r="I24" s="31">
        <f t="shared" si="0"/>
        <v>0</v>
      </c>
      <c r="J24" s="31">
        <f t="shared" si="1"/>
        <v>100984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33767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19659</v>
      </c>
      <c r="I25" s="31">
        <f t="shared" si="0"/>
        <v>0</v>
      </c>
      <c r="J25" s="31">
        <f t="shared" si="1"/>
        <v>53426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547</v>
      </c>
      <c r="D26" s="31">
        <f>(Jul!C26*10)+(Aug!C26*9)+(Sep!C26*8)+(Oct!C26*7)+(Nov!C26*6)+(Dec!C26*5)+(Jan!C26*4)+(Feb!C26*3)+(Mar!C26*2)+(Apr!C26*1)</f>
        <v>82999</v>
      </c>
      <c r="E26" s="8"/>
      <c r="F26" s="31">
        <f>(Jul!E26*10)+(Aug!E26*9)+(Sep!E26*8)+(Oct!E26*7)+(Nov!E26*6)+(Dec!E26*5)+(Jan!E26*4)+(Feb!E26*3)+(Mar!E26*2)+(Apr!E26*1)</f>
        <v>0</v>
      </c>
      <c r="G26" s="8">
        <v>1310</v>
      </c>
      <c r="H26" s="31">
        <f>Mar!H26+G26</f>
        <v>113716</v>
      </c>
      <c r="I26" s="31">
        <f t="shared" si="0"/>
        <v>1857</v>
      </c>
      <c r="J26" s="31">
        <f t="shared" si="1"/>
        <v>196715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56049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23961</v>
      </c>
      <c r="I27" s="31">
        <f t="shared" si="0"/>
        <v>0</v>
      </c>
      <c r="J27" s="31">
        <f t="shared" si="1"/>
        <v>80010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21270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13922</v>
      </c>
      <c r="I28" s="31">
        <f t="shared" si="0"/>
        <v>0</v>
      </c>
      <c r="J28" s="31">
        <f t="shared" si="1"/>
        <v>35192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6225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3468</v>
      </c>
      <c r="I29" s="31">
        <f t="shared" si="0"/>
        <v>0</v>
      </c>
      <c r="J29" s="31">
        <f t="shared" si="1"/>
        <v>9693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1910</v>
      </c>
      <c r="D30" s="31">
        <f>(Jul!C30*10)+(Aug!C30*9)+(Sep!C30*8)+(Oct!C30*7)+(Nov!C30*6)+(Dec!C30*5)+(Jan!C30*4)+(Feb!C30*3)+(Mar!C30*2)+(Apr!C30*1)</f>
        <v>50075</v>
      </c>
      <c r="E30" s="8"/>
      <c r="F30" s="31">
        <f>(Jul!E30*10)+(Aug!E30*9)+(Sep!E30*8)+(Oct!E30*7)+(Nov!E30*6)+(Dec!E30*5)+(Jan!E30*4)+(Feb!E30*3)+(Mar!E30*2)+(Apr!E30*1)</f>
        <v>0</v>
      </c>
      <c r="G30" s="8">
        <v>1557</v>
      </c>
      <c r="H30" s="31">
        <f>Mar!H30+G30</f>
        <v>27114</v>
      </c>
      <c r="I30" s="31">
        <f t="shared" si="0"/>
        <v>3467</v>
      </c>
      <c r="J30" s="31">
        <f t="shared" si="1"/>
        <v>77189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908923</v>
      </c>
      <c r="E31" s="8"/>
      <c r="F31" s="31">
        <f>(Jul!E31*10)+(Aug!E31*9)+(Sep!E31*8)+(Oct!E31*7)+(Nov!E31*6)+(Dec!E31*5)+(Jan!E31*4)+(Feb!E31*3)+(Mar!E31*2)+(Apr!E31*1)</f>
        <v>3684</v>
      </c>
      <c r="G31" s="8"/>
      <c r="H31" s="31">
        <f>Mar!H31+G31</f>
        <v>376252</v>
      </c>
      <c r="I31" s="31">
        <f t="shared" si="0"/>
        <v>0</v>
      </c>
      <c r="J31" s="31">
        <f t="shared" si="1"/>
        <v>1288859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81223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77239</v>
      </c>
      <c r="I32" s="31">
        <f t="shared" si="0"/>
        <v>0</v>
      </c>
      <c r="J32" s="31">
        <f t="shared" si="1"/>
        <v>158462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2979</v>
      </c>
      <c r="D33" s="31">
        <f>(Jul!C33*10)+(Aug!C33*9)+(Sep!C33*8)+(Oct!C33*7)+(Nov!C33*6)+(Dec!C33*5)+(Jan!C33*4)+(Feb!C33*3)+(Mar!C33*2)+(Apr!C33*1)</f>
        <v>269713</v>
      </c>
      <c r="E33" s="8"/>
      <c r="F33" s="31">
        <f>(Jul!E33*10)+(Aug!E33*9)+(Sep!E33*8)+(Oct!E33*7)+(Nov!E33*6)+(Dec!E33*5)+(Jan!E33*4)+(Feb!E33*3)+(Mar!E33*2)+(Apr!E33*1)</f>
        <v>13190</v>
      </c>
      <c r="G33" s="8">
        <v>11795</v>
      </c>
      <c r="H33" s="31">
        <f>Mar!H33+G33</f>
        <v>373412</v>
      </c>
      <c r="I33" s="31">
        <f t="shared" si="0"/>
        <v>14774</v>
      </c>
      <c r="J33" s="31">
        <f t="shared" si="1"/>
        <v>656315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538</v>
      </c>
      <c r="D34" s="31">
        <f>(Jul!C34*10)+(Aug!C34*9)+(Sep!C34*8)+(Oct!C34*7)+(Nov!C34*6)+(Dec!C34*5)+(Jan!C34*4)+(Feb!C34*3)+(Mar!C34*2)+(Apr!C34*1)</f>
        <v>25164</v>
      </c>
      <c r="E34" s="8"/>
      <c r="F34" s="31">
        <f>(Jul!E34*10)+(Aug!E34*9)+(Sep!E34*8)+(Oct!E34*7)+(Nov!E34*6)+(Dec!E34*5)+(Jan!E34*4)+(Feb!E34*3)+(Mar!E34*2)+(Apr!E34*1)</f>
        <v>0</v>
      </c>
      <c r="G34" s="8">
        <v>2674</v>
      </c>
      <c r="H34" s="31">
        <f>Mar!H34+G34</f>
        <v>4325</v>
      </c>
      <c r="I34" s="31">
        <f t="shared" si="0"/>
        <v>3212</v>
      </c>
      <c r="J34" s="31">
        <f t="shared" si="1"/>
        <v>29489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7745</v>
      </c>
      <c r="D35" s="31">
        <f>(Jul!C35*10)+(Aug!C35*9)+(Sep!C35*8)+(Oct!C35*7)+(Nov!C35*6)+(Dec!C35*5)+(Jan!C35*4)+(Feb!C35*3)+(Mar!C35*2)+(Apr!C35*1)</f>
        <v>365977</v>
      </c>
      <c r="E35" s="8"/>
      <c r="F35" s="31">
        <f>(Jul!E35*10)+(Aug!E35*9)+(Sep!E35*8)+(Oct!E35*7)+(Nov!E35*6)+(Dec!E35*5)+(Jan!E35*4)+(Feb!E35*3)+(Mar!E35*2)+(Apr!E35*1)</f>
        <v>27318</v>
      </c>
      <c r="G35" s="8">
        <v>55333</v>
      </c>
      <c r="H35" s="31">
        <f>Mar!H35+G35</f>
        <v>418120</v>
      </c>
      <c r="I35" s="31">
        <f t="shared" si="0"/>
        <v>63078</v>
      </c>
      <c r="J35" s="31">
        <f t="shared" si="1"/>
        <v>811415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22207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10321</v>
      </c>
      <c r="I37" s="31">
        <f t="shared" si="0"/>
        <v>0</v>
      </c>
      <c r="J37" s="31">
        <f t="shared" si="1"/>
        <v>32528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124431</v>
      </c>
      <c r="E38" s="8"/>
      <c r="F38" s="31">
        <f>(Jul!E38*10)+(Aug!E38*9)+(Sep!E38*8)+(Oct!E38*7)+(Nov!E38*6)+(Dec!E38*5)+(Jan!E38*4)+(Feb!E38*3)+(Mar!E38*2)+(Apr!E38*1)</f>
        <v>8360</v>
      </c>
      <c r="G38" s="8"/>
      <c r="H38" s="31">
        <f>Mar!H38+G38</f>
        <v>90262</v>
      </c>
      <c r="I38" s="31">
        <f t="shared" si="0"/>
        <v>0</v>
      </c>
      <c r="J38" s="31">
        <f t="shared" si="1"/>
        <v>223053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2944</v>
      </c>
      <c r="D39" s="31">
        <f>(Jul!C39*10)+(Aug!C39*9)+(Sep!C39*8)+(Oct!C39*7)+(Nov!C39*6)+(Dec!C39*5)+(Jan!C39*4)+(Feb!C39*3)+(Mar!C39*2)+(Apr!C39*1)</f>
        <v>427585</v>
      </c>
      <c r="E39" s="8"/>
      <c r="F39" s="31">
        <f>(Jul!E39*10)+(Aug!E39*9)+(Sep!E39*8)+(Oct!E39*7)+(Nov!E39*6)+(Dec!E39*5)+(Jan!E39*4)+(Feb!E39*3)+(Mar!E39*2)+(Apr!E39*1)</f>
        <v>0</v>
      </c>
      <c r="G39" s="8">
        <v>37165</v>
      </c>
      <c r="H39" s="31">
        <f>Mar!H39+G39</f>
        <v>778156</v>
      </c>
      <c r="I39" s="31">
        <f t="shared" si="0"/>
        <v>40109</v>
      </c>
      <c r="J39" s="31">
        <f t="shared" si="1"/>
        <v>1205741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719</v>
      </c>
      <c r="D40" s="31">
        <f>(Jul!C40*10)+(Aug!C40*9)+(Sep!C40*8)+(Oct!C40*7)+(Nov!C40*6)+(Dec!C40*5)+(Jan!C40*4)+(Feb!C40*3)+(Mar!C40*2)+(Apr!C40*1)</f>
        <v>134433</v>
      </c>
      <c r="E40" s="8"/>
      <c r="F40" s="31">
        <f>(Jul!E40*10)+(Aug!E40*9)+(Sep!E40*8)+(Oct!E40*7)+(Nov!E40*6)+(Dec!E40*5)+(Jan!E40*4)+(Feb!E40*3)+(Mar!E40*2)+(Apr!E40*1)</f>
        <v>25816</v>
      </c>
      <c r="G40" s="8">
        <v>14397</v>
      </c>
      <c r="H40" s="31">
        <f>Mar!H40+G40</f>
        <v>328829</v>
      </c>
      <c r="I40" s="31">
        <f t="shared" si="0"/>
        <v>15116</v>
      </c>
      <c r="J40" s="31">
        <f t="shared" si="1"/>
        <v>489078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1426</v>
      </c>
      <c r="D41" s="31">
        <f>(Jul!C41*10)+(Aug!C41*9)+(Sep!C41*8)+(Oct!C41*7)+(Nov!C41*6)+(Dec!C41*5)+(Jan!C41*4)+(Feb!C41*3)+(Mar!C41*2)+(Apr!C41*1)</f>
        <v>90068</v>
      </c>
      <c r="E41" s="8"/>
      <c r="F41" s="31">
        <f>(Jul!E41*10)+(Aug!E41*9)+(Sep!E41*8)+(Oct!E41*7)+(Nov!E41*6)+(Dec!E41*5)+(Jan!E41*4)+(Feb!E41*3)+(Mar!E41*2)+(Apr!E41*1)</f>
        <v>0</v>
      </c>
      <c r="G41" s="8">
        <v>5682</v>
      </c>
      <c r="H41" s="31">
        <f>Mar!H41+G41</f>
        <v>90450</v>
      </c>
      <c r="I41" s="31">
        <f t="shared" si="0"/>
        <v>7108</v>
      </c>
      <c r="J41" s="31">
        <f t="shared" si="1"/>
        <v>180518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1899</v>
      </c>
      <c r="D42" s="31">
        <f>(Jul!C42*10)+(Aug!C42*9)+(Sep!C42*8)+(Oct!C42*7)+(Nov!C42*6)+(Dec!C42*5)+(Jan!C42*4)+(Feb!C42*3)+(Mar!C42*2)+(Apr!C42*1)</f>
        <v>92826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77924</v>
      </c>
      <c r="I42" s="31">
        <f t="shared" si="0"/>
        <v>1899</v>
      </c>
      <c r="J42" s="31">
        <f t="shared" si="1"/>
        <v>170750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2610</v>
      </c>
      <c r="D43" s="31">
        <f>(Jul!C43*10)+(Aug!C43*9)+(Sep!C43*8)+(Oct!C43*7)+(Nov!C43*6)+(Dec!C43*5)+(Jan!C43*4)+(Feb!C43*3)+(Mar!C43*2)+(Apr!C43*1)</f>
        <v>228815</v>
      </c>
      <c r="E43" s="8"/>
      <c r="F43" s="31">
        <f>(Jul!E43*10)+(Aug!E43*9)+(Sep!E43*8)+(Oct!E43*7)+(Nov!E43*6)+(Dec!E43*5)+(Jan!E43*4)+(Feb!E43*3)+(Mar!E43*2)+(Apr!E43*1)</f>
        <v>1500</v>
      </c>
      <c r="G43" s="8">
        <v>114657</v>
      </c>
      <c r="H43" s="31">
        <f>Mar!H43+G43</f>
        <v>435190</v>
      </c>
      <c r="I43" s="31">
        <f t="shared" si="0"/>
        <v>117267</v>
      </c>
      <c r="J43" s="31">
        <f t="shared" si="1"/>
        <v>665505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2451</v>
      </c>
      <c r="D44" s="31">
        <f>(Jul!C44*10)+(Aug!C44*9)+(Sep!C44*8)+(Oct!C44*7)+(Nov!C44*6)+(Dec!C44*5)+(Jan!C44*4)+(Feb!C44*3)+(Mar!C44*2)+(Apr!C44*1)</f>
        <v>341164</v>
      </c>
      <c r="E44" s="8"/>
      <c r="F44" s="31">
        <f>(Jul!E44*10)+(Aug!E44*9)+(Sep!E44*8)+(Oct!E44*7)+(Nov!E44*6)+(Dec!E44*5)+(Jan!E44*4)+(Feb!E44*3)+(Mar!E44*2)+(Apr!E44*1)</f>
        <v>0</v>
      </c>
      <c r="G44" s="8">
        <v>5169</v>
      </c>
      <c r="H44" s="31">
        <f>Mar!H44+G44</f>
        <v>561134</v>
      </c>
      <c r="I44" s="31">
        <f t="shared" si="0"/>
        <v>7620</v>
      </c>
      <c r="J44" s="31">
        <f t="shared" si="1"/>
        <v>902298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34867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188593</v>
      </c>
      <c r="I45" s="31">
        <f t="shared" si="0"/>
        <v>0</v>
      </c>
      <c r="J45" s="31">
        <f t="shared" si="1"/>
        <v>223460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9747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21496</v>
      </c>
      <c r="I46" s="31">
        <f t="shared" si="0"/>
        <v>0</v>
      </c>
      <c r="J46" s="31">
        <f t="shared" si="1"/>
        <v>31243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1792</v>
      </c>
      <c r="D47" s="31">
        <f>(Jul!C47*10)+(Aug!C47*9)+(Sep!C47*8)+(Oct!C47*7)+(Nov!C47*6)+(Dec!C47*5)+(Jan!C47*4)+(Feb!C47*3)+(Mar!C47*2)+(Apr!C47*1)</f>
        <v>322880</v>
      </c>
      <c r="E47" s="8"/>
      <c r="F47" s="31">
        <f>(Jul!E47*10)+(Aug!E47*9)+(Sep!E47*8)+(Oct!E47*7)+(Nov!E47*6)+(Dec!E47*5)+(Jan!E47*4)+(Feb!E47*3)+(Mar!E47*2)+(Apr!E47*1)</f>
        <v>0</v>
      </c>
      <c r="G47" s="8">
        <v>2967</v>
      </c>
      <c r="H47" s="31">
        <f>Mar!H47+G47</f>
        <v>210972</v>
      </c>
      <c r="I47" s="31">
        <f t="shared" si="0"/>
        <v>4759</v>
      </c>
      <c r="J47" s="31">
        <f t="shared" si="1"/>
        <v>533852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2298</v>
      </c>
      <c r="D48" s="31">
        <f>(Jul!C48*10)+(Aug!C48*9)+(Sep!C48*8)+(Oct!C48*7)+(Nov!C48*6)+(Dec!C48*5)+(Jan!C48*4)+(Feb!C48*3)+(Mar!C48*2)+(Apr!C48*1)</f>
        <v>387799</v>
      </c>
      <c r="E48" s="8"/>
      <c r="F48" s="31">
        <f>(Jul!E48*10)+(Aug!E48*9)+(Sep!E48*8)+(Oct!E48*7)+(Nov!E48*6)+(Dec!E48*5)+(Jan!E48*4)+(Feb!E48*3)+(Mar!E48*2)+(Apr!E48*1)</f>
        <v>0</v>
      </c>
      <c r="G48" s="8">
        <v>21609</v>
      </c>
      <c r="H48" s="31">
        <f>Mar!H48+G48</f>
        <v>770811</v>
      </c>
      <c r="I48" s="31">
        <f t="shared" si="0"/>
        <v>23907</v>
      </c>
      <c r="J48" s="31">
        <f t="shared" si="1"/>
        <v>1158610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8471</v>
      </c>
      <c r="D49" s="31">
        <f>(Jul!C49*10)+(Aug!C49*9)+(Sep!C49*8)+(Oct!C49*7)+(Nov!C49*6)+(Dec!C49*5)+(Jan!C49*4)+(Feb!C49*3)+(Mar!C49*2)+(Apr!C49*1)</f>
        <v>244856</v>
      </c>
      <c r="E49" s="8"/>
      <c r="F49" s="31">
        <f>(Jul!E49*10)+(Aug!E49*9)+(Sep!E49*8)+(Oct!E49*7)+(Nov!E49*6)+(Dec!E49*5)+(Jan!E49*4)+(Feb!E49*3)+(Mar!E49*2)+(Apr!E49*1)</f>
        <v>0</v>
      </c>
      <c r="G49" s="8">
        <v>33679</v>
      </c>
      <c r="H49" s="31">
        <f>Mar!H49+G49</f>
        <v>176174</v>
      </c>
      <c r="I49" s="31">
        <f t="shared" si="0"/>
        <v>42150</v>
      </c>
      <c r="J49" s="31">
        <f t="shared" si="1"/>
        <v>421030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100450</v>
      </c>
      <c r="E50" s="8"/>
      <c r="F50" s="31">
        <f>(Jul!E50*10)+(Aug!E50*9)+(Sep!E50*8)+(Oct!E50*7)+(Nov!E50*6)+(Dec!E50*5)+(Jan!E50*4)+(Feb!E50*3)+(Mar!E50*2)+(Apr!E50*1)</f>
        <v>11871</v>
      </c>
      <c r="G50" s="8"/>
      <c r="H50" s="31">
        <f>Mar!H50+G50</f>
        <v>64552</v>
      </c>
      <c r="I50" s="31">
        <f t="shared" si="0"/>
        <v>0</v>
      </c>
      <c r="J50" s="31">
        <f t="shared" si="1"/>
        <v>176873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340897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300735</v>
      </c>
      <c r="I51" s="31">
        <f t="shared" si="0"/>
        <v>0</v>
      </c>
      <c r="J51" s="31">
        <f t="shared" si="1"/>
        <v>641632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2666</v>
      </c>
      <c r="D52" s="31">
        <f>(Jul!C52*10)+(Aug!C52*9)+(Sep!C52*8)+(Oct!C52*7)+(Nov!C52*6)+(Dec!C52*5)+(Jan!C52*4)+(Feb!C52*3)+(Mar!C52*2)+(Apr!C52*1)</f>
        <v>126999</v>
      </c>
      <c r="E52" s="8"/>
      <c r="F52" s="31">
        <f>(Jul!E52*10)+(Aug!E52*9)+(Sep!E52*8)+(Oct!E52*7)+(Nov!E52*6)+(Dec!E52*5)+(Jan!E52*4)+(Feb!E52*3)+(Mar!E52*2)+(Apr!E52*1)</f>
        <v>0</v>
      </c>
      <c r="G52" s="8">
        <v>19323</v>
      </c>
      <c r="H52" s="31">
        <f>Mar!H52+G52</f>
        <v>86780</v>
      </c>
      <c r="I52" s="31">
        <f t="shared" si="0"/>
        <v>21989</v>
      </c>
      <c r="J52" s="31">
        <f t="shared" si="1"/>
        <v>213779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8244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60832</v>
      </c>
      <c r="I53" s="31">
        <f t="shared" si="0"/>
        <v>0</v>
      </c>
      <c r="J53" s="31">
        <f t="shared" si="1"/>
        <v>69076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74949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50085</v>
      </c>
      <c r="I54" s="31">
        <f t="shared" si="0"/>
        <v>0</v>
      </c>
      <c r="J54" s="31">
        <f t="shared" si="1"/>
        <v>125034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3278</v>
      </c>
      <c r="D55" s="31">
        <f>(Jul!C55*10)+(Aug!C55*9)+(Sep!C55*8)+(Oct!C55*7)+(Nov!C55*6)+(Dec!C55*5)+(Jan!C55*4)+(Feb!C55*3)+(Mar!C55*2)+(Apr!C55*1)</f>
        <v>418892</v>
      </c>
      <c r="E55" s="8"/>
      <c r="F55" s="31">
        <f>(Jul!E55*10)+(Aug!E55*9)+(Sep!E55*8)+(Oct!E55*7)+(Nov!E55*6)+(Dec!E55*5)+(Jan!E55*4)+(Feb!E55*3)+(Mar!E55*2)+(Apr!E55*1)</f>
        <v>19154</v>
      </c>
      <c r="G55" s="8">
        <v>30646</v>
      </c>
      <c r="H55" s="31">
        <f>Mar!H55+G55</f>
        <v>681068</v>
      </c>
      <c r="I55" s="31">
        <f t="shared" si="0"/>
        <v>33924</v>
      </c>
      <c r="J55" s="31">
        <f t="shared" si="1"/>
        <v>1119114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6192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227</v>
      </c>
      <c r="I56" s="31">
        <f t="shared" si="0"/>
        <v>0</v>
      </c>
      <c r="J56" s="31">
        <f t="shared" si="1"/>
        <v>6419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47490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44849</v>
      </c>
      <c r="I57" s="31">
        <f t="shared" si="0"/>
        <v>0</v>
      </c>
      <c r="J57" s="31">
        <f t="shared" si="1"/>
        <v>92339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82419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122550</v>
      </c>
      <c r="I58" s="31">
        <f t="shared" si="0"/>
        <v>0</v>
      </c>
      <c r="J58" s="31">
        <f t="shared" si="1"/>
        <v>204969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76703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112382</v>
      </c>
      <c r="I59" s="31">
        <f t="shared" si="0"/>
        <v>0</v>
      </c>
      <c r="J59" s="31">
        <f t="shared" si="1"/>
        <v>189085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7027</v>
      </c>
      <c r="D60" s="31">
        <f>(Jul!C60*10)+(Aug!C60*9)+(Sep!C60*8)+(Oct!C60*7)+(Nov!C60*6)+(Dec!C60*5)+(Jan!C60*4)+(Feb!C60*3)+(Mar!C60*2)+(Apr!C60*1)</f>
        <v>1101324</v>
      </c>
      <c r="E60" s="8"/>
      <c r="F60" s="31">
        <f>(Jul!E60*10)+(Aug!E60*9)+(Sep!E60*8)+(Oct!E60*7)+(Nov!E60*6)+(Dec!E60*5)+(Jan!E60*4)+(Feb!E60*3)+(Mar!E60*2)+(Apr!E60*1)</f>
        <v>13610</v>
      </c>
      <c r="G60" s="8">
        <v>91307</v>
      </c>
      <c r="H60" s="31">
        <f>Mar!H60+G60</f>
        <v>1435223</v>
      </c>
      <c r="I60" s="31">
        <f t="shared" si="0"/>
        <v>98334</v>
      </c>
      <c r="J60" s="31">
        <f t="shared" si="1"/>
        <v>2550157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34433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12183</v>
      </c>
      <c r="I61" s="31">
        <f t="shared" si="0"/>
        <v>0</v>
      </c>
      <c r="J61" s="31">
        <f t="shared" si="1"/>
        <v>46616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19830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10821</v>
      </c>
      <c r="I62" s="31">
        <f t="shared" si="0"/>
        <v>0</v>
      </c>
      <c r="J62" s="31">
        <f t="shared" si="1"/>
        <v>30651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2702</v>
      </c>
      <c r="D63" s="31">
        <f>(Jul!C63*10)+(Aug!C63*9)+(Sep!C63*8)+(Oct!C63*7)+(Nov!C63*6)+(Dec!C63*5)+(Jan!C63*4)+(Feb!C63*3)+(Mar!C63*2)+(Apr!C63*1)</f>
        <v>103775</v>
      </c>
      <c r="E63" s="8"/>
      <c r="F63" s="31">
        <f>(Jul!E63*10)+(Aug!E63*9)+(Sep!E63*8)+(Oct!E63*7)+(Nov!E63*6)+(Dec!E63*5)+(Jan!E63*4)+(Feb!E63*3)+(Mar!E63*2)+(Apr!E63*1)</f>
        <v>0</v>
      </c>
      <c r="G63" s="8">
        <v>21300</v>
      </c>
      <c r="H63" s="31">
        <f>Mar!H63+G63</f>
        <v>157431</v>
      </c>
      <c r="I63" s="31">
        <f t="shared" si="0"/>
        <v>24002</v>
      </c>
      <c r="J63" s="31">
        <f t="shared" si="1"/>
        <v>261206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17490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18020</v>
      </c>
      <c r="I64" s="31">
        <f t="shared" ref="I64:I71" si="2">C64+E64+G64</f>
        <v>0</v>
      </c>
      <c r="J64" s="31">
        <f t="shared" ref="J64:J71" si="3">D64+F64+H64</f>
        <v>35510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18489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5160</v>
      </c>
      <c r="I66" s="31">
        <f t="shared" si="2"/>
        <v>0</v>
      </c>
      <c r="J66" s="31">
        <f t="shared" si="3"/>
        <v>23649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41580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8321</v>
      </c>
      <c r="I69" s="31">
        <f t="shared" si="2"/>
        <v>0</v>
      </c>
      <c r="J69" s="31">
        <f t="shared" si="3"/>
        <v>49901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26252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17491</v>
      </c>
      <c r="I70" s="31">
        <f t="shared" si="2"/>
        <v>0</v>
      </c>
      <c r="J70" s="31">
        <f t="shared" si="3"/>
        <v>43743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3905</v>
      </c>
      <c r="D71" s="31">
        <f>(Jul!C71*10)+(Aug!C71*9)+(Sep!C71*8)+(Oct!C71*7)+(Nov!C71*6)+(Dec!C71*5)+(Jan!C71*4)+(Feb!C71*3)+(Mar!C71*2)+(Apr!C71*1)</f>
        <v>371622</v>
      </c>
      <c r="E71" s="8"/>
      <c r="F71" s="31">
        <f>(Jul!E71*10)+(Aug!E71*9)+(Sep!E71*8)+(Oct!E71*7)+(Nov!E71*6)+(Dec!E71*5)+(Jan!E71*4)+(Feb!E71*3)+(Mar!E71*2)+(Apr!E71*1)</f>
        <v>0</v>
      </c>
      <c r="G71" s="8">
        <v>12518</v>
      </c>
      <c r="H71" s="31">
        <f>Mar!H71+G71</f>
        <v>380748</v>
      </c>
      <c r="I71" s="31">
        <f t="shared" si="2"/>
        <v>16423</v>
      </c>
      <c r="J71" s="31">
        <f t="shared" si="3"/>
        <v>752370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21441</v>
      </c>
      <c r="D72" s="32">
        <f t="shared" si="4"/>
        <v>3070618</v>
      </c>
      <c r="E72" s="32">
        <f t="shared" si="4"/>
        <v>0</v>
      </c>
      <c r="F72" s="32">
        <f t="shared" si="4"/>
        <v>26763</v>
      </c>
      <c r="G72" s="32">
        <f t="shared" si="4"/>
        <v>102192</v>
      </c>
      <c r="H72" s="32">
        <f t="shared" si="4"/>
        <v>3290248</v>
      </c>
      <c r="I72" s="32">
        <f t="shared" si="4"/>
        <v>123633</v>
      </c>
      <c r="J72" s="32">
        <f t="shared" si="4"/>
        <v>6387629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55450</v>
      </c>
      <c r="D73" s="32">
        <f t="shared" si="5"/>
        <v>6221785</v>
      </c>
      <c r="E73" s="32">
        <f t="shared" si="5"/>
        <v>0</v>
      </c>
      <c r="F73" s="32">
        <f t="shared" si="5"/>
        <v>120819</v>
      </c>
      <c r="G73" s="32">
        <f t="shared" si="5"/>
        <v>480221</v>
      </c>
      <c r="H73" s="32">
        <f t="shared" si="5"/>
        <v>8182866</v>
      </c>
      <c r="I73" s="32">
        <f t="shared" si="5"/>
        <v>535671</v>
      </c>
      <c r="J73" s="32">
        <f t="shared" si="5"/>
        <v>14525470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76891</v>
      </c>
      <c r="D74" s="32">
        <f t="shared" ref="D74:J74" si="6">SUM(D72:D73)</f>
        <v>9292403</v>
      </c>
      <c r="E74" s="32">
        <f t="shared" si="6"/>
        <v>0</v>
      </c>
      <c r="F74" s="32">
        <f t="shared" si="6"/>
        <v>147582</v>
      </c>
      <c r="G74" s="32">
        <f t="shared" si="6"/>
        <v>582413</v>
      </c>
      <c r="H74" s="32">
        <f t="shared" si="6"/>
        <v>11473114</v>
      </c>
      <c r="I74" s="32">
        <f t="shared" si="6"/>
        <v>659304</v>
      </c>
      <c r="J74" s="32">
        <f t="shared" si="6"/>
        <v>20913099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8" activePane="bottomLeft" state="frozen"/>
      <selection pane="bottomLeft" sqref="A1:J77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3136</v>
      </c>
      <c r="D5" s="31">
        <f>(Jul!C5*11)+(Aug!C5*10)+(Sep!C5*9)+(Oct!C5*8)+(Nov!C5*7)+(Dec!C5*6)+(Jan!C5*5)+(Feb!C5*4)+(Mar!C5*3)+(Apr!C5*2)+(May!C5*1)</f>
        <v>772457</v>
      </c>
      <c r="E5" s="8">
        <v>3710</v>
      </c>
      <c r="F5" s="31">
        <f>(Jul!E5*11)+(Aug!E5*10)+(Sep!E5*9)+(Oct!E5*8)+(Nov!E5*7)+(Dec!E5*6)+(Jan!E5*5)+(Feb!E5*4)+(Mar!E5*3)+(Apr!E5*2)+(May!E5*1)</f>
        <v>17680</v>
      </c>
      <c r="G5" s="8">
        <v>25168</v>
      </c>
      <c r="H5" s="31">
        <f>Apr!H5+G5</f>
        <v>921101</v>
      </c>
      <c r="I5" s="31">
        <f t="shared" ref="I5:I63" si="0">C5+E5+G5</f>
        <v>32014</v>
      </c>
      <c r="J5" s="49">
        <f t="shared" ref="J5:J63" si="1">D5+F5+H5</f>
        <v>1711238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>
        <v>979</v>
      </c>
      <c r="D6" s="31">
        <f>(Jul!C6*11)+(Aug!C6*10)+(Sep!C6*9)+(Oct!C6*8)+(Nov!C6*7)+(Dec!C6*6)+(Jan!C6*5)+(Feb!C6*4)+(Mar!C6*3)+(Apr!C6*2)+(May!C6*1)</f>
        <v>109066</v>
      </c>
      <c r="E6" s="8"/>
      <c r="F6" s="31">
        <f>(Jul!E6*11)+(Aug!E6*10)+(Sep!E6*9)+(Oct!E6*8)+(Nov!E6*7)+(Dec!E6*6)+(Jan!E6*5)+(Feb!E6*4)+(Mar!E6*3)+(Apr!E6*2)+(May!E6*1)</f>
        <v>6140</v>
      </c>
      <c r="G6" s="8">
        <v>5862</v>
      </c>
      <c r="H6" s="31">
        <f>Apr!H6+G6</f>
        <v>138529</v>
      </c>
      <c r="I6" s="31">
        <f t="shared" si="0"/>
        <v>6841</v>
      </c>
      <c r="J6" s="49">
        <f t="shared" si="1"/>
        <v>253735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18553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24940</v>
      </c>
      <c r="I7" s="31">
        <f t="shared" si="0"/>
        <v>0</v>
      </c>
      <c r="J7" s="49">
        <f t="shared" si="1"/>
        <v>43493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21908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10772</v>
      </c>
      <c r="I8" s="31">
        <f t="shared" si="0"/>
        <v>0</v>
      </c>
      <c r="J8" s="49">
        <f t="shared" si="1"/>
        <v>32680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226892</v>
      </c>
      <c r="E9" s="8"/>
      <c r="F9" s="31">
        <f>(Jul!E9*11)+(Aug!E9*10)+(Sep!E9*9)+(Oct!E9*8)+(Nov!E9*7)+(Dec!E9*6)+(Jan!E9*5)+(Feb!E9*4)+(Mar!E9*3)+(Apr!E9*2)+(May!E9*1)</f>
        <v>0</v>
      </c>
      <c r="G9" s="8"/>
      <c r="H9" s="31">
        <f>Apr!H9+G9</f>
        <v>237592</v>
      </c>
      <c r="I9" s="31">
        <f t="shared" si="0"/>
        <v>0</v>
      </c>
      <c r="J9" s="49">
        <f t="shared" si="1"/>
        <v>464484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>
        <v>3340</v>
      </c>
      <c r="D10" s="31">
        <f>(Jul!C10*11)+(Aug!C10*10)+(Sep!C10*9)+(Oct!C10*8)+(Nov!C10*7)+(Dec!C10*6)+(Jan!C10*5)+(Feb!C10*4)+(Mar!C10*3)+(Apr!C10*2)+(May!C10*1)</f>
        <v>294442</v>
      </c>
      <c r="E10" s="8"/>
      <c r="F10" s="31">
        <f>(Jul!E10*11)+(Aug!E10*10)+(Sep!E10*9)+(Oct!E10*8)+(Nov!E10*7)+(Dec!E10*6)+(Jan!E10*5)+(Feb!E10*4)+(Mar!E10*3)+(Apr!E10*2)+(May!E10*1)</f>
        <v>3000</v>
      </c>
      <c r="G10" s="8">
        <v>32851</v>
      </c>
      <c r="H10" s="31">
        <f>Apr!H10+G10</f>
        <v>493326</v>
      </c>
      <c r="I10" s="31">
        <f t="shared" si="0"/>
        <v>36191</v>
      </c>
      <c r="J10" s="49">
        <f t="shared" si="1"/>
        <v>790768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1689</v>
      </c>
      <c r="D11" s="31">
        <f>(Jul!C11*11)+(Aug!C11*10)+(Sep!C11*9)+(Oct!C11*8)+(Nov!C11*7)+(Dec!C11*6)+(Jan!C11*5)+(Feb!C11*4)+(Mar!C11*3)+(Apr!C11*2)+(May!C11*1)</f>
        <v>45022</v>
      </c>
      <c r="E11" s="8"/>
      <c r="F11" s="31">
        <f>(Jul!E11*11)+(Aug!E11*10)+(Sep!E11*9)+(Oct!E11*8)+(Nov!E11*7)+(Dec!E11*6)+(Jan!E11*5)+(Feb!E11*4)+(Mar!E11*3)+(Apr!E11*2)+(May!E11*1)</f>
        <v>0</v>
      </c>
      <c r="G11" s="8"/>
      <c r="H11" s="31">
        <f>Apr!H11+G11</f>
        <v>63803</v>
      </c>
      <c r="I11" s="31">
        <f t="shared" si="0"/>
        <v>1689</v>
      </c>
      <c r="J11" s="49">
        <f t="shared" si="1"/>
        <v>108825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16264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26976</v>
      </c>
      <c r="I12" s="31">
        <f t="shared" si="0"/>
        <v>0</v>
      </c>
      <c r="J12" s="49">
        <f t="shared" si="1"/>
        <v>43240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51714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65702</v>
      </c>
      <c r="I13" s="31">
        <f t="shared" si="0"/>
        <v>0</v>
      </c>
      <c r="J13" s="49">
        <f t="shared" si="1"/>
        <v>117416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113618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246256</v>
      </c>
      <c r="I14" s="31">
        <f t="shared" si="0"/>
        <v>0</v>
      </c>
      <c r="J14" s="49">
        <f t="shared" si="1"/>
        <v>359874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55386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29903</v>
      </c>
      <c r="I15" s="31">
        <f t="shared" si="0"/>
        <v>0</v>
      </c>
      <c r="J15" s="49">
        <f t="shared" si="1"/>
        <v>85289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238334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249306</v>
      </c>
      <c r="I16" s="31">
        <f t="shared" si="0"/>
        <v>0</v>
      </c>
      <c r="J16" s="49">
        <f t="shared" si="1"/>
        <v>487640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>
        <v>293</v>
      </c>
      <c r="D17" s="31">
        <f>(Jul!C17*11)+(Aug!C17*10)+(Sep!C17*9)+(Oct!C17*8)+(Nov!C17*7)+(Dec!C17*6)+(Jan!C17*5)+(Feb!C17*4)+(Mar!C17*3)+(Apr!C17*2)+(May!C17*1)</f>
        <v>83204</v>
      </c>
      <c r="E17" s="8"/>
      <c r="F17" s="31">
        <f>(Jul!E17*11)+(Aug!E17*10)+(Sep!E17*9)+(Oct!E17*8)+(Nov!E17*7)+(Dec!E17*6)+(Jan!E17*5)+(Feb!E17*4)+(Mar!E17*3)+(Apr!E17*2)+(May!E17*1)</f>
        <v>0</v>
      </c>
      <c r="G17" s="8">
        <v>3782</v>
      </c>
      <c r="H17" s="31">
        <f>Apr!H17+G17</f>
        <v>69811</v>
      </c>
      <c r="I17" s="31">
        <f t="shared" si="0"/>
        <v>4075</v>
      </c>
      <c r="J17" s="49">
        <f t="shared" si="1"/>
        <v>153015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21742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9171</v>
      </c>
      <c r="I20" s="31">
        <f t="shared" si="0"/>
        <v>0</v>
      </c>
      <c r="J20" s="49">
        <f t="shared" si="1"/>
        <v>30913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>
        <v>3650</v>
      </c>
      <c r="D21" s="31">
        <f>(Jul!C21*11)+(Aug!C21*10)+(Sep!C21*9)+(Oct!C21*8)+(Nov!C21*7)+(Dec!C21*6)+(Jan!C21*5)+(Feb!C21*4)+(Mar!C21*3)+(Apr!C21*2)+(May!C21*1)</f>
        <v>98205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149929</v>
      </c>
      <c r="I21" s="31">
        <f t="shared" si="0"/>
        <v>3650</v>
      </c>
      <c r="J21" s="49">
        <f t="shared" si="1"/>
        <v>248134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27269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10369</v>
      </c>
      <c r="I22" s="31">
        <f t="shared" si="0"/>
        <v>0</v>
      </c>
      <c r="J22" s="49">
        <f t="shared" si="1"/>
        <v>37638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>
        <v>3760</v>
      </c>
      <c r="D24" s="31">
        <f>(Jul!C24*11)+(Aug!C24*10)+(Sep!C24*9)+(Oct!C24*8)+(Nov!C24*7)+(Dec!C24*6)+(Jan!C24*5)+(Feb!C24*4)+(Mar!C24*3)+(Apr!C24*2)+(May!C24*1)</f>
        <v>75520</v>
      </c>
      <c r="E24" s="8"/>
      <c r="F24" s="31">
        <f>(Jul!E24*11)+(Aug!E24*10)+(Sep!E24*9)+(Oct!E24*8)+(Nov!E24*7)+(Dec!E24*6)+(Jan!E24*5)+(Feb!E24*4)+(Mar!E24*3)+(Apr!E24*2)+(May!E24*1)</f>
        <v>6876</v>
      </c>
      <c r="G24" s="8">
        <v>1482</v>
      </c>
      <c r="H24" s="31">
        <f>Apr!H24+G24</f>
        <v>33815</v>
      </c>
      <c r="I24" s="31">
        <f t="shared" si="0"/>
        <v>5242</v>
      </c>
      <c r="J24" s="49">
        <f t="shared" si="1"/>
        <v>116211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39510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19659</v>
      </c>
      <c r="I25" s="31">
        <f t="shared" si="0"/>
        <v>0</v>
      </c>
      <c r="J25" s="49">
        <f t="shared" si="1"/>
        <v>59169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98951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113716</v>
      </c>
      <c r="I26" s="31">
        <f t="shared" si="0"/>
        <v>0</v>
      </c>
      <c r="J26" s="49">
        <f t="shared" si="1"/>
        <v>212667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63402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23961</v>
      </c>
      <c r="I27" s="31">
        <f t="shared" si="0"/>
        <v>0</v>
      </c>
      <c r="J27" s="49">
        <f t="shared" si="1"/>
        <v>87363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23669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13922</v>
      </c>
      <c r="I28" s="31">
        <f t="shared" si="0"/>
        <v>0</v>
      </c>
      <c r="J28" s="49">
        <f t="shared" si="1"/>
        <v>37591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7477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3468</v>
      </c>
      <c r="I29" s="31">
        <f t="shared" si="0"/>
        <v>0</v>
      </c>
      <c r="J29" s="49">
        <f t="shared" si="1"/>
        <v>10945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783</v>
      </c>
      <c r="D30" s="31">
        <f>(Jul!C30*11)+(Aug!C30*10)+(Sep!C30*9)+(Oct!C30*8)+(Nov!C30*7)+(Dec!C30*6)+(Jan!C30*5)+(Feb!C30*4)+(Mar!C30*3)+(Apr!C30*2)+(May!C30*1)</f>
        <v>64255</v>
      </c>
      <c r="E30" s="8"/>
      <c r="F30" s="31">
        <f>(Jul!E30*11)+(Aug!E30*10)+(Sep!E30*9)+(Oct!E30*8)+(Nov!E30*7)+(Dec!E30*6)+(Jan!E30*5)+(Feb!E30*4)+(Mar!E30*3)+(Apr!E30*2)+(May!E30*1)</f>
        <v>0</v>
      </c>
      <c r="G30" s="8">
        <v>20172</v>
      </c>
      <c r="H30" s="31">
        <f>Apr!H30+G30</f>
        <v>47286</v>
      </c>
      <c r="I30" s="31">
        <f t="shared" si="0"/>
        <v>20955</v>
      </c>
      <c r="J30" s="49">
        <f t="shared" si="1"/>
        <v>111541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3106</v>
      </c>
      <c r="D31" s="31">
        <f>(Jul!C31*11)+(Aug!C31*10)+(Sep!C31*9)+(Oct!C31*8)+(Nov!C31*7)+(Dec!C31*6)+(Jan!C31*5)+(Feb!C31*4)+(Mar!C31*3)+(Apr!C31*2)+(May!C31*1)</f>
        <v>1019070</v>
      </c>
      <c r="E31" s="8"/>
      <c r="F31" s="31">
        <f>(Jul!E31*11)+(Aug!E31*10)+(Sep!E31*9)+(Oct!E31*8)+(Nov!E31*7)+(Dec!E31*6)+(Jan!E31*5)+(Feb!E31*4)+(Mar!E31*3)+(Apr!E31*2)+(May!E31*1)</f>
        <v>4912</v>
      </c>
      <c r="G31" s="8">
        <v>6399</v>
      </c>
      <c r="H31" s="31">
        <f>Apr!H31+G31</f>
        <v>382651</v>
      </c>
      <c r="I31" s="31">
        <f t="shared" si="0"/>
        <v>9505</v>
      </c>
      <c r="J31" s="49">
        <f t="shared" si="1"/>
        <v>1406633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95036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77239</v>
      </c>
      <c r="I32" s="31">
        <f t="shared" si="0"/>
        <v>0</v>
      </c>
      <c r="J32" s="49">
        <f t="shared" si="1"/>
        <v>172275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321246</v>
      </c>
      <c r="E33" s="8"/>
      <c r="F33" s="31">
        <f>(Jul!E33*11)+(Aug!E33*10)+(Sep!E33*9)+(Oct!E33*8)+(Nov!E33*7)+(Dec!E33*6)+(Jan!E33*5)+(Feb!E33*4)+(Mar!E33*3)+(Apr!E33*2)+(May!E33*1)</f>
        <v>14509</v>
      </c>
      <c r="G33" s="8"/>
      <c r="H33" s="31">
        <f>Apr!H33+G33</f>
        <v>373412</v>
      </c>
      <c r="I33" s="31">
        <f t="shared" si="0"/>
        <v>0</v>
      </c>
      <c r="J33" s="49">
        <f t="shared" si="1"/>
        <v>709167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29669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4325</v>
      </c>
      <c r="I34" s="31">
        <f t="shared" si="0"/>
        <v>0</v>
      </c>
      <c r="J34" s="49">
        <f t="shared" si="1"/>
        <v>33994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433390</v>
      </c>
      <c r="E35" s="8"/>
      <c r="F35" s="31">
        <f>(Jul!E35*11)+(Aug!E35*10)+(Sep!E35*9)+(Oct!E35*8)+(Nov!E35*7)+(Dec!E35*6)+(Jan!E35*5)+(Feb!E35*4)+(Mar!E35*3)+(Apr!E35*2)+(May!E35*1)</f>
        <v>31409</v>
      </c>
      <c r="G35" s="8"/>
      <c r="H35" s="31">
        <f>Apr!H35+G35</f>
        <v>418120</v>
      </c>
      <c r="I35" s="31">
        <f t="shared" si="0"/>
        <v>0</v>
      </c>
      <c r="J35" s="49">
        <f t="shared" si="1"/>
        <v>882919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26553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10321</v>
      </c>
      <c r="I37" s="31">
        <f t="shared" si="0"/>
        <v>0</v>
      </c>
      <c r="J37" s="49">
        <f t="shared" si="1"/>
        <v>36874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148121</v>
      </c>
      <c r="E38" s="8"/>
      <c r="F38" s="31">
        <f>(Jul!E38*11)+(Aug!E38*10)+(Sep!E38*9)+(Oct!E38*8)+(Nov!E38*7)+(Dec!E38*6)+(Jan!E38*5)+(Feb!E38*4)+(Mar!E38*3)+(Apr!E38*2)+(May!E38*1)</f>
        <v>10032</v>
      </c>
      <c r="G38" s="8"/>
      <c r="H38" s="31">
        <f>Apr!H38+G38</f>
        <v>90262</v>
      </c>
      <c r="I38" s="31">
        <f t="shared" si="0"/>
        <v>0</v>
      </c>
      <c r="J38" s="49">
        <f t="shared" si="1"/>
        <v>248415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506771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778156</v>
      </c>
      <c r="I39" s="31">
        <f t="shared" si="0"/>
        <v>0</v>
      </c>
      <c r="J39" s="49">
        <f t="shared" si="1"/>
        <v>1284927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160148</v>
      </c>
      <c r="E40" s="8"/>
      <c r="F40" s="31">
        <f>(Jul!E40*11)+(Aug!E40*10)+(Sep!E40*9)+(Oct!E40*8)+(Nov!E40*7)+(Dec!E40*6)+(Jan!E40*5)+(Feb!E40*4)+(Mar!E40*3)+(Apr!E40*2)+(May!E40*1)</f>
        <v>29043</v>
      </c>
      <c r="G40" s="8"/>
      <c r="H40" s="31">
        <f>Apr!H40+G40</f>
        <v>328829</v>
      </c>
      <c r="I40" s="31">
        <f t="shared" si="0"/>
        <v>0</v>
      </c>
      <c r="J40" s="49">
        <f t="shared" si="1"/>
        <v>518020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103456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90450</v>
      </c>
      <c r="I41" s="31">
        <f t="shared" si="0"/>
        <v>0</v>
      </c>
      <c r="J41" s="49">
        <f t="shared" si="1"/>
        <v>193906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>
        <v>205</v>
      </c>
      <c r="D42" s="31">
        <f>(Jul!C42*11)+(Aug!C42*10)+(Sep!C42*9)+(Oct!C42*8)+(Nov!C42*7)+(Dec!C42*6)+(Jan!C42*5)+(Feb!C42*4)+(Mar!C42*3)+(Apr!C42*2)+(May!C42*1)</f>
        <v>109681</v>
      </c>
      <c r="E42" s="8"/>
      <c r="F42" s="31">
        <f>(Jul!E42*11)+(Aug!E42*10)+(Sep!E42*9)+(Oct!E42*8)+(Nov!E42*7)+(Dec!E42*6)+(Jan!E42*5)+(Feb!E42*4)+(Mar!E42*3)+(Apr!E42*2)+(May!E42*1)</f>
        <v>0</v>
      </c>
      <c r="G42" s="8">
        <v>4937</v>
      </c>
      <c r="H42" s="31">
        <f>Apr!H42+G42</f>
        <v>82861</v>
      </c>
      <c r="I42" s="31">
        <f t="shared" si="0"/>
        <v>5142</v>
      </c>
      <c r="J42" s="49">
        <f t="shared" si="1"/>
        <v>192542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277688</v>
      </c>
      <c r="E43" s="8"/>
      <c r="F43" s="31">
        <f>(Jul!E43*11)+(Aug!E43*10)+(Sep!E43*9)+(Oct!E43*8)+(Nov!E43*7)+(Dec!E43*6)+(Jan!E43*5)+(Feb!E43*4)+(Mar!E43*3)+(Apr!E43*2)+(May!E43*1)</f>
        <v>1800</v>
      </c>
      <c r="G43" s="8"/>
      <c r="H43" s="31">
        <f>Apr!H43+G43</f>
        <v>435190</v>
      </c>
      <c r="I43" s="31">
        <f t="shared" si="0"/>
        <v>0</v>
      </c>
      <c r="J43" s="49">
        <f t="shared" si="1"/>
        <v>714678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395368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561134</v>
      </c>
      <c r="I44" s="31">
        <f t="shared" si="0"/>
        <v>0</v>
      </c>
      <c r="J44" s="49">
        <f t="shared" si="1"/>
        <v>956502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41045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188593</v>
      </c>
      <c r="I45" s="31">
        <f t="shared" si="0"/>
        <v>0</v>
      </c>
      <c r="J45" s="49">
        <f t="shared" si="1"/>
        <v>229638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12996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21496</v>
      </c>
      <c r="I46" s="31">
        <f t="shared" si="0"/>
        <v>0</v>
      </c>
      <c r="J46" s="49">
        <f t="shared" si="1"/>
        <v>34492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364998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210972</v>
      </c>
      <c r="I47" s="31">
        <f t="shared" si="0"/>
        <v>0</v>
      </c>
      <c r="J47" s="49">
        <f t="shared" si="1"/>
        <v>575970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456896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770811</v>
      </c>
      <c r="I48" s="31">
        <f t="shared" si="0"/>
        <v>0</v>
      </c>
      <c r="J48" s="49">
        <f t="shared" si="1"/>
        <v>1227707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298442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176174</v>
      </c>
      <c r="I49" s="31">
        <f t="shared" si="0"/>
        <v>0</v>
      </c>
      <c r="J49" s="49">
        <f t="shared" si="1"/>
        <v>474616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113123</v>
      </c>
      <c r="E50" s="8"/>
      <c r="F50" s="31">
        <f>(Jul!E50*11)+(Aug!E50*10)+(Sep!E50*9)+(Oct!E50*8)+(Nov!E50*7)+(Dec!E50*6)+(Jan!E50*5)+(Feb!E50*4)+(Mar!E50*3)+(Apr!E50*2)+(May!E50*1)</f>
        <v>13190</v>
      </c>
      <c r="G50" s="8"/>
      <c r="H50" s="31">
        <f>Apr!H50+G50</f>
        <v>64552</v>
      </c>
      <c r="I50" s="31">
        <f t="shared" si="0"/>
        <v>0</v>
      </c>
      <c r="J50" s="49">
        <f t="shared" si="1"/>
        <v>190865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308</v>
      </c>
      <c r="D51" s="31">
        <f>(Jul!C51*11)+(Aug!C51*10)+(Sep!C51*9)+(Oct!C51*8)+(Nov!C51*7)+(Dec!C51*6)+(Jan!C51*5)+(Feb!C51*4)+(Mar!C51*3)+(Apr!C51*2)+(May!C51*1)</f>
        <v>387821</v>
      </c>
      <c r="E51" s="8"/>
      <c r="F51" s="31">
        <f>(Jul!E51*11)+(Aug!E51*10)+(Sep!E51*9)+(Oct!E51*8)+(Nov!E51*7)+(Dec!E51*6)+(Jan!E51*5)+(Feb!E51*4)+(Mar!E51*3)+(Apr!E51*2)+(May!E51*1)</f>
        <v>0</v>
      </c>
      <c r="G51" s="8">
        <v>836</v>
      </c>
      <c r="H51" s="31">
        <f>Apr!H51+G51</f>
        <v>301571</v>
      </c>
      <c r="I51" s="31">
        <f t="shared" si="0"/>
        <v>1144</v>
      </c>
      <c r="J51" s="49">
        <f t="shared" si="1"/>
        <v>689392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155200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86780</v>
      </c>
      <c r="I52" s="31">
        <f t="shared" si="0"/>
        <v>0</v>
      </c>
      <c r="J52" s="49">
        <f t="shared" si="1"/>
        <v>241980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11127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60832</v>
      </c>
      <c r="I53" s="31">
        <f t="shared" si="0"/>
        <v>0</v>
      </c>
      <c r="J53" s="49">
        <f t="shared" si="1"/>
        <v>71959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86969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50085</v>
      </c>
      <c r="I54" s="31">
        <f t="shared" si="0"/>
        <v>0</v>
      </c>
      <c r="J54" s="49">
        <f t="shared" si="1"/>
        <v>137054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493346</v>
      </c>
      <c r="E55" s="8"/>
      <c r="F55" s="31">
        <f>(Jul!E55*11)+(Aug!E55*10)+(Sep!E55*9)+(Oct!E55*8)+(Nov!E55*7)+(Dec!E55*6)+(Jan!E55*5)+(Feb!E55*4)+(Mar!E55*3)+(Apr!E55*2)+(May!E55*1)</f>
        <v>21078</v>
      </c>
      <c r="G55" s="8"/>
      <c r="H55" s="31">
        <f>Apr!H55+G55</f>
        <v>681068</v>
      </c>
      <c r="I55" s="31">
        <f t="shared" si="0"/>
        <v>0</v>
      </c>
      <c r="J55" s="49">
        <f t="shared" si="1"/>
        <v>1195492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8718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227</v>
      </c>
      <c r="I56" s="31">
        <f t="shared" si="0"/>
        <v>0</v>
      </c>
      <c r="J56" s="49">
        <f t="shared" si="1"/>
        <v>8945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55841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44849</v>
      </c>
      <c r="I57" s="31">
        <f t="shared" si="0"/>
        <v>0</v>
      </c>
      <c r="J57" s="49">
        <f t="shared" si="1"/>
        <v>100690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94261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122550</v>
      </c>
      <c r="I58" s="31">
        <f t="shared" si="0"/>
        <v>0</v>
      </c>
      <c r="J58" s="49">
        <f t="shared" si="1"/>
        <v>216811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89004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112382</v>
      </c>
      <c r="I59" s="31">
        <f t="shared" si="0"/>
        <v>0</v>
      </c>
      <c r="J59" s="49">
        <f t="shared" si="1"/>
        <v>201386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2960</v>
      </c>
      <c r="D60" s="31">
        <f>(Jul!C60*11)+(Aug!C60*10)+(Sep!C60*9)+(Oct!C60*8)+(Nov!C60*7)+(Dec!C60*6)+(Jan!C60*5)+(Feb!C60*4)+(Mar!C60*3)+(Apr!C60*2)+(May!C60*1)</f>
        <v>1292706</v>
      </c>
      <c r="E60" s="8"/>
      <c r="F60" s="31">
        <f>(Jul!E60*11)+(Aug!E60*10)+(Sep!E60*9)+(Oct!E60*8)+(Nov!E60*7)+(Dec!E60*6)+(Jan!E60*5)+(Feb!E60*4)+(Mar!E60*3)+(Apr!E60*2)+(May!E60*1)</f>
        <v>16332</v>
      </c>
      <c r="G60" s="8">
        <v>458</v>
      </c>
      <c r="H60" s="31">
        <f>Apr!H60+G60</f>
        <v>1435681</v>
      </c>
      <c r="I60" s="31">
        <f t="shared" si="0"/>
        <v>3418</v>
      </c>
      <c r="J60" s="49">
        <f t="shared" si="1"/>
        <v>2744719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38073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12183</v>
      </c>
      <c r="I61" s="31">
        <f t="shared" si="0"/>
        <v>0</v>
      </c>
      <c r="J61" s="49">
        <f t="shared" si="1"/>
        <v>50256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23412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10821</v>
      </c>
      <c r="I62" s="31">
        <f t="shared" si="0"/>
        <v>0</v>
      </c>
      <c r="J62" s="49">
        <f t="shared" si="1"/>
        <v>34233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125098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157431</v>
      </c>
      <c r="I63" s="31">
        <f t="shared" si="0"/>
        <v>0</v>
      </c>
      <c r="J63" s="49">
        <f t="shared" si="1"/>
        <v>282529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19639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18020</v>
      </c>
      <c r="I64" s="31">
        <f t="shared" ref="I64:I71" si="2">C64+E64+G64</f>
        <v>0</v>
      </c>
      <c r="J64" s="49">
        <f t="shared" ref="J64:J71" si="3">D64+F64+H64</f>
        <v>37659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22572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5160</v>
      </c>
      <c r="I66" s="31">
        <f t="shared" si="2"/>
        <v>0</v>
      </c>
      <c r="J66" s="49">
        <f t="shared" si="3"/>
        <v>27732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46897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8321</v>
      </c>
      <c r="I69" s="31">
        <f t="shared" si="2"/>
        <v>0</v>
      </c>
      <c r="J69" s="49">
        <f t="shared" si="3"/>
        <v>55218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29434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17491</v>
      </c>
      <c r="I70" s="31">
        <f t="shared" si="2"/>
        <v>0</v>
      </c>
      <c r="J70" s="49">
        <f t="shared" si="3"/>
        <v>46925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439734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380748</v>
      </c>
      <c r="I71" s="31">
        <f t="shared" si="2"/>
        <v>0</v>
      </c>
      <c r="J71" s="49">
        <f t="shared" si="3"/>
        <v>820482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20736</v>
      </c>
      <c r="D72" s="32">
        <f t="shared" si="4"/>
        <v>3585930</v>
      </c>
      <c r="E72" s="32">
        <f t="shared" si="4"/>
        <v>3710</v>
      </c>
      <c r="F72" s="32">
        <f t="shared" si="4"/>
        <v>38608</v>
      </c>
      <c r="G72" s="32">
        <f t="shared" si="4"/>
        <v>95716</v>
      </c>
      <c r="H72" s="32">
        <f t="shared" si="4"/>
        <v>3385964</v>
      </c>
      <c r="I72" s="32">
        <f t="shared" si="4"/>
        <v>120162</v>
      </c>
      <c r="J72" s="32">
        <f t="shared" si="4"/>
        <v>7010502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3473</v>
      </c>
      <c r="D73" s="32">
        <f t="shared" si="5"/>
        <v>7314479</v>
      </c>
      <c r="E73" s="32">
        <f t="shared" si="5"/>
        <v>0</v>
      </c>
      <c r="F73" s="32">
        <f t="shared" si="5"/>
        <v>137393</v>
      </c>
      <c r="G73" s="32">
        <f t="shared" si="5"/>
        <v>6231</v>
      </c>
      <c r="H73" s="32">
        <f t="shared" si="5"/>
        <v>8189097</v>
      </c>
      <c r="I73" s="32">
        <f t="shared" si="5"/>
        <v>9704</v>
      </c>
      <c r="J73" s="32">
        <f t="shared" si="5"/>
        <v>15640969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24209</v>
      </c>
      <c r="D74" s="32">
        <f t="shared" ref="D74:J74" si="6">SUM(D72:D73)</f>
        <v>10900409</v>
      </c>
      <c r="E74" s="32">
        <f t="shared" si="6"/>
        <v>3710</v>
      </c>
      <c r="F74" s="32">
        <f t="shared" si="6"/>
        <v>176001</v>
      </c>
      <c r="G74" s="32">
        <f t="shared" si="6"/>
        <v>101947</v>
      </c>
      <c r="H74" s="32">
        <f t="shared" si="6"/>
        <v>11575061</v>
      </c>
      <c r="I74" s="32">
        <f t="shared" si="6"/>
        <v>129866</v>
      </c>
      <c r="J74" s="32">
        <f t="shared" si="6"/>
        <v>22651471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workbookViewId="0">
      <pane ySplit="4" topLeftCell="A5" activePane="bottomLeft" state="frozen"/>
      <selection pane="bottomLeft" activeCell="J27" sqref="J27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7304</v>
      </c>
      <c r="D5" s="49">
        <f>(Jul!C5*12)+(Aug!C5*11)+(Sep!C5*10)+(Oct!C5*9)+(Nov!C5*8)+(Dec!C5*7)+(Jan!C5*6)+(Feb!C5*5)+(Mar!C5*4)+(Apr!C5*3)+(May!C5*2)+(Jun!C5*1)</f>
        <v>906246</v>
      </c>
      <c r="E5" s="8"/>
      <c r="F5" s="49">
        <f>(Jul!E5*12)+(Aug!E5*11)+(Sep!E5*10)+(Oct!E5*9)+(Nov!E5*8)+(Dec!E5*7)+(Jan!E5*6)+(Feb!E5*5)+(Mar!E5*4)+(Apr!E5*3)+(May!E5*2)+(Jun!E5*1)</f>
        <v>24923</v>
      </c>
      <c r="G5" s="8">
        <v>125277</v>
      </c>
      <c r="H5" s="31">
        <f>May!H5+G5</f>
        <v>1046378</v>
      </c>
      <c r="I5" s="31">
        <f t="shared" ref="I5:I63" si="0">C5+E5+G5</f>
        <v>132581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1977547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126113</v>
      </c>
      <c r="E6" s="8"/>
      <c r="F6" s="49">
        <f>(Jul!E6*12)+(Aug!E6*11)+(Sep!E6*10)+(Oct!E6*9)+(Nov!E6*8)+(Dec!E6*7)+(Jan!E6*6)+(Feb!E6*5)+(Mar!E6*4)+(Apr!E6*3)+(May!E6*2)+(Jun!E6*1)</f>
        <v>7368</v>
      </c>
      <c r="G6" s="8"/>
      <c r="H6" s="31">
        <f>May!H6+G6</f>
        <v>138529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272010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22772</v>
      </c>
      <c r="E7" s="8">
        <v>426</v>
      </c>
      <c r="F7" s="49">
        <f>(Jul!E7*12)+(Aug!E7*11)+(Sep!E7*10)+(Oct!E7*9)+(Nov!E7*8)+(Dec!E7*7)+(Jan!E7*6)+(Feb!E7*5)+(Mar!E7*4)+(Apr!E7*3)+(May!E7*2)+(Jun!E7*1)</f>
        <v>426</v>
      </c>
      <c r="G7" s="8">
        <v>9360</v>
      </c>
      <c r="H7" s="31">
        <f>May!H7+G7</f>
        <v>34300</v>
      </c>
      <c r="I7" s="31">
        <f t="shared" si="0"/>
        <v>9786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57498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24468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10772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35240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2570</v>
      </c>
      <c r="D9" s="49">
        <f>(Jul!C9*12)+(Aug!C9*11)+(Sep!C9*10)+(Oct!C9*9)+(Nov!C9*8)+(Dec!C9*7)+(Jan!C9*6)+(Feb!C9*5)+(Mar!C9*4)+(Apr!C9*3)+(May!C9*2)+(Jun!C9*1)</f>
        <v>259615</v>
      </c>
      <c r="E9" s="8"/>
      <c r="F9" s="49">
        <f>(Jul!E9*12)+(Aug!E9*11)+(Sep!E9*10)+(Oct!E9*9)+(Nov!E9*8)+(Dec!E9*7)+(Jan!E9*6)+(Feb!E9*5)+(Mar!E9*4)+(Apr!E9*3)+(May!E9*2)+(Jun!E9*1)</f>
        <v>0</v>
      </c>
      <c r="G9" s="8">
        <v>3917</v>
      </c>
      <c r="H9" s="31">
        <f>May!H9+G9</f>
        <v>241509</v>
      </c>
      <c r="I9" s="31">
        <f t="shared" si="0"/>
        <v>6487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501124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>
        <v>10296</v>
      </c>
      <c r="D10" s="49">
        <f>(Jul!C10*12)+(Aug!C10*11)+(Sep!C10*10)+(Oct!C10*9)+(Nov!C10*8)+(Dec!C10*7)+(Jan!C10*6)+(Feb!C10*5)+(Mar!C10*4)+(Apr!C10*3)+(May!C10*2)+(Jun!C10*1)</f>
        <v>352561</v>
      </c>
      <c r="E10" s="8"/>
      <c r="F10" s="49">
        <f>(Jul!E10*12)+(Aug!E10*11)+(Sep!E10*10)+(Oct!E10*9)+(Nov!E10*8)+(Dec!E10*7)+(Jan!E10*6)+(Feb!E10*5)+(Mar!E10*4)+(Apr!E10*3)+(May!E10*2)+(Jun!E10*1)</f>
        <v>4000</v>
      </c>
      <c r="G10" s="8">
        <v>14172</v>
      </c>
      <c r="H10" s="31">
        <f>May!H10+G10</f>
        <v>507498</v>
      </c>
      <c r="I10" s="31">
        <f t="shared" si="0"/>
        <v>24468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864059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54581</v>
      </c>
      <c r="E11" s="8"/>
      <c r="F11" s="49">
        <f>(Jul!E11*12)+(Aug!E11*11)+(Sep!E11*10)+(Oct!E11*9)+(Nov!E11*8)+(Dec!E11*7)+(Jan!E11*6)+(Feb!E11*5)+(Mar!E11*4)+(Apr!E11*3)+(May!E11*2)+(Jun!E11*1)</f>
        <v>0</v>
      </c>
      <c r="G11" s="8"/>
      <c r="H11" s="31">
        <f>May!H11+G11</f>
        <v>63803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118384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21129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26976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48105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59617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65702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125319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>
        <v>3834</v>
      </c>
      <c r="D14" s="49">
        <f>(Jul!C14*12)+(Aug!C14*11)+(Sep!C14*10)+(Oct!C14*9)+(Nov!C14*8)+(Dec!C14*7)+(Jan!C14*6)+(Feb!C14*5)+(Mar!C14*4)+(Apr!C14*3)+(May!C14*2)+(Jun!C14*1)</f>
        <v>132911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246256</v>
      </c>
      <c r="I14" s="31">
        <f t="shared" si="0"/>
        <v>3834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379167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62428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29903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92331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142</v>
      </c>
      <c r="D16" s="49">
        <f>(Jul!C16*12)+(Aug!C16*11)+(Sep!C16*10)+(Oct!C16*9)+(Nov!C16*8)+(Dec!C16*7)+(Jan!C16*6)+(Feb!C16*5)+(Mar!C16*4)+(Apr!C16*3)+(May!C16*2)+(Jun!C16*1)</f>
        <v>276937</v>
      </c>
      <c r="E16" s="8"/>
      <c r="F16" s="49">
        <f>(Jul!E16*12)+(Aug!E16*11)+(Sep!E16*10)+(Oct!E16*9)+(Nov!E16*8)+(Dec!E16*7)+(Jan!E16*6)+(Feb!E16*5)+(Mar!E16*4)+(Apr!E16*3)+(May!E16*2)+(Jun!E16*1)</f>
        <v>0</v>
      </c>
      <c r="G16" s="8">
        <v>569</v>
      </c>
      <c r="H16" s="31">
        <f>May!H16+G16</f>
        <v>249875</v>
      </c>
      <c r="I16" s="31">
        <f t="shared" si="0"/>
        <v>711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526812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>
        <v>3106</v>
      </c>
      <c r="D17" s="49">
        <f>(Jul!C17*12)+(Aug!C17*11)+(Sep!C17*10)+(Oct!C17*9)+(Nov!C17*8)+(Dec!C17*7)+(Jan!C17*6)+(Feb!C17*5)+(Mar!C17*4)+(Apr!C17*3)+(May!C17*2)+(Jun!C17*1)</f>
        <v>100697</v>
      </c>
      <c r="E17" s="8"/>
      <c r="F17" s="49">
        <f>(Jul!E17*12)+(Aug!E17*11)+(Sep!E17*10)+(Oct!E17*9)+(Nov!E17*8)+(Dec!E17*7)+(Jan!E17*6)+(Feb!E17*5)+(Mar!E17*4)+(Apr!E17*3)+(May!E17*2)+(Jun!E17*1)</f>
        <v>0</v>
      </c>
      <c r="G17" s="8">
        <v>22160</v>
      </c>
      <c r="H17" s="31">
        <f>May!H17+G17</f>
        <v>91971</v>
      </c>
      <c r="I17" s="31">
        <f t="shared" si="0"/>
        <v>25266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192668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24848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9171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34019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1588</v>
      </c>
      <c r="D21" s="49">
        <f>(Jul!C21*12)+(Aug!C21*11)+(Sep!C21*10)+(Oct!C21*9)+(Nov!C21*8)+(Dec!C21*7)+(Jan!C21*6)+(Feb!C21*5)+(Mar!C21*4)+(Apr!C21*3)+(May!C21*2)+(Jun!C21*1)</f>
        <v>113074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1588</v>
      </c>
      <c r="H21" s="31">
        <f>May!H21+G21</f>
        <v>151517</v>
      </c>
      <c r="I21" s="31">
        <f t="shared" si="0"/>
        <v>3176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264591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30606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10369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40975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2018</v>
      </c>
      <c r="D23" s="49">
        <f>(Jul!C23*12)+(Aug!C23*11)+(Sep!C23*10)+(Oct!C23*9)+(Nov!C23*8)+(Dec!C23*7)+(Jan!C23*6)+(Feb!C23*5)+(Mar!C23*4)+(Apr!C23*3)+(May!C23*2)+(Jun!C23*1)</f>
        <v>2018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2018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2018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88119</v>
      </c>
      <c r="E24" s="8"/>
      <c r="F24" s="49">
        <f>(Jul!E24*12)+(Aug!E24*11)+(Sep!E24*10)+(Oct!E24*9)+(Nov!E24*8)+(Dec!E24*7)+(Jan!E24*6)+(Feb!E24*5)+(Mar!E24*4)+(Apr!E24*3)+(May!E24*2)+(Jun!E24*1)</f>
        <v>8022</v>
      </c>
      <c r="G24" s="8"/>
      <c r="H24" s="31">
        <f>May!H24+G24</f>
        <v>33815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129956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45253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19659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26)+(Apr!C25*3+Apr!E25*3+Apr!G25)+(May!C25*2+May!E25*2+May!G25)+(Jun!C25*1+Jun!E25*1+Jun!G25)</f>
        <v>64912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114903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113716</v>
      </c>
      <c r="I26" s="31">
        <f t="shared" si="0"/>
        <v>0</v>
      </c>
      <c r="J26" s="49">
        <v>228619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70755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23961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94716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26068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13922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39990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8729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3468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12197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78435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47286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125721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3106</v>
      </c>
      <c r="D31" s="49">
        <f>(Jul!C31*12)+(Aug!C31*11)+(Sep!C31*10)+(Oct!C31*9)+(Nov!C31*8)+(Dec!C31*7)+(Jan!C31*6)+(Feb!C31*5)+(Mar!C31*4)+(Apr!C31*3)+(May!C31*2)+(Jun!C31*1)</f>
        <v>1132323</v>
      </c>
      <c r="E31" s="8"/>
      <c r="F31" s="49">
        <f>(Jul!E31*12)+(Aug!E31*11)+(Sep!E31*10)+(Oct!E31*9)+(Nov!E31*8)+(Dec!E31*7)+(Jan!E31*6)+(Feb!E31*5)+(Mar!E31*4)+(Apr!E31*3)+(May!E31*2)+(Jun!E31*1)</f>
        <v>6140</v>
      </c>
      <c r="G31" s="8">
        <v>58296</v>
      </c>
      <c r="H31" s="31">
        <f>May!H31+G31</f>
        <v>440947</v>
      </c>
      <c r="I31" s="31">
        <f t="shared" si="0"/>
        <v>61402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1579410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108849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77239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186088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>
        <v>365</v>
      </c>
      <c r="D33" s="49">
        <f>(Jul!C33*12)+(Aug!C33*11)+(Sep!C33*10)+(Oct!C33*9)+(Nov!C33*8)+(Dec!C33*7)+(Jan!C33*6)+(Feb!C33*5)+(Mar!C33*4)+(Apr!C33*3)+(May!C33*2)+(Jun!C33*1)</f>
        <v>373144</v>
      </c>
      <c r="E33" s="8"/>
      <c r="F33" s="49">
        <f>(Jul!E33*12)+(Aug!E33*11)+(Sep!E33*10)+(Oct!E33*9)+(Nov!E33*8)+(Dec!E33*7)+(Jan!E33*6)+(Feb!E33*5)+(Mar!E33*4)+(Apr!E33*3)+(May!E33*2)+(Jun!E33*1)</f>
        <v>15828</v>
      </c>
      <c r="G33" s="8">
        <v>365</v>
      </c>
      <c r="H33" s="31">
        <f>May!H33+G33</f>
        <v>373777</v>
      </c>
      <c r="I33" s="31">
        <f t="shared" si="0"/>
        <v>730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762749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34174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4325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38499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>
        <v>3966</v>
      </c>
      <c r="D35" s="49">
        <f>(Jul!C35*12)+(Aug!C35*11)+(Sep!C35*10)+(Oct!C35*9)+(Nov!C35*8)+(Dec!C35*7)+(Jan!C35*6)+(Feb!C35*5)+(Mar!C35*4)+(Apr!C35*3)+(May!C35*2)+(Jun!C35*1)</f>
        <v>504769</v>
      </c>
      <c r="E35" s="8"/>
      <c r="F35" s="49">
        <f>(Jul!E35*12)+(Aug!E35*11)+(Sep!E35*10)+(Oct!E35*9)+(Nov!E35*8)+(Dec!E35*7)+(Jan!E35*6)+(Feb!E35*5)+(Mar!E35*4)+(Apr!E35*3)+(May!E35*2)+(Jun!E35*1)</f>
        <v>35500</v>
      </c>
      <c r="G35" s="8"/>
      <c r="H35" s="31">
        <f>May!H35+G35</f>
        <v>418120</v>
      </c>
      <c r="I35" s="31">
        <f t="shared" si="0"/>
        <v>3966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958389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30899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10321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41220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>
        <v>2266</v>
      </c>
      <c r="D38" s="49">
        <f>(Jul!C38*12)+(Aug!C38*11)+(Sep!C38*10)+(Oct!C38*9)+(Nov!C38*8)+(Dec!C38*7)+(Jan!C38*6)+(Feb!C38*5)+(Mar!C38*4)+(Apr!C38*3)+(May!C38*2)+(Jun!C38*1)</f>
        <v>174077</v>
      </c>
      <c r="E38" s="8"/>
      <c r="F38" s="49">
        <f>(Jul!E38*12)+(Aug!E38*11)+(Sep!E38*10)+(Oct!E38*9)+(Nov!E38*8)+(Dec!E38*7)+(Jan!E38*6)+(Feb!E38*5)+(Mar!E38*4)+(Apr!E38*3)+(May!E38*2)+(Jun!E38*1)</f>
        <v>11704</v>
      </c>
      <c r="G38" s="8">
        <v>4460</v>
      </c>
      <c r="H38" s="31">
        <f>May!H38+G38</f>
        <v>94722</v>
      </c>
      <c r="I38" s="31">
        <f t="shared" si="0"/>
        <v>6726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280503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3263</v>
      </c>
      <c r="D39" s="49">
        <f>(Jul!C39*12)+(Aug!C39*11)+(Sep!C39*10)+(Oct!C39*9)+(Nov!C39*8)+(Dec!C39*7)+(Jan!C39*6)+(Feb!C39*5)+(Mar!C39*4)+(Apr!C39*3)+(May!C39*2)+(Jun!C39*1)</f>
        <v>589220</v>
      </c>
      <c r="E39" s="8"/>
      <c r="F39" s="49">
        <f>(Jul!E39*12)+(Aug!E39*11)+(Sep!E39*10)+(Oct!E39*9)+(Nov!E39*8)+(Dec!E39*7)+(Jan!E39*6)+(Feb!E39*5)+(Mar!E39*4)+(Apr!E39*3)+(May!E39*2)+(Jun!E39*1)</f>
        <v>0</v>
      </c>
      <c r="G39" s="8">
        <v>17058</v>
      </c>
      <c r="H39" s="31">
        <f>May!H39+G39</f>
        <v>795214</v>
      </c>
      <c r="I39" s="31">
        <f t="shared" si="0"/>
        <v>20321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1384434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>
        <v>2404</v>
      </c>
      <c r="D40" s="49">
        <f>(Jul!C40*12)+(Aug!C40*11)+(Sep!C40*10)+(Oct!C40*9)+(Nov!C40*8)+(Dec!C40*7)+(Jan!C40*6)+(Feb!C40*5)+(Mar!C40*4)+(Apr!C40*3)+(May!C40*2)+(Jun!C40*1)</f>
        <v>188267</v>
      </c>
      <c r="E40" s="8"/>
      <c r="F40" s="49">
        <f>(Jul!E40*12)+(Aug!E40*11)+(Sep!E40*10)+(Oct!E40*9)+(Nov!E40*8)+(Dec!E40*7)+(Jan!E40*6)+(Feb!E40*5)+(Mar!E40*4)+(Apr!E40*3)+(May!E40*2)+(Jun!E40*1)</f>
        <v>32270</v>
      </c>
      <c r="G40" s="8">
        <v>8788</v>
      </c>
      <c r="H40" s="31">
        <f>May!H40+G40</f>
        <v>337617</v>
      </c>
      <c r="I40" s="31">
        <f t="shared" si="0"/>
        <v>11192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558154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116844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90450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207294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3887</v>
      </c>
      <c r="D42" s="49">
        <f>(Jul!C42*12)+(Aug!C42*11)+(Sep!C42*10)+(Oct!C42*9)+(Nov!C42*8)+(Dec!C42*7)+(Jan!C42*6)+(Feb!C42*5)+(Mar!C42*4)+(Apr!C42*3)+(May!C42*2)+(Jun!C42*1)</f>
        <v>130423</v>
      </c>
      <c r="E42" s="8"/>
      <c r="F42" s="49">
        <f>(Jul!E42*12)+(Aug!E42*11)+(Sep!E42*10)+(Oct!E42*9)+(Nov!E42*8)+(Dec!E42*7)+(Jan!E42*6)+(Feb!E42*5)+(Mar!E42*4)+(Apr!E42*3)+(May!E42*2)+(Jun!E42*1)</f>
        <v>0</v>
      </c>
      <c r="G42" s="8">
        <v>1201</v>
      </c>
      <c r="H42" s="31">
        <f>May!H42+G42</f>
        <v>84062</v>
      </c>
      <c r="I42" s="31">
        <f t="shared" si="0"/>
        <v>5088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43)+(Apr!C42*3+Apr!E42*3+Apr!G42)+(May!C42*2+May!E42*2+May!G42)+(Jun!C42*1+Jun!E42*1+Jun!G42)</f>
        <v>214485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1796</v>
      </c>
      <c r="D43" s="49">
        <f>(Jul!C43*12)+(Aug!C43*11)+(Sep!C43*10)+(Oct!C43*9)+(Nov!C43*8)+(Dec!C43*7)+(Jan!C43*6)+(Feb!C43*5)+(Mar!C43*4)+(Apr!C43*3)+(May!C43*2)+(Jun!C43*1)</f>
        <v>328357</v>
      </c>
      <c r="E43" s="8"/>
      <c r="F43" s="49">
        <f>(Jul!E43*12)+(Aug!E43*11)+(Sep!E43*10)+(Oct!E43*9)+(Nov!E43*8)+(Dec!E43*7)+(Jan!E43*6)+(Feb!E43*5)+(Mar!E43*4)+(Apr!E43*3)+(May!E43*2)+(Jun!E43*1)</f>
        <v>2100</v>
      </c>
      <c r="G43" s="8">
        <v>13105</v>
      </c>
      <c r="H43" s="31">
        <f>May!H43+G43</f>
        <v>448295</v>
      </c>
      <c r="I43" s="31">
        <f t="shared" si="0"/>
        <v>14901</v>
      </c>
      <c r="J43" s="49">
        <v>793653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295</v>
      </c>
      <c r="D44" s="49">
        <f>(Jul!C44*12)+(Aug!C44*11)+(Sep!C44*10)+(Oct!C44*9)+(Nov!C44*8)+(Dec!C44*7)+(Jan!C44*6)+(Feb!C44*5)+(Mar!C44*4)+(Apr!C44*3)+(May!C44*2)+(Jun!C44*1)</f>
        <v>449867</v>
      </c>
      <c r="E44" s="8"/>
      <c r="F44" s="49">
        <f>(Jul!E44*12)+(Aug!E44*11)+(Sep!E44*10)+(Oct!E44*9)+(Nov!E44*8)+(Dec!E44*7)+(Jan!E44*6)+(Feb!E44*5)+(Mar!E44*4)+(Apr!E44*3)+(May!E44*2)+(Jun!E44*1)</f>
        <v>0</v>
      </c>
      <c r="G44" s="8">
        <v>23414</v>
      </c>
      <c r="H44" s="31">
        <f>May!H44+G44</f>
        <v>584548</v>
      </c>
      <c r="I44" s="31">
        <f t="shared" si="0"/>
        <v>23709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1034415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47223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188593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235816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16245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21496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37741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407116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210972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618088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>
        <v>3422</v>
      </c>
      <c r="D48" s="49">
        <f>(Jul!C48*12)+(Aug!C48*11)+(Sep!C48*10)+(Oct!C48*9)+(Nov!C48*8)+(Dec!C48*7)+(Jan!C48*6)+(Feb!C48*5)+(Mar!C48*4)+(Apr!C48*3)+(May!C48*2)+(Jun!C48*1)</f>
        <v>529415</v>
      </c>
      <c r="E48" s="8"/>
      <c r="F48" s="49">
        <f>(Jul!E48*12)+(Aug!E48*11)+(Sep!E48*10)+(Oct!E48*9)+(Nov!E48*8)+(Dec!E48*7)+(Jan!E48*6)+(Feb!E48*5)+(Mar!E48*4)+(Apr!E48*3)+(May!E48*2)+(Jun!E48*1)</f>
        <v>0</v>
      </c>
      <c r="G48" s="8">
        <v>6154</v>
      </c>
      <c r="H48" s="31">
        <f>May!H48+G48</f>
        <v>776965</v>
      </c>
      <c r="I48" s="31">
        <f t="shared" si="0"/>
        <v>9576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1306380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>
        <v>3106</v>
      </c>
      <c r="D49" s="49">
        <f>(Jul!C49*12)+(Aug!C49*11)+(Sep!C49*10)+(Oct!C49*9)+(Nov!C49*8)+(Dec!C49*7)+(Jan!C49*6)+(Feb!C49*5)+(Mar!C49*4)+(Apr!C49*3)+(May!C49*2)+(Jun!C49*1)</f>
        <v>355134</v>
      </c>
      <c r="E49" s="8"/>
      <c r="F49" s="49">
        <f>(Jul!E49*12)+(Aug!E49*11)+(Sep!E49*10)+(Oct!E49*9)+(Nov!E49*8)+(Dec!E49*7)+(Jan!E49*6)+(Feb!E49*5)+(Mar!E49*4)+(Apr!E49*3)+(May!E49*2)+(Jun!E49*1)</f>
        <v>0</v>
      </c>
      <c r="G49" s="8">
        <v>9754</v>
      </c>
      <c r="H49" s="31">
        <f>May!H49+G49</f>
        <v>185928</v>
      </c>
      <c r="I49" s="31">
        <f t="shared" si="0"/>
        <v>12860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541062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125796</v>
      </c>
      <c r="E50" s="8"/>
      <c r="F50" s="49">
        <f>(Jul!E50*12)+(Aug!E50*11)+(Sep!E50*10)+(Oct!E50*9)+(Nov!E50*8)+(Dec!E50*7)+(Jan!E50*6)+(Feb!E50*5)+(Mar!E50*4)+(Apr!E50*3)+(May!E50*2)+(Jun!E50*1)</f>
        <v>14509</v>
      </c>
      <c r="G50" s="8"/>
      <c r="H50" s="31">
        <f>May!H50+G50</f>
        <v>64552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204857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434745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301571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736316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183401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86780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270181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14010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60832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74842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>
        <v>57</v>
      </c>
      <c r="D54" s="49">
        <f>(Jul!C54*12)+(Aug!C54*11)+(Sep!C54*10)+(Oct!C54*9)+(Nov!C54*8)+(Dec!C54*7)+(Jan!C54*6)+(Feb!C54*5)+(Mar!C54*4)+(Apr!C54*3)+(May!C54*2)+(Jun!C54*1)</f>
        <v>99046</v>
      </c>
      <c r="E54" s="8"/>
      <c r="F54" s="49">
        <f>(Jul!E54*12)+(Aug!E54*11)+(Sep!E54*10)+(Oct!E54*9)+(Nov!E54*8)+(Dec!E54*7)+(Jan!E54*6)+(Feb!E54*5)+(Mar!E54*4)+(Apr!E54*3)+(May!E54*2)+(Jun!E54*1)</f>
        <v>0</v>
      </c>
      <c r="G54" s="8">
        <v>25796</v>
      </c>
      <c r="H54" s="31">
        <f>May!H54+G54</f>
        <v>75881</v>
      </c>
      <c r="I54" s="31">
        <f t="shared" si="0"/>
        <v>25853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174927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3807</v>
      </c>
      <c r="D55" s="49">
        <f>(Jul!C55*12)+(Aug!C55*11)+(Sep!C55*10)+(Oct!C55*9)+(Nov!C55*8)+(Dec!C55*7)+(Jan!C55*6)+(Feb!C55*5)+(Mar!C55*4)+(Apr!C55*3)+(May!C55*2)+(Jun!C55*1)</f>
        <v>571607</v>
      </c>
      <c r="E55" s="8"/>
      <c r="F55" s="49">
        <f>(Jul!E55*12)+(Aug!E55*11)+(Sep!E55*10)+(Oct!E55*9)+(Nov!E55*8)+(Dec!E55*7)+(Jan!E55*6)+(Feb!E55*5)+(Mar!E55*4)+(Apr!E55*3)+(May!E55*2)+(Jun!E55*1)</f>
        <v>23002</v>
      </c>
      <c r="G55" s="8">
        <v>22146</v>
      </c>
      <c r="H55" s="31">
        <f>May!H55+G55</f>
        <v>703214</v>
      </c>
      <c r="I55" s="31">
        <f t="shared" si="0"/>
        <v>25953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1297823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>
        <v>1657</v>
      </c>
      <c r="D56" s="49">
        <f>(Jul!C56*12)+(Aug!C56*11)+(Sep!C56*10)+(Oct!C56*9)+(Nov!C56*8)+(Dec!C56*7)+(Jan!C56*6)+(Feb!C56*5)+(Mar!C56*4)+(Apr!C56*3)+(May!C56*2)+(Jun!C56*1)</f>
        <v>12901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227</v>
      </c>
      <c r="I56" s="31">
        <f t="shared" si="0"/>
        <v>1657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13128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64192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44849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109041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106103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122550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228653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101305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112382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213687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4846</v>
      </c>
      <c r="D60" s="49">
        <f>(Jul!C60*12)+(Aug!C60*11)+(Sep!C60*10)+(Oct!C60*9)+(Nov!C60*8)+(Dec!C60*7)+(Jan!C60*6)+(Feb!C60*5)+(Mar!C60*4)+(Apr!C60*3)+(May!C60*2)+(Jun!C60*1)</f>
        <v>1488934</v>
      </c>
      <c r="E60" s="8"/>
      <c r="F60" s="49">
        <f>(Jul!E60*12)+(Aug!E60*11)+(Sep!E60*10)+(Oct!E60*9)+(Nov!E60*8)+(Dec!E60*7)+(Jan!E60*6)+(Feb!E60*5)+(Mar!E60*4)+(Apr!E60*3)+(May!E60*2)+(Jun!E60*1)</f>
        <v>19054</v>
      </c>
      <c r="G60" s="8">
        <v>18213</v>
      </c>
      <c r="H60" s="31">
        <f>May!H60+G60</f>
        <v>1453894</v>
      </c>
      <c r="I60" s="31">
        <f t="shared" si="0"/>
        <v>23059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2961882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41713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12183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53896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26994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10821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37815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>
        <v>3253</v>
      </c>
      <c r="D63" s="49">
        <f>(Jul!C63*12)+(Aug!C63*11)+(Sep!C63*10)+(Oct!C63*9)+(Nov!C63*8)+(Dec!C63*7)+(Jan!C63*6)+(Feb!C63*5)+(Mar!C63*4)+(Apr!C63*3)+(May!C63*2)+(Jun!C63*1)</f>
        <v>149674</v>
      </c>
      <c r="E63" s="8"/>
      <c r="F63" s="49">
        <f>(Jul!E63*12)+(Aug!E63*11)+(Sep!E63*10)+(Oct!E63*9)+(Nov!E63*8)+(Dec!E63*7)+(Jan!E63*6)+(Feb!E63*5)+(Mar!E63*4)+(Apr!E63*3)+(May!E63*2)+(Jun!E63*1)</f>
        <v>0</v>
      </c>
      <c r="G63" s="8">
        <v>67123</v>
      </c>
      <c r="H63" s="31">
        <f>May!H63+G63</f>
        <v>224554</v>
      </c>
      <c r="I63" s="31">
        <f t="shared" si="0"/>
        <v>70376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374228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21788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18020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39808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26655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5160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31815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52214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8321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60535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32616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17491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50107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807</v>
      </c>
      <c r="D71" s="49">
        <f>(Jul!C71*12)+(Aug!C71*11)+(Sep!C71*10)+(Oct!C71*9)+(Nov!C71*8)+(Dec!C71*7)+(Jan!C71*6)+(Feb!C71*5)+(Mar!C71*4)+(Apr!C71*3)+(May!C71*2)+(Jun!C71*1)</f>
        <v>508653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380748</v>
      </c>
      <c r="I71" s="31">
        <f t="shared" si="1"/>
        <v>807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889401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33964</v>
      </c>
      <c r="D72" s="32">
        <f t="shared" si="2"/>
        <v>4135206</v>
      </c>
      <c r="E72" s="32">
        <f t="shared" si="2"/>
        <v>426</v>
      </c>
      <c r="F72" s="31">
        <f t="shared" si="2"/>
        <v>50879</v>
      </c>
      <c r="G72" s="32">
        <f t="shared" si="2"/>
        <v>235339</v>
      </c>
      <c r="H72" s="32">
        <f t="shared" si="2"/>
        <v>3621303</v>
      </c>
      <c r="I72" s="32">
        <f t="shared" si="2"/>
        <v>269729</v>
      </c>
      <c r="J72" s="32">
        <f t="shared" si="2"/>
        <v>7807388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39197</v>
      </c>
      <c r="D73" s="32">
        <f t="shared" si="3"/>
        <v>8446370</v>
      </c>
      <c r="E73" s="32">
        <f t="shared" si="3"/>
        <v>0</v>
      </c>
      <c r="F73" s="32">
        <f t="shared" si="3"/>
        <v>153967</v>
      </c>
      <c r="G73" s="32">
        <f t="shared" si="3"/>
        <v>217577</v>
      </c>
      <c r="H73" s="32">
        <f t="shared" si="3"/>
        <v>8406674</v>
      </c>
      <c r="I73" s="32">
        <f t="shared" si="3"/>
        <v>256774</v>
      </c>
      <c r="J73" s="32">
        <f t="shared" si="3"/>
        <v>17021912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73161</v>
      </c>
      <c r="D74" s="32">
        <f t="shared" si="4"/>
        <v>12581576</v>
      </c>
      <c r="E74" s="32">
        <f t="shared" si="4"/>
        <v>426</v>
      </c>
      <c r="F74" s="32">
        <f t="shared" si="4"/>
        <v>204846</v>
      </c>
      <c r="G74" s="32">
        <f t="shared" si="4"/>
        <v>452916</v>
      </c>
      <c r="H74" s="32">
        <f t="shared" si="4"/>
        <v>12027977</v>
      </c>
      <c r="I74" s="32">
        <f>SUM(I72:I73)</f>
        <v>526503</v>
      </c>
      <c r="J74" s="32">
        <f>SUM(J72:J73)</f>
        <v>24829300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0" activePane="bottomLeft" state="frozen"/>
      <selection pane="bottomLeft" activeCell="G68" sqref="G68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2">
        <v>17397</v>
      </c>
      <c r="D5" s="31">
        <f>(Jul!C5*2)+(Aug!C5*1)</f>
        <v>33619</v>
      </c>
      <c r="E5" s="63"/>
      <c r="F5" s="31">
        <f>(Jul!E5*2)+(Aug!E5*1)</f>
        <v>0</v>
      </c>
      <c r="G5" s="64">
        <v>74719</v>
      </c>
      <c r="H5" s="31">
        <f>Jul!H5+Aug!G5</f>
        <v>104428</v>
      </c>
      <c r="I5" s="31">
        <f t="shared" ref="I5:I63" si="0">C5+E5+G5</f>
        <v>92116</v>
      </c>
      <c r="J5" s="31">
        <f t="shared" ref="J5:J63" si="1">D5+F5+H5</f>
        <v>138047</v>
      </c>
    </row>
    <row r="6" spans="1:10" s="11" customFormat="1" ht="15.75" customHeight="1" x14ac:dyDescent="0.2">
      <c r="A6" s="9" t="s">
        <v>23</v>
      </c>
      <c r="B6" s="10" t="s">
        <v>22</v>
      </c>
      <c r="C6" s="62">
        <v>1825</v>
      </c>
      <c r="D6" s="31">
        <f>(Jul!C6*2)+(Aug!C6*1)</f>
        <v>4619</v>
      </c>
      <c r="E6" s="63"/>
      <c r="F6" s="31">
        <f>(Jul!E6*2)+(Aug!E6*1)</f>
        <v>0</v>
      </c>
      <c r="G6" s="64">
        <v>537</v>
      </c>
      <c r="H6" s="31">
        <f>Jul!H6+Aug!G6</f>
        <v>6111</v>
      </c>
      <c r="I6" s="31">
        <f t="shared" si="0"/>
        <v>2362</v>
      </c>
      <c r="J6" s="31">
        <f t="shared" si="1"/>
        <v>10730</v>
      </c>
    </row>
    <row r="7" spans="1:10" s="1" customFormat="1" ht="15.75" customHeight="1" x14ac:dyDescent="0.2">
      <c r="A7" s="5" t="s">
        <v>24</v>
      </c>
      <c r="B7" s="6" t="s">
        <v>22</v>
      </c>
      <c r="C7" s="62"/>
      <c r="D7" s="31">
        <f>(Jul!C7*2)+(Aug!C7*1)</f>
        <v>858</v>
      </c>
      <c r="E7" s="63"/>
      <c r="F7" s="31">
        <f>(Jul!E7*2)+(Aug!E7*1)</f>
        <v>0</v>
      </c>
      <c r="G7" s="64"/>
      <c r="H7" s="31">
        <f>Jul!H7+Aug!G7</f>
        <v>858</v>
      </c>
      <c r="I7" s="31">
        <f t="shared" si="0"/>
        <v>0</v>
      </c>
      <c r="J7" s="31">
        <f t="shared" si="1"/>
        <v>1716</v>
      </c>
    </row>
    <row r="8" spans="1:10" s="11" customFormat="1" ht="15.75" customHeight="1" x14ac:dyDescent="0.2">
      <c r="A8" s="9" t="s">
        <v>25</v>
      </c>
      <c r="B8" s="10" t="s">
        <v>22</v>
      </c>
      <c r="C8" s="62"/>
      <c r="D8" s="31">
        <f>(Jul!C8*2)+(Aug!C8*1)</f>
        <v>2444</v>
      </c>
      <c r="E8" s="63"/>
      <c r="F8" s="31">
        <f>(Jul!E8*2)+(Aug!E8*1)</f>
        <v>0</v>
      </c>
      <c r="G8" s="64"/>
      <c r="H8" s="31">
        <f>Jul!H8+Aug!G8</f>
        <v>4455</v>
      </c>
      <c r="I8" s="31">
        <f t="shared" si="0"/>
        <v>0</v>
      </c>
      <c r="J8" s="31">
        <f t="shared" si="1"/>
        <v>6899</v>
      </c>
    </row>
    <row r="9" spans="1:10" s="1" customFormat="1" ht="15.75" customHeight="1" x14ac:dyDescent="0.2">
      <c r="A9" s="5" t="s">
        <v>27</v>
      </c>
      <c r="B9" s="6" t="s">
        <v>22</v>
      </c>
      <c r="C9" s="62">
        <v>2747</v>
      </c>
      <c r="D9" s="31">
        <f>(Jul!C9*2)+(Aug!C9*1)</f>
        <v>9335</v>
      </c>
      <c r="E9" s="63"/>
      <c r="F9" s="31">
        <f>(Jul!E9*2)+(Aug!E9*1)</f>
        <v>0</v>
      </c>
      <c r="G9" s="64">
        <v>18233</v>
      </c>
      <c r="H9" s="31">
        <f>Jul!H9+Aug!G9</f>
        <v>21720</v>
      </c>
      <c r="I9" s="31">
        <f t="shared" si="0"/>
        <v>20980</v>
      </c>
      <c r="J9" s="31">
        <f t="shared" si="1"/>
        <v>31055</v>
      </c>
    </row>
    <row r="10" spans="1:10" s="1" customFormat="1" ht="15.75" customHeight="1" x14ac:dyDescent="0.2">
      <c r="A10" s="5" t="s">
        <v>30</v>
      </c>
      <c r="B10" s="6" t="s">
        <v>22</v>
      </c>
      <c r="C10" s="62">
        <v>5217</v>
      </c>
      <c r="D10" s="31">
        <f>(Jul!C10*2)+(Aug!C10*1)</f>
        <v>17987</v>
      </c>
      <c r="E10" s="63"/>
      <c r="F10" s="31">
        <f>(Jul!E10*2)+(Aug!E10*1)</f>
        <v>0</v>
      </c>
      <c r="G10" s="64">
        <v>8498</v>
      </c>
      <c r="H10" s="31">
        <f>Jul!H10+Aug!G10</f>
        <v>102745</v>
      </c>
      <c r="I10" s="31">
        <f t="shared" si="0"/>
        <v>13715</v>
      </c>
      <c r="J10" s="31">
        <f t="shared" si="1"/>
        <v>120732</v>
      </c>
    </row>
    <row r="11" spans="1:10" s="1" customFormat="1" ht="15.75" customHeight="1" x14ac:dyDescent="0.2">
      <c r="A11" s="5" t="s">
        <v>31</v>
      </c>
      <c r="B11" s="6" t="s">
        <v>22</v>
      </c>
      <c r="C11" s="62">
        <v>1127</v>
      </c>
      <c r="D11" s="31">
        <f>(Jul!C11*2)+(Aug!C11*1)</f>
        <v>1127</v>
      </c>
      <c r="E11" s="63"/>
      <c r="F11" s="31">
        <f>(Jul!E11*2)+(Aug!E11*1)</f>
        <v>0</v>
      </c>
      <c r="G11" s="64">
        <v>2254</v>
      </c>
      <c r="H11" s="31">
        <f>Jul!H11+Aug!G11</f>
        <v>2254</v>
      </c>
      <c r="I11" s="31">
        <f t="shared" si="0"/>
        <v>3381</v>
      </c>
      <c r="J11" s="31">
        <f t="shared" si="1"/>
        <v>3381</v>
      </c>
    </row>
    <row r="12" spans="1:10" s="11" customFormat="1" ht="15.75" customHeight="1" x14ac:dyDescent="0.2">
      <c r="A12" s="9" t="s">
        <v>36</v>
      </c>
      <c r="B12" s="10" t="s">
        <v>22</v>
      </c>
      <c r="C12" s="62"/>
      <c r="D12" s="31">
        <f>(Jul!C12*2)+(Aug!C12*1)</f>
        <v>0</v>
      </c>
      <c r="E12" s="63"/>
      <c r="F12" s="31">
        <f>(Jul!E12*2)+(Aug!E12*1)</f>
        <v>0</v>
      </c>
      <c r="G12" s="64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2"/>
      <c r="D13" s="31">
        <f>(Jul!C13*2)+(Aug!C13*1)</f>
        <v>0</v>
      </c>
      <c r="E13" s="63"/>
      <c r="F13" s="31">
        <f>(Jul!E13*2)+(Aug!E13*1)</f>
        <v>0</v>
      </c>
      <c r="G13" s="64"/>
      <c r="H13" s="31">
        <f>Jul!H13+Aug!G13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2">
        <v>10</v>
      </c>
      <c r="D14" s="31">
        <f>(Jul!C14*2)+(Aug!C14*1)</f>
        <v>1058</v>
      </c>
      <c r="E14" s="63"/>
      <c r="F14" s="31">
        <f>(Jul!E14*2)+(Aug!E14*1)</f>
        <v>0</v>
      </c>
      <c r="G14" s="64">
        <v>671</v>
      </c>
      <c r="H14" s="31">
        <f>Jul!H14+Aug!G14</f>
        <v>671</v>
      </c>
      <c r="I14" s="31">
        <f t="shared" si="0"/>
        <v>681</v>
      </c>
      <c r="J14" s="31">
        <f t="shared" si="1"/>
        <v>1729</v>
      </c>
    </row>
    <row r="15" spans="1:10" s="1" customFormat="1" ht="15.75" customHeight="1" x14ac:dyDescent="0.2">
      <c r="A15" s="5" t="s">
        <v>44</v>
      </c>
      <c r="B15" s="6" t="s">
        <v>22</v>
      </c>
      <c r="C15" s="62"/>
      <c r="D15" s="31">
        <f>(Jul!C15*2)+(Aug!C15*1)</f>
        <v>0</v>
      </c>
      <c r="E15" s="63"/>
      <c r="F15" s="31">
        <f>(Jul!E15*2)+(Aug!E15*1)</f>
        <v>0</v>
      </c>
      <c r="G15" s="64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2">
        <v>7436</v>
      </c>
      <c r="D16" s="31">
        <f>(Jul!C16*2)+(Aug!C16*1)</f>
        <v>14214</v>
      </c>
      <c r="E16" s="63"/>
      <c r="F16" s="31">
        <f>(Jul!E16*2)+(Aug!E16*1)</f>
        <v>0</v>
      </c>
      <c r="G16" s="64">
        <v>26784</v>
      </c>
      <c r="H16" s="31">
        <f>Jul!H16+Aug!G16</f>
        <v>56721</v>
      </c>
      <c r="I16" s="31">
        <f t="shared" si="0"/>
        <v>34220</v>
      </c>
      <c r="J16" s="31">
        <f t="shared" si="1"/>
        <v>70935</v>
      </c>
    </row>
    <row r="17" spans="1:10" s="1" customFormat="1" ht="15.75" customHeight="1" x14ac:dyDescent="0.2">
      <c r="A17" s="5" t="s">
        <v>46</v>
      </c>
      <c r="B17" s="6" t="s">
        <v>22</v>
      </c>
      <c r="C17" s="62"/>
      <c r="D17" s="31">
        <f>(Jul!C17*2)+(Aug!C17*1)</f>
        <v>4024</v>
      </c>
      <c r="E17" s="63"/>
      <c r="F17" s="31">
        <f>(Jul!E17*2)+(Aug!E17*1)</f>
        <v>0</v>
      </c>
      <c r="G17" s="64"/>
      <c r="H17" s="31">
        <f>Jul!H17+Aug!G17</f>
        <v>6035</v>
      </c>
      <c r="I17" s="31">
        <f t="shared" si="0"/>
        <v>0</v>
      </c>
      <c r="J17" s="31">
        <f t="shared" si="1"/>
        <v>10059</v>
      </c>
    </row>
    <row r="18" spans="1:10" s="11" customFormat="1" ht="15.75" customHeight="1" x14ac:dyDescent="0.2">
      <c r="A18" s="9" t="s">
        <v>47</v>
      </c>
      <c r="B18" s="10" t="s">
        <v>22</v>
      </c>
      <c r="C18" s="62"/>
      <c r="D18" s="31">
        <f>(Jul!C18*2)+(Aug!C18*1)</f>
        <v>0</v>
      </c>
      <c r="E18" s="63"/>
      <c r="F18" s="31">
        <f>(Jul!E18*2)+(Aug!E18*1)</f>
        <v>0</v>
      </c>
      <c r="G18" s="64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2"/>
      <c r="D19" s="31">
        <f>(Jul!C19*2)+(Aug!C19*1)</f>
        <v>0</v>
      </c>
      <c r="E19" s="63"/>
      <c r="F19" s="31">
        <f>(Jul!E19*2)+(Aug!E19*1)</f>
        <v>0</v>
      </c>
      <c r="G19" s="64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2"/>
      <c r="D20" s="31">
        <f>(Jul!C20*2)+(Aug!C20*1)</f>
        <v>0</v>
      </c>
      <c r="E20" s="63"/>
      <c r="F20" s="31">
        <f>(Jul!E20*2)+(Aug!E20*1)</f>
        <v>0</v>
      </c>
      <c r="G20" s="64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2">
        <v>552</v>
      </c>
      <c r="D21" s="31">
        <f>(Jul!C21*2)+(Aug!C21*1)</f>
        <v>12976</v>
      </c>
      <c r="E21" s="63"/>
      <c r="F21" s="31">
        <f>(Jul!E21*2)+(Aug!E21*1)</f>
        <v>0</v>
      </c>
      <c r="G21" s="64"/>
      <c r="H21" s="31">
        <f>Jul!H21+Aug!G21</f>
        <v>146912</v>
      </c>
      <c r="I21" s="31">
        <f t="shared" si="0"/>
        <v>552</v>
      </c>
      <c r="J21" s="31">
        <f t="shared" si="1"/>
        <v>159888</v>
      </c>
    </row>
    <row r="22" spans="1:10" s="1" customFormat="1" ht="15.75" customHeight="1" x14ac:dyDescent="0.2">
      <c r="A22" s="5" t="s">
        <v>51</v>
      </c>
      <c r="B22" s="6" t="s">
        <v>22</v>
      </c>
      <c r="C22" s="62"/>
      <c r="D22" s="31">
        <f>(Jul!C22*2)+(Aug!C22*1)</f>
        <v>3946</v>
      </c>
      <c r="E22" s="63"/>
      <c r="F22" s="31">
        <f>(Jul!E22*2)+(Aug!E22*1)</f>
        <v>0</v>
      </c>
      <c r="G22" s="64"/>
      <c r="H22" s="31">
        <f>Jul!H22+Aug!G22</f>
        <v>1287</v>
      </c>
      <c r="I22" s="31">
        <f t="shared" si="0"/>
        <v>0</v>
      </c>
      <c r="J22" s="31">
        <f t="shared" si="1"/>
        <v>5233</v>
      </c>
    </row>
    <row r="23" spans="1:10" s="1" customFormat="1" ht="15.75" customHeight="1" x14ac:dyDescent="0.2">
      <c r="A23" s="5" t="s">
        <v>52</v>
      </c>
      <c r="B23" s="6" t="s">
        <v>22</v>
      </c>
      <c r="C23" s="62"/>
      <c r="D23" s="31">
        <f>(Jul!C23*2)+(Aug!C23*1)</f>
        <v>0</v>
      </c>
      <c r="E23" s="63"/>
      <c r="F23" s="31">
        <f>(Jul!E23*2)+(Aug!E23*1)</f>
        <v>0</v>
      </c>
      <c r="G23" s="64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2">
        <v>4184</v>
      </c>
      <c r="D24" s="31">
        <f>(Jul!C24*2)+(Aug!C24*1)</f>
        <v>6994</v>
      </c>
      <c r="E24" s="63"/>
      <c r="F24" s="31">
        <f>(Jul!E24*2)+(Aug!E24*1)</f>
        <v>0</v>
      </c>
      <c r="G24" s="64">
        <v>9564</v>
      </c>
      <c r="H24" s="31">
        <f>Jul!H24+Aug!G24</f>
        <v>19390</v>
      </c>
      <c r="I24" s="31">
        <f t="shared" si="0"/>
        <v>13748</v>
      </c>
      <c r="J24" s="31">
        <f t="shared" si="1"/>
        <v>26384</v>
      </c>
    </row>
    <row r="25" spans="1:10" s="1" customFormat="1" ht="15.75" customHeight="1" x14ac:dyDescent="0.2">
      <c r="A25" s="5" t="s">
        <v>62</v>
      </c>
      <c r="B25" s="6" t="s">
        <v>22</v>
      </c>
      <c r="C25" s="62"/>
      <c r="D25" s="31">
        <f>(Jul!C25*2)+(Aug!C25*1)</f>
        <v>280</v>
      </c>
      <c r="E25" s="63"/>
      <c r="F25" s="31">
        <f>(Jul!E25*2)+(Aug!E25*1)</f>
        <v>0</v>
      </c>
      <c r="G25" s="64"/>
      <c r="H25" s="31">
        <f>Jul!H25+Aug!G25</f>
        <v>420</v>
      </c>
      <c r="I25" s="31">
        <f t="shared" si="0"/>
        <v>0</v>
      </c>
      <c r="J25" s="31">
        <f t="shared" si="1"/>
        <v>700</v>
      </c>
    </row>
    <row r="26" spans="1:10" s="1" customFormat="1" ht="15.75" customHeight="1" x14ac:dyDescent="0.2">
      <c r="A26" s="5" t="s">
        <v>63</v>
      </c>
      <c r="B26" s="6" t="s">
        <v>22</v>
      </c>
      <c r="C26" s="62">
        <v>2730</v>
      </c>
      <c r="D26" s="31">
        <f>(Jul!C26*2)+(Aug!C26*1)</f>
        <v>5912</v>
      </c>
      <c r="E26" s="63"/>
      <c r="F26" s="31">
        <f>(Jul!E26*2)+(Aug!E26*1)</f>
        <v>0</v>
      </c>
      <c r="G26" s="64">
        <v>6533</v>
      </c>
      <c r="H26" s="31">
        <f>Jul!H26+Aug!G26</f>
        <v>7093</v>
      </c>
      <c r="I26" s="31">
        <f t="shared" si="0"/>
        <v>9263</v>
      </c>
      <c r="J26" s="31">
        <f t="shared" si="1"/>
        <v>13005</v>
      </c>
    </row>
    <row r="27" spans="1:10" s="1" customFormat="1" ht="15.75" customHeight="1" x14ac:dyDescent="0.2">
      <c r="A27" s="5" t="s">
        <v>75</v>
      </c>
      <c r="B27" s="6" t="s">
        <v>22</v>
      </c>
      <c r="C27" s="62">
        <v>1632</v>
      </c>
      <c r="D27" s="31">
        <f>(Jul!C27*2)+(Aug!C27*1)</f>
        <v>4896</v>
      </c>
      <c r="E27" s="63"/>
      <c r="F27" s="31">
        <f>(Jul!E27*2)+(Aug!E27*1)</f>
        <v>0</v>
      </c>
      <c r="G27" s="64">
        <v>10836</v>
      </c>
      <c r="H27" s="31">
        <f>Jul!H27+Aug!G27</f>
        <v>11422</v>
      </c>
      <c r="I27" s="31">
        <f t="shared" si="0"/>
        <v>12468</v>
      </c>
      <c r="J27" s="31">
        <f t="shared" si="1"/>
        <v>16318</v>
      </c>
    </row>
    <row r="28" spans="1:10" s="1" customFormat="1" ht="15.75" customHeight="1" x14ac:dyDescent="0.2">
      <c r="A28" s="5" t="s">
        <v>80</v>
      </c>
      <c r="B28" s="6" t="s">
        <v>22</v>
      </c>
      <c r="C28" s="62"/>
      <c r="D28" s="31">
        <f>(Jul!C28*2)+(Aug!C28*1)</f>
        <v>2362</v>
      </c>
      <c r="E28" s="63"/>
      <c r="F28" s="31">
        <f>(Jul!E28*2)+(Aug!E28*1)</f>
        <v>0</v>
      </c>
      <c r="G28" s="64"/>
      <c r="H28" s="31">
        <f>Jul!H28+Aug!G28</f>
        <v>2257</v>
      </c>
      <c r="I28" s="31">
        <f t="shared" si="0"/>
        <v>0</v>
      </c>
      <c r="J28" s="31">
        <f t="shared" si="1"/>
        <v>4619</v>
      </c>
    </row>
    <row r="29" spans="1:10" s="1" customFormat="1" ht="15.75" customHeight="1" x14ac:dyDescent="0.2">
      <c r="A29" s="5" t="s">
        <v>81</v>
      </c>
      <c r="B29" s="6" t="s">
        <v>22</v>
      </c>
      <c r="C29" s="62"/>
      <c r="D29" s="31">
        <f>(Jul!C29*2)+(Aug!C29*1)</f>
        <v>0</v>
      </c>
      <c r="E29" s="63"/>
      <c r="F29" s="31">
        <f>(Jul!E29*2)+(Aug!E29*1)</f>
        <v>0</v>
      </c>
      <c r="G29" s="64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2"/>
      <c r="D30" s="31">
        <f>(Jul!C30*2)+(Aug!C30*1)</f>
        <v>600</v>
      </c>
      <c r="E30" s="63"/>
      <c r="F30" s="31">
        <f>(Jul!E30*2)+(Aug!E30*1)</f>
        <v>0</v>
      </c>
      <c r="G30" s="64"/>
      <c r="H30" s="31">
        <f>Jul!H30+Aug!G30</f>
        <v>13998</v>
      </c>
      <c r="I30" s="31">
        <f t="shared" si="0"/>
        <v>0</v>
      </c>
      <c r="J30" s="31">
        <f t="shared" si="1"/>
        <v>14598</v>
      </c>
    </row>
    <row r="31" spans="1:10" s="11" customFormat="1" ht="15.75" customHeight="1" x14ac:dyDescent="0.2">
      <c r="A31" s="9" t="s">
        <v>84</v>
      </c>
      <c r="B31" s="10" t="s">
        <v>22</v>
      </c>
      <c r="C31" s="62">
        <v>85460</v>
      </c>
      <c r="D31" s="31">
        <f>(Jul!C31*2)+(Aug!C31*1)</f>
        <v>94190</v>
      </c>
      <c r="E31" s="63"/>
      <c r="F31" s="31">
        <f>(Jul!E31*2)+(Aug!E31*1)</f>
        <v>0</v>
      </c>
      <c r="G31" s="64">
        <v>305223</v>
      </c>
      <c r="H31" s="31">
        <f>Jul!H31+Aug!G31</f>
        <v>333290</v>
      </c>
      <c r="I31" s="31">
        <f t="shared" si="0"/>
        <v>390683</v>
      </c>
      <c r="J31" s="31">
        <f t="shared" si="1"/>
        <v>427480</v>
      </c>
    </row>
    <row r="32" spans="1:10" s="1" customFormat="1" ht="15.75" customHeight="1" x14ac:dyDescent="0.2">
      <c r="A32" s="5" t="s">
        <v>19</v>
      </c>
      <c r="B32" s="6" t="s">
        <v>20</v>
      </c>
      <c r="C32" s="62"/>
      <c r="D32" s="31">
        <f>(Jul!C32*2)+(Aug!C32*1)</f>
        <v>1570</v>
      </c>
      <c r="E32" s="63"/>
      <c r="F32" s="31">
        <f>(Jul!E32*2)+(Aug!E32*1)</f>
        <v>0</v>
      </c>
      <c r="G32" s="64"/>
      <c r="H32" s="31">
        <f>Jul!H32+Aug!G32</f>
        <v>2357</v>
      </c>
      <c r="I32" s="31">
        <f t="shared" si="0"/>
        <v>0</v>
      </c>
      <c r="J32" s="31">
        <f t="shared" si="1"/>
        <v>3927</v>
      </c>
    </row>
    <row r="33" spans="1:10" s="1" customFormat="1" ht="15.75" customHeight="1" x14ac:dyDescent="0.2">
      <c r="A33" s="5" t="s">
        <v>26</v>
      </c>
      <c r="B33" s="6" t="s">
        <v>20</v>
      </c>
      <c r="C33" s="62">
        <v>1771</v>
      </c>
      <c r="D33" s="31">
        <f>(Jul!C33*2)+(Aug!C33*1)</f>
        <v>15467</v>
      </c>
      <c r="E33" s="63"/>
      <c r="F33" s="31">
        <f>(Jul!E33*2)+(Aug!E33*1)</f>
        <v>2638</v>
      </c>
      <c r="G33" s="64">
        <v>8718</v>
      </c>
      <c r="H33" s="31">
        <f>Jul!H33+Aug!G33</f>
        <v>141388</v>
      </c>
      <c r="I33" s="31">
        <f t="shared" si="0"/>
        <v>10489</v>
      </c>
      <c r="J33" s="31">
        <f t="shared" si="1"/>
        <v>159493</v>
      </c>
    </row>
    <row r="34" spans="1:10" s="1" customFormat="1" ht="15.75" customHeight="1" x14ac:dyDescent="0.2">
      <c r="A34" s="5" t="s">
        <v>28</v>
      </c>
      <c r="B34" s="6" t="s">
        <v>20</v>
      </c>
      <c r="C34" s="62"/>
      <c r="D34" s="31">
        <f>(Jul!C34*2)+(Aug!C34*1)</f>
        <v>0</v>
      </c>
      <c r="E34" s="63"/>
      <c r="F34" s="31">
        <f>(Jul!E34*2)+(Aug!E34*1)</f>
        <v>0</v>
      </c>
      <c r="G34" s="64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2">
        <v>740</v>
      </c>
      <c r="D35" s="31">
        <f>(Jul!C35*2)+(Aug!C35*1)</f>
        <v>9524</v>
      </c>
      <c r="E35" s="63"/>
      <c r="F35" s="31">
        <f>(Jul!E35*2)+(Aug!E35*1)</f>
        <v>0</v>
      </c>
      <c r="G35" s="64">
        <v>1847</v>
      </c>
      <c r="H35" s="31">
        <f>Jul!H35+Aug!G35</f>
        <v>46373</v>
      </c>
      <c r="I35" s="31">
        <f t="shared" si="0"/>
        <v>2587</v>
      </c>
      <c r="J35" s="31">
        <f t="shared" si="1"/>
        <v>55897</v>
      </c>
    </row>
    <row r="36" spans="1:10" s="11" customFormat="1" ht="15.75" customHeight="1" x14ac:dyDescent="0.2">
      <c r="A36" s="9" t="s">
        <v>32</v>
      </c>
      <c r="B36" s="10" t="s">
        <v>20</v>
      </c>
      <c r="C36" s="62"/>
      <c r="D36" s="31">
        <f>(Jul!C36*2)+(Aug!C36*1)</f>
        <v>0</v>
      </c>
      <c r="E36" s="63"/>
      <c r="F36" s="31">
        <f>(Jul!E36*2)+(Aug!E36*1)</f>
        <v>0</v>
      </c>
      <c r="G36" s="64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2"/>
      <c r="D37" s="31">
        <f>(Jul!C37*2)+(Aug!C37*1)</f>
        <v>578</v>
      </c>
      <c r="E37" s="63"/>
      <c r="F37" s="31">
        <f>(Jul!E37*2)+(Aug!E37*1)</f>
        <v>0</v>
      </c>
      <c r="G37" s="64"/>
      <c r="H37" s="31">
        <f>Jul!H37+Aug!G37</f>
        <v>1632</v>
      </c>
      <c r="I37" s="31">
        <f t="shared" si="0"/>
        <v>0</v>
      </c>
      <c r="J37" s="31">
        <f t="shared" si="1"/>
        <v>2210</v>
      </c>
    </row>
    <row r="38" spans="1:10" s="1" customFormat="1" ht="15.75" customHeight="1" x14ac:dyDescent="0.2">
      <c r="A38" s="5" t="s">
        <v>34</v>
      </c>
      <c r="B38" s="6" t="s">
        <v>20</v>
      </c>
      <c r="C38" s="62"/>
      <c r="D38" s="31">
        <f>(Jul!C38*2)+(Aug!C38*1)</f>
        <v>6982</v>
      </c>
      <c r="E38" s="63"/>
      <c r="F38" s="31">
        <f>(Jul!E38*2)+(Aug!E38*1)</f>
        <v>0</v>
      </c>
      <c r="G38" s="64"/>
      <c r="H38" s="31">
        <f>Jul!H38+Aug!G38</f>
        <v>21626</v>
      </c>
      <c r="I38" s="31">
        <f t="shared" si="0"/>
        <v>0</v>
      </c>
      <c r="J38" s="31">
        <f t="shared" si="1"/>
        <v>28608</v>
      </c>
    </row>
    <row r="39" spans="1:10" s="11" customFormat="1" ht="15.75" customHeight="1" x14ac:dyDescent="0.2">
      <c r="A39" s="9" t="s">
        <v>35</v>
      </c>
      <c r="B39" s="10" t="s">
        <v>20</v>
      </c>
      <c r="C39" s="62">
        <v>2607</v>
      </c>
      <c r="D39" s="31">
        <f>(Jul!C39*2)+(Aug!C39*1)</f>
        <v>8849</v>
      </c>
      <c r="E39" s="63"/>
      <c r="F39" s="31">
        <f>(Jul!E39*2)+(Aug!E39*1)</f>
        <v>0</v>
      </c>
      <c r="G39" s="64">
        <v>46404</v>
      </c>
      <c r="H39" s="31">
        <f>Jul!H39+Aug!G39</f>
        <v>71755</v>
      </c>
      <c r="I39" s="31">
        <f t="shared" si="0"/>
        <v>49011</v>
      </c>
      <c r="J39" s="31">
        <f t="shared" si="1"/>
        <v>80604</v>
      </c>
    </row>
    <row r="40" spans="1:10" s="1" customFormat="1" ht="15.75" customHeight="1" x14ac:dyDescent="0.2">
      <c r="A40" s="5" t="s">
        <v>38</v>
      </c>
      <c r="B40" s="6" t="s">
        <v>20</v>
      </c>
      <c r="C40" s="62">
        <v>1325</v>
      </c>
      <c r="D40" s="31">
        <f>(Jul!C40*2)+(Aug!C40*1)</f>
        <v>2533</v>
      </c>
      <c r="E40" s="63"/>
      <c r="F40" s="31">
        <f>(Jul!E40*2)+(Aug!E40*1)</f>
        <v>0</v>
      </c>
      <c r="G40" s="64">
        <v>17672</v>
      </c>
      <c r="H40" s="31">
        <f>Jul!H40+Aug!G40</f>
        <v>21199</v>
      </c>
      <c r="I40" s="31">
        <f t="shared" si="0"/>
        <v>18997</v>
      </c>
      <c r="J40" s="31">
        <f t="shared" si="1"/>
        <v>23732</v>
      </c>
    </row>
    <row r="41" spans="1:10" s="11" customFormat="1" ht="15.75" customHeight="1" x14ac:dyDescent="0.2">
      <c r="A41" s="9" t="s">
        <v>39</v>
      </c>
      <c r="B41" s="10" t="s">
        <v>20</v>
      </c>
      <c r="C41" s="62"/>
      <c r="D41" s="31">
        <f>(Jul!C41*2)+(Aug!C41*1)</f>
        <v>11698</v>
      </c>
      <c r="E41" s="63"/>
      <c r="F41" s="31">
        <f>(Jul!E41*2)+(Aug!E41*1)</f>
        <v>0</v>
      </c>
      <c r="G41" s="64"/>
      <c r="H41" s="31">
        <f>Jul!H41+Aug!G41</f>
        <v>20289</v>
      </c>
      <c r="I41" s="31">
        <f t="shared" si="0"/>
        <v>0</v>
      </c>
      <c r="J41" s="31">
        <f t="shared" si="1"/>
        <v>31987</v>
      </c>
    </row>
    <row r="42" spans="1:10" s="1" customFormat="1" ht="15.75" customHeight="1" x14ac:dyDescent="0.2">
      <c r="A42" s="5" t="s">
        <v>41</v>
      </c>
      <c r="B42" s="6" t="s">
        <v>20</v>
      </c>
      <c r="C42" s="62"/>
      <c r="D42" s="31">
        <f>(Jul!C42*2)+(Aug!C42*1)</f>
        <v>858</v>
      </c>
      <c r="E42" s="63"/>
      <c r="F42" s="31">
        <f>(Jul!E42*2)+(Aug!E42*1)</f>
        <v>0</v>
      </c>
      <c r="G42" s="64"/>
      <c r="H42" s="31">
        <f>Jul!H42+Aug!G42</f>
        <v>856</v>
      </c>
      <c r="I42" s="31">
        <f t="shared" si="0"/>
        <v>0</v>
      </c>
      <c r="J42" s="31">
        <f t="shared" si="1"/>
        <v>1714</v>
      </c>
    </row>
    <row r="43" spans="1:10" s="1" customFormat="1" ht="15.75" customHeight="1" x14ac:dyDescent="0.2">
      <c r="A43" s="5" t="s">
        <v>42</v>
      </c>
      <c r="B43" s="6" t="s">
        <v>20</v>
      </c>
      <c r="C43" s="62">
        <v>740</v>
      </c>
      <c r="D43" s="31">
        <f>(Jul!C43*2)+(Aug!C43*1)</f>
        <v>5724</v>
      </c>
      <c r="E43" s="63"/>
      <c r="F43" s="31">
        <f>(Jul!E43*2)+(Aug!E43*1)</f>
        <v>0</v>
      </c>
      <c r="G43" s="64">
        <v>1632</v>
      </c>
      <c r="H43" s="31">
        <f>Jul!H43+Aug!G43</f>
        <v>11897</v>
      </c>
      <c r="I43" s="31">
        <f t="shared" si="0"/>
        <v>2372</v>
      </c>
      <c r="J43" s="31">
        <f t="shared" si="1"/>
        <v>17621</v>
      </c>
    </row>
    <row r="44" spans="1:10" s="11" customFormat="1" ht="15.75" customHeight="1" x14ac:dyDescent="0.2">
      <c r="A44" s="9" t="s">
        <v>43</v>
      </c>
      <c r="B44" s="10" t="s">
        <v>20</v>
      </c>
      <c r="C44" s="62">
        <v>4368</v>
      </c>
      <c r="D44" s="31">
        <f>(Jul!C44*2)+(Aug!C44*1)</f>
        <v>21474</v>
      </c>
      <c r="E44" s="63"/>
      <c r="F44" s="31">
        <f>(Jul!E44*2)+(Aug!E44*1)</f>
        <v>0</v>
      </c>
      <c r="G44" s="64">
        <v>43306</v>
      </c>
      <c r="H44" s="31">
        <f>Jul!H44+Aug!G44</f>
        <v>165384</v>
      </c>
      <c r="I44" s="31">
        <f t="shared" si="0"/>
        <v>47674</v>
      </c>
      <c r="J44" s="31">
        <f t="shared" si="1"/>
        <v>186858</v>
      </c>
    </row>
    <row r="45" spans="1:10" s="1" customFormat="1" ht="15.75" customHeight="1" x14ac:dyDescent="0.2">
      <c r="A45" s="5" t="s">
        <v>48</v>
      </c>
      <c r="B45" s="6" t="s">
        <v>20</v>
      </c>
      <c r="C45" s="62"/>
      <c r="D45" s="31">
        <f>(Jul!C45*2)+(Aug!C45*1)</f>
        <v>2052</v>
      </c>
      <c r="E45" s="63"/>
      <c r="F45" s="31">
        <f>(Jul!E45*2)+(Aug!E45*1)</f>
        <v>0</v>
      </c>
      <c r="G45" s="64"/>
      <c r="H45" s="31">
        <f>Jul!H45+Aug!G45</f>
        <v>4105</v>
      </c>
      <c r="I45" s="31">
        <f t="shared" si="0"/>
        <v>0</v>
      </c>
      <c r="J45" s="31">
        <f t="shared" si="1"/>
        <v>6157</v>
      </c>
    </row>
    <row r="46" spans="1:10" s="11" customFormat="1" ht="15.75" customHeight="1" x14ac:dyDescent="0.2">
      <c r="A46" s="9" t="s">
        <v>53</v>
      </c>
      <c r="B46" s="10" t="s">
        <v>20</v>
      </c>
      <c r="C46" s="62"/>
      <c r="D46" s="31">
        <f>(Jul!C46*2)+(Aug!C46*1)</f>
        <v>0</v>
      </c>
      <c r="E46" s="63"/>
      <c r="F46" s="31">
        <f>(Jul!E46*2)+(Aug!E46*1)</f>
        <v>0</v>
      </c>
      <c r="G46" s="64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2"/>
      <c r="D47" s="31">
        <f>(Jul!C47*2)+(Aug!C47*1)</f>
        <v>27262</v>
      </c>
      <c r="E47" s="63"/>
      <c r="F47" s="31">
        <f>(Jul!E47*2)+(Aug!E47*1)</f>
        <v>0</v>
      </c>
      <c r="G47" s="64"/>
      <c r="H47" s="31">
        <f>Jul!H47+Aug!G47</f>
        <v>56630</v>
      </c>
      <c r="I47" s="31">
        <f t="shared" si="0"/>
        <v>0</v>
      </c>
      <c r="J47" s="31">
        <f t="shared" si="1"/>
        <v>83892</v>
      </c>
    </row>
    <row r="48" spans="1:10" s="11" customFormat="1" ht="15.75" customHeight="1" x14ac:dyDescent="0.2">
      <c r="A48" s="9" t="s">
        <v>55</v>
      </c>
      <c r="B48" s="10" t="s">
        <v>20</v>
      </c>
      <c r="C48" s="62">
        <v>4664</v>
      </c>
      <c r="D48" s="31">
        <f>(Jul!C48*2)+(Aug!C48*1)</f>
        <v>23100</v>
      </c>
      <c r="E48" s="63"/>
      <c r="F48" s="31">
        <f>(Jul!E48*2)+(Aug!E48*1)</f>
        <v>0</v>
      </c>
      <c r="G48" s="64">
        <v>27931</v>
      </c>
      <c r="H48" s="31">
        <f>Jul!H48+Aug!G48</f>
        <v>309961</v>
      </c>
      <c r="I48" s="31">
        <f t="shared" si="0"/>
        <v>32595</v>
      </c>
      <c r="J48" s="31">
        <f t="shared" si="1"/>
        <v>333061</v>
      </c>
    </row>
    <row r="49" spans="1:10" s="1" customFormat="1" ht="15.75" customHeight="1" x14ac:dyDescent="0.2">
      <c r="A49" s="5" t="s">
        <v>57</v>
      </c>
      <c r="B49" s="6" t="s">
        <v>20</v>
      </c>
      <c r="C49" s="62">
        <v>1201</v>
      </c>
      <c r="D49" s="31">
        <f>(Jul!C49*2)+(Aug!C49*1)</f>
        <v>8735</v>
      </c>
      <c r="E49" s="63"/>
      <c r="F49" s="31">
        <f>(Jul!E49*2)+(Aug!E49*1)</f>
        <v>0</v>
      </c>
      <c r="G49" s="64">
        <v>11730</v>
      </c>
      <c r="H49" s="31">
        <f>Jul!H49+Aug!G49</f>
        <v>17000</v>
      </c>
      <c r="I49" s="31">
        <f t="shared" si="0"/>
        <v>12931</v>
      </c>
      <c r="J49" s="31">
        <f t="shared" si="1"/>
        <v>25735</v>
      </c>
    </row>
    <row r="50" spans="1:10" s="1" customFormat="1" ht="15.75" customHeight="1" x14ac:dyDescent="0.2">
      <c r="A50" s="5" t="s">
        <v>58</v>
      </c>
      <c r="B50" s="6" t="s">
        <v>20</v>
      </c>
      <c r="C50" s="62"/>
      <c r="D50" s="31">
        <f>(Jul!C50*2)+(Aug!C50*1)</f>
        <v>6466</v>
      </c>
      <c r="E50" s="63">
        <v>1319</v>
      </c>
      <c r="F50" s="31">
        <f>(Jul!E50*2)+(Aug!E50*1)</f>
        <v>1319</v>
      </c>
      <c r="G50" s="64">
        <v>3227</v>
      </c>
      <c r="H50" s="31">
        <f>Jul!H50+Aug!G50</f>
        <v>11685</v>
      </c>
      <c r="I50" s="31">
        <f t="shared" si="0"/>
        <v>4546</v>
      </c>
      <c r="J50" s="31">
        <f t="shared" si="1"/>
        <v>19470</v>
      </c>
    </row>
    <row r="51" spans="1:10" s="1" customFormat="1" ht="15.75" customHeight="1" x14ac:dyDescent="0.2">
      <c r="A51" s="5" t="s">
        <v>59</v>
      </c>
      <c r="B51" s="6" t="s">
        <v>20</v>
      </c>
      <c r="C51" s="62"/>
      <c r="D51" s="31">
        <f>(Jul!C51*2)+(Aug!C51*1)</f>
        <v>31232</v>
      </c>
      <c r="E51" s="63"/>
      <c r="F51" s="31">
        <f>(Jul!E51*2)+(Aug!E51*1)</f>
        <v>0</v>
      </c>
      <c r="G51" s="64"/>
      <c r="H51" s="31">
        <f>Jul!H51+Aug!G51</f>
        <v>53408</v>
      </c>
      <c r="I51" s="31">
        <f t="shared" si="0"/>
        <v>0</v>
      </c>
      <c r="J51" s="31">
        <f t="shared" si="1"/>
        <v>84640</v>
      </c>
    </row>
    <row r="52" spans="1:10" s="1" customFormat="1" ht="15.75" customHeight="1" x14ac:dyDescent="0.2">
      <c r="A52" s="5" t="s">
        <v>60</v>
      </c>
      <c r="B52" s="6" t="s">
        <v>20</v>
      </c>
      <c r="C52" s="62"/>
      <c r="D52" s="31">
        <f>(Jul!C52*2)+(Aug!C52*1)</f>
        <v>4962</v>
      </c>
      <c r="E52" s="63"/>
      <c r="F52" s="31">
        <f>(Jul!E52*2)+(Aug!E52*1)</f>
        <v>0</v>
      </c>
      <c r="G52" s="64"/>
      <c r="H52" s="31">
        <f>Jul!H52+Aug!G52</f>
        <v>459</v>
      </c>
      <c r="I52" s="31">
        <f t="shared" si="0"/>
        <v>0</v>
      </c>
      <c r="J52" s="31">
        <f t="shared" si="1"/>
        <v>5421</v>
      </c>
    </row>
    <row r="53" spans="1:10" s="1" customFormat="1" ht="15.75" customHeight="1" x14ac:dyDescent="0.2">
      <c r="A53" s="5" t="s">
        <v>64</v>
      </c>
      <c r="B53" s="6" t="s">
        <v>20</v>
      </c>
      <c r="C53" s="62"/>
      <c r="D53" s="31">
        <f>(Jul!C53*2)+(Aug!C53*1)</f>
        <v>204</v>
      </c>
      <c r="E53" s="63"/>
      <c r="F53" s="31">
        <f>(Jul!E53*2)+(Aug!E53*1)</f>
        <v>0</v>
      </c>
      <c r="G53" s="64"/>
      <c r="H53" s="31">
        <f>Jul!H53+Aug!G53</f>
        <v>612</v>
      </c>
      <c r="I53" s="31">
        <f t="shared" si="0"/>
        <v>0</v>
      </c>
      <c r="J53" s="31">
        <f t="shared" si="1"/>
        <v>816</v>
      </c>
    </row>
    <row r="54" spans="1:10" s="1" customFormat="1" ht="15.75" customHeight="1" x14ac:dyDescent="0.2">
      <c r="A54" s="5" t="s">
        <v>65</v>
      </c>
      <c r="B54" s="6" t="s">
        <v>20</v>
      </c>
      <c r="C54" s="62"/>
      <c r="D54" s="31">
        <f>(Jul!C54*2)+(Aug!C54*1)</f>
        <v>7972</v>
      </c>
      <c r="E54" s="63"/>
      <c r="F54" s="31">
        <f>(Jul!E54*2)+(Aug!E54*1)</f>
        <v>0</v>
      </c>
      <c r="G54" s="64"/>
      <c r="H54" s="31">
        <f>Jul!H54+Aug!G54</f>
        <v>14696</v>
      </c>
      <c r="I54" s="31">
        <f t="shared" si="0"/>
        <v>0</v>
      </c>
      <c r="J54" s="31">
        <f t="shared" si="1"/>
        <v>22668</v>
      </c>
    </row>
    <row r="55" spans="1:10" s="1" customFormat="1" ht="15.75" customHeight="1" x14ac:dyDescent="0.2">
      <c r="A55" s="5" t="s">
        <v>66</v>
      </c>
      <c r="B55" s="6" t="s">
        <v>20</v>
      </c>
      <c r="C55" s="62">
        <v>8715</v>
      </c>
      <c r="D55" s="31">
        <f>(Jul!C55*2)+(Aug!C55*1)</f>
        <v>23761</v>
      </c>
      <c r="E55" s="63"/>
      <c r="F55" s="31">
        <f>(Jul!E55*2)+(Aug!E55*1)</f>
        <v>3762</v>
      </c>
      <c r="G55" s="64">
        <v>67915</v>
      </c>
      <c r="H55" s="31">
        <f>Jul!H55+Aug!G55</f>
        <v>90536</v>
      </c>
      <c r="I55" s="31">
        <f t="shared" si="0"/>
        <v>76630</v>
      </c>
      <c r="J55" s="31">
        <f t="shared" si="1"/>
        <v>118059</v>
      </c>
    </row>
    <row r="56" spans="1:10" s="11" customFormat="1" ht="15.75" customHeight="1" x14ac:dyDescent="0.2">
      <c r="A56" s="9" t="s">
        <v>67</v>
      </c>
      <c r="B56" s="10" t="s">
        <v>20</v>
      </c>
      <c r="C56" s="62"/>
      <c r="D56" s="31">
        <f>(Jul!C56*2)+(Aug!C56*1)</f>
        <v>0</v>
      </c>
      <c r="E56" s="63"/>
      <c r="F56" s="31">
        <f>(Jul!E56*2)+(Aug!E56*1)</f>
        <v>0</v>
      </c>
      <c r="G56" s="64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2"/>
      <c r="D57" s="31">
        <f>(Jul!C57*2)+(Aug!C57*1)</f>
        <v>2018</v>
      </c>
      <c r="E57" s="63"/>
      <c r="F57" s="31">
        <f>(Jul!E57*2)+(Aug!E57*1)</f>
        <v>0</v>
      </c>
      <c r="G57" s="64"/>
      <c r="H57" s="31">
        <f>Jul!H57+Aug!G57</f>
        <v>1247</v>
      </c>
      <c r="I57" s="31">
        <f t="shared" si="0"/>
        <v>0</v>
      </c>
      <c r="J57" s="31">
        <f t="shared" si="1"/>
        <v>3265</v>
      </c>
    </row>
    <row r="58" spans="1:10" s="11" customFormat="1" ht="15.75" customHeight="1" x14ac:dyDescent="0.2">
      <c r="A58" s="9" t="s">
        <v>69</v>
      </c>
      <c r="B58" s="10" t="s">
        <v>20</v>
      </c>
      <c r="C58" s="62"/>
      <c r="D58" s="31">
        <f>(Jul!C58*2)+(Aug!C58*1)</f>
        <v>8634</v>
      </c>
      <c r="E58" s="63"/>
      <c r="F58" s="31">
        <f>(Jul!E58*2)+(Aug!E58*1)</f>
        <v>0</v>
      </c>
      <c r="G58" s="64"/>
      <c r="H58" s="31">
        <f>Jul!H58+Aug!G58</f>
        <v>5883</v>
      </c>
      <c r="I58" s="31">
        <f t="shared" si="0"/>
        <v>0</v>
      </c>
      <c r="J58" s="31">
        <f t="shared" si="1"/>
        <v>14517</v>
      </c>
    </row>
    <row r="59" spans="1:10" s="1" customFormat="1" ht="15.75" customHeight="1" x14ac:dyDescent="0.2">
      <c r="A59" s="5" t="s">
        <v>70</v>
      </c>
      <c r="B59" s="6" t="s">
        <v>20</v>
      </c>
      <c r="C59" s="62">
        <v>1653</v>
      </c>
      <c r="D59" s="31">
        <f>(Jul!C59*2)+(Aug!C59*1)</f>
        <v>1653</v>
      </c>
      <c r="E59" s="63"/>
      <c r="F59" s="31">
        <f>(Jul!E59*2)+(Aug!E59*1)</f>
        <v>0</v>
      </c>
      <c r="G59" s="64">
        <v>1653</v>
      </c>
      <c r="H59" s="31">
        <f>Jul!H59+Aug!G59</f>
        <v>1653</v>
      </c>
      <c r="I59" s="31">
        <f t="shared" si="0"/>
        <v>3306</v>
      </c>
      <c r="J59" s="31">
        <f t="shared" si="1"/>
        <v>3306</v>
      </c>
    </row>
    <row r="60" spans="1:10" s="11" customFormat="1" ht="15.75" customHeight="1" x14ac:dyDescent="0.2">
      <c r="A60" s="9" t="s">
        <v>71</v>
      </c>
      <c r="B60" s="10" t="s">
        <v>20</v>
      </c>
      <c r="C60" s="62">
        <v>9721</v>
      </c>
      <c r="D60" s="31">
        <f>(Jul!C60*2)+(Aug!C60*1)</f>
        <v>58951</v>
      </c>
      <c r="E60" s="63"/>
      <c r="F60" s="31">
        <f>(Jul!E60*2)+(Aug!E60*1)</f>
        <v>0</v>
      </c>
      <c r="G60" s="64">
        <v>91729</v>
      </c>
      <c r="H60" s="31">
        <f>Jul!H60+Aug!G60</f>
        <v>303794</v>
      </c>
      <c r="I60" s="31">
        <f t="shared" si="0"/>
        <v>101450</v>
      </c>
      <c r="J60" s="31">
        <f t="shared" si="1"/>
        <v>362745</v>
      </c>
    </row>
    <row r="61" spans="1:10" s="1" customFormat="1" ht="15.75" customHeight="1" x14ac:dyDescent="0.2">
      <c r="A61" s="5" t="s">
        <v>72</v>
      </c>
      <c r="B61" s="6" t="s">
        <v>20</v>
      </c>
      <c r="C61" s="62"/>
      <c r="D61" s="31">
        <f>(Jul!C61*2)+(Aug!C61*1)</f>
        <v>6718</v>
      </c>
      <c r="E61" s="63"/>
      <c r="F61" s="31">
        <f>(Jul!E61*2)+(Aug!E61*1)</f>
        <v>0</v>
      </c>
      <c r="G61" s="64"/>
      <c r="H61" s="31">
        <f>Jul!H61+Aug!G61</f>
        <v>11902</v>
      </c>
      <c r="I61" s="31">
        <f t="shared" si="0"/>
        <v>0</v>
      </c>
      <c r="J61" s="31">
        <f t="shared" si="1"/>
        <v>18620</v>
      </c>
    </row>
    <row r="62" spans="1:10" s="11" customFormat="1" ht="15.75" customHeight="1" x14ac:dyDescent="0.2">
      <c r="A62" s="9" t="s">
        <v>73</v>
      </c>
      <c r="B62" s="10" t="s">
        <v>20</v>
      </c>
      <c r="C62" s="62"/>
      <c r="D62" s="31">
        <f>(Jul!C62*2)+(Aug!C62*1)</f>
        <v>0</v>
      </c>
      <c r="E62" s="63"/>
      <c r="F62" s="31">
        <f>(Jul!E62*2)+(Aug!E62*1)</f>
        <v>0</v>
      </c>
      <c r="G62" s="64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2"/>
      <c r="D63" s="31">
        <f>(Jul!C63*2)+(Aug!C63*1)</f>
        <v>5036</v>
      </c>
      <c r="E63" s="63"/>
      <c r="F63" s="31">
        <f>(Jul!E63*2)+(Aug!E63*1)</f>
        <v>0</v>
      </c>
      <c r="G63" s="64"/>
      <c r="H63" s="31">
        <f>Jul!H63+Aug!G63</f>
        <v>19595</v>
      </c>
      <c r="I63" s="31">
        <f t="shared" si="0"/>
        <v>0</v>
      </c>
      <c r="J63" s="31">
        <f t="shared" si="1"/>
        <v>24631</v>
      </c>
    </row>
    <row r="64" spans="1:10" s="1" customFormat="1" ht="15.75" customHeight="1" x14ac:dyDescent="0.2">
      <c r="A64" s="5" t="s">
        <v>74</v>
      </c>
      <c r="B64" s="6" t="s">
        <v>20</v>
      </c>
      <c r="C64" s="62">
        <v>915</v>
      </c>
      <c r="D64" s="31">
        <f>(Jul!C64*2)+(Aug!C64*1)</f>
        <v>915</v>
      </c>
      <c r="E64" s="63"/>
      <c r="F64" s="31">
        <f>(Jul!E64*2)+(Aug!E64*1)</f>
        <v>0</v>
      </c>
      <c r="G64" s="64">
        <v>4111</v>
      </c>
      <c r="H64" s="31">
        <f>Jul!H64+Aug!G64</f>
        <v>4111</v>
      </c>
      <c r="I64" s="31">
        <f t="shared" ref="I64:I71" si="2">C64+E64+G64</f>
        <v>5026</v>
      </c>
      <c r="J64" s="31">
        <f t="shared" ref="J64:J71" si="3">D64+F64+H64</f>
        <v>5026</v>
      </c>
    </row>
    <row r="65" spans="1:10" s="11" customFormat="1" ht="15.75" customHeight="1" x14ac:dyDescent="0.2">
      <c r="A65" s="9" t="s">
        <v>76</v>
      </c>
      <c r="B65" s="10" t="s">
        <v>20</v>
      </c>
      <c r="C65" s="62"/>
      <c r="D65" s="31">
        <f>(Jul!C65*2)+(Aug!C65*1)</f>
        <v>0</v>
      </c>
      <c r="E65" s="63"/>
      <c r="F65" s="31">
        <f>(Jul!E65*2)+(Aug!E65*1)</f>
        <v>0</v>
      </c>
      <c r="G65" s="64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2"/>
      <c r="D66" s="31">
        <f>(Jul!C66*2)+(Aug!C66*1)</f>
        <v>340</v>
      </c>
      <c r="E66" s="63"/>
      <c r="F66" s="31">
        <f>(Jul!E66*2)+(Aug!E66*1)</f>
        <v>0</v>
      </c>
      <c r="G66" s="64"/>
      <c r="H66" s="31">
        <f>Jul!H66+Aug!G66</f>
        <v>752</v>
      </c>
      <c r="I66" s="31">
        <f t="shared" si="2"/>
        <v>0</v>
      </c>
      <c r="J66" s="31">
        <f t="shared" si="3"/>
        <v>1092</v>
      </c>
    </row>
    <row r="67" spans="1:10" s="11" customFormat="1" ht="15.75" customHeight="1" x14ac:dyDescent="0.2">
      <c r="A67" s="9" t="s">
        <v>78</v>
      </c>
      <c r="B67" s="10" t="s">
        <v>20</v>
      </c>
      <c r="C67" s="62"/>
      <c r="D67" s="31">
        <f>(Jul!C67*2)+(Aug!C67*1)</f>
        <v>0</v>
      </c>
      <c r="E67" s="63"/>
      <c r="F67" s="31">
        <f>(Jul!E67*2)+(Aug!E67*1)</f>
        <v>0</v>
      </c>
      <c r="G67" s="64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2"/>
      <c r="D68" s="31">
        <f>(Jul!C68*2)+(Aug!C68*1)</f>
        <v>0</v>
      </c>
      <c r="E68" s="63"/>
      <c r="F68" s="31">
        <f>(Jul!E68*2)+(Aug!E68*1)</f>
        <v>0</v>
      </c>
      <c r="G68" s="64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3"/>
      <c r="F69" s="31">
        <f>(Jul!E69*2)+(Aug!E69*1)</f>
        <v>0</v>
      </c>
      <c r="G69" s="64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2"/>
      <c r="D70" s="31">
        <f>(Jul!C70*2)+(Aug!C70*1)</f>
        <v>1948</v>
      </c>
      <c r="E70" s="63"/>
      <c r="F70" s="31">
        <f>(Jul!E70*2)+(Aug!E70*1)</f>
        <v>0</v>
      </c>
      <c r="G70" s="64"/>
      <c r="H70" s="31">
        <f>Jul!H70+Aug!G70</f>
        <v>974</v>
      </c>
      <c r="I70" s="31">
        <f t="shared" si="2"/>
        <v>0</v>
      </c>
      <c r="J70" s="31">
        <f t="shared" si="3"/>
        <v>2922</v>
      </c>
    </row>
    <row r="71" spans="1:10" s="1" customFormat="1" ht="15.75" customHeight="1" x14ac:dyDescent="0.2">
      <c r="A71" s="5" t="s">
        <v>86</v>
      </c>
      <c r="B71" s="6" t="s">
        <v>20</v>
      </c>
      <c r="C71" s="62">
        <v>3114</v>
      </c>
      <c r="D71" s="31">
        <f>(Jul!C71*2)+(Aug!C71*1)</f>
        <v>24298</v>
      </c>
      <c r="E71" s="59"/>
      <c r="F71" s="31">
        <f>(Jul!E71*2)+(Aug!E71*1)</f>
        <v>0</v>
      </c>
      <c r="G71" s="64">
        <v>23017</v>
      </c>
      <c r="H71" s="31">
        <f>Jul!H71+Aug!G71</f>
        <v>135076</v>
      </c>
      <c r="I71" s="31">
        <f t="shared" si="2"/>
        <v>26131</v>
      </c>
      <c r="J71" s="31">
        <f t="shared" si="3"/>
        <v>159374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130317</v>
      </c>
      <c r="D72" s="36">
        <f t="shared" si="4"/>
        <v>221441</v>
      </c>
      <c r="E72" s="36">
        <f t="shared" si="4"/>
        <v>0</v>
      </c>
      <c r="F72" s="36">
        <f t="shared" si="4"/>
        <v>0</v>
      </c>
      <c r="G72" s="36">
        <f t="shared" si="4"/>
        <v>463852</v>
      </c>
      <c r="H72" s="36">
        <f t="shared" si="4"/>
        <v>842067</v>
      </c>
      <c r="I72" s="36">
        <f t="shared" si="4"/>
        <v>594169</v>
      </c>
      <c r="J72" s="36">
        <f t="shared" si="4"/>
        <v>1063508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41534</v>
      </c>
      <c r="D73" s="36">
        <f t="shared" si="5"/>
        <v>331514</v>
      </c>
      <c r="E73" s="36">
        <f t="shared" si="5"/>
        <v>1319</v>
      </c>
      <c r="F73" s="36">
        <f t="shared" si="5"/>
        <v>7719</v>
      </c>
      <c r="G73" s="36">
        <f t="shared" si="5"/>
        <v>350892</v>
      </c>
      <c r="H73" s="36">
        <f t="shared" si="5"/>
        <v>1548835</v>
      </c>
      <c r="I73" s="36">
        <f t="shared" si="5"/>
        <v>393745</v>
      </c>
      <c r="J73" s="36">
        <f t="shared" si="5"/>
        <v>1888068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171851</v>
      </c>
      <c r="D74" s="32">
        <f t="shared" ref="D74:J74" si="6">SUM(D72:D73)</f>
        <v>552955</v>
      </c>
      <c r="E74" s="36">
        <f t="shared" si="6"/>
        <v>1319</v>
      </c>
      <c r="F74" s="32">
        <f t="shared" si="6"/>
        <v>7719</v>
      </c>
      <c r="G74" s="36">
        <f t="shared" si="6"/>
        <v>814744</v>
      </c>
      <c r="H74" s="32">
        <f t="shared" si="6"/>
        <v>2390902</v>
      </c>
      <c r="I74" s="32">
        <f t="shared" si="6"/>
        <v>987914</v>
      </c>
      <c r="J74" s="32">
        <f t="shared" si="6"/>
        <v>2951576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11" activePane="bottomLeft" state="frozen"/>
      <selection pane="bottomLeft" activeCell="G69" sqref="G69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10164</v>
      </c>
      <c r="D5" s="31">
        <f>(Jul!C5*3)+(Aug!C5*2)+(Sep!C5*1)</f>
        <v>69291</v>
      </c>
      <c r="E5" s="8"/>
      <c r="F5" s="31">
        <f>(Jul!E5*3)+(Aug!E5*2)+(Sep!E5*1)</f>
        <v>0</v>
      </c>
      <c r="G5" s="8">
        <v>26735</v>
      </c>
      <c r="H5" s="31">
        <f>SUM(Aug!H5+G5)</f>
        <v>131163</v>
      </c>
      <c r="I5" s="31">
        <f t="shared" ref="I5:I63" si="0">C5+E5+G5</f>
        <v>36899</v>
      </c>
      <c r="J5" s="31">
        <f t="shared" ref="J5:J63" si="1">D5+F5+H5</f>
        <v>200454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3732</v>
      </c>
      <c r="D6" s="31">
        <f>(Jul!C6*3)+(Aug!C6*2)+(Sep!C6*1)</f>
        <v>11573</v>
      </c>
      <c r="E6" s="8"/>
      <c r="F6" s="31">
        <f>(Jul!E6*3)+(Aug!E6*2)+(Sep!E6*1)</f>
        <v>0</v>
      </c>
      <c r="G6" s="8">
        <v>3983</v>
      </c>
      <c r="H6" s="31">
        <f>SUM(Aug!H6+G6)</f>
        <v>10094</v>
      </c>
      <c r="I6" s="31">
        <f t="shared" si="0"/>
        <v>7715</v>
      </c>
      <c r="J6" s="31">
        <f t="shared" si="1"/>
        <v>21667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1287</v>
      </c>
      <c r="E7" s="8"/>
      <c r="F7" s="31">
        <f>(Jul!E7*3)+(Aug!E7*2)+(Sep!E7*1)</f>
        <v>0</v>
      </c>
      <c r="G7" s="8">
        <v>12376</v>
      </c>
      <c r="H7" s="31">
        <f>SUM(Aug!H7+G7)</f>
        <v>13234</v>
      </c>
      <c r="I7" s="31">
        <f t="shared" si="0"/>
        <v>12376</v>
      </c>
      <c r="J7" s="31">
        <f t="shared" si="1"/>
        <v>14521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3666</v>
      </c>
      <c r="E8" s="8"/>
      <c r="F8" s="31">
        <f>(Jul!E8*3)+(Aug!E8*2)+(Sep!E8*1)</f>
        <v>0</v>
      </c>
      <c r="G8" s="8">
        <v>4021</v>
      </c>
      <c r="H8" s="31">
        <f>SUM(Aug!H8+G8)</f>
        <v>8476</v>
      </c>
      <c r="I8" s="31">
        <f t="shared" si="0"/>
        <v>4021</v>
      </c>
      <c r="J8" s="31">
        <f t="shared" si="1"/>
        <v>12142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8238</v>
      </c>
      <c r="D9" s="31">
        <f>(Jul!C9*3)+(Aug!C9*2)+(Sep!C9*1)</f>
        <v>23614</v>
      </c>
      <c r="E9" s="8"/>
      <c r="F9" s="31">
        <f>(Jul!E9*3)+(Aug!E9*2)+(Sep!E9*1)</f>
        <v>0</v>
      </c>
      <c r="G9" s="8">
        <v>36922</v>
      </c>
      <c r="H9" s="31">
        <f>SUM(Aug!H9+G9)</f>
        <v>58642</v>
      </c>
      <c r="I9" s="31">
        <f t="shared" si="0"/>
        <v>45160</v>
      </c>
      <c r="J9" s="31">
        <f t="shared" si="1"/>
        <v>82256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1663</v>
      </c>
      <c r="D10" s="31">
        <f>(Jul!C10*3)+(Aug!C10*2)+(Sep!C10*1)</f>
        <v>31252</v>
      </c>
      <c r="E10" s="8"/>
      <c r="F10" s="31">
        <f>(Jul!E10*3)+(Aug!E10*2)+(Sep!E10*1)</f>
        <v>0</v>
      </c>
      <c r="G10" s="8">
        <v>6164</v>
      </c>
      <c r="H10" s="31">
        <f>SUM(Aug!H10+G10)</f>
        <v>108909</v>
      </c>
      <c r="I10" s="31">
        <f t="shared" si="0"/>
        <v>7827</v>
      </c>
      <c r="J10" s="31">
        <f t="shared" si="1"/>
        <v>140161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911</v>
      </c>
      <c r="D11" s="31">
        <f>(Jul!C11*3)+(Aug!C11*2)+(Sep!C11*1)</f>
        <v>3165</v>
      </c>
      <c r="E11" s="8"/>
      <c r="F11" s="31">
        <f>(Jul!E11*3)+(Aug!E11*2)+(Sep!E11*1)</f>
        <v>0</v>
      </c>
      <c r="G11" s="8">
        <v>2662</v>
      </c>
      <c r="H11" s="31">
        <f>SUM(Aug!H11+G11)</f>
        <v>4916</v>
      </c>
      <c r="I11" s="31">
        <f t="shared" si="0"/>
        <v>3573</v>
      </c>
      <c r="J11" s="31">
        <f t="shared" si="1"/>
        <v>8081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1376</v>
      </c>
      <c r="D13" s="31">
        <f>(Jul!C13*3)+(Aug!C13*2)+(Sep!C13*1)</f>
        <v>1376</v>
      </c>
      <c r="E13" s="8"/>
      <c r="F13" s="31">
        <f>(Jul!E13*3)+(Aug!E13*2)+(Sep!E13*1)</f>
        <v>0</v>
      </c>
      <c r="G13" s="8">
        <v>152</v>
      </c>
      <c r="H13" s="31">
        <f>SUM(Aug!H13+G13)</f>
        <v>152</v>
      </c>
      <c r="I13" s="31">
        <f t="shared" si="0"/>
        <v>1528</v>
      </c>
      <c r="J13" s="31">
        <f t="shared" si="1"/>
        <v>1528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3539</v>
      </c>
      <c r="D14" s="31">
        <f>(Jul!C14*3)+(Aug!C14*2)+(Sep!C14*1)</f>
        <v>5131</v>
      </c>
      <c r="E14" s="8"/>
      <c r="F14" s="31">
        <f>(Jul!E14*3)+(Aug!E14*2)+(Sep!E14*1)</f>
        <v>0</v>
      </c>
      <c r="G14" s="8">
        <v>6719</v>
      </c>
      <c r="H14" s="31">
        <f>SUM(Aug!H14+G14)</f>
        <v>7390</v>
      </c>
      <c r="I14" s="31">
        <f t="shared" si="0"/>
        <v>10258</v>
      </c>
      <c r="J14" s="31">
        <f t="shared" si="1"/>
        <v>12521</v>
      </c>
    </row>
    <row r="15" spans="1:10" s="1" customFormat="1" ht="15.75" customHeight="1" x14ac:dyDescent="0.2">
      <c r="A15" s="5" t="s">
        <v>44</v>
      </c>
      <c r="B15" s="6" t="s">
        <v>22</v>
      </c>
      <c r="C15" s="25">
        <v>5639</v>
      </c>
      <c r="D15" s="31">
        <f>(Jul!C15*3)+(Aug!C15*2)+(Sep!C15*1)</f>
        <v>5639</v>
      </c>
      <c r="E15" s="8"/>
      <c r="F15" s="31">
        <f>(Jul!E15*3)+(Aug!E15*2)+(Sep!E15*1)</f>
        <v>0</v>
      </c>
      <c r="G15" s="8">
        <v>20735</v>
      </c>
      <c r="H15" s="31">
        <f>SUM(Aug!H15+G15)</f>
        <v>20735</v>
      </c>
      <c r="I15" s="31">
        <f t="shared" si="0"/>
        <v>26374</v>
      </c>
      <c r="J15" s="31">
        <f t="shared" si="1"/>
        <v>26374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25039</v>
      </c>
      <c r="E16" s="8"/>
      <c r="F16" s="31">
        <f>(Jul!E16*3)+(Aug!E16*2)+(Sep!E16*1)</f>
        <v>0</v>
      </c>
      <c r="G16" s="8"/>
      <c r="H16" s="31">
        <f>SUM(Aug!H16+G16)</f>
        <v>56721</v>
      </c>
      <c r="I16" s="31">
        <f t="shared" si="0"/>
        <v>0</v>
      </c>
      <c r="J16" s="31">
        <f t="shared" si="1"/>
        <v>81760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6036</v>
      </c>
      <c r="E17" s="8"/>
      <c r="F17" s="31">
        <f>(Jul!E17*3)+(Aug!E17*2)+(Sep!E17*1)</f>
        <v>0</v>
      </c>
      <c r="G17" s="8">
        <v>543</v>
      </c>
      <c r="H17" s="31">
        <f>SUM(Aug!H17+G17)</f>
        <v>6578</v>
      </c>
      <c r="I17" s="31">
        <f t="shared" si="0"/>
        <v>543</v>
      </c>
      <c r="J17" s="31">
        <f t="shared" si="1"/>
        <v>12614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2017</v>
      </c>
      <c r="D21" s="31">
        <f>(Jul!C21*3)+(Aug!C21*2)+(Sep!C21*1)</f>
        <v>21757</v>
      </c>
      <c r="E21" s="8"/>
      <c r="F21" s="31">
        <f>(Jul!E21*3)+(Aug!E21*2)+(Sep!E21*1)</f>
        <v>0</v>
      </c>
      <c r="G21" s="8">
        <v>704</v>
      </c>
      <c r="H21" s="31">
        <f>SUM(Aug!H21+G21)</f>
        <v>147616</v>
      </c>
      <c r="I21" s="31">
        <f t="shared" si="0"/>
        <v>2721</v>
      </c>
      <c r="J21" s="31">
        <f t="shared" si="1"/>
        <v>169373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5919</v>
      </c>
      <c r="E22" s="8"/>
      <c r="F22" s="31">
        <f>(Jul!E22*3)+(Aug!E22*2)+(Sep!E22*1)</f>
        <v>0</v>
      </c>
      <c r="G22" s="8"/>
      <c r="H22" s="31">
        <f>SUM(Aug!H22+G22)</f>
        <v>1287</v>
      </c>
      <c r="I22" s="31">
        <f t="shared" si="0"/>
        <v>0</v>
      </c>
      <c r="J22" s="31">
        <f t="shared" si="1"/>
        <v>7206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12583</v>
      </c>
      <c r="E24" s="8"/>
      <c r="F24" s="31">
        <f>(Jul!E24*3)+(Aug!E24*2)+(Sep!E24*1)</f>
        <v>0</v>
      </c>
      <c r="G24" s="8"/>
      <c r="H24" s="31">
        <f>SUM(Aug!H24+G24)</f>
        <v>19390</v>
      </c>
      <c r="I24" s="31">
        <f t="shared" si="0"/>
        <v>0</v>
      </c>
      <c r="J24" s="31">
        <f t="shared" si="1"/>
        <v>31973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1019</v>
      </c>
      <c r="D25" s="31">
        <f>(Jul!C25*3)+(Aug!C25*2)+(Sep!C25*1)</f>
        <v>1439</v>
      </c>
      <c r="E25" s="8"/>
      <c r="F25" s="31">
        <f>(Jul!E25*3)+(Aug!E25*2)+(Sep!E25*1)</f>
        <v>0</v>
      </c>
      <c r="G25" s="8">
        <v>10069</v>
      </c>
      <c r="H25" s="31">
        <f>SUM(Aug!H25+G25)</f>
        <v>10489</v>
      </c>
      <c r="I25" s="31">
        <f t="shared" si="0"/>
        <v>11088</v>
      </c>
      <c r="J25" s="31">
        <f t="shared" si="1"/>
        <v>11928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557</v>
      </c>
      <c r="D26" s="31">
        <f>(Jul!C26*3)+(Aug!C26*2)+(Sep!C26*1)</f>
        <v>10790</v>
      </c>
      <c r="E26" s="8"/>
      <c r="F26" s="31">
        <f>(Jul!E26*3)+(Aug!E26*2)+(Sep!E26*1)</f>
        <v>0</v>
      </c>
      <c r="G26" s="8">
        <v>2759</v>
      </c>
      <c r="H26" s="31">
        <f>SUM(Aug!H26+G26)</f>
        <v>9852</v>
      </c>
      <c r="I26" s="31">
        <f t="shared" si="0"/>
        <v>3316</v>
      </c>
      <c r="J26" s="31">
        <f t="shared" si="1"/>
        <v>20642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569</v>
      </c>
      <c r="D27" s="31">
        <f>(Jul!C27*3)+(Aug!C27*2)+(Sep!C27*1)</f>
        <v>8729</v>
      </c>
      <c r="E27" s="8"/>
      <c r="F27" s="31">
        <f>(Jul!E27*3)+(Aug!E27*2)+(Sep!E27*1)</f>
        <v>0</v>
      </c>
      <c r="G27" s="8">
        <v>2547</v>
      </c>
      <c r="H27" s="31">
        <f>SUM(Aug!H27+G27)</f>
        <v>13969</v>
      </c>
      <c r="I27" s="31">
        <f t="shared" si="0"/>
        <v>3116</v>
      </c>
      <c r="J27" s="31">
        <f t="shared" si="1"/>
        <v>22698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1076</v>
      </c>
      <c r="D28" s="31">
        <f>(Jul!C28*3)+(Aug!C28*2)+(Sep!C28*1)</f>
        <v>4619</v>
      </c>
      <c r="E28" s="8"/>
      <c r="F28" s="31">
        <f>(Jul!E28*3)+(Aug!E28*2)+(Sep!E28*1)</f>
        <v>0</v>
      </c>
      <c r="G28" s="8">
        <v>1076</v>
      </c>
      <c r="H28" s="31">
        <f>SUM(Aug!H28+G28)</f>
        <v>3333</v>
      </c>
      <c r="I28" s="31">
        <f t="shared" si="0"/>
        <v>2152</v>
      </c>
      <c r="J28" s="31">
        <f t="shared" si="1"/>
        <v>7952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900</v>
      </c>
      <c r="E30" s="8"/>
      <c r="F30" s="31">
        <f>(Jul!E30*3)+(Aug!E30*2)+(Sep!E30*1)</f>
        <v>0</v>
      </c>
      <c r="G30" s="8"/>
      <c r="H30" s="31">
        <f>SUM(Aug!H30+G30)</f>
        <v>13998</v>
      </c>
      <c r="I30" s="31">
        <f t="shared" si="0"/>
        <v>0</v>
      </c>
      <c r="J30" s="31">
        <f t="shared" si="1"/>
        <v>14898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1209</v>
      </c>
      <c r="D31" s="31">
        <f>(Jul!C31*3)+(Aug!C31*2)+(Sep!C31*1)</f>
        <v>185224</v>
      </c>
      <c r="E31" s="8"/>
      <c r="F31" s="31">
        <f>(Jul!E31*3)+(Aug!E31*2)+(Sep!E31*1)</f>
        <v>0</v>
      </c>
      <c r="G31" s="8">
        <v>12057</v>
      </c>
      <c r="H31" s="31">
        <f>SUM(Aug!H31+G31)</f>
        <v>345347</v>
      </c>
      <c r="I31" s="31">
        <f t="shared" si="0"/>
        <v>13266</v>
      </c>
      <c r="J31" s="31">
        <f t="shared" si="1"/>
        <v>530571</v>
      </c>
    </row>
    <row r="32" spans="1:10" s="1" customFormat="1" ht="15.75" customHeight="1" x14ac:dyDescent="0.2">
      <c r="A32" s="5" t="s">
        <v>19</v>
      </c>
      <c r="B32" s="6" t="s">
        <v>20</v>
      </c>
      <c r="C32" s="25">
        <v>3127</v>
      </c>
      <c r="D32" s="31">
        <f>(Jul!C32*3)+(Aug!C32*2)+(Sep!C32*1)</f>
        <v>5482</v>
      </c>
      <c r="E32" s="8"/>
      <c r="F32" s="31">
        <f>(Jul!E32*3)+(Aug!E32*2)+(Sep!E32*1)</f>
        <v>0</v>
      </c>
      <c r="G32" s="8">
        <v>4817</v>
      </c>
      <c r="H32" s="31">
        <f>SUM(Aug!H32+G32)</f>
        <v>7174</v>
      </c>
      <c r="I32" s="31">
        <f t="shared" si="0"/>
        <v>7944</v>
      </c>
      <c r="J32" s="31">
        <f t="shared" si="1"/>
        <v>12656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4566</v>
      </c>
      <c r="D33" s="31">
        <f>(Jul!C33*3)+(Aug!C33*2)+(Sep!C33*1)</f>
        <v>28652</v>
      </c>
      <c r="E33" s="8"/>
      <c r="F33" s="31">
        <f>(Jul!E33*3)+(Aug!E33*2)+(Sep!E33*1)</f>
        <v>3957</v>
      </c>
      <c r="G33" s="8">
        <v>36258</v>
      </c>
      <c r="H33" s="31">
        <f>SUM(Aug!H33+G33)</f>
        <v>177646</v>
      </c>
      <c r="I33" s="31">
        <f t="shared" si="0"/>
        <v>40824</v>
      </c>
      <c r="J33" s="31">
        <f t="shared" si="1"/>
        <v>210255</v>
      </c>
    </row>
    <row r="34" spans="1:10" s="1" customFormat="1" ht="15.75" customHeight="1" x14ac:dyDescent="0.2">
      <c r="A34" s="5" t="s">
        <v>28</v>
      </c>
      <c r="B34" s="6" t="s">
        <v>20</v>
      </c>
      <c r="C34" s="25">
        <v>2189</v>
      </c>
      <c r="D34" s="31">
        <f>(Jul!C34*3)+(Aug!C34*2)+(Sep!C34*1)</f>
        <v>2189</v>
      </c>
      <c r="E34" s="8"/>
      <c r="F34" s="31">
        <f>(Jul!E34*3)+(Aug!E34*2)+(Sep!E34*1)</f>
        <v>0</v>
      </c>
      <c r="G34" s="8">
        <v>341</v>
      </c>
      <c r="H34" s="31">
        <f>SUM(Aug!H34+G34)</f>
        <v>341</v>
      </c>
      <c r="I34" s="31">
        <f t="shared" si="0"/>
        <v>2530</v>
      </c>
      <c r="J34" s="31">
        <f t="shared" si="1"/>
        <v>2530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17561</v>
      </c>
      <c r="D35" s="31">
        <f>(Jul!C35*3)+(Aug!C35*2)+(Sep!C35*1)</f>
        <v>32217</v>
      </c>
      <c r="E35" s="8"/>
      <c r="F35" s="31">
        <f>(Jul!E35*3)+(Aug!E35*2)+(Sep!E35*1)</f>
        <v>0</v>
      </c>
      <c r="G35" s="8">
        <v>127511</v>
      </c>
      <c r="H35" s="31">
        <f>SUM(Aug!H35+G35)</f>
        <v>173884</v>
      </c>
      <c r="I35" s="31">
        <f t="shared" si="0"/>
        <v>145072</v>
      </c>
      <c r="J35" s="31">
        <f t="shared" si="1"/>
        <v>206101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>
        <v>1308</v>
      </c>
      <c r="D37" s="31">
        <f>(Jul!C37*3)+(Aug!C37*2)+(Sep!C37*1)</f>
        <v>2175</v>
      </c>
      <c r="E37" s="8"/>
      <c r="F37" s="31">
        <f>(Jul!E37*3)+(Aug!E37*2)+(Sep!E37*1)</f>
        <v>0</v>
      </c>
      <c r="G37" s="8">
        <v>3525</v>
      </c>
      <c r="H37" s="31">
        <f>SUM(Aug!H37+G37)</f>
        <v>5157</v>
      </c>
      <c r="I37" s="31">
        <f t="shared" si="0"/>
        <v>4833</v>
      </c>
      <c r="J37" s="31">
        <f t="shared" si="1"/>
        <v>7332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10473</v>
      </c>
      <c r="E38" s="8"/>
      <c r="F38" s="31">
        <f>(Jul!E38*3)+(Aug!E38*2)+(Sep!E38*1)</f>
        <v>0</v>
      </c>
      <c r="G38" s="8"/>
      <c r="H38" s="31">
        <f>SUM(Aug!H38+G38)</f>
        <v>21626</v>
      </c>
      <c r="I38" s="31">
        <f t="shared" si="0"/>
        <v>0</v>
      </c>
      <c r="J38" s="31">
        <f t="shared" si="1"/>
        <v>32099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18593</v>
      </c>
      <c r="D39" s="31">
        <f>(Jul!C39*3)+(Aug!C39*2)+(Sep!C39*1)</f>
        <v>33170</v>
      </c>
      <c r="E39" s="8"/>
      <c r="F39" s="31">
        <f>(Jul!E39*3)+(Aug!E39*2)+(Sep!E39*1)</f>
        <v>0</v>
      </c>
      <c r="G39" s="8">
        <v>136003</v>
      </c>
      <c r="H39" s="31">
        <f>SUM(Aug!H39+G39)</f>
        <v>207758</v>
      </c>
      <c r="I39" s="31">
        <f t="shared" si="0"/>
        <v>154596</v>
      </c>
      <c r="J39" s="31">
        <f t="shared" si="1"/>
        <v>240928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5517</v>
      </c>
      <c r="D40" s="31">
        <f>(Jul!C40*3)+(Aug!C40*2)+(Sep!C40*1)</f>
        <v>9979</v>
      </c>
      <c r="E40" s="8">
        <v>3227</v>
      </c>
      <c r="F40" s="31">
        <f>(Jul!E40*3)+(Aug!E40*2)+(Sep!E40*1)</f>
        <v>3227</v>
      </c>
      <c r="G40" s="8">
        <v>41827</v>
      </c>
      <c r="H40" s="31">
        <f>SUM(Aug!H40+G40)</f>
        <v>63026</v>
      </c>
      <c r="I40" s="31">
        <f t="shared" si="0"/>
        <v>50571</v>
      </c>
      <c r="J40" s="31">
        <f t="shared" si="1"/>
        <v>76232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17547</v>
      </c>
      <c r="E41" s="8"/>
      <c r="F41" s="31">
        <f>(Jul!E41*3)+(Aug!E41*2)+(Sep!E41*1)</f>
        <v>0</v>
      </c>
      <c r="G41" s="8"/>
      <c r="H41" s="31">
        <f>SUM(Aug!H41+G41)</f>
        <v>20289</v>
      </c>
      <c r="I41" s="31">
        <f t="shared" si="0"/>
        <v>0</v>
      </c>
      <c r="J41" s="31">
        <f t="shared" si="1"/>
        <v>37836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5544</v>
      </c>
      <c r="D42" s="31">
        <f>(Jul!C42*3)+(Aug!C42*2)+(Sep!C42*1)</f>
        <v>6831</v>
      </c>
      <c r="E42" s="8"/>
      <c r="F42" s="31">
        <f>(Jul!E42*3)+(Aug!E42*2)+(Sep!E42*1)</f>
        <v>0</v>
      </c>
      <c r="G42" s="8">
        <v>9014</v>
      </c>
      <c r="H42" s="31">
        <f>SUM(Aug!H42+G42)</f>
        <v>9870</v>
      </c>
      <c r="I42" s="31">
        <f t="shared" si="0"/>
        <v>14558</v>
      </c>
      <c r="J42" s="31">
        <f t="shared" si="1"/>
        <v>16701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3855</v>
      </c>
      <c r="D43" s="31">
        <f>(Jul!C43*3)+(Aug!C43*2)+(Sep!C43*1)</f>
        <v>12811</v>
      </c>
      <c r="E43" s="8"/>
      <c r="F43" s="31">
        <f>(Jul!E43*3)+(Aug!E43*2)+(Sep!E43*1)</f>
        <v>0</v>
      </c>
      <c r="G43" s="8">
        <v>63661</v>
      </c>
      <c r="H43" s="31">
        <f>SUM(Aug!H43+G43)</f>
        <v>75558</v>
      </c>
      <c r="I43" s="31">
        <f t="shared" si="0"/>
        <v>67516</v>
      </c>
      <c r="J43" s="31">
        <f t="shared" si="1"/>
        <v>88369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12790</v>
      </c>
      <c r="D44" s="31">
        <f>(Jul!C44*3)+(Aug!C44*2)+(Sep!C44*1)</f>
        <v>47185</v>
      </c>
      <c r="E44" s="8"/>
      <c r="F44" s="31">
        <f>(Jul!E44*3)+(Aug!E44*2)+(Sep!E44*1)</f>
        <v>0</v>
      </c>
      <c r="G44" s="8">
        <v>45614</v>
      </c>
      <c r="H44" s="31">
        <f>SUM(Aug!H44+G44)</f>
        <v>210998</v>
      </c>
      <c r="I44" s="31">
        <f t="shared" si="0"/>
        <v>58404</v>
      </c>
      <c r="J44" s="31">
        <f t="shared" si="1"/>
        <v>258183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140</v>
      </c>
      <c r="D45" s="31">
        <f>(Jul!C45*3)+(Aug!C45*2)+(Sep!C45*1)</f>
        <v>3218</v>
      </c>
      <c r="E45" s="8"/>
      <c r="F45" s="31">
        <f>(Jul!E45*3)+(Aug!E45*2)+(Sep!E45*1)</f>
        <v>0</v>
      </c>
      <c r="G45" s="8">
        <v>140</v>
      </c>
      <c r="H45" s="31">
        <f>SUM(Aug!H45+G45)</f>
        <v>4245</v>
      </c>
      <c r="I45" s="31">
        <f t="shared" si="0"/>
        <v>280</v>
      </c>
      <c r="J45" s="31">
        <f t="shared" si="1"/>
        <v>7463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16710</v>
      </c>
      <c r="D47" s="31">
        <f>(Jul!C47*3)+(Aug!C47*2)+(Sep!C47*1)</f>
        <v>57603</v>
      </c>
      <c r="E47" s="8"/>
      <c r="F47" s="31">
        <f>(Jul!E47*3)+(Aug!E47*2)+(Sep!E47*1)</f>
        <v>0</v>
      </c>
      <c r="G47" s="8">
        <v>33062</v>
      </c>
      <c r="H47" s="31">
        <f>SUM(Aug!H47+G47)</f>
        <v>89692</v>
      </c>
      <c r="I47" s="31">
        <f t="shared" si="0"/>
        <v>49772</v>
      </c>
      <c r="J47" s="31">
        <f t="shared" si="1"/>
        <v>147295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6744</v>
      </c>
      <c r="D48" s="31">
        <f>(Jul!C48*3)+(Aug!C48*2)+(Sep!C48*1)</f>
        <v>43726</v>
      </c>
      <c r="E48" s="8"/>
      <c r="F48" s="31">
        <f>(Jul!E48*3)+(Aug!E48*2)+(Sep!E48*1)</f>
        <v>0</v>
      </c>
      <c r="G48" s="8">
        <v>91028</v>
      </c>
      <c r="H48" s="31">
        <f>SUM(Aug!H48+G48)</f>
        <v>400989</v>
      </c>
      <c r="I48" s="31">
        <f t="shared" si="0"/>
        <v>97772</v>
      </c>
      <c r="J48" s="31">
        <f t="shared" si="1"/>
        <v>444715</v>
      </c>
    </row>
    <row r="49" spans="1:10" s="1" customFormat="1" ht="15.75" customHeight="1" x14ac:dyDescent="0.2">
      <c r="A49" s="5" t="s">
        <v>57</v>
      </c>
      <c r="B49" s="6" t="s">
        <v>20</v>
      </c>
      <c r="C49" s="25">
        <v>3828</v>
      </c>
      <c r="D49" s="31">
        <f>(Jul!C49*3)+(Aug!C49*2)+(Sep!C49*1)</f>
        <v>17531</v>
      </c>
      <c r="E49" s="8"/>
      <c r="F49" s="31">
        <f>(Jul!E49*3)+(Aug!E49*2)+(Sep!E49*1)</f>
        <v>0</v>
      </c>
      <c r="G49" s="8">
        <v>4067</v>
      </c>
      <c r="H49" s="31">
        <f>SUM(Aug!H49+G49)</f>
        <v>21067</v>
      </c>
      <c r="I49" s="31">
        <f t="shared" si="0"/>
        <v>7895</v>
      </c>
      <c r="J49" s="31">
        <f t="shared" si="1"/>
        <v>38598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6825</v>
      </c>
      <c r="D50" s="31">
        <f>(Jul!C50*3)+(Aug!C50*2)+(Sep!C50*1)</f>
        <v>16524</v>
      </c>
      <c r="E50" s="8"/>
      <c r="F50" s="31">
        <f>(Jul!E50*3)+(Aug!E50*2)+(Sep!E50*1)</f>
        <v>2638</v>
      </c>
      <c r="G50" s="8">
        <v>16549</v>
      </c>
      <c r="H50" s="31">
        <f>SUM(Aug!H50+G50)</f>
        <v>28234</v>
      </c>
      <c r="I50" s="31">
        <f t="shared" si="0"/>
        <v>23374</v>
      </c>
      <c r="J50" s="31">
        <f t="shared" si="1"/>
        <v>47396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13528</v>
      </c>
      <c r="D51" s="31">
        <f>(Jul!C51*3)+(Aug!C51*2)+(Sep!C51*1)</f>
        <v>60376</v>
      </c>
      <c r="E51" s="8"/>
      <c r="F51" s="31">
        <f>(Jul!E51*3)+(Aug!E51*2)+(Sep!E51*1)</f>
        <v>0</v>
      </c>
      <c r="G51" s="8">
        <v>22480</v>
      </c>
      <c r="H51" s="31">
        <f>SUM(Aug!H51+G51)</f>
        <v>75888</v>
      </c>
      <c r="I51" s="31">
        <f t="shared" si="0"/>
        <v>36008</v>
      </c>
      <c r="J51" s="31">
        <f t="shared" si="1"/>
        <v>136264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1038</v>
      </c>
      <c r="D52" s="31">
        <f>(Jul!C52*3)+(Aug!C52*2)+(Sep!C52*1)</f>
        <v>8481</v>
      </c>
      <c r="E52" s="8"/>
      <c r="F52" s="31">
        <f>(Jul!E52*3)+(Aug!E52*2)+(Sep!E52*1)</f>
        <v>0</v>
      </c>
      <c r="G52" s="8">
        <v>2831</v>
      </c>
      <c r="H52" s="31">
        <f>SUM(Aug!H52+G52)</f>
        <v>3290</v>
      </c>
      <c r="I52" s="31">
        <f t="shared" si="0"/>
        <v>3869</v>
      </c>
      <c r="J52" s="31">
        <f t="shared" si="1"/>
        <v>11771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227</v>
      </c>
      <c r="D53" s="31">
        <f>(Jul!C53*3)+(Aug!C53*2)+(Sep!C53*1)</f>
        <v>533</v>
      </c>
      <c r="E53" s="8"/>
      <c r="F53" s="31">
        <f>(Jul!E53*3)+(Aug!E53*2)+(Sep!E53*1)</f>
        <v>0</v>
      </c>
      <c r="G53" s="8">
        <v>227</v>
      </c>
      <c r="H53" s="31">
        <f>SUM(Aug!H53+G53)</f>
        <v>839</v>
      </c>
      <c r="I53" s="31">
        <f t="shared" si="0"/>
        <v>454</v>
      </c>
      <c r="J53" s="31">
        <f t="shared" si="1"/>
        <v>1372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11958</v>
      </c>
      <c r="E54" s="8"/>
      <c r="F54" s="31">
        <f>(Jul!E54*3)+(Aug!E54*2)+(Sep!E54*1)</f>
        <v>0</v>
      </c>
      <c r="G54" s="8"/>
      <c r="H54" s="31">
        <f>SUM(Aug!H54+G54)</f>
        <v>14696</v>
      </c>
      <c r="I54" s="31">
        <f t="shared" si="0"/>
        <v>0</v>
      </c>
      <c r="J54" s="31">
        <f t="shared" si="1"/>
        <v>26654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7497</v>
      </c>
      <c r="D55" s="31">
        <f>(Jul!C55*3)+(Aug!C55*2)+(Sep!C55*1)</f>
        <v>47496</v>
      </c>
      <c r="E55" s="8">
        <v>43</v>
      </c>
      <c r="F55" s="31">
        <f>(Jul!E55*3)+(Aug!E55*2)+(Sep!E55*1)</f>
        <v>5686</v>
      </c>
      <c r="G55" s="8">
        <v>39135</v>
      </c>
      <c r="H55" s="31">
        <f>SUM(Aug!H55+G55)</f>
        <v>129671</v>
      </c>
      <c r="I55" s="31">
        <f t="shared" si="0"/>
        <v>46675</v>
      </c>
      <c r="J55" s="31">
        <f t="shared" si="1"/>
        <v>182853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2698</v>
      </c>
      <c r="D57" s="31">
        <f>(Jul!C57*3)+(Aug!C57*2)+(Sep!C57*1)</f>
        <v>5725</v>
      </c>
      <c r="E57" s="8"/>
      <c r="F57" s="31">
        <f>(Jul!E57*3)+(Aug!E57*2)+(Sep!E57*1)</f>
        <v>0</v>
      </c>
      <c r="G57" s="8">
        <v>3452</v>
      </c>
      <c r="H57" s="31">
        <f>SUM(Aug!H57+G57)</f>
        <v>4699</v>
      </c>
      <c r="I57" s="31">
        <f t="shared" si="0"/>
        <v>6150</v>
      </c>
      <c r="J57" s="31">
        <f t="shared" si="1"/>
        <v>10424</v>
      </c>
    </row>
    <row r="58" spans="1:10" s="11" customFormat="1" ht="15.75" customHeight="1" x14ac:dyDescent="0.2">
      <c r="A58" s="9" t="s">
        <v>69</v>
      </c>
      <c r="B58" s="10" t="s">
        <v>20</v>
      </c>
      <c r="C58" s="25">
        <v>2156</v>
      </c>
      <c r="D58" s="31">
        <f>(Jul!C58*3)+(Aug!C58*2)+(Sep!C58*1)</f>
        <v>15107</v>
      </c>
      <c r="E58" s="8"/>
      <c r="F58" s="31">
        <f>(Jul!E58*3)+(Aug!E58*2)+(Sep!E58*1)</f>
        <v>0</v>
      </c>
      <c r="G58" s="8">
        <v>101548</v>
      </c>
      <c r="H58" s="31">
        <f>SUM(Aug!H58+G58)</f>
        <v>107431</v>
      </c>
      <c r="I58" s="31">
        <f t="shared" si="0"/>
        <v>103704</v>
      </c>
      <c r="J58" s="31">
        <f t="shared" si="1"/>
        <v>122538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1423</v>
      </c>
      <c r="D59" s="31">
        <f>(Jul!C59*3)+(Aug!C59*2)+(Sep!C59*1)</f>
        <v>4729</v>
      </c>
      <c r="E59" s="8"/>
      <c r="F59" s="31">
        <f>(Jul!E59*3)+(Aug!E59*2)+(Sep!E59*1)</f>
        <v>0</v>
      </c>
      <c r="G59" s="8">
        <v>93549</v>
      </c>
      <c r="H59" s="31">
        <f>SUM(Aug!H59+G59)</f>
        <v>95202</v>
      </c>
      <c r="I59" s="31">
        <f t="shared" si="0"/>
        <v>94972</v>
      </c>
      <c r="J59" s="31">
        <f t="shared" si="1"/>
        <v>99931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26078</v>
      </c>
      <c r="D60" s="31">
        <f>(Jul!C60*3)+(Aug!C60*2)+(Sep!C60*1)</f>
        <v>119365</v>
      </c>
      <c r="E60" s="8"/>
      <c r="F60" s="31">
        <f>(Jul!E60*3)+(Aug!E60*2)+(Sep!E60*1)</f>
        <v>0</v>
      </c>
      <c r="G60" s="8">
        <v>217872</v>
      </c>
      <c r="H60" s="31">
        <f>SUM(Aug!H60+G60)</f>
        <v>521666</v>
      </c>
      <c r="I60" s="31">
        <f t="shared" si="0"/>
        <v>243950</v>
      </c>
      <c r="J60" s="31">
        <f t="shared" si="1"/>
        <v>641031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10077</v>
      </c>
      <c r="E61" s="8"/>
      <c r="F61" s="31">
        <f>(Jul!E61*3)+(Aug!E61*2)+(Sep!E61*1)</f>
        <v>0</v>
      </c>
      <c r="G61" s="8"/>
      <c r="H61" s="31">
        <f>SUM(Aug!H61+G61)</f>
        <v>11902</v>
      </c>
      <c r="I61" s="31">
        <f t="shared" si="0"/>
        <v>0</v>
      </c>
      <c r="J61" s="31">
        <f t="shared" si="1"/>
        <v>21979</v>
      </c>
    </row>
    <row r="62" spans="1:10" s="11" customFormat="1" ht="15.75" customHeight="1" x14ac:dyDescent="0.2">
      <c r="A62" s="9" t="s">
        <v>73</v>
      </c>
      <c r="B62" s="10" t="s">
        <v>20</v>
      </c>
      <c r="C62" s="25">
        <v>1689</v>
      </c>
      <c r="D62" s="31">
        <f>(Jul!C62*3)+(Aug!C62*2)+(Sep!C62*1)</f>
        <v>1689</v>
      </c>
      <c r="E62" s="8"/>
      <c r="F62" s="31">
        <f>(Jul!E62*3)+(Aug!E62*2)+(Sep!E62*1)</f>
        <v>0</v>
      </c>
      <c r="G62" s="8">
        <v>8442</v>
      </c>
      <c r="H62" s="31">
        <f>SUM(Aug!H62+G62)</f>
        <v>8442</v>
      </c>
      <c r="I62" s="31">
        <f t="shared" si="0"/>
        <v>10131</v>
      </c>
      <c r="J62" s="31">
        <f t="shared" si="1"/>
        <v>10131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958</v>
      </c>
      <c r="D63" s="31">
        <f>(Jul!C63*3)+(Aug!C63*2)+(Sep!C63*1)</f>
        <v>8512</v>
      </c>
      <c r="E63" s="8"/>
      <c r="F63" s="31">
        <f>(Jul!E63*3)+(Aug!E63*2)+(Sep!E63*1)</f>
        <v>0</v>
      </c>
      <c r="G63" s="8">
        <v>41172</v>
      </c>
      <c r="H63" s="31">
        <f>SUM(Aug!H63+G63)</f>
        <v>60767</v>
      </c>
      <c r="I63" s="31">
        <f t="shared" si="0"/>
        <v>42130</v>
      </c>
      <c r="J63" s="31">
        <f t="shared" si="1"/>
        <v>69279</v>
      </c>
    </row>
    <row r="64" spans="1:10" s="1" customFormat="1" ht="15.75" customHeight="1" x14ac:dyDescent="0.2">
      <c r="A64" s="5" t="s">
        <v>74</v>
      </c>
      <c r="B64" s="6" t="s">
        <v>20</v>
      </c>
      <c r="C64" s="25">
        <v>617</v>
      </c>
      <c r="D64" s="31">
        <f>(Jul!C64*3)+(Aug!C64*2)+(Sep!C64*1)</f>
        <v>2447</v>
      </c>
      <c r="E64" s="8"/>
      <c r="F64" s="31">
        <f>(Jul!E64*3)+(Aug!E64*2)+(Sep!E64*1)</f>
        <v>0</v>
      </c>
      <c r="G64" s="8">
        <v>13292</v>
      </c>
      <c r="H64" s="31">
        <f>SUM(Aug!H64+G64)</f>
        <v>17403</v>
      </c>
      <c r="I64" s="31">
        <f t="shared" ref="I64:I71" si="2">C64+E64+G64</f>
        <v>13909</v>
      </c>
      <c r="J64" s="31">
        <f t="shared" ref="J64:J71" si="3">D64+F64+H64</f>
        <v>19850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>
        <v>1010</v>
      </c>
      <c r="D66" s="31">
        <f>(Jul!C66*3)+(Aug!C66*2)+(Sep!C66*1)</f>
        <v>1520</v>
      </c>
      <c r="E66" s="8"/>
      <c r="F66" s="31">
        <f>(Jul!E66*3)+(Aug!E66*2)+(Sep!E66*1)</f>
        <v>0</v>
      </c>
      <c r="G66" s="8">
        <v>1568</v>
      </c>
      <c r="H66" s="31">
        <f>SUM(Aug!H66+G66)</f>
        <v>2320</v>
      </c>
      <c r="I66" s="31">
        <f t="shared" si="2"/>
        <v>2578</v>
      </c>
      <c r="J66" s="31">
        <f t="shared" si="3"/>
        <v>3840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4839</v>
      </c>
      <c r="D69" s="31">
        <f>(Jul!C69*3)+(Aug!C69*2)+(Sep!C69*1)</f>
        <v>4839</v>
      </c>
      <c r="E69" s="8"/>
      <c r="F69" s="31">
        <f>(Jul!E69*3)+(Aug!E69*2)+(Sep!E69*1)</f>
        <v>0</v>
      </c>
      <c r="G69" s="8">
        <v>7843</v>
      </c>
      <c r="H69" s="31">
        <f>SUM(Aug!H69+G69)</f>
        <v>7843</v>
      </c>
      <c r="I69" s="31">
        <f t="shared" si="2"/>
        <v>12682</v>
      </c>
      <c r="J69" s="31">
        <f t="shared" si="3"/>
        <v>12682</v>
      </c>
    </row>
    <row r="70" spans="1:10" s="11" customFormat="1" ht="15.75" customHeight="1" x14ac:dyDescent="0.2">
      <c r="A70" s="9" t="s">
        <v>85</v>
      </c>
      <c r="B70" s="10" t="s">
        <v>20</v>
      </c>
      <c r="C70" s="25">
        <v>1632</v>
      </c>
      <c r="D70" s="31">
        <f>(Jul!C70*3)+(Aug!C70*2)+(Sep!C70*1)</f>
        <v>4554</v>
      </c>
      <c r="E70" s="8"/>
      <c r="F70" s="31">
        <f>(Jul!E70*3)+(Aug!E70*2)+(Sep!E70*1)</f>
        <v>0</v>
      </c>
      <c r="G70" s="8">
        <v>16272</v>
      </c>
      <c r="H70" s="31">
        <f>SUM(Aug!H70+G70)</f>
        <v>17246</v>
      </c>
      <c r="I70" s="31">
        <f t="shared" si="2"/>
        <v>17904</v>
      </c>
      <c r="J70" s="31">
        <f t="shared" si="3"/>
        <v>21800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7926</v>
      </c>
      <c r="D71" s="31">
        <f>(Jul!C71*3)+(Aug!C71*2)+(Sep!C71*1)</f>
        <v>45930</v>
      </c>
      <c r="E71" s="8"/>
      <c r="F71" s="31">
        <f>(Jul!E71*3)+(Aug!E71*2)+(Sep!E71*1)</f>
        <v>0</v>
      </c>
      <c r="G71" s="8">
        <v>32650</v>
      </c>
      <c r="H71" s="31">
        <f>SUM(Aug!H71+G71)</f>
        <v>167726</v>
      </c>
      <c r="I71" s="31">
        <f t="shared" si="2"/>
        <v>40576</v>
      </c>
      <c r="J71" s="31">
        <f t="shared" si="3"/>
        <v>213656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41709</v>
      </c>
      <c r="D72" s="32">
        <f t="shared" si="4"/>
        <v>439029</v>
      </c>
      <c r="E72" s="32">
        <f t="shared" si="4"/>
        <v>0</v>
      </c>
      <c r="F72" s="32">
        <f t="shared" si="4"/>
        <v>0</v>
      </c>
      <c r="G72" s="32">
        <f t="shared" si="4"/>
        <v>150224</v>
      </c>
      <c r="H72" s="32">
        <f t="shared" si="4"/>
        <v>992291</v>
      </c>
      <c r="I72" s="32">
        <f t="shared" si="4"/>
        <v>191933</v>
      </c>
      <c r="J72" s="32">
        <f t="shared" si="4"/>
        <v>1431320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182613</v>
      </c>
      <c r="D73" s="32">
        <f t="shared" si="5"/>
        <v>700651</v>
      </c>
      <c r="E73" s="32">
        <f t="shared" si="5"/>
        <v>3270</v>
      </c>
      <c r="F73" s="32">
        <f t="shared" si="5"/>
        <v>15508</v>
      </c>
      <c r="G73" s="32">
        <f t="shared" si="5"/>
        <v>1215750</v>
      </c>
      <c r="H73" s="32">
        <f t="shared" si="5"/>
        <v>2764585</v>
      </c>
      <c r="I73" s="32">
        <f t="shared" si="5"/>
        <v>1401633</v>
      </c>
      <c r="J73" s="32">
        <f t="shared" si="5"/>
        <v>3480744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224322</v>
      </c>
      <c r="D74" s="32">
        <f t="shared" ref="D74:J74" si="6">SUM(D72:D73)</f>
        <v>1139680</v>
      </c>
      <c r="E74" s="32">
        <f t="shared" si="6"/>
        <v>3270</v>
      </c>
      <c r="F74" s="32">
        <f t="shared" si="6"/>
        <v>15508</v>
      </c>
      <c r="G74" s="32">
        <f t="shared" si="6"/>
        <v>1365974</v>
      </c>
      <c r="H74" s="32">
        <f t="shared" si="6"/>
        <v>3756876</v>
      </c>
      <c r="I74" s="32">
        <f t="shared" si="6"/>
        <v>1593566</v>
      </c>
      <c r="J74" s="32">
        <f t="shared" si="6"/>
        <v>4912064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47" activePane="bottomLeft" state="frozen"/>
      <selection pane="bottomLeft" activeCell="H68" sqref="H68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16117</v>
      </c>
      <c r="D5" s="30">
        <f>(Jul!C5*4)+(Aug!C5*3)+(Sep!C5*2)+(Oct!C5*1)</f>
        <v>121080</v>
      </c>
      <c r="E5" s="26"/>
      <c r="F5" s="30">
        <f>(Jul!E5*4)+(Aug!E5*3)+(Sep!E5*2)+(Oct!E5*1)</f>
        <v>0</v>
      </c>
      <c r="G5" s="26">
        <v>181629</v>
      </c>
      <c r="H5" s="30">
        <f>Sep!H5+G5</f>
        <v>312792</v>
      </c>
      <c r="I5" s="30">
        <f t="shared" ref="I5:I63" si="0">C5+E5+G5</f>
        <v>197746</v>
      </c>
      <c r="J5" s="30">
        <f t="shared" ref="J5:J63" si="1">D5+F5+H5</f>
        <v>433872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618</v>
      </c>
      <c r="D6" s="30">
        <f>(Jul!C6*4)+(Aug!C6*3)+(Sep!C6*2)+(Oct!C6*1)</f>
        <v>19145</v>
      </c>
      <c r="E6" s="26"/>
      <c r="F6" s="30">
        <f>(Jul!E6*4)+(Aug!E6*3)+(Sep!E6*2)+(Oct!E6*1)</f>
        <v>0</v>
      </c>
      <c r="G6" s="26">
        <v>2727</v>
      </c>
      <c r="H6" s="30">
        <f>Sep!H6+G6</f>
        <v>12821</v>
      </c>
      <c r="I6" s="30">
        <f t="shared" si="0"/>
        <v>3345</v>
      </c>
      <c r="J6" s="30">
        <f t="shared" si="1"/>
        <v>31966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1716</v>
      </c>
      <c r="E7" s="26"/>
      <c r="F7" s="30">
        <f>(Jul!E7*4)+(Aug!E7*3)+(Sep!E7*2)+(Oct!E7*1)</f>
        <v>0</v>
      </c>
      <c r="G7" s="26"/>
      <c r="H7" s="30">
        <f>Sep!H7+G7</f>
        <v>13234</v>
      </c>
      <c r="I7" s="30">
        <f t="shared" si="0"/>
        <v>0</v>
      </c>
      <c r="J7" s="30">
        <f t="shared" si="1"/>
        <v>14950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219</v>
      </c>
      <c r="D8" s="30">
        <f>(Jul!C8*4)+(Aug!C8*3)+(Sep!C8*2)+(Oct!C8*1)</f>
        <v>5107</v>
      </c>
      <c r="E8" s="26"/>
      <c r="F8" s="30">
        <f>(Jul!E8*4)+(Aug!E8*3)+(Sep!E8*2)+(Oct!E8*1)</f>
        <v>0</v>
      </c>
      <c r="G8" s="26">
        <v>52</v>
      </c>
      <c r="H8" s="30">
        <f>Sep!H8+G8</f>
        <v>8528</v>
      </c>
      <c r="I8" s="30">
        <f t="shared" si="0"/>
        <v>271</v>
      </c>
      <c r="J8" s="30">
        <f t="shared" si="1"/>
        <v>13635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5861</v>
      </c>
      <c r="D9" s="30">
        <f>(Jul!C9*4)+(Aug!C9*3)+(Sep!C9*2)+(Oct!C9*1)</f>
        <v>43754</v>
      </c>
      <c r="E9" s="26"/>
      <c r="F9" s="30">
        <f>(Jul!E9*4)+(Aug!E9*3)+(Sep!E9*2)+(Oct!E9*1)</f>
        <v>0</v>
      </c>
      <c r="G9" s="26">
        <v>29474</v>
      </c>
      <c r="H9" s="30">
        <f>Sep!H9+G9</f>
        <v>88116</v>
      </c>
      <c r="I9" s="30">
        <f t="shared" si="0"/>
        <v>35335</v>
      </c>
      <c r="J9" s="30">
        <f t="shared" si="1"/>
        <v>131870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8230</v>
      </c>
      <c r="D10" s="30">
        <f>(Jul!C10*4)+(Aug!C10*3)+(Sep!C10*2)+(Oct!C10*1)</f>
        <v>52747</v>
      </c>
      <c r="E10" s="26"/>
      <c r="F10" s="30">
        <f>(Jul!E10*4)+(Aug!E10*3)+(Sep!E10*2)+(Oct!E10*1)</f>
        <v>0</v>
      </c>
      <c r="G10" s="26">
        <v>64397</v>
      </c>
      <c r="H10" s="30">
        <f>Sep!H10+G10</f>
        <v>173306</v>
      </c>
      <c r="I10" s="30">
        <f t="shared" si="0"/>
        <v>72627</v>
      </c>
      <c r="J10" s="30">
        <f t="shared" si="1"/>
        <v>226053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5203</v>
      </c>
      <c r="E11" s="26"/>
      <c r="F11" s="30">
        <f>(Jul!E11*4)+(Aug!E11*3)+(Sep!E11*2)+(Oct!E11*1)</f>
        <v>0</v>
      </c>
      <c r="G11" s="26"/>
      <c r="H11" s="30">
        <f>Sep!H11+G11</f>
        <v>4916</v>
      </c>
      <c r="I11" s="30">
        <f t="shared" si="0"/>
        <v>0</v>
      </c>
      <c r="J11" s="30">
        <f t="shared" si="1"/>
        <v>10119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1791</v>
      </c>
      <c r="D13" s="30">
        <f>(Jul!C13*4)+(Aug!C13*3)+(Sep!C13*2)+(Oct!C13*1)</f>
        <v>4543</v>
      </c>
      <c r="E13" s="26"/>
      <c r="F13" s="30">
        <f>(Jul!E13*4)+(Aug!E13*3)+(Sep!E13*2)+(Oct!E13*1)</f>
        <v>0</v>
      </c>
      <c r="G13" s="26">
        <v>365</v>
      </c>
      <c r="H13" s="30">
        <f>Sep!H13+G13</f>
        <v>517</v>
      </c>
      <c r="I13" s="30">
        <f t="shared" si="0"/>
        <v>2156</v>
      </c>
      <c r="J13" s="30">
        <f t="shared" si="1"/>
        <v>5060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2352</v>
      </c>
      <c r="D14" s="30">
        <f>(Jul!C14*4)+(Aug!C14*3)+(Sep!C14*2)+(Oct!C14*1)</f>
        <v>11556</v>
      </c>
      <c r="E14" s="26"/>
      <c r="F14" s="30">
        <f>(Jul!E14*4)+(Aug!E14*3)+(Sep!E14*2)+(Oct!E14*1)</f>
        <v>0</v>
      </c>
      <c r="G14" s="26">
        <v>37679</v>
      </c>
      <c r="H14" s="30">
        <f>Sep!H14+G14</f>
        <v>45069</v>
      </c>
      <c r="I14" s="30">
        <f t="shared" si="0"/>
        <v>40031</v>
      </c>
      <c r="J14" s="30">
        <f t="shared" si="1"/>
        <v>56625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11278</v>
      </c>
      <c r="E15" s="26"/>
      <c r="F15" s="30">
        <f>(Jul!E15*4)+(Aug!E15*3)+(Sep!E15*2)+(Oct!E15*1)</f>
        <v>0</v>
      </c>
      <c r="G15" s="26"/>
      <c r="H15" s="30">
        <f>Sep!H15+G15</f>
        <v>20735</v>
      </c>
      <c r="I15" s="30">
        <f t="shared" si="0"/>
        <v>0</v>
      </c>
      <c r="J15" s="30">
        <f t="shared" si="1"/>
        <v>32013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2408</v>
      </c>
      <c r="D16" s="30">
        <f>(Jul!C16*4)+(Aug!C16*3)+(Sep!C16*2)+(Oct!C16*1)</f>
        <v>38272</v>
      </c>
      <c r="E16" s="26"/>
      <c r="F16" s="30">
        <f>(Jul!E16*4)+(Aug!E16*3)+(Sep!E16*2)+(Oct!E16*1)</f>
        <v>0</v>
      </c>
      <c r="G16" s="26">
        <v>11228</v>
      </c>
      <c r="H16" s="30">
        <f>Sep!H16+G16</f>
        <v>67949</v>
      </c>
      <c r="I16" s="30">
        <f t="shared" si="0"/>
        <v>13636</v>
      </c>
      <c r="J16" s="30">
        <f t="shared" si="1"/>
        <v>106221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2355</v>
      </c>
      <c r="D17" s="30">
        <f>(Jul!C17*4)+(Aug!C17*3)+(Sep!C17*2)+(Oct!C17*1)</f>
        <v>10403</v>
      </c>
      <c r="E17" s="26"/>
      <c r="F17" s="30">
        <f>(Jul!E17*4)+(Aug!E17*3)+(Sep!E17*2)+(Oct!E17*1)</f>
        <v>0</v>
      </c>
      <c r="G17" s="26">
        <v>1254</v>
      </c>
      <c r="H17" s="30">
        <f>Sep!H17+G17</f>
        <v>7832</v>
      </c>
      <c r="I17" s="30">
        <f t="shared" si="0"/>
        <v>3609</v>
      </c>
      <c r="J17" s="30">
        <f t="shared" si="1"/>
        <v>18235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30538</v>
      </c>
      <c r="E21" s="26"/>
      <c r="F21" s="30">
        <f>(Jul!E21*4)+(Aug!E21*3)+(Sep!E21*2)+(Oct!E21*1)</f>
        <v>0</v>
      </c>
      <c r="G21" s="26"/>
      <c r="H21" s="30">
        <f>Sep!H21+G21</f>
        <v>147616</v>
      </c>
      <c r="I21" s="30">
        <f t="shared" si="0"/>
        <v>0</v>
      </c>
      <c r="J21" s="30">
        <f t="shared" si="1"/>
        <v>178154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7892</v>
      </c>
      <c r="E22" s="26"/>
      <c r="F22" s="30">
        <f>(Jul!E22*4)+(Aug!E22*3)+(Sep!E22*2)+(Oct!E22*1)</f>
        <v>0</v>
      </c>
      <c r="G22" s="26"/>
      <c r="H22" s="30">
        <f>Sep!H22+G22</f>
        <v>1287</v>
      </c>
      <c r="I22" s="30">
        <f t="shared" si="0"/>
        <v>0</v>
      </c>
      <c r="J22" s="30">
        <f t="shared" si="1"/>
        <v>9179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18172</v>
      </c>
      <c r="E24" s="26"/>
      <c r="F24" s="30">
        <f>(Jul!E24*4)+(Aug!E24*3)+(Sep!E24*2)+(Oct!E24*1)</f>
        <v>0</v>
      </c>
      <c r="G24" s="26"/>
      <c r="H24" s="30">
        <f>Sep!H24+G24</f>
        <v>19390</v>
      </c>
      <c r="I24" s="30">
        <f t="shared" si="0"/>
        <v>0</v>
      </c>
      <c r="J24" s="30">
        <f t="shared" si="1"/>
        <v>37562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2598</v>
      </c>
      <c r="E25" s="26"/>
      <c r="F25" s="30">
        <f>(Jul!E25*4)+(Aug!E25*3)+(Sep!E25*2)+(Oct!E25*1)</f>
        <v>0</v>
      </c>
      <c r="G25" s="26"/>
      <c r="H25" s="30">
        <f>Sep!H25+G25</f>
        <v>10489</v>
      </c>
      <c r="I25" s="30">
        <f t="shared" si="0"/>
        <v>0</v>
      </c>
      <c r="J25" s="30">
        <f t="shared" si="1"/>
        <v>13087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15668</v>
      </c>
      <c r="E26" s="26"/>
      <c r="F26" s="30">
        <f>(Jul!E26*4)+(Aug!E26*3)+(Sep!E26*2)+(Oct!E26*1)</f>
        <v>0</v>
      </c>
      <c r="G26" s="26"/>
      <c r="H26" s="30">
        <f>Sep!H26+G26</f>
        <v>9852</v>
      </c>
      <c r="I26" s="30">
        <f t="shared" si="0"/>
        <v>0</v>
      </c>
      <c r="J26" s="30">
        <f t="shared" si="1"/>
        <v>25520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12562</v>
      </c>
      <c r="E27" s="26"/>
      <c r="F27" s="30">
        <f>(Jul!E27*4)+(Aug!E27*3)+(Sep!E27*2)+(Oct!E27*1)</f>
        <v>0</v>
      </c>
      <c r="G27" s="26"/>
      <c r="H27" s="30">
        <f>Sep!H27+G27</f>
        <v>13969</v>
      </c>
      <c r="I27" s="30">
        <f t="shared" si="0"/>
        <v>0</v>
      </c>
      <c r="J27" s="30">
        <f t="shared" si="1"/>
        <v>26531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6876</v>
      </c>
      <c r="E28" s="26"/>
      <c r="F28" s="30">
        <f>(Jul!E28*4)+(Aug!E28*3)+(Sep!E28*2)+(Oct!E28*1)</f>
        <v>0</v>
      </c>
      <c r="G28" s="26"/>
      <c r="H28" s="30">
        <f>Sep!H28+G28</f>
        <v>3333</v>
      </c>
      <c r="I28" s="30">
        <f t="shared" si="0"/>
        <v>0</v>
      </c>
      <c r="J28" s="30">
        <f t="shared" si="1"/>
        <v>10209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688</v>
      </c>
      <c r="D29" s="30">
        <f>(Jul!C29*4)+(Aug!C29*3)+(Sep!C29*2)+(Oct!C29*1)</f>
        <v>688</v>
      </c>
      <c r="E29" s="26"/>
      <c r="F29" s="30">
        <f>(Jul!E29*4)+(Aug!E29*3)+(Sep!E29*2)+(Oct!E29*1)</f>
        <v>0</v>
      </c>
      <c r="G29" s="26">
        <v>2063</v>
      </c>
      <c r="H29" s="30">
        <f>Sep!H29+G29</f>
        <v>2063</v>
      </c>
      <c r="I29" s="30">
        <f t="shared" si="0"/>
        <v>2751</v>
      </c>
      <c r="J29" s="30">
        <f t="shared" si="1"/>
        <v>2751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1200</v>
      </c>
      <c r="E30" s="26"/>
      <c r="F30" s="30">
        <f>(Jul!E30*4)+(Aug!E30*3)+(Sep!E30*2)+(Oct!E30*1)</f>
        <v>0</v>
      </c>
      <c r="G30" s="26"/>
      <c r="H30" s="30">
        <f>Sep!H30+G30</f>
        <v>13998</v>
      </c>
      <c r="I30" s="30">
        <f t="shared" si="0"/>
        <v>0</v>
      </c>
      <c r="J30" s="30">
        <f t="shared" si="1"/>
        <v>15198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5934</v>
      </c>
      <c r="D31" s="30">
        <f>(Jul!C31*4)+(Aug!C31*3)+(Sep!C31*2)+(Oct!C31*1)</f>
        <v>282192</v>
      </c>
      <c r="E31" s="26"/>
      <c r="F31" s="30">
        <f>(Jul!E31*4)+(Aug!E31*3)+(Sep!E31*2)+(Oct!E31*1)</f>
        <v>0</v>
      </c>
      <c r="G31" s="26">
        <v>245</v>
      </c>
      <c r="H31" s="30">
        <f>Sep!H31+G31</f>
        <v>345592</v>
      </c>
      <c r="I31" s="30">
        <f t="shared" si="0"/>
        <v>6179</v>
      </c>
      <c r="J31" s="30">
        <f t="shared" si="1"/>
        <v>627784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3352</v>
      </c>
      <c r="D32" s="30">
        <f>(Jul!C32*4)+(Aug!C32*3)+(Sep!C32*2)+(Oct!C32*1)</f>
        <v>12746</v>
      </c>
      <c r="E32" s="26"/>
      <c r="F32" s="30">
        <f>(Jul!E32*4)+(Aug!E32*3)+(Sep!E32*2)+(Oct!E32*1)</f>
        <v>0</v>
      </c>
      <c r="G32" s="26"/>
      <c r="H32" s="30">
        <f>Sep!H32+G32</f>
        <v>7174</v>
      </c>
      <c r="I32" s="30">
        <f t="shared" si="0"/>
        <v>3352</v>
      </c>
      <c r="J32" s="30">
        <f t="shared" si="1"/>
        <v>19920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3214</v>
      </c>
      <c r="D33" s="30">
        <f>(Jul!C33*4)+(Aug!C33*3)+(Sep!C33*2)+(Oct!C33*1)</f>
        <v>45051</v>
      </c>
      <c r="E33" s="26"/>
      <c r="F33" s="30">
        <f>(Jul!E33*4)+(Aug!E33*3)+(Sep!E33*2)+(Oct!E33*1)</f>
        <v>5276</v>
      </c>
      <c r="G33" s="26">
        <v>7356</v>
      </c>
      <c r="H33" s="30">
        <f>Sep!H33+G33</f>
        <v>185002</v>
      </c>
      <c r="I33" s="30">
        <f t="shared" si="0"/>
        <v>10570</v>
      </c>
      <c r="J33" s="30">
        <f t="shared" si="1"/>
        <v>235329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4378</v>
      </c>
      <c r="E34" s="26"/>
      <c r="F34" s="30">
        <f>(Jul!E34*4)+(Aug!E34*3)+(Sep!E34*2)+(Oct!E34*1)</f>
        <v>0</v>
      </c>
      <c r="G34" s="26"/>
      <c r="H34" s="30">
        <f>Sep!H34+G34</f>
        <v>341</v>
      </c>
      <c r="I34" s="30">
        <f t="shared" si="0"/>
        <v>0</v>
      </c>
      <c r="J34" s="30">
        <f t="shared" si="1"/>
        <v>4719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6771</v>
      </c>
      <c r="D35" s="30">
        <f>(Jul!C35*4)+(Aug!C35*3)+(Sep!C35*2)+(Oct!C35*1)</f>
        <v>61681</v>
      </c>
      <c r="E35" s="26">
        <v>2772</v>
      </c>
      <c r="F35" s="30">
        <f>(Jul!E35*4)+(Aug!E35*3)+(Sep!E35*2)+(Oct!E35*1)</f>
        <v>2772</v>
      </c>
      <c r="G35" s="26">
        <v>52698</v>
      </c>
      <c r="H35" s="30">
        <f>Sep!H35+G35</f>
        <v>226582</v>
      </c>
      <c r="I35" s="30">
        <f t="shared" si="0"/>
        <v>62241</v>
      </c>
      <c r="J35" s="30">
        <f t="shared" si="1"/>
        <v>291035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3772</v>
      </c>
      <c r="E37" s="26"/>
      <c r="F37" s="30">
        <f>(Jul!E37*4)+(Aug!E37*3)+(Sep!E37*2)+(Oct!E37*1)</f>
        <v>0</v>
      </c>
      <c r="G37" s="26"/>
      <c r="H37" s="30">
        <f>Sep!H37+G37</f>
        <v>5157</v>
      </c>
      <c r="I37" s="30">
        <f t="shared" si="0"/>
        <v>0</v>
      </c>
      <c r="J37" s="30">
        <f t="shared" si="1"/>
        <v>8929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4732</v>
      </c>
      <c r="D38" s="30">
        <f>(Jul!C38*4)+(Aug!C38*3)+(Sep!C38*2)+(Oct!C38*1)</f>
        <v>18696</v>
      </c>
      <c r="E38" s="26"/>
      <c r="F38" s="30">
        <f>(Jul!E38*4)+(Aug!E38*3)+(Sep!E38*2)+(Oct!E38*1)</f>
        <v>0</v>
      </c>
      <c r="G38" s="26">
        <v>16922</v>
      </c>
      <c r="H38" s="30">
        <f>Sep!H38+G38</f>
        <v>38548</v>
      </c>
      <c r="I38" s="30">
        <f t="shared" si="0"/>
        <v>21654</v>
      </c>
      <c r="J38" s="30">
        <f t="shared" si="1"/>
        <v>57244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6329</v>
      </c>
      <c r="D39" s="30">
        <f>(Jul!C39*4)+(Aug!C39*3)+(Sep!C39*2)+(Oct!C39*1)</f>
        <v>63820</v>
      </c>
      <c r="E39" s="26"/>
      <c r="F39" s="30">
        <f>(Jul!E39*4)+(Aug!E39*3)+(Sep!E39*2)+(Oct!E39*1)</f>
        <v>0</v>
      </c>
      <c r="G39" s="26">
        <v>30297</v>
      </c>
      <c r="H39" s="30">
        <f>Sep!H39+G39</f>
        <v>238055</v>
      </c>
      <c r="I39" s="30">
        <f t="shared" si="0"/>
        <v>36626</v>
      </c>
      <c r="J39" s="30">
        <f t="shared" si="1"/>
        <v>301875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2803</v>
      </c>
      <c r="D40" s="30">
        <f>(Jul!C40*4)+(Aug!C40*3)+(Sep!C40*2)+(Oct!C40*1)</f>
        <v>20228</v>
      </c>
      <c r="E40" s="26"/>
      <c r="F40" s="30">
        <f>(Jul!E40*4)+(Aug!E40*3)+(Sep!E40*2)+(Oct!E40*1)</f>
        <v>6454</v>
      </c>
      <c r="G40" s="26">
        <v>22157</v>
      </c>
      <c r="H40" s="30">
        <f>Sep!H40+G40</f>
        <v>85183</v>
      </c>
      <c r="I40" s="30">
        <f t="shared" si="0"/>
        <v>24960</v>
      </c>
      <c r="J40" s="30">
        <f t="shared" si="1"/>
        <v>111865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23396</v>
      </c>
      <c r="E41" s="26"/>
      <c r="F41" s="30">
        <f>(Jul!E41*4)+(Aug!E41*3)+(Sep!E41*2)+(Oct!E41*1)</f>
        <v>0</v>
      </c>
      <c r="G41" s="26"/>
      <c r="H41" s="30">
        <f>Sep!H41+G41</f>
        <v>20289</v>
      </c>
      <c r="I41" s="30">
        <f t="shared" si="0"/>
        <v>0</v>
      </c>
      <c r="J41" s="30">
        <f t="shared" si="1"/>
        <v>43685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3197</v>
      </c>
      <c r="D42" s="30">
        <f>(Jul!C42*4)+(Aug!C42*3)+(Sep!C42*2)+(Oct!C42*1)</f>
        <v>16001</v>
      </c>
      <c r="E42" s="26"/>
      <c r="F42" s="30">
        <f>(Jul!E42*4)+(Aug!E42*3)+(Sep!E42*2)+(Oct!E42*1)</f>
        <v>0</v>
      </c>
      <c r="G42" s="26">
        <v>8827</v>
      </c>
      <c r="H42" s="30">
        <f>Sep!H42+G42</f>
        <v>18697</v>
      </c>
      <c r="I42" s="30">
        <f t="shared" si="0"/>
        <v>12024</v>
      </c>
      <c r="J42" s="30">
        <f t="shared" si="1"/>
        <v>34698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6737</v>
      </c>
      <c r="D43" s="30">
        <f>(Jul!C43*4)+(Aug!C43*3)+(Sep!C43*2)+(Oct!C43*1)</f>
        <v>26635</v>
      </c>
      <c r="E43" s="26"/>
      <c r="F43" s="30">
        <f>(Jul!E43*4)+(Aug!E43*3)+(Sep!E43*2)+(Oct!E43*1)</f>
        <v>0</v>
      </c>
      <c r="G43" s="26">
        <v>69293</v>
      </c>
      <c r="H43" s="30">
        <f>Sep!H43+G43</f>
        <v>144851</v>
      </c>
      <c r="I43" s="30">
        <f t="shared" si="0"/>
        <v>76030</v>
      </c>
      <c r="J43" s="30">
        <f t="shared" si="1"/>
        <v>171486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3998</v>
      </c>
      <c r="D44" s="30">
        <f>(Jul!C44*4)+(Aug!C44*3)+(Sep!C44*2)+(Oct!C44*1)</f>
        <v>76894</v>
      </c>
      <c r="E44" s="26"/>
      <c r="F44" s="30">
        <f>(Jul!E44*4)+(Aug!E44*3)+(Sep!E44*2)+(Oct!E44*1)</f>
        <v>0</v>
      </c>
      <c r="G44" s="26">
        <v>62503</v>
      </c>
      <c r="H44" s="30">
        <f>Sep!H44+G44</f>
        <v>273501</v>
      </c>
      <c r="I44" s="30">
        <f t="shared" si="0"/>
        <v>66501</v>
      </c>
      <c r="J44" s="30">
        <f t="shared" si="1"/>
        <v>350395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2261</v>
      </c>
      <c r="D45" s="30">
        <f>(Jul!C45*4)+(Aug!C45*3)+(Sep!C45*2)+(Oct!C45*1)</f>
        <v>6645</v>
      </c>
      <c r="E45" s="26"/>
      <c r="F45" s="30">
        <f>(Jul!E45*4)+(Aug!E45*3)+(Sep!E45*2)+(Oct!E45*1)</f>
        <v>0</v>
      </c>
      <c r="G45" s="26">
        <v>13054</v>
      </c>
      <c r="H45" s="30">
        <f>Sep!H45+G45</f>
        <v>17299</v>
      </c>
      <c r="I45" s="30">
        <f t="shared" si="0"/>
        <v>15315</v>
      </c>
      <c r="J45" s="30">
        <f t="shared" si="1"/>
        <v>23944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87944</v>
      </c>
      <c r="E47" s="26"/>
      <c r="F47" s="30">
        <f>(Jul!E47*4)+(Aug!E47*3)+(Sep!E47*2)+(Oct!E47*1)</f>
        <v>0</v>
      </c>
      <c r="G47" s="26"/>
      <c r="H47" s="30">
        <f>Sep!H47+G47</f>
        <v>89692</v>
      </c>
      <c r="I47" s="30">
        <f t="shared" si="0"/>
        <v>0</v>
      </c>
      <c r="J47" s="30">
        <f t="shared" si="1"/>
        <v>177636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3239</v>
      </c>
      <c r="D48" s="30">
        <f>(Jul!C48*4)+(Aug!C48*3)+(Sep!C48*2)+(Oct!C48*1)</f>
        <v>67591</v>
      </c>
      <c r="E48" s="26"/>
      <c r="F48" s="30">
        <f>(Jul!E48*4)+(Aug!E48*3)+(Sep!E48*2)+(Oct!E48*1)</f>
        <v>0</v>
      </c>
      <c r="G48" s="26">
        <v>64193</v>
      </c>
      <c r="H48" s="30">
        <f>Sep!H48+G48</f>
        <v>465182</v>
      </c>
      <c r="I48" s="30">
        <f t="shared" si="0"/>
        <v>67432</v>
      </c>
      <c r="J48" s="30">
        <f t="shared" si="1"/>
        <v>532773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9590</v>
      </c>
      <c r="D49" s="30">
        <f>(Jul!C49*4)+(Aug!C49*3)+(Sep!C49*2)+(Oct!C49*1)</f>
        <v>35917</v>
      </c>
      <c r="E49" s="26"/>
      <c r="F49" s="30">
        <f>(Jul!E49*4)+(Aug!E49*3)+(Sep!E49*2)+(Oct!E49*1)</f>
        <v>0</v>
      </c>
      <c r="G49" s="26">
        <v>52830</v>
      </c>
      <c r="H49" s="30">
        <f>Sep!H49+G49</f>
        <v>73897</v>
      </c>
      <c r="I49" s="30">
        <f t="shared" si="0"/>
        <v>62420</v>
      </c>
      <c r="J49" s="30">
        <f t="shared" si="1"/>
        <v>109814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26582</v>
      </c>
      <c r="E50" s="26"/>
      <c r="F50" s="30">
        <f>(Jul!E50*4)+(Aug!E50*3)+(Sep!E50*2)+(Oct!E50*1)</f>
        <v>3957</v>
      </c>
      <c r="G50" s="26"/>
      <c r="H50" s="30">
        <f>Sep!H50+G50</f>
        <v>28234</v>
      </c>
      <c r="I50" s="30">
        <f t="shared" si="0"/>
        <v>0</v>
      </c>
      <c r="J50" s="30">
        <f t="shared" si="1"/>
        <v>58773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89520</v>
      </c>
      <c r="E51" s="26"/>
      <c r="F51" s="30">
        <f>(Jul!E51*4)+(Aug!E51*3)+(Sep!E51*2)+(Oct!E51*1)</f>
        <v>0</v>
      </c>
      <c r="G51" s="26"/>
      <c r="H51" s="30">
        <f>Sep!H51+G51</f>
        <v>75888</v>
      </c>
      <c r="I51" s="30">
        <f t="shared" si="0"/>
        <v>0</v>
      </c>
      <c r="J51" s="30">
        <f t="shared" si="1"/>
        <v>165408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2297</v>
      </c>
      <c r="D52" s="30">
        <f>(Jul!C52*4)+(Aug!C52*3)+(Sep!C52*2)+(Oct!C52*1)</f>
        <v>14297</v>
      </c>
      <c r="E52" s="26"/>
      <c r="F52" s="30">
        <f>(Jul!E52*4)+(Aug!E52*3)+(Sep!E52*2)+(Oct!E52*1)</f>
        <v>0</v>
      </c>
      <c r="G52" s="26">
        <v>14916</v>
      </c>
      <c r="H52" s="30">
        <f>Sep!H52+G52</f>
        <v>18206</v>
      </c>
      <c r="I52" s="30">
        <f t="shared" si="0"/>
        <v>17213</v>
      </c>
      <c r="J52" s="30">
        <f t="shared" si="1"/>
        <v>32503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862</v>
      </c>
      <c r="E53" s="26"/>
      <c r="F53" s="30">
        <f>(Jul!E53*4)+(Aug!E53*3)+(Sep!E53*2)+(Oct!E53*1)</f>
        <v>0</v>
      </c>
      <c r="G53" s="26"/>
      <c r="H53" s="30">
        <f>Sep!H53+G53</f>
        <v>839</v>
      </c>
      <c r="I53" s="30">
        <f t="shared" si="0"/>
        <v>0</v>
      </c>
      <c r="J53" s="30">
        <f t="shared" si="1"/>
        <v>1701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15944</v>
      </c>
      <c r="E54" s="26"/>
      <c r="F54" s="30">
        <f>(Jul!E54*4)+(Aug!E54*3)+(Sep!E54*2)+(Oct!E54*1)</f>
        <v>0</v>
      </c>
      <c r="G54" s="26"/>
      <c r="H54" s="30">
        <f>Sep!H54+G54</f>
        <v>14696</v>
      </c>
      <c r="I54" s="30">
        <f t="shared" si="0"/>
        <v>0</v>
      </c>
      <c r="J54" s="30">
        <f t="shared" si="1"/>
        <v>30640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4421</v>
      </c>
      <c r="D55" s="30">
        <f>(Jul!C55*4)+(Aug!C55*3)+(Sep!C55*2)+(Oct!C55*1)</f>
        <v>75652</v>
      </c>
      <c r="E55" s="26"/>
      <c r="F55" s="30">
        <f>(Jul!E55*4)+(Aug!E55*3)+(Sep!E55*2)+(Oct!E55*1)</f>
        <v>7610</v>
      </c>
      <c r="G55" s="26">
        <v>68988</v>
      </c>
      <c r="H55" s="30">
        <f>Sep!H55+G55</f>
        <v>198659</v>
      </c>
      <c r="I55" s="30">
        <f t="shared" si="0"/>
        <v>73409</v>
      </c>
      <c r="J55" s="30">
        <f t="shared" si="1"/>
        <v>281921</v>
      </c>
    </row>
    <row r="56" spans="1:10" s="15" customFormat="1" ht="15.75" customHeight="1" x14ac:dyDescent="0.2">
      <c r="A56" s="9" t="s">
        <v>67</v>
      </c>
      <c r="B56" s="10" t="s">
        <v>20</v>
      </c>
      <c r="C56" s="26">
        <v>228</v>
      </c>
      <c r="D56" s="30">
        <f>(Jul!C56*4)+(Aug!C56*3)+(Sep!C56*2)+(Oct!C56*1)</f>
        <v>228</v>
      </c>
      <c r="E56" s="26"/>
      <c r="F56" s="30">
        <f>(Jul!E56*4)+(Aug!E56*3)+(Sep!E56*2)+(Oct!E56*1)</f>
        <v>0</v>
      </c>
      <c r="G56" s="26">
        <v>227</v>
      </c>
      <c r="H56" s="30">
        <f>Sep!H56+G56</f>
        <v>227</v>
      </c>
      <c r="I56" s="30">
        <f t="shared" si="0"/>
        <v>455</v>
      </c>
      <c r="J56" s="30">
        <f t="shared" si="1"/>
        <v>455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9432</v>
      </c>
      <c r="E57" s="26"/>
      <c r="F57" s="30">
        <f>(Jul!E57*4)+(Aug!E57*3)+(Sep!E57*2)+(Oct!E57*1)</f>
        <v>0</v>
      </c>
      <c r="G57" s="26"/>
      <c r="H57" s="30">
        <f>Sep!H57+G57</f>
        <v>4699</v>
      </c>
      <c r="I57" s="30">
        <f t="shared" si="0"/>
        <v>0</v>
      </c>
      <c r="J57" s="30">
        <f t="shared" si="1"/>
        <v>14131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21580</v>
      </c>
      <c r="E58" s="26"/>
      <c r="F58" s="30">
        <f>(Jul!E58*4)+(Aug!E58*3)+(Sep!E58*2)+(Oct!E58*1)</f>
        <v>0</v>
      </c>
      <c r="G58" s="26"/>
      <c r="H58" s="30">
        <f>Sep!H58+G58</f>
        <v>107431</v>
      </c>
      <c r="I58" s="30">
        <f t="shared" si="0"/>
        <v>0</v>
      </c>
      <c r="J58" s="30">
        <f t="shared" si="1"/>
        <v>129011</v>
      </c>
    </row>
    <row r="59" spans="1:10" s="17" customFormat="1" ht="15.75" customHeight="1" x14ac:dyDescent="0.2">
      <c r="A59" s="5" t="s">
        <v>70</v>
      </c>
      <c r="B59" s="6" t="s">
        <v>20</v>
      </c>
      <c r="C59" s="26">
        <v>1926</v>
      </c>
      <c r="D59" s="30">
        <f>(Jul!C59*4)+(Aug!C59*3)+(Sep!C59*2)+(Oct!C59*1)</f>
        <v>9731</v>
      </c>
      <c r="E59" s="26"/>
      <c r="F59" s="30">
        <f>(Jul!E59*4)+(Aug!E59*3)+(Sep!E59*2)+(Oct!E59*1)</f>
        <v>0</v>
      </c>
      <c r="G59" s="26">
        <v>6382</v>
      </c>
      <c r="H59" s="30">
        <f>Sep!H59+G59</f>
        <v>101584</v>
      </c>
      <c r="I59" s="30">
        <f t="shared" si="0"/>
        <v>8308</v>
      </c>
      <c r="J59" s="30">
        <f t="shared" si="1"/>
        <v>111315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20463</v>
      </c>
      <c r="D60" s="30">
        <f>(Jul!C60*4)+(Aug!C60*3)+(Sep!C60*2)+(Oct!C60*1)</f>
        <v>200242</v>
      </c>
      <c r="E60" s="26"/>
      <c r="F60" s="30">
        <f>(Jul!E60*4)+(Aug!E60*3)+(Sep!E60*2)+(Oct!E60*1)</f>
        <v>0</v>
      </c>
      <c r="G60" s="26">
        <v>197838</v>
      </c>
      <c r="H60" s="30">
        <f>Sep!H60+G60</f>
        <v>719504</v>
      </c>
      <c r="I60" s="30">
        <f t="shared" si="0"/>
        <v>218301</v>
      </c>
      <c r="J60" s="30">
        <f t="shared" si="1"/>
        <v>919746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13436</v>
      </c>
      <c r="E61" s="26"/>
      <c r="F61" s="30">
        <f>(Jul!E61*4)+(Aug!E61*3)+(Sep!E61*2)+(Oct!E61*1)</f>
        <v>0</v>
      </c>
      <c r="G61" s="26"/>
      <c r="H61" s="30">
        <f>Sep!H61+G61</f>
        <v>11902</v>
      </c>
      <c r="I61" s="30">
        <f t="shared" si="0"/>
        <v>0</v>
      </c>
      <c r="J61" s="30">
        <f t="shared" si="1"/>
        <v>25338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3378</v>
      </c>
      <c r="E62" s="26"/>
      <c r="F62" s="30">
        <f>(Jul!E62*4)+(Aug!E62*3)+(Sep!E62*2)+(Oct!E62*1)</f>
        <v>0</v>
      </c>
      <c r="G62" s="26"/>
      <c r="H62" s="30">
        <f>Sep!H62+G62</f>
        <v>8442</v>
      </c>
      <c r="I62" s="30">
        <f t="shared" si="0"/>
        <v>0</v>
      </c>
      <c r="J62" s="30">
        <f t="shared" si="1"/>
        <v>11820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1113</v>
      </c>
      <c r="D63" s="30">
        <f>(Jul!C63*4)+(Aug!C63*3)+(Sep!C63*2)+(Oct!C63*1)</f>
        <v>13101</v>
      </c>
      <c r="E63" s="26"/>
      <c r="F63" s="30">
        <f>(Jul!E63*4)+(Aug!E63*3)+(Sep!E63*2)+(Oct!E63*1)</f>
        <v>0</v>
      </c>
      <c r="G63" s="26">
        <v>14389</v>
      </c>
      <c r="H63" s="30">
        <f>Sep!H63+G63</f>
        <v>75156</v>
      </c>
      <c r="I63" s="30">
        <f t="shared" si="0"/>
        <v>15502</v>
      </c>
      <c r="J63" s="30">
        <f t="shared" si="1"/>
        <v>88257</v>
      </c>
    </row>
    <row r="64" spans="1:10" s="17" customFormat="1" ht="15.75" customHeight="1" x14ac:dyDescent="0.2">
      <c r="A64" s="5" t="s">
        <v>74</v>
      </c>
      <c r="B64" s="6" t="s">
        <v>20</v>
      </c>
      <c r="C64" s="26">
        <v>617</v>
      </c>
      <c r="D64" s="30">
        <f>(Jul!C64*4)+(Aug!C64*3)+(Sep!C64*2)+(Oct!C64*1)</f>
        <v>4596</v>
      </c>
      <c r="E64" s="26"/>
      <c r="F64" s="30">
        <f>(Jul!E64*4)+(Aug!E64*3)+(Sep!E64*2)+(Oct!E64*1)</f>
        <v>0</v>
      </c>
      <c r="G64" s="26">
        <v>617</v>
      </c>
      <c r="H64" s="30">
        <f>Sep!H64+G64</f>
        <v>18020</v>
      </c>
      <c r="I64" s="30">
        <f t="shared" ref="I64:I71" si="2">C64+E64+G64</f>
        <v>1234</v>
      </c>
      <c r="J64" s="30">
        <f t="shared" ref="J64:J71" si="3">D64+F64+H64</f>
        <v>22616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2700</v>
      </c>
      <c r="E66" s="26"/>
      <c r="F66" s="30">
        <f>(Jul!E66*4)+(Aug!E66*3)+(Sep!E66*2)+(Oct!E66*1)</f>
        <v>0</v>
      </c>
      <c r="G66" s="26"/>
      <c r="H66" s="30">
        <f>Sep!H66+G66</f>
        <v>2320</v>
      </c>
      <c r="I66" s="30">
        <f t="shared" si="2"/>
        <v>0</v>
      </c>
      <c r="J66" s="30">
        <f t="shared" si="3"/>
        <v>5020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9678</v>
      </c>
      <c r="E69" s="26"/>
      <c r="F69" s="30">
        <f>(Jul!E69*4)+(Aug!E69*3)+(Sep!E69*2)+(Oct!E69*1)</f>
        <v>0</v>
      </c>
      <c r="G69" s="26"/>
      <c r="H69" s="30">
        <f>Sep!H69+G69</f>
        <v>7843</v>
      </c>
      <c r="I69" s="30">
        <f t="shared" si="2"/>
        <v>0</v>
      </c>
      <c r="J69" s="30">
        <f t="shared" si="3"/>
        <v>17521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7160</v>
      </c>
      <c r="E70" s="26"/>
      <c r="F70" s="30">
        <f>(Jul!E70*4)+(Aug!E70*3)+(Sep!E70*2)+(Oct!E70*1)</f>
        <v>0</v>
      </c>
      <c r="G70" s="26"/>
      <c r="H70" s="30">
        <f>Sep!H70+G70</f>
        <v>17246</v>
      </c>
      <c r="I70" s="30">
        <f t="shared" si="2"/>
        <v>0</v>
      </c>
      <c r="J70" s="30">
        <f t="shared" si="3"/>
        <v>24406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11155</v>
      </c>
      <c r="D71" s="30">
        <f>(Jul!C71*4)+(Aug!C71*3)+(Sep!C71*2)+(Oct!C71*1)</f>
        <v>78717</v>
      </c>
      <c r="E71" s="26"/>
      <c r="F71" s="30">
        <f>(Jul!E71*4)+(Aug!E71*3)+(Sep!E71*2)+(Oct!E71*1)</f>
        <v>0</v>
      </c>
      <c r="G71" s="26">
        <v>16120</v>
      </c>
      <c r="H71" s="30">
        <f>Sep!H71+G71</f>
        <v>183846</v>
      </c>
      <c r="I71" s="30">
        <f t="shared" si="2"/>
        <v>27275</v>
      </c>
      <c r="J71" s="30">
        <f t="shared" si="3"/>
        <v>262563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46573</v>
      </c>
      <c r="D72" s="32">
        <f t="shared" si="4"/>
        <v>703190</v>
      </c>
      <c r="E72" s="32">
        <f t="shared" si="4"/>
        <v>0</v>
      </c>
      <c r="F72" s="32">
        <f t="shared" si="4"/>
        <v>0</v>
      </c>
      <c r="G72" s="32">
        <f t="shared" si="4"/>
        <v>331113</v>
      </c>
      <c r="H72" s="32">
        <f t="shared" si="4"/>
        <v>1323404</v>
      </c>
      <c r="I72" s="32">
        <f t="shared" si="4"/>
        <v>377686</v>
      </c>
      <c r="J72" s="32">
        <f t="shared" si="4"/>
        <v>2026594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98443</v>
      </c>
      <c r="D73" s="32">
        <f t="shared" si="5"/>
        <v>1168231</v>
      </c>
      <c r="E73" s="32">
        <f t="shared" si="5"/>
        <v>2772</v>
      </c>
      <c r="F73" s="32">
        <f t="shared" si="5"/>
        <v>26069</v>
      </c>
      <c r="G73" s="32">
        <f t="shared" si="5"/>
        <v>719607</v>
      </c>
      <c r="H73" s="32">
        <f t="shared" si="5"/>
        <v>3484192</v>
      </c>
      <c r="I73" s="32">
        <f t="shared" si="5"/>
        <v>820822</v>
      </c>
      <c r="J73" s="32">
        <f t="shared" si="5"/>
        <v>4678492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145016</v>
      </c>
      <c r="D74" s="32">
        <f t="shared" ref="D74:J74" si="6">SUM(D72:D73)</f>
        <v>1871421</v>
      </c>
      <c r="E74" s="32">
        <f t="shared" si="6"/>
        <v>2772</v>
      </c>
      <c r="F74" s="32">
        <f t="shared" si="6"/>
        <v>26069</v>
      </c>
      <c r="G74" s="32">
        <f t="shared" si="6"/>
        <v>1050720</v>
      </c>
      <c r="H74" s="32">
        <f t="shared" si="6"/>
        <v>4807596</v>
      </c>
      <c r="I74" s="32">
        <f t="shared" si="6"/>
        <v>1198508</v>
      </c>
      <c r="J74" s="32">
        <f t="shared" si="6"/>
        <v>6705086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20" activePane="bottomLeft" state="frozen"/>
      <selection pane="bottomLeft" activeCell="G35" sqref="G35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4108</v>
      </c>
      <c r="D5" s="31">
        <f>(Jul!C5*5)+(Aug!C5*4)+(Sep!C5*3)+(Oct!C5*2)+(Nov!C5*1)</f>
        <v>176977</v>
      </c>
      <c r="E5" s="8"/>
      <c r="F5" s="31">
        <f>(Jul!E5*5)+(Aug!E5*4)+(Sep!E5*3)+(Oct!E5*2)+(Nov!E5*1)</f>
        <v>0</v>
      </c>
      <c r="G5" s="8">
        <v>35703</v>
      </c>
      <c r="H5" s="31">
        <f>Oct!H5+G5</f>
        <v>348495</v>
      </c>
      <c r="I5" s="31">
        <f t="shared" ref="I5:I63" si="0">C5+E5+G5</f>
        <v>39811</v>
      </c>
      <c r="J5" s="31">
        <f t="shared" ref="J5:J63" si="1">D5+F5+H5</f>
        <v>525472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2129</v>
      </c>
      <c r="D6" s="31">
        <f>(Jul!C6*5)+(Aug!C6*4)+(Sep!C6*3)+(Oct!C6*2)+(Nov!C6*1)</f>
        <v>28846</v>
      </c>
      <c r="E6" s="8"/>
      <c r="F6" s="31">
        <f>(Jul!E6*5)+(Aug!E6*4)+(Sep!E6*3)+(Oct!E6*2)+(Nov!E6*1)</f>
        <v>0</v>
      </c>
      <c r="G6" s="8">
        <v>1511</v>
      </c>
      <c r="H6" s="31">
        <f>Oct!H6+G6</f>
        <v>14332</v>
      </c>
      <c r="I6" s="31">
        <f t="shared" si="0"/>
        <v>3640</v>
      </c>
      <c r="J6" s="31">
        <f t="shared" si="1"/>
        <v>43178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2145</v>
      </c>
      <c r="E7" s="8"/>
      <c r="F7" s="31">
        <f>(Jul!E7*5)+(Aug!E7*4)+(Sep!E7*3)+(Oct!E7*2)+(Nov!E7*1)</f>
        <v>0</v>
      </c>
      <c r="G7" s="8"/>
      <c r="H7" s="31">
        <f>Oct!H7+G7</f>
        <v>13234</v>
      </c>
      <c r="I7" s="31">
        <f t="shared" si="0"/>
        <v>0</v>
      </c>
      <c r="J7" s="31">
        <f t="shared" si="1"/>
        <v>15379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6548</v>
      </c>
      <c r="E8" s="8"/>
      <c r="F8" s="31">
        <f>(Jul!E8*5)+(Aug!E8*4)+(Sep!E8*3)+(Oct!E8*2)+(Nov!E8*1)</f>
        <v>0</v>
      </c>
      <c r="G8" s="8"/>
      <c r="H8" s="31">
        <f>Oct!H8+G8</f>
        <v>8528</v>
      </c>
      <c r="I8" s="31">
        <f t="shared" si="0"/>
        <v>0</v>
      </c>
      <c r="J8" s="31">
        <f t="shared" si="1"/>
        <v>15076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2178</v>
      </c>
      <c r="D9" s="31">
        <f>(Jul!C9*5)+(Aug!C9*4)+(Sep!C9*3)+(Oct!C9*2)+(Nov!C9*1)</f>
        <v>66072</v>
      </c>
      <c r="E9" s="8"/>
      <c r="F9" s="31">
        <f>(Jul!E9*5)+(Aug!E9*4)+(Sep!E9*3)+(Oct!E9*2)+(Nov!E9*1)</f>
        <v>0</v>
      </c>
      <c r="G9" s="8">
        <v>2178</v>
      </c>
      <c r="H9" s="31">
        <f>Oct!H9+G9</f>
        <v>90294</v>
      </c>
      <c r="I9" s="31">
        <f t="shared" si="0"/>
        <v>4356</v>
      </c>
      <c r="J9" s="31">
        <f t="shared" si="1"/>
        <v>156366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2955</v>
      </c>
      <c r="D10" s="31">
        <f>(Jul!C10*5)+(Aug!C10*4)+(Sep!C10*3)+(Oct!C10*2)+(Nov!C10*1)</f>
        <v>77197</v>
      </c>
      <c r="E10" s="8"/>
      <c r="F10" s="31">
        <f>(Jul!E10*5)+(Aug!E10*4)+(Sep!E10*3)+(Oct!E10*2)+(Nov!E10*1)</f>
        <v>0</v>
      </c>
      <c r="G10" s="8">
        <v>14776</v>
      </c>
      <c r="H10" s="31">
        <f>Oct!H10+G10</f>
        <v>188082</v>
      </c>
      <c r="I10" s="31">
        <f t="shared" si="0"/>
        <v>17731</v>
      </c>
      <c r="J10" s="31">
        <f t="shared" si="1"/>
        <v>265279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1489</v>
      </c>
      <c r="D11" s="31">
        <f>(Jul!C11*5)+(Aug!C11*4)+(Sep!C11*3)+(Oct!C11*2)+(Nov!C11*1)</f>
        <v>8730</v>
      </c>
      <c r="E11" s="8"/>
      <c r="F11" s="31">
        <f>(Jul!E11*5)+(Aug!E11*4)+(Sep!E11*3)+(Oct!E11*2)+(Nov!E11*1)</f>
        <v>0</v>
      </c>
      <c r="G11" s="8">
        <v>1985</v>
      </c>
      <c r="H11" s="31">
        <f>Oct!H11+G11</f>
        <v>6901</v>
      </c>
      <c r="I11" s="31">
        <f t="shared" si="0"/>
        <v>3474</v>
      </c>
      <c r="J11" s="31">
        <f t="shared" si="1"/>
        <v>15631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(Jul!C13*5)+(Aug!C13*4)+(Sep!C13*3)+(Oct!C13*2)+(Nov!C13*1)</f>
        <v>7710</v>
      </c>
      <c r="E13" s="8"/>
      <c r="F13" s="31">
        <f>(Jul!E13*5)+(Aug!E13*4)+(Sep!E13*3)+(Oct!E13*2)+(Nov!E13*1)</f>
        <v>0</v>
      </c>
      <c r="G13" s="8"/>
      <c r="H13" s="31">
        <f>Oct!H13+G13</f>
        <v>517</v>
      </c>
      <c r="I13" s="31">
        <f t="shared" si="0"/>
        <v>0</v>
      </c>
      <c r="J13" s="31">
        <f t="shared" si="1"/>
        <v>8227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6838</v>
      </c>
      <c r="D14" s="31">
        <f>(Jul!C14*5)+(Aug!C14*4)+(Sep!C14*3)+(Oct!C14*2)+(Nov!C14*1)</f>
        <v>24819</v>
      </c>
      <c r="E14" s="8"/>
      <c r="F14" s="31">
        <f>(Jul!E14*5)+(Aug!E14*4)+(Sep!E14*3)+(Oct!E14*2)+(Nov!E14*1)</f>
        <v>0</v>
      </c>
      <c r="G14" s="8">
        <v>86762</v>
      </c>
      <c r="H14" s="31">
        <f>Oct!H14+G14</f>
        <v>131831</v>
      </c>
      <c r="I14" s="31">
        <f t="shared" si="0"/>
        <v>93600</v>
      </c>
      <c r="J14" s="31">
        <f t="shared" si="1"/>
        <v>156650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16917</v>
      </c>
      <c r="E15" s="8"/>
      <c r="F15" s="31">
        <f>(Jul!E15*5)+(Aug!E15*4)+(Sep!E15*3)+(Oct!E15*2)+(Nov!E15*1)</f>
        <v>0</v>
      </c>
      <c r="G15" s="8"/>
      <c r="H15" s="31">
        <f>Oct!H15+G15</f>
        <v>20735</v>
      </c>
      <c r="I15" s="31">
        <f t="shared" si="0"/>
        <v>0</v>
      </c>
      <c r="J15" s="31">
        <f t="shared" si="1"/>
        <v>37652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2326</v>
      </c>
      <c r="D16" s="31">
        <f>(Jul!C16*5)+(Aug!C16*4)+(Sep!C16*3)+(Oct!C16*2)+(Nov!C16*1)</f>
        <v>53831</v>
      </c>
      <c r="E16" s="8"/>
      <c r="F16" s="31">
        <f>(Jul!E16*5)+(Aug!E16*4)+(Sep!E16*3)+(Oct!E16*2)+(Nov!E16*1)</f>
        <v>0</v>
      </c>
      <c r="G16" s="8">
        <v>8562</v>
      </c>
      <c r="H16" s="31">
        <f>Oct!H16+G16</f>
        <v>76511</v>
      </c>
      <c r="I16" s="31">
        <f t="shared" si="0"/>
        <v>10888</v>
      </c>
      <c r="J16" s="31">
        <f t="shared" si="1"/>
        <v>130342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14770</v>
      </c>
      <c r="E17" s="8"/>
      <c r="F17" s="31">
        <f>(Jul!E17*5)+(Aug!E17*4)+(Sep!E17*3)+(Oct!E17*2)+(Nov!E17*1)</f>
        <v>0</v>
      </c>
      <c r="G17" s="8"/>
      <c r="H17" s="31">
        <f>Oct!H17+G17</f>
        <v>7832</v>
      </c>
      <c r="I17" s="31">
        <f t="shared" si="0"/>
        <v>0</v>
      </c>
      <c r="J17" s="31">
        <f t="shared" si="1"/>
        <v>22602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3106</v>
      </c>
      <c r="D20" s="31">
        <f>(Jul!C20*5)+(Aug!C20*4)+(Sep!C20*3)+(Oct!C20*2)+(Nov!C20*1)</f>
        <v>3106</v>
      </c>
      <c r="E20" s="8"/>
      <c r="F20" s="31">
        <f>(Jul!E20*5)+(Aug!E20*4)+(Sep!E20*3)+(Oct!E20*2)+(Nov!E20*1)</f>
        <v>0</v>
      </c>
      <c r="G20" s="8">
        <v>9171</v>
      </c>
      <c r="H20" s="31">
        <f>Oct!H20+G20</f>
        <v>9171</v>
      </c>
      <c r="I20" s="31">
        <f t="shared" si="0"/>
        <v>12277</v>
      </c>
      <c r="J20" s="31">
        <f t="shared" si="1"/>
        <v>12277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39319</v>
      </c>
      <c r="E21" s="8"/>
      <c r="F21" s="31">
        <f>(Jul!E21*5)+(Aug!E21*4)+(Sep!E21*3)+(Oct!E21*2)+(Nov!E21*1)</f>
        <v>0</v>
      </c>
      <c r="G21" s="8"/>
      <c r="H21" s="31">
        <f>Oct!H21+G21</f>
        <v>147616</v>
      </c>
      <c r="I21" s="31">
        <f t="shared" si="0"/>
        <v>0</v>
      </c>
      <c r="J21" s="31">
        <f t="shared" si="1"/>
        <v>186935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9865</v>
      </c>
      <c r="E22" s="8"/>
      <c r="F22" s="31">
        <f>(Jul!E22*5)+(Aug!E22*4)+(Sep!E22*3)+(Oct!E22*2)+(Nov!E22*1)</f>
        <v>0</v>
      </c>
      <c r="G22" s="8"/>
      <c r="H22" s="31">
        <f>Oct!H22+G22</f>
        <v>1287</v>
      </c>
      <c r="I22" s="31">
        <f t="shared" si="0"/>
        <v>0</v>
      </c>
      <c r="J22" s="31">
        <f t="shared" si="1"/>
        <v>11152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23761</v>
      </c>
      <c r="E24" s="8"/>
      <c r="F24" s="31">
        <f>(Jul!E24*5)+(Aug!E24*4)+(Sep!E24*3)+(Oct!E24*2)+(Nov!E24*1)</f>
        <v>0</v>
      </c>
      <c r="G24" s="8"/>
      <c r="H24" s="31">
        <f>Oct!H24+G24</f>
        <v>19390</v>
      </c>
      <c r="I24" s="31">
        <f t="shared" si="0"/>
        <v>0</v>
      </c>
      <c r="J24" s="31">
        <f t="shared" si="1"/>
        <v>43151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2434</v>
      </c>
      <c r="D25" s="31">
        <f>(Jul!C25*5)+(Aug!C25*4)+(Sep!C25*3)+(Oct!C25*2)+(Nov!C25*1)</f>
        <v>6191</v>
      </c>
      <c r="E25" s="8"/>
      <c r="F25" s="31">
        <f>(Jul!E25*5)+(Aug!E25*4)+(Sep!E25*3)+(Oct!E25*2)+(Nov!E25*1)</f>
        <v>0</v>
      </c>
      <c r="G25" s="8">
        <v>2376</v>
      </c>
      <c r="H25" s="31">
        <f>Oct!H25+G25</f>
        <v>12865</v>
      </c>
      <c r="I25" s="31">
        <f t="shared" si="0"/>
        <v>4810</v>
      </c>
      <c r="J25" s="31">
        <f t="shared" si="1"/>
        <v>19056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1715</v>
      </c>
      <c r="D26" s="31">
        <f>(Jul!C26*5)+(Aug!C26*4)+(Sep!C26*3)+(Oct!C26*2)+(Nov!C26*1)</f>
        <v>22261</v>
      </c>
      <c r="E26" s="8"/>
      <c r="F26" s="31">
        <f>(Jul!E26*5)+(Aug!E26*4)+(Sep!E26*3)+(Oct!E26*2)+(Nov!E26*1)</f>
        <v>0</v>
      </c>
      <c r="G26" s="8">
        <v>578</v>
      </c>
      <c r="H26" s="31">
        <f>Oct!H26+G26</f>
        <v>10430</v>
      </c>
      <c r="I26" s="31">
        <f t="shared" si="0"/>
        <v>2293</v>
      </c>
      <c r="J26" s="31">
        <f t="shared" si="1"/>
        <v>32691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2889</v>
      </c>
      <c r="D27" s="31">
        <f>(Jul!C27*5)+(Aug!C27*4)+(Sep!C27*3)+(Oct!C27*2)+(Nov!C27*1)</f>
        <v>19284</v>
      </c>
      <c r="E27" s="8"/>
      <c r="F27" s="31">
        <f>(Jul!E27*5)+(Aug!E27*4)+(Sep!E27*3)+(Oct!E27*2)+(Nov!E27*1)</f>
        <v>0</v>
      </c>
      <c r="G27" s="8">
        <v>7859</v>
      </c>
      <c r="H27" s="31">
        <f>Oct!H27+G27</f>
        <v>21828</v>
      </c>
      <c r="I27" s="31">
        <f t="shared" si="0"/>
        <v>10748</v>
      </c>
      <c r="J27" s="31">
        <f t="shared" si="1"/>
        <v>41112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142</v>
      </c>
      <c r="D28" s="31">
        <f>(Jul!C28*5)+(Aug!C28*4)+(Sep!C28*3)+(Oct!C28*2)+(Nov!C28*1)</f>
        <v>9275</v>
      </c>
      <c r="E28" s="8"/>
      <c r="F28" s="31">
        <f>(Jul!E28*5)+(Aug!E28*4)+(Sep!E28*3)+(Oct!E28*2)+(Nov!E28*1)</f>
        <v>0</v>
      </c>
      <c r="G28" s="8">
        <v>10589</v>
      </c>
      <c r="H28" s="31">
        <f>Oct!H28+G28</f>
        <v>13922</v>
      </c>
      <c r="I28" s="31">
        <f t="shared" si="0"/>
        <v>10731</v>
      </c>
      <c r="J28" s="31">
        <f t="shared" si="1"/>
        <v>23197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1376</v>
      </c>
      <c r="E29" s="8"/>
      <c r="F29" s="31">
        <f>(Jul!E29*5)+(Aug!E29*4)+(Sep!E29*3)+(Oct!E29*2)+(Nov!E29*1)</f>
        <v>0</v>
      </c>
      <c r="G29" s="8"/>
      <c r="H29" s="31">
        <f>Oct!H29+G29</f>
        <v>2063</v>
      </c>
      <c r="I29" s="31">
        <f t="shared" si="0"/>
        <v>0</v>
      </c>
      <c r="J29" s="31">
        <f t="shared" si="1"/>
        <v>3439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3389</v>
      </c>
      <c r="D30" s="31">
        <f>(Jul!C30*5)+(Aug!C30*4)+(Sep!C30*3)+(Oct!C30*2)+(Nov!C30*1)</f>
        <v>4889</v>
      </c>
      <c r="E30" s="8"/>
      <c r="F30" s="31">
        <f>(Jul!E30*5)+(Aug!E30*4)+(Sep!E30*3)+(Oct!E30*2)+(Nov!E30*1)</f>
        <v>0</v>
      </c>
      <c r="G30" s="8"/>
      <c r="H30" s="31">
        <f>Oct!H30+G30</f>
        <v>13998</v>
      </c>
      <c r="I30" s="31">
        <f t="shared" si="0"/>
        <v>3389</v>
      </c>
      <c r="J30" s="31">
        <f t="shared" si="1"/>
        <v>18887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3455</v>
      </c>
      <c r="D31" s="31">
        <f>(Jul!C31*5)+(Aug!C31*4)+(Sep!C31*3)+(Oct!C31*2)+(Nov!C31*1)</f>
        <v>382615</v>
      </c>
      <c r="E31" s="8"/>
      <c r="F31" s="31">
        <f>(Jul!E31*5)+(Aug!E31*4)+(Sep!E31*3)+(Oct!E31*2)+(Nov!E31*1)</f>
        <v>0</v>
      </c>
      <c r="G31" s="8">
        <v>22851</v>
      </c>
      <c r="H31" s="31">
        <f>Oct!H31+G31</f>
        <v>368443</v>
      </c>
      <c r="I31" s="31">
        <f t="shared" si="0"/>
        <v>26306</v>
      </c>
      <c r="J31" s="31">
        <f t="shared" si="1"/>
        <v>751058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684</v>
      </c>
      <c r="D32" s="31">
        <f>(Jul!C32*5)+(Aug!C32*4)+(Sep!C32*3)+(Oct!C32*2)+(Nov!C32*1)</f>
        <v>20694</v>
      </c>
      <c r="E32" s="8"/>
      <c r="F32" s="31">
        <f>(Jul!E32*5)+(Aug!E32*4)+(Sep!E32*3)+(Oct!E32*2)+(Nov!E32*1)</f>
        <v>0</v>
      </c>
      <c r="G32" s="8">
        <v>64369</v>
      </c>
      <c r="H32" s="31">
        <f>Oct!H32+G32</f>
        <v>71543</v>
      </c>
      <c r="I32" s="31">
        <f t="shared" si="0"/>
        <v>65053</v>
      </c>
      <c r="J32" s="31">
        <f t="shared" si="1"/>
        <v>92237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8627</v>
      </c>
      <c r="D33" s="31">
        <f>(Jul!C33*5)+(Aug!C33*4)+(Sep!C33*3)+(Oct!C33*2)+(Nov!C33*1)</f>
        <v>70077</v>
      </c>
      <c r="E33" s="8"/>
      <c r="F33" s="31">
        <f>(Jul!E33*5)+(Aug!E33*4)+(Sep!E33*3)+(Oct!E33*2)+(Nov!E33*1)</f>
        <v>6595</v>
      </c>
      <c r="G33" s="8">
        <v>68867</v>
      </c>
      <c r="H33" s="31">
        <f>Oct!H33+G33</f>
        <v>253869</v>
      </c>
      <c r="I33" s="31">
        <f t="shared" si="0"/>
        <v>77494</v>
      </c>
      <c r="J33" s="31">
        <f t="shared" si="1"/>
        <v>330541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119</v>
      </c>
      <c r="D34" s="31">
        <f>(Jul!C34*5)+(Aug!C34*4)+(Sep!C34*3)+(Oct!C34*2)+(Nov!C34*1)</f>
        <v>6686</v>
      </c>
      <c r="E34" s="8"/>
      <c r="F34" s="31">
        <f>(Jul!E34*5)+(Aug!E34*4)+(Sep!E34*3)+(Oct!E34*2)+(Nov!E34*1)</f>
        <v>0</v>
      </c>
      <c r="G34" s="8"/>
      <c r="H34" s="31">
        <f>Oct!H34+G34</f>
        <v>341</v>
      </c>
      <c r="I34" s="31">
        <f t="shared" si="0"/>
        <v>119</v>
      </c>
      <c r="J34" s="31">
        <f t="shared" si="1"/>
        <v>7027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10901</v>
      </c>
      <c r="D35" s="31">
        <f>(Jul!C35*5)+(Aug!C35*4)+(Sep!C35*3)+(Oct!C35*2)+(Nov!C35*1)</f>
        <v>102046</v>
      </c>
      <c r="E35" s="8">
        <v>1319</v>
      </c>
      <c r="F35" s="31">
        <f>(Jul!E35*5)+(Aug!E35*4)+(Sep!E35*3)+(Oct!E35*2)+(Nov!E35*1)</f>
        <v>6863</v>
      </c>
      <c r="G35" s="8">
        <v>97687</v>
      </c>
      <c r="H35" s="31">
        <f>Oct!H35+G35</f>
        <v>324269</v>
      </c>
      <c r="I35" s="31">
        <f t="shared" si="0"/>
        <v>109907</v>
      </c>
      <c r="J35" s="31">
        <f t="shared" si="1"/>
        <v>433178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140</v>
      </c>
      <c r="D37" s="31">
        <f>(Jul!C37*5)+(Aug!C37*4)+(Sep!C37*3)+(Oct!C37*2)+(Nov!C37*1)</f>
        <v>5509</v>
      </c>
      <c r="E37" s="8"/>
      <c r="F37" s="31">
        <f>(Jul!E37*5)+(Aug!E37*4)+(Sep!E37*3)+(Oct!E37*2)+(Nov!E37*1)</f>
        <v>0</v>
      </c>
      <c r="G37" s="8">
        <v>140</v>
      </c>
      <c r="H37" s="31">
        <f>Oct!H37+G37</f>
        <v>5297</v>
      </c>
      <c r="I37" s="31">
        <f t="shared" si="0"/>
        <v>280</v>
      </c>
      <c r="J37" s="31">
        <f t="shared" si="1"/>
        <v>10806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2204</v>
      </c>
      <c r="D38" s="31">
        <f>(Jul!C38*5)+(Aug!C38*4)+(Sep!C38*3)+(Oct!C38*2)+(Nov!C38*1)</f>
        <v>29123</v>
      </c>
      <c r="E38" s="8"/>
      <c r="F38" s="31">
        <f>(Jul!E38*5)+(Aug!E38*4)+(Sep!E38*3)+(Oct!E38*2)+(Nov!E38*1)</f>
        <v>0</v>
      </c>
      <c r="G38" s="8">
        <v>14251</v>
      </c>
      <c r="H38" s="31">
        <f>Oct!H38+G38</f>
        <v>52799</v>
      </c>
      <c r="I38" s="31">
        <f t="shared" si="0"/>
        <v>16455</v>
      </c>
      <c r="J38" s="31">
        <f t="shared" si="1"/>
        <v>81922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7444</v>
      </c>
      <c r="D39" s="31">
        <f>(Jul!C39*5)+(Aug!C39*4)+(Sep!C39*3)+(Oct!C39*2)+(Nov!C39*1)</f>
        <v>101914</v>
      </c>
      <c r="E39" s="8"/>
      <c r="F39" s="31">
        <f>(Jul!E39*5)+(Aug!E39*4)+(Sep!E39*3)+(Oct!E39*2)+(Nov!E39*1)</f>
        <v>0</v>
      </c>
      <c r="G39" s="8">
        <v>29859</v>
      </c>
      <c r="H39" s="31">
        <f>Oct!H39+G39</f>
        <v>267914</v>
      </c>
      <c r="I39" s="31">
        <f t="shared" si="0"/>
        <v>37303</v>
      </c>
      <c r="J39" s="31">
        <f t="shared" si="1"/>
        <v>369828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52</v>
      </c>
      <c r="D40" s="31">
        <f>(Jul!C40*5)+(Aug!C40*4)+(Sep!C40*3)+(Oct!C40*2)+(Nov!C40*1)</f>
        <v>30529</v>
      </c>
      <c r="E40" s="8"/>
      <c r="F40" s="31">
        <f>(Jul!E40*5)+(Aug!E40*4)+(Sep!E40*3)+(Oct!E40*2)+(Nov!E40*1)</f>
        <v>9681</v>
      </c>
      <c r="G40" s="8">
        <v>45968</v>
      </c>
      <c r="H40" s="31">
        <f>Oct!H40+G40</f>
        <v>131151</v>
      </c>
      <c r="I40" s="31">
        <f t="shared" si="0"/>
        <v>46020</v>
      </c>
      <c r="J40" s="31">
        <f t="shared" si="1"/>
        <v>171361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3919</v>
      </c>
      <c r="D41" s="31">
        <f>(Jul!C41*5)+(Aug!C41*4)+(Sep!C41*3)+(Oct!C41*2)+(Nov!C41*1)</f>
        <v>33164</v>
      </c>
      <c r="E41" s="8"/>
      <c r="F41" s="31">
        <f>(Jul!E41*5)+(Aug!E41*4)+(Sep!E41*3)+(Oct!E41*2)+(Nov!E41*1)</f>
        <v>0</v>
      </c>
      <c r="G41" s="8">
        <v>54100</v>
      </c>
      <c r="H41" s="31">
        <f>Oct!H41+G41</f>
        <v>74389</v>
      </c>
      <c r="I41" s="31">
        <f t="shared" si="0"/>
        <v>58019</v>
      </c>
      <c r="J41" s="31">
        <f t="shared" si="1"/>
        <v>107553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25171</v>
      </c>
      <c r="E42" s="8"/>
      <c r="F42" s="31">
        <f>(Jul!E42*5)+(Aug!E42*4)+(Sep!E42*3)+(Oct!E42*2)+(Nov!E42*1)</f>
        <v>0</v>
      </c>
      <c r="G42" s="8"/>
      <c r="H42" s="31">
        <f>Oct!H42+G42</f>
        <v>18697</v>
      </c>
      <c r="I42" s="31">
        <f t="shared" si="0"/>
        <v>0</v>
      </c>
      <c r="J42" s="31">
        <f t="shared" si="1"/>
        <v>43868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3509</v>
      </c>
      <c r="D43" s="31">
        <f>(Jul!C43*5)+(Aug!C43*4)+(Sep!C43*3)+(Oct!C43*2)+(Nov!C43*1)</f>
        <v>43968</v>
      </c>
      <c r="E43" s="8"/>
      <c r="F43" s="31">
        <f>(Jul!E43*5)+(Aug!E43*4)+(Sep!E43*3)+(Oct!E43*2)+(Nov!E43*1)</f>
        <v>0</v>
      </c>
      <c r="G43" s="8">
        <v>19968</v>
      </c>
      <c r="H43" s="31">
        <f>Oct!H43+G43</f>
        <v>164819</v>
      </c>
      <c r="I43" s="31">
        <f t="shared" si="0"/>
        <v>23477</v>
      </c>
      <c r="J43" s="31">
        <f t="shared" si="1"/>
        <v>208787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3784</v>
      </c>
      <c r="D44" s="31">
        <f>(Jul!C44*5)+(Aug!C44*4)+(Sep!C44*3)+(Oct!C44*2)+(Nov!C44*1)</f>
        <v>110387</v>
      </c>
      <c r="E44" s="8"/>
      <c r="F44" s="31">
        <f>(Jul!E44*5)+(Aug!E44*4)+(Sep!E44*3)+(Oct!E44*2)+(Nov!E44*1)</f>
        <v>0</v>
      </c>
      <c r="G44" s="8">
        <v>60434</v>
      </c>
      <c r="H44" s="31">
        <f>Oct!H44+G44</f>
        <v>333935</v>
      </c>
      <c r="I44" s="31">
        <f t="shared" si="0"/>
        <v>64218</v>
      </c>
      <c r="J44" s="31">
        <f t="shared" si="1"/>
        <v>444322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10072</v>
      </c>
      <c r="E45" s="8"/>
      <c r="F45" s="31">
        <f>(Jul!E45*5)+(Aug!E45*4)+(Sep!E45*3)+(Oct!E45*2)+(Nov!E45*1)</f>
        <v>0</v>
      </c>
      <c r="G45" s="8"/>
      <c r="H45" s="31">
        <f>Oct!H45+G45</f>
        <v>17299</v>
      </c>
      <c r="I45" s="31">
        <f t="shared" si="0"/>
        <v>0</v>
      </c>
      <c r="J45" s="31">
        <f t="shared" si="1"/>
        <v>27371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3939</v>
      </c>
      <c r="D47" s="31">
        <f>(Jul!C47*5)+(Aug!C47*4)+(Sep!C47*3)+(Oct!C47*2)+(Nov!C47*1)</f>
        <v>122224</v>
      </c>
      <c r="E47" s="8"/>
      <c r="F47" s="31">
        <f>(Jul!E47*5)+(Aug!E47*4)+(Sep!E47*3)+(Oct!E47*2)+(Nov!E47*1)</f>
        <v>0</v>
      </c>
      <c r="G47" s="8">
        <v>5480</v>
      </c>
      <c r="H47" s="31">
        <f>Oct!H47+G47</f>
        <v>95172</v>
      </c>
      <c r="I47" s="31">
        <f t="shared" si="0"/>
        <v>9419</v>
      </c>
      <c r="J47" s="31">
        <f t="shared" si="1"/>
        <v>217396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10384</v>
      </c>
      <c r="D48" s="31">
        <f>(Jul!C48*5)+(Aug!C48*4)+(Sep!C48*3)+(Oct!C48*2)+(Nov!C48*1)</f>
        <v>101840</v>
      </c>
      <c r="E48" s="8"/>
      <c r="F48" s="31">
        <f>(Jul!E48*5)+(Aug!E48*4)+(Sep!E48*3)+(Oct!E48*2)+(Nov!E48*1)</f>
        <v>0</v>
      </c>
      <c r="G48" s="8">
        <v>55346</v>
      </c>
      <c r="H48" s="31">
        <f>Oct!H48+G48</f>
        <v>520528</v>
      </c>
      <c r="I48" s="31">
        <f t="shared" si="0"/>
        <v>65730</v>
      </c>
      <c r="J48" s="31">
        <f t="shared" si="1"/>
        <v>622368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580</v>
      </c>
      <c r="D49" s="31">
        <f>(Jul!C49*5)+(Aug!C49*4)+(Sep!C49*3)+(Oct!C49*2)+(Nov!C49*1)</f>
        <v>54883</v>
      </c>
      <c r="E49" s="8"/>
      <c r="F49" s="31">
        <f>(Jul!E49*5)+(Aug!E49*4)+(Sep!E49*3)+(Oct!E49*2)+(Nov!E49*1)</f>
        <v>0</v>
      </c>
      <c r="G49" s="8">
        <v>5607</v>
      </c>
      <c r="H49" s="31">
        <f>Oct!H49+G49</f>
        <v>79504</v>
      </c>
      <c r="I49" s="31">
        <f t="shared" si="0"/>
        <v>6187</v>
      </c>
      <c r="J49" s="31">
        <f t="shared" si="1"/>
        <v>134387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729</v>
      </c>
      <c r="D50" s="31">
        <f>(Jul!C50*5)+(Aug!C50*4)+(Sep!C50*3)+(Oct!C50*2)+(Nov!C50*1)</f>
        <v>37369</v>
      </c>
      <c r="E50" s="8"/>
      <c r="F50" s="31">
        <f>(Jul!E50*5)+(Aug!E50*4)+(Sep!E50*3)+(Oct!E50*2)+(Nov!E50*1)</f>
        <v>5276</v>
      </c>
      <c r="G50" s="8">
        <v>23017</v>
      </c>
      <c r="H50" s="31">
        <f>Oct!H50+G50</f>
        <v>51251</v>
      </c>
      <c r="I50" s="31">
        <f t="shared" si="0"/>
        <v>23746</v>
      </c>
      <c r="J50" s="31">
        <f t="shared" si="1"/>
        <v>93896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3433</v>
      </c>
      <c r="D51" s="31">
        <f>(Jul!C51*5)+(Aug!C51*4)+(Sep!C51*3)+(Oct!C51*2)+(Nov!C51*1)</f>
        <v>122097</v>
      </c>
      <c r="E51" s="8"/>
      <c r="F51" s="31">
        <f>(Jul!E51*5)+(Aug!E51*4)+(Sep!E51*3)+(Oct!E51*2)+(Nov!E51*1)</f>
        <v>0</v>
      </c>
      <c r="G51" s="8">
        <v>100460</v>
      </c>
      <c r="H51" s="31">
        <f>Oct!H51+G51</f>
        <v>176348</v>
      </c>
      <c r="I51" s="31">
        <f t="shared" si="0"/>
        <v>103893</v>
      </c>
      <c r="J51" s="31">
        <f t="shared" si="1"/>
        <v>298445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1679</v>
      </c>
      <c r="D52" s="31">
        <f>(Jul!C52*5)+(Aug!C52*4)+(Sep!C52*3)+(Oct!C52*2)+(Nov!C52*1)</f>
        <v>21792</v>
      </c>
      <c r="E52" s="8"/>
      <c r="F52" s="31">
        <f>(Jul!E52*5)+(Aug!E52*4)+(Sep!E52*3)+(Oct!E52*2)+(Nov!E52*1)</f>
        <v>0</v>
      </c>
      <c r="G52" s="8">
        <v>9995</v>
      </c>
      <c r="H52" s="31">
        <f>Oct!H52+G52</f>
        <v>28201</v>
      </c>
      <c r="I52" s="31">
        <f t="shared" si="0"/>
        <v>11674</v>
      </c>
      <c r="J52" s="31">
        <f t="shared" si="1"/>
        <v>49993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75</v>
      </c>
      <c r="D53" s="31">
        <f>(Jul!C53*5)+(Aug!C53*4)+(Sep!C53*3)+(Oct!C53*2)+(Nov!C53*1)</f>
        <v>1266</v>
      </c>
      <c r="E53" s="8"/>
      <c r="F53" s="31">
        <f>(Jul!E53*5)+(Aug!E53*4)+(Sep!E53*3)+(Oct!E53*2)+(Nov!E53*1)</f>
        <v>0</v>
      </c>
      <c r="G53" s="8">
        <v>600</v>
      </c>
      <c r="H53" s="31">
        <f>Oct!H53+G53</f>
        <v>1439</v>
      </c>
      <c r="I53" s="31">
        <f t="shared" si="0"/>
        <v>675</v>
      </c>
      <c r="J53" s="31">
        <f t="shared" si="1"/>
        <v>2705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3419</v>
      </c>
      <c r="D54" s="31">
        <f>(Jul!C54*5)+(Aug!C54*4)+(Sep!C54*3)+(Oct!C54*2)+(Nov!C54*1)</f>
        <v>23349</v>
      </c>
      <c r="E54" s="8"/>
      <c r="F54" s="31">
        <f>(Jul!E54*5)+(Aug!E54*4)+(Sep!E54*3)+(Oct!E54*2)+(Nov!E54*1)</f>
        <v>0</v>
      </c>
      <c r="G54" s="8">
        <v>19563</v>
      </c>
      <c r="H54" s="31">
        <f>Oct!H54+G54</f>
        <v>34259</v>
      </c>
      <c r="I54" s="31">
        <f t="shared" si="0"/>
        <v>22982</v>
      </c>
      <c r="J54" s="31">
        <f t="shared" si="1"/>
        <v>57608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12663</v>
      </c>
      <c r="D55" s="31">
        <f>(Jul!C55*5)+(Aug!C55*4)+(Sep!C55*3)+(Oct!C55*2)+(Nov!C55*1)</f>
        <v>116471</v>
      </c>
      <c r="E55" s="8"/>
      <c r="F55" s="31">
        <f>(Jul!E55*5)+(Aug!E55*4)+(Sep!E55*3)+(Oct!E55*2)+(Nov!E55*1)</f>
        <v>9534</v>
      </c>
      <c r="G55" s="8">
        <v>157886</v>
      </c>
      <c r="H55" s="31">
        <f>Oct!H55+G55</f>
        <v>356545</v>
      </c>
      <c r="I55" s="31">
        <f t="shared" si="0"/>
        <v>170549</v>
      </c>
      <c r="J55" s="31">
        <f t="shared" si="1"/>
        <v>482550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456</v>
      </c>
      <c r="E56" s="8"/>
      <c r="F56" s="31">
        <f>(Jul!E56*5)+(Aug!E56*4)+(Sep!E56*3)+(Oct!E56*2)+(Nov!E56*1)</f>
        <v>0</v>
      </c>
      <c r="G56" s="8"/>
      <c r="H56" s="31">
        <f>Oct!H56+G56</f>
        <v>227</v>
      </c>
      <c r="I56" s="31">
        <f t="shared" si="0"/>
        <v>0</v>
      </c>
      <c r="J56" s="31">
        <f t="shared" si="1"/>
        <v>683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628</v>
      </c>
      <c r="D57" s="31">
        <f>(Jul!C57*5)+(Aug!C57*4)+(Sep!C57*3)+(Oct!C57*2)+(Nov!C57*1)</f>
        <v>13767</v>
      </c>
      <c r="E57" s="8"/>
      <c r="F57" s="31">
        <f>(Jul!E57*5)+(Aug!E57*4)+(Sep!E57*3)+(Oct!E57*2)+(Nov!E57*1)</f>
        <v>0</v>
      </c>
      <c r="G57" s="8">
        <v>28711</v>
      </c>
      <c r="H57" s="31">
        <f>Oct!H57+G57</f>
        <v>33410</v>
      </c>
      <c r="I57" s="31">
        <f t="shared" si="0"/>
        <v>29339</v>
      </c>
      <c r="J57" s="31">
        <f t="shared" si="1"/>
        <v>47177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2127</v>
      </c>
      <c r="D58" s="31">
        <f>(Jul!C58*5)+(Aug!C58*4)+(Sep!C58*3)+(Oct!C58*2)+(Nov!C58*1)</f>
        <v>30180</v>
      </c>
      <c r="E58" s="8"/>
      <c r="F58" s="31">
        <f>(Jul!E58*5)+(Aug!E58*4)+(Sep!E58*3)+(Oct!E58*2)+(Nov!E58*1)</f>
        <v>0</v>
      </c>
      <c r="G58" s="8">
        <v>5191</v>
      </c>
      <c r="H58" s="31">
        <f>Oct!H58+G58</f>
        <v>112622</v>
      </c>
      <c r="I58" s="31">
        <f t="shared" si="0"/>
        <v>7318</v>
      </c>
      <c r="J58" s="31">
        <f t="shared" si="1"/>
        <v>142802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3882</v>
      </c>
      <c r="D59" s="31">
        <f>(Jul!C59*5)+(Aug!C59*4)+(Sep!C59*3)+(Oct!C59*2)+(Nov!C59*1)</f>
        <v>18615</v>
      </c>
      <c r="E59" s="8"/>
      <c r="F59" s="31">
        <f>(Jul!E59*5)+(Aug!E59*4)+(Sep!E59*3)+(Oct!E59*2)+(Nov!E59*1)</f>
        <v>0</v>
      </c>
      <c r="G59" s="8">
        <v>10153</v>
      </c>
      <c r="H59" s="31">
        <f>Oct!H59+G59</f>
        <v>111737</v>
      </c>
      <c r="I59" s="31">
        <f t="shared" si="0"/>
        <v>14035</v>
      </c>
      <c r="J59" s="31">
        <f t="shared" si="1"/>
        <v>130352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23686</v>
      </c>
      <c r="D60" s="31">
        <f>(Jul!C60*5)+(Aug!C60*4)+(Sep!C60*3)+(Oct!C60*2)+(Nov!C60*1)</f>
        <v>304805</v>
      </c>
      <c r="E60" s="8"/>
      <c r="F60" s="31">
        <f>(Jul!E60*5)+(Aug!E60*4)+(Sep!E60*3)+(Oct!E60*2)+(Nov!E60*1)</f>
        <v>0</v>
      </c>
      <c r="G60" s="8">
        <v>116004</v>
      </c>
      <c r="H60" s="31">
        <f>Oct!H60+G60</f>
        <v>835508</v>
      </c>
      <c r="I60" s="31">
        <f t="shared" si="0"/>
        <v>139690</v>
      </c>
      <c r="J60" s="31">
        <f t="shared" si="1"/>
        <v>1140313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16795</v>
      </c>
      <c r="E61" s="8"/>
      <c r="F61" s="31">
        <f>(Jul!E61*5)+(Aug!E61*4)+(Sep!E61*3)+(Oct!E61*2)+(Nov!E61*1)</f>
        <v>0</v>
      </c>
      <c r="G61" s="8"/>
      <c r="H61" s="31">
        <f>Oct!H61+G61</f>
        <v>11902</v>
      </c>
      <c r="I61" s="31">
        <f t="shared" si="0"/>
        <v>0</v>
      </c>
      <c r="J61" s="31">
        <f t="shared" si="1"/>
        <v>28697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213</v>
      </c>
      <c r="D62" s="31">
        <f>(Jul!C62*5)+(Aug!C62*4)+(Sep!C62*3)+(Oct!C62*2)+(Nov!C62*1)</f>
        <v>5280</v>
      </c>
      <c r="E62" s="8"/>
      <c r="F62" s="31">
        <f>(Jul!E62*5)+(Aug!E62*4)+(Sep!E62*3)+(Oct!E62*2)+(Nov!E62*1)</f>
        <v>0</v>
      </c>
      <c r="H62" s="31">
        <f>Oct!H62+G62</f>
        <v>8442</v>
      </c>
      <c r="I62" s="31">
        <f t="shared" si="0"/>
        <v>213</v>
      </c>
      <c r="J62" s="31">
        <f t="shared" si="1"/>
        <v>13722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5291</v>
      </c>
      <c r="D63" s="31">
        <f>(Jul!C63*5)+(Aug!C63*4)+(Sep!C63*3)+(Oct!C63*2)+(Nov!C63*1)</f>
        <v>22981</v>
      </c>
      <c r="E63" s="8"/>
      <c r="F63" s="31">
        <f>(Jul!E63*5)+(Aug!E63*4)+(Sep!E63*3)+(Oct!E63*2)+(Nov!E63*1)</f>
        <v>0</v>
      </c>
      <c r="G63" s="8">
        <v>43306</v>
      </c>
      <c r="H63" s="31">
        <f>Oct!H63+G63</f>
        <v>118462</v>
      </c>
      <c r="I63" s="31">
        <f t="shared" si="0"/>
        <v>48597</v>
      </c>
      <c r="J63" s="31">
        <f t="shared" si="1"/>
        <v>141443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6745</v>
      </c>
      <c r="E64" s="8"/>
      <c r="F64" s="31">
        <f>(Jul!E64*5)+(Aug!E64*4)+(Sep!E64*3)+(Oct!E64*2)+(Nov!E64*1)</f>
        <v>0</v>
      </c>
      <c r="G64" s="8"/>
      <c r="H64" s="31">
        <f>Oct!H64+G64</f>
        <v>18020</v>
      </c>
      <c r="I64" s="31">
        <f t="shared" ref="I64:I71" si="2">C64+E64+G64</f>
        <v>0</v>
      </c>
      <c r="J64" s="31">
        <f t="shared" ref="J64:J71" si="3">D64+F64+H64</f>
        <v>24765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3880</v>
      </c>
      <c r="E66" s="8"/>
      <c r="F66" s="31">
        <f>(Jul!E66*5)+(Aug!E66*4)+(Sep!E66*3)+(Oct!E66*2)+(Nov!E66*1)</f>
        <v>0</v>
      </c>
      <c r="G66" s="8"/>
      <c r="H66" s="31">
        <f>Oct!H66+G66</f>
        <v>2320</v>
      </c>
      <c r="I66" s="31">
        <f t="shared" si="2"/>
        <v>0</v>
      </c>
      <c r="J66" s="31">
        <f t="shared" si="3"/>
        <v>6200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478</v>
      </c>
      <c r="D69" s="31">
        <f>(Jul!C69*5)+(Aug!C69*4)+(Sep!C69*3)+(Oct!C69*2)+(Nov!C69*1)</f>
        <v>14995</v>
      </c>
      <c r="E69" s="8"/>
      <c r="F69" s="31">
        <f>(Jul!E69*5)+(Aug!E69*4)+(Sep!E69*3)+(Oct!E69*2)+(Nov!E69*1)</f>
        <v>0</v>
      </c>
      <c r="G69" s="8">
        <v>478</v>
      </c>
      <c r="H69" s="31">
        <f>Oct!H69+G69</f>
        <v>8321</v>
      </c>
      <c r="I69" s="31">
        <f t="shared" si="2"/>
        <v>956</v>
      </c>
      <c r="J69" s="31">
        <f t="shared" si="3"/>
        <v>23316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576</v>
      </c>
      <c r="D70" s="31">
        <f>(Jul!C70*5)+(Aug!C70*4)+(Sep!C70*3)+(Oct!C70*2)+(Nov!C70*1)</f>
        <v>10342</v>
      </c>
      <c r="E70" s="8"/>
      <c r="F70" s="31">
        <f>(Jul!E70*5)+(Aug!E70*4)+(Sep!E70*3)+(Oct!E70*2)+(Nov!E70*1)</f>
        <v>0</v>
      </c>
      <c r="G70" s="8">
        <v>245</v>
      </c>
      <c r="H70" s="31">
        <f>Oct!H70+G70</f>
        <v>17491</v>
      </c>
      <c r="I70" s="31">
        <f t="shared" si="2"/>
        <v>821</v>
      </c>
      <c r="J70" s="31">
        <f t="shared" si="3"/>
        <v>27833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942</v>
      </c>
      <c r="D71" s="31">
        <f>(Jul!C71*5)+(Aug!C71*4)+(Sep!C71*3)+(Oct!C71*2)+(Nov!C71*1)</f>
        <v>112446</v>
      </c>
      <c r="E71" s="8"/>
      <c r="F71" s="31">
        <f>(Jul!E71*5)+(Aug!E71*4)+(Sep!E71*3)+(Oct!E71*2)+(Nov!E71*1)</f>
        <v>0</v>
      </c>
      <c r="G71" s="8">
        <v>1103</v>
      </c>
      <c r="H71" s="31">
        <f>Oct!H71+G71</f>
        <v>184949</v>
      </c>
      <c r="I71" s="31">
        <f t="shared" si="2"/>
        <v>2045</v>
      </c>
      <c r="J71" s="31">
        <f t="shared" si="3"/>
        <v>297395</v>
      </c>
    </row>
    <row r="72" spans="1:10" s="3" customFormat="1" ht="21.75" x14ac:dyDescent="0.2">
      <c r="A72" s="19" t="s">
        <v>123</v>
      </c>
      <c r="B72" s="2"/>
      <c r="C72" s="32">
        <f>SUM(C5:C31)</f>
        <v>39153</v>
      </c>
      <c r="D72" s="32">
        <f t="shared" ref="D72:J72" si="4">SUM(D5:D31)</f>
        <v>1006504</v>
      </c>
      <c r="E72" s="32">
        <f t="shared" si="4"/>
        <v>0</v>
      </c>
      <c r="F72" s="32">
        <f t="shared" si="4"/>
        <v>0</v>
      </c>
      <c r="G72" s="32">
        <f t="shared" si="4"/>
        <v>204901</v>
      </c>
      <c r="H72" s="32">
        <f t="shared" si="4"/>
        <v>1528305</v>
      </c>
      <c r="I72" s="32">
        <f t="shared" si="4"/>
        <v>244054</v>
      </c>
      <c r="J72" s="32">
        <f t="shared" si="4"/>
        <v>2534809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116107</v>
      </c>
      <c r="D73" s="32">
        <f t="shared" si="5"/>
        <v>1751918</v>
      </c>
      <c r="E73" s="32">
        <f t="shared" si="5"/>
        <v>1319</v>
      </c>
      <c r="F73" s="32">
        <f t="shared" si="5"/>
        <v>37949</v>
      </c>
      <c r="G73" s="32">
        <f t="shared" si="5"/>
        <v>1038788</v>
      </c>
      <c r="H73" s="32">
        <f t="shared" si="5"/>
        <v>4522980</v>
      </c>
      <c r="I73" s="32">
        <f t="shared" si="5"/>
        <v>1156214</v>
      </c>
      <c r="J73" s="32">
        <f t="shared" si="5"/>
        <v>6312847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155260</v>
      </c>
      <c r="D74" s="32">
        <f t="shared" ref="D74:J74" si="6">SUM(D72:D73)</f>
        <v>2758422</v>
      </c>
      <c r="E74" s="32">
        <f t="shared" si="6"/>
        <v>1319</v>
      </c>
      <c r="F74" s="32">
        <f t="shared" si="6"/>
        <v>37949</v>
      </c>
      <c r="G74" s="32">
        <f t="shared" si="6"/>
        <v>1243689</v>
      </c>
      <c r="H74" s="32">
        <f t="shared" si="6"/>
        <v>6051285</v>
      </c>
      <c r="I74" s="32">
        <f t="shared" si="6"/>
        <v>1400268</v>
      </c>
      <c r="J74" s="32">
        <f t="shared" si="6"/>
        <v>8847656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47" activePane="bottomLeft" state="frozen"/>
      <selection pane="bottomLeft" activeCell="G57" sqref="G57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6363</v>
      </c>
      <c r="D5" s="31">
        <f>(Jul!C5*6)+(Aug!C5*5)+(Sep!C5*4)+(Oct!C5*3)+(Nov!C5*2)+(Dec!C5*1)</f>
        <v>239237</v>
      </c>
      <c r="E5" s="8">
        <v>305</v>
      </c>
      <c r="F5" s="31">
        <f>(Jul!E5*6)+(Aug!E5*5)+(Sep!E5*4)+(Oct!E5*3)+(Nov!E5*2)+(Dec!E5*1)</f>
        <v>305</v>
      </c>
      <c r="G5" s="8">
        <v>30125</v>
      </c>
      <c r="H5" s="31">
        <f>Nov!H5+G5</f>
        <v>378620</v>
      </c>
      <c r="I5" s="31">
        <f t="shared" ref="I5:I63" si="0">C5+E5+G5</f>
        <v>36793</v>
      </c>
      <c r="J5" s="31">
        <f t="shared" ref="J5:J63" si="1">D5+F5+H5</f>
        <v>618162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38547</v>
      </c>
      <c r="E6" s="8"/>
      <c r="F6" s="31">
        <f>(Jul!E6*6)+(Aug!E6*5)+(Sep!E6*4)+(Oct!E6*3)+(Nov!E6*2)+(Dec!E6*1)</f>
        <v>0</v>
      </c>
      <c r="G6" s="8"/>
      <c r="H6" s="31">
        <f>Nov!H6+G6</f>
        <v>14332</v>
      </c>
      <c r="I6" s="31">
        <f t="shared" si="0"/>
        <v>0</v>
      </c>
      <c r="J6" s="31">
        <f t="shared" si="1"/>
        <v>52879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2574</v>
      </c>
      <c r="E7" s="8"/>
      <c r="F7" s="31">
        <f>(Jul!E7*6)+(Aug!E7*5)+(Sep!E7*4)+(Oct!E7*3)+(Nov!E7*2)+(Dec!E7*1)</f>
        <v>0</v>
      </c>
      <c r="G7" s="8"/>
      <c r="H7" s="31">
        <f>Nov!H7+G7</f>
        <v>13234</v>
      </c>
      <c r="I7" s="31">
        <f t="shared" si="0"/>
        <v>0</v>
      </c>
      <c r="J7" s="31">
        <f t="shared" si="1"/>
        <v>15808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1119</v>
      </c>
      <c r="D8" s="31">
        <f>(Jul!C8*6)+(Aug!C8*5)+(Sep!C8*4)+(Oct!C8*3)+(Nov!C8*2)+(Dec!C8*1)</f>
        <v>9108</v>
      </c>
      <c r="E8" s="8"/>
      <c r="F8" s="31">
        <f>(Jul!E8*6)+(Aug!E8*5)+(Sep!E8*4)+(Oct!E8*3)+(Nov!E8*2)+(Dec!E8*1)</f>
        <v>0</v>
      </c>
      <c r="G8" s="8">
        <v>2244</v>
      </c>
      <c r="H8" s="31">
        <f>Nov!H8+G8</f>
        <v>10772</v>
      </c>
      <c r="I8" s="31">
        <f t="shared" si="0"/>
        <v>3363</v>
      </c>
      <c r="J8" s="31">
        <f t="shared" si="1"/>
        <v>19880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28</v>
      </c>
      <c r="D9" s="31">
        <f>(Jul!C9*6)+(Aug!C9*5)+(Sep!C9*4)+(Oct!C9*3)+(Nov!C9*2)+(Dec!C9*1)</f>
        <v>88418</v>
      </c>
      <c r="E9" s="8"/>
      <c r="F9" s="31">
        <f>(Jul!E9*6)+(Aug!E9*5)+(Sep!E9*4)+(Oct!E9*3)+(Nov!E9*2)+(Dec!E9*1)</f>
        <v>0</v>
      </c>
      <c r="G9" s="8">
        <v>90627</v>
      </c>
      <c r="H9" s="31">
        <f>Nov!H9+G9</f>
        <v>180921</v>
      </c>
      <c r="I9" s="31">
        <f t="shared" si="0"/>
        <v>90655</v>
      </c>
      <c r="J9" s="31">
        <f t="shared" si="1"/>
        <v>269339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231</v>
      </c>
      <c r="D10" s="31">
        <f>(Jul!C10*6)+(Aug!C10*5)+(Sep!C10*4)+(Oct!C10*3)+(Nov!C10*2)+(Dec!C10*1)</f>
        <v>101878</v>
      </c>
      <c r="E10" s="8"/>
      <c r="F10" s="31">
        <f>(Jul!E10*6)+(Aug!E10*5)+(Sep!E10*4)+(Oct!E10*3)+(Nov!E10*2)+(Dec!E10*1)</f>
        <v>0</v>
      </c>
      <c r="G10" s="8">
        <v>219</v>
      </c>
      <c r="H10" s="31">
        <f>Nov!H10+G10</f>
        <v>188301</v>
      </c>
      <c r="I10" s="31">
        <f t="shared" si="0"/>
        <v>450</v>
      </c>
      <c r="J10" s="31">
        <f t="shared" si="1"/>
        <v>290179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(Jul!C11*6)+(Aug!C11*5)+(Sep!C11*4)+(Oct!C11*3)+(Nov!C11*2)+(Dec!C11*1)</f>
        <v>12257</v>
      </c>
      <c r="E11" s="8"/>
      <c r="F11" s="31">
        <f>(Jul!E11*6)+(Aug!E11*5)+(Sep!E11*4)+(Oct!E11*3)+(Nov!E11*2)+(Dec!E11*1)</f>
        <v>0</v>
      </c>
      <c r="G11" s="8"/>
      <c r="H11" s="31">
        <f>Nov!H11+G11</f>
        <v>6901</v>
      </c>
      <c r="I11" s="31">
        <f t="shared" si="0"/>
        <v>0</v>
      </c>
      <c r="J11" s="31">
        <f t="shared" si="1"/>
        <v>19158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3106</v>
      </c>
      <c r="D13" s="31">
        <f>(Jul!C13*6)+(Aug!C13*5)+(Sep!C13*4)+(Oct!C13*3)+(Nov!C13*2)+(Dec!C13*1)</f>
        <v>13983</v>
      </c>
      <c r="E13" s="8"/>
      <c r="F13" s="31">
        <f>(Jul!E13*6)+(Aug!E13*5)+(Sep!E13*4)+(Oct!E13*3)+(Nov!E13*2)+(Dec!E13*1)</f>
        <v>0</v>
      </c>
      <c r="G13" s="8">
        <v>15615</v>
      </c>
      <c r="H13" s="31">
        <f>Nov!H13+G13</f>
        <v>16132</v>
      </c>
      <c r="I13" s="31">
        <f t="shared" si="0"/>
        <v>18721</v>
      </c>
      <c r="J13" s="31">
        <f t="shared" si="1"/>
        <v>30115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487</v>
      </c>
      <c r="D14" s="31">
        <f>(Jul!C14*6)+(Aug!C14*5)+(Sep!C14*4)+(Oct!C14*3)+(Nov!C14*2)+(Dec!C14*1)</f>
        <v>38569</v>
      </c>
      <c r="E14" s="8"/>
      <c r="F14" s="31">
        <f>(Jul!E14*6)+(Aug!E14*5)+(Sep!E14*4)+(Oct!E14*3)+(Nov!E14*2)+(Dec!E14*1)</f>
        <v>0</v>
      </c>
      <c r="G14" s="8">
        <v>8575</v>
      </c>
      <c r="H14" s="31">
        <f>Nov!H14+G14</f>
        <v>140406</v>
      </c>
      <c r="I14" s="31">
        <f t="shared" si="0"/>
        <v>9062</v>
      </c>
      <c r="J14" s="31">
        <f t="shared" si="1"/>
        <v>178975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142</v>
      </c>
      <c r="D15" s="31">
        <f>(Jul!C15*6)+(Aug!C15*5)+(Sep!C15*4)+(Oct!C15*3)+(Nov!C15*2)+(Dec!C15*1)</f>
        <v>22698</v>
      </c>
      <c r="E15" s="8"/>
      <c r="F15" s="31">
        <f>(Jul!E15*6)+(Aug!E15*5)+(Sep!E15*4)+(Oct!E15*3)+(Nov!E15*2)+(Dec!E15*1)</f>
        <v>0</v>
      </c>
      <c r="G15" s="8">
        <v>420</v>
      </c>
      <c r="H15" s="31">
        <f>Nov!H15+G15</f>
        <v>21155</v>
      </c>
      <c r="I15" s="31">
        <f t="shared" si="0"/>
        <v>562</v>
      </c>
      <c r="J15" s="31">
        <f t="shared" si="1"/>
        <v>43853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4959</v>
      </c>
      <c r="D16" s="31">
        <f>(Jul!C16*6)+(Aug!C16*5)+(Sep!C16*4)+(Oct!C16*3)+(Nov!C16*2)+(Dec!C16*1)</f>
        <v>74349</v>
      </c>
      <c r="E16" s="8"/>
      <c r="F16" s="31">
        <f>(Jul!E16*6)+(Aug!E16*5)+(Sep!E16*4)+(Oct!E16*3)+(Nov!E16*2)+(Dec!E16*1)</f>
        <v>0</v>
      </c>
      <c r="G16" s="8">
        <v>32205</v>
      </c>
      <c r="H16" s="31">
        <f>Nov!H16+G16</f>
        <v>108716</v>
      </c>
      <c r="I16" s="31">
        <f t="shared" si="0"/>
        <v>37164</v>
      </c>
      <c r="J16" s="31">
        <f t="shared" si="1"/>
        <v>183065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1758</v>
      </c>
      <c r="D17" s="31">
        <f>(Jul!C17*6)+(Aug!C17*5)+(Sep!C17*4)+(Oct!C17*3)+(Nov!C17*2)+(Dec!C17*1)</f>
        <v>20895</v>
      </c>
      <c r="E17" s="8"/>
      <c r="F17" s="31">
        <f>(Jul!E17*6)+(Aug!E17*5)+(Sep!E17*4)+(Oct!E17*3)+(Nov!E17*2)+(Dec!E17*1)</f>
        <v>0</v>
      </c>
      <c r="G17" s="8">
        <v>8190</v>
      </c>
      <c r="H17" s="31">
        <f>Nov!H17+G17</f>
        <v>16022</v>
      </c>
      <c r="I17" s="31">
        <f t="shared" si="0"/>
        <v>9948</v>
      </c>
      <c r="J17" s="31">
        <f t="shared" si="1"/>
        <v>36917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6212</v>
      </c>
      <c r="E20" s="8"/>
      <c r="F20" s="31">
        <f>(Jul!E20*6)+(Aug!E20*5)+(Sep!E20*4)+(Oct!E20*3)+(Nov!E20*2)+(Dec!E20*1)</f>
        <v>0</v>
      </c>
      <c r="G20" s="8"/>
      <c r="H20" s="31">
        <f>Nov!H20+G20</f>
        <v>9171</v>
      </c>
      <c r="I20" s="31">
        <f t="shared" si="0"/>
        <v>0</v>
      </c>
      <c r="J20" s="31">
        <f t="shared" si="1"/>
        <v>15383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48100</v>
      </c>
      <c r="E21" s="8"/>
      <c r="F21" s="31">
        <f>(Jul!E21*6)+(Aug!E21*5)+(Sep!E21*4)+(Oct!E21*3)+(Nov!E21*2)+(Dec!E21*1)</f>
        <v>0</v>
      </c>
      <c r="G21" s="8"/>
      <c r="H21" s="31">
        <f>Nov!H21+G21</f>
        <v>147616</v>
      </c>
      <c r="I21" s="31">
        <f t="shared" si="0"/>
        <v>0</v>
      </c>
      <c r="J21" s="31">
        <f t="shared" si="1"/>
        <v>195716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55</v>
      </c>
      <c r="D22" s="31">
        <f>(Jul!C22*6)+(Aug!C22*5)+(Sep!C22*4)+(Oct!C22*3)+(Nov!C22*2)+(Dec!C22*1)</f>
        <v>11893</v>
      </c>
      <c r="E22" s="8"/>
      <c r="F22" s="31">
        <f>(Jul!E22*6)+(Aug!E22*5)+(Sep!E22*4)+(Oct!E22*3)+(Nov!E22*2)+(Dec!E22*1)</f>
        <v>0</v>
      </c>
      <c r="G22" s="8"/>
      <c r="H22" s="31">
        <f>Nov!H22+G22</f>
        <v>1287</v>
      </c>
      <c r="I22" s="31">
        <f t="shared" si="0"/>
        <v>55</v>
      </c>
      <c r="J22" s="31">
        <f t="shared" si="1"/>
        <v>13180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1474</v>
      </c>
      <c r="D24" s="31">
        <f>(Jul!C24*6)+(Aug!C24*5)+(Sep!C24*4)+(Oct!C24*3)+(Nov!C24*2)+(Dec!C24*1)</f>
        <v>30824</v>
      </c>
      <c r="E24" s="8">
        <v>1146</v>
      </c>
      <c r="F24" s="31">
        <f>(Jul!E24*6)+(Aug!E24*5)+(Sep!E24*4)+(Oct!E24*3)+(Nov!E24*2)+(Dec!E24*1)</f>
        <v>1146</v>
      </c>
      <c r="G24" s="8">
        <v>12650</v>
      </c>
      <c r="H24" s="31">
        <f>Nov!H24+G24</f>
        <v>32040</v>
      </c>
      <c r="I24" s="31">
        <f t="shared" si="0"/>
        <v>15270</v>
      </c>
      <c r="J24" s="31">
        <f t="shared" si="1"/>
        <v>64010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1723</v>
      </c>
      <c r="D25" s="31">
        <f>(Jul!C25*6)+(Aug!C25*5)+(Sep!C25*4)+(Oct!C25*3)+(Nov!C25*2)+(Dec!C25*1)</f>
        <v>11507</v>
      </c>
      <c r="E25" s="8"/>
      <c r="F25" s="31">
        <f>(Jul!E25*6)+(Aug!E25*5)+(Sep!E25*4)+(Oct!E25*3)+(Nov!E25*2)+(Dec!E25*1)</f>
        <v>0</v>
      </c>
      <c r="G25" s="8">
        <v>1694</v>
      </c>
      <c r="H25" s="31">
        <f>Nov!H25+G25</f>
        <v>14559</v>
      </c>
      <c r="I25" s="31">
        <f t="shared" si="0"/>
        <v>3417</v>
      </c>
      <c r="J25" s="31">
        <f t="shared" si="1"/>
        <v>26066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28854</v>
      </c>
      <c r="E26" s="8"/>
      <c r="F26" s="31">
        <f>(Jul!E26*6)+(Aug!E26*5)+(Sep!E26*4)+(Oct!E26*3)+(Nov!E26*2)+(Dec!E26*1)</f>
        <v>0</v>
      </c>
      <c r="G26" s="8"/>
      <c r="H26" s="31">
        <f>Nov!H26+G26</f>
        <v>10430</v>
      </c>
      <c r="I26" s="31">
        <f t="shared" si="0"/>
        <v>0</v>
      </c>
      <c r="J26" s="31">
        <f t="shared" si="1"/>
        <v>39284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631</v>
      </c>
      <c r="D27" s="31">
        <f>(Jul!C27*6)+(Aug!C27*5)+(Sep!C27*4)+(Oct!C27*3)+(Nov!C27*2)+(Dec!C27*1)</f>
        <v>26637</v>
      </c>
      <c r="E27" s="8"/>
      <c r="F27" s="31">
        <f>(Jul!E27*6)+(Aug!E27*5)+(Sep!E27*4)+(Oct!E27*3)+(Nov!E27*2)+(Dec!E27*1)</f>
        <v>0</v>
      </c>
      <c r="G27" s="8"/>
      <c r="H27" s="31">
        <f>Nov!H27+G27</f>
        <v>21828</v>
      </c>
      <c r="I27" s="31">
        <f t="shared" si="0"/>
        <v>631</v>
      </c>
      <c r="J27" s="31">
        <f t="shared" si="1"/>
        <v>48465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11674</v>
      </c>
      <c r="E28" s="8"/>
      <c r="F28" s="31">
        <f>(Jul!E28*6)+(Aug!E28*5)+(Sep!E28*4)+(Oct!E28*3)+(Nov!E28*2)+(Dec!E28*1)</f>
        <v>0</v>
      </c>
      <c r="G28" s="8"/>
      <c r="H28" s="31">
        <f>Nov!H28+G28</f>
        <v>13922</v>
      </c>
      <c r="I28" s="31">
        <f t="shared" si="0"/>
        <v>0</v>
      </c>
      <c r="J28" s="31">
        <f t="shared" si="1"/>
        <v>25596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2064</v>
      </c>
      <c r="E29" s="8"/>
      <c r="F29" s="31">
        <f>(Jul!E29*6)+(Aug!E29*5)+(Sep!E29*4)+(Oct!E29*3)+(Nov!E29*2)+(Dec!E29*1)</f>
        <v>0</v>
      </c>
      <c r="G29" s="8"/>
      <c r="H29" s="31">
        <f>Nov!H29+G29</f>
        <v>2063</v>
      </c>
      <c r="I29" s="31">
        <f t="shared" si="0"/>
        <v>0</v>
      </c>
      <c r="J29" s="31">
        <f t="shared" si="1"/>
        <v>4127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2410</v>
      </c>
      <c r="D30" s="31">
        <f>(Jul!C30*6)+(Aug!C30*5)+(Sep!C30*4)+(Oct!C30*3)+(Nov!C30*2)+(Dec!C30*1)</f>
        <v>10988</v>
      </c>
      <c r="E30" s="8"/>
      <c r="F30" s="31">
        <f>(Jul!E30*6)+(Aug!E30*5)+(Sep!E30*4)+(Oct!E30*3)+(Nov!E30*2)+(Dec!E30*1)</f>
        <v>0</v>
      </c>
      <c r="G30" s="8">
        <v>6140</v>
      </c>
      <c r="H30" s="31">
        <f>Nov!H30+G30</f>
        <v>20138</v>
      </c>
      <c r="I30" s="31">
        <f t="shared" si="0"/>
        <v>8550</v>
      </c>
      <c r="J30" s="31">
        <f t="shared" si="1"/>
        <v>31126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2292</v>
      </c>
      <c r="D31" s="31">
        <f>(Jul!C31*6)+(Aug!C31*5)+(Sep!C31*4)+(Oct!C31*3)+(Nov!C31*2)+(Dec!C31*1)</f>
        <v>485330</v>
      </c>
      <c r="E31" s="8"/>
      <c r="F31" s="31">
        <f>(Jul!E31*6)+(Aug!E31*5)+(Sep!E31*4)+(Oct!E31*3)+(Nov!E31*2)+(Dec!E31*1)</f>
        <v>0</v>
      </c>
      <c r="G31" s="8">
        <v>1124</v>
      </c>
      <c r="H31" s="31">
        <f>Nov!H31+G31</f>
        <v>369567</v>
      </c>
      <c r="I31" s="31">
        <f t="shared" si="0"/>
        <v>3416</v>
      </c>
      <c r="J31" s="31">
        <f t="shared" si="1"/>
        <v>854897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28642</v>
      </c>
      <c r="E32" s="8"/>
      <c r="F32" s="31">
        <f>(Jul!E32*6)+(Aug!E32*5)+(Sep!E32*4)+(Oct!E32*3)+(Nov!E32*2)+(Dec!E32*1)</f>
        <v>0</v>
      </c>
      <c r="G32" s="8"/>
      <c r="H32" s="31">
        <f>Nov!H32+G32</f>
        <v>71543</v>
      </c>
      <c r="I32" s="31">
        <f t="shared" si="0"/>
        <v>0</v>
      </c>
      <c r="J32" s="31">
        <f t="shared" si="1"/>
        <v>100185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3506</v>
      </c>
      <c r="D33" s="31">
        <f>(Jul!C33*6)+(Aug!C33*5)+(Sep!C33*4)+(Oct!C33*3)+(Nov!C33*2)+(Dec!C33*1)</f>
        <v>98609</v>
      </c>
      <c r="E33" s="8"/>
      <c r="F33" s="31">
        <f>(Jul!E33*6)+(Aug!E33*5)+(Sep!E33*4)+(Oct!E33*3)+(Nov!E33*2)+(Dec!E33*1)</f>
        <v>7914</v>
      </c>
      <c r="G33" s="8">
        <v>65821</v>
      </c>
      <c r="H33" s="31">
        <f>Nov!H33+G33</f>
        <v>319690</v>
      </c>
      <c r="I33" s="31">
        <f t="shared" si="0"/>
        <v>69327</v>
      </c>
      <c r="J33" s="31">
        <f t="shared" si="1"/>
        <v>426213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495</v>
      </c>
      <c r="D34" s="31">
        <f>(Jul!C34*6)+(Aug!C34*5)+(Sep!C34*4)+(Oct!C34*3)+(Nov!C34*2)+(Dec!C34*1)</f>
        <v>9489</v>
      </c>
      <c r="E34" s="8"/>
      <c r="F34" s="31">
        <f>(Jul!E34*6)+(Aug!E34*5)+(Sep!E34*4)+(Oct!E34*3)+(Nov!E34*2)+(Dec!E34*1)</f>
        <v>0</v>
      </c>
      <c r="G34" s="8">
        <v>191</v>
      </c>
      <c r="H34" s="31">
        <f>Nov!H34+G34</f>
        <v>532</v>
      </c>
      <c r="I34" s="31">
        <f t="shared" si="0"/>
        <v>686</v>
      </c>
      <c r="J34" s="31">
        <f t="shared" si="1"/>
        <v>10021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1291</v>
      </c>
      <c r="D35" s="31">
        <f>(Jul!C35*6)+(Aug!C35*5)+(Sep!C35*4)+(Oct!C35*3)+(Nov!C35*2)+(Dec!C35*1)</f>
        <v>143702</v>
      </c>
      <c r="E35" s="8"/>
      <c r="F35" s="31">
        <f>(Jul!E35*6)+(Aug!E35*5)+(Sep!E35*4)+(Oct!E35*3)+(Nov!E35*2)+(Dec!E35*1)</f>
        <v>10954</v>
      </c>
      <c r="G35" s="8">
        <v>9993</v>
      </c>
      <c r="H35" s="31">
        <f>Nov!H35+G35</f>
        <v>334262</v>
      </c>
      <c r="I35" s="31">
        <f t="shared" si="0"/>
        <v>11284</v>
      </c>
      <c r="J35" s="31">
        <f t="shared" si="1"/>
        <v>488918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93</v>
      </c>
      <c r="D37" s="31">
        <f>(Jul!C37*6)+(Aug!C37*5)+(Sep!C37*4)+(Oct!C37*3)+(Nov!C37*2)+(Dec!C37*1)</f>
        <v>7339</v>
      </c>
      <c r="E37" s="8"/>
      <c r="F37" s="31">
        <f>(Jul!E37*6)+(Aug!E37*5)+(Sep!E37*4)+(Oct!E37*3)+(Nov!E37*2)+(Dec!E37*1)</f>
        <v>0</v>
      </c>
      <c r="G37" s="8"/>
      <c r="H37" s="31">
        <f>Nov!H37+G37</f>
        <v>5297</v>
      </c>
      <c r="I37" s="31">
        <f t="shared" si="0"/>
        <v>93</v>
      </c>
      <c r="J37" s="31">
        <f t="shared" si="1"/>
        <v>12636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1903</v>
      </c>
      <c r="D38" s="31">
        <f>(Jul!C38*6)+(Aug!C38*5)+(Sep!C38*4)+(Oct!C38*3)+(Nov!C38*2)+(Dec!C38*1)</f>
        <v>41453</v>
      </c>
      <c r="E38" s="8">
        <v>1672</v>
      </c>
      <c r="F38" s="31">
        <f>(Jul!E38*6)+(Aug!E38*5)+(Sep!E38*4)+(Oct!E38*3)+(Nov!E38*2)+(Dec!E38*1)</f>
        <v>1672</v>
      </c>
      <c r="G38" s="8">
        <v>9548</v>
      </c>
      <c r="H38" s="31">
        <f>Nov!H38+G38</f>
        <v>62347</v>
      </c>
      <c r="I38" s="31">
        <f t="shared" si="0"/>
        <v>13123</v>
      </c>
      <c r="J38" s="31">
        <f t="shared" si="1"/>
        <v>105472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7969</v>
      </c>
      <c r="D39" s="31">
        <f>(Jul!C39*6)+(Aug!C39*5)+(Sep!C39*4)+(Oct!C39*3)+(Nov!C39*2)+(Dec!C39*1)</f>
        <v>147977</v>
      </c>
      <c r="E39" s="8"/>
      <c r="F39" s="31">
        <f>(Jul!E39*6)+(Aug!E39*5)+(Sep!E39*4)+(Oct!E39*3)+(Nov!E39*2)+(Dec!E39*1)</f>
        <v>0</v>
      </c>
      <c r="G39" s="8">
        <v>47474</v>
      </c>
      <c r="H39" s="31">
        <f>Nov!H39+G39</f>
        <v>315388</v>
      </c>
      <c r="I39" s="31">
        <f t="shared" si="0"/>
        <v>55443</v>
      </c>
      <c r="J39" s="31">
        <f t="shared" si="1"/>
        <v>463365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547</v>
      </c>
      <c r="D40" s="31">
        <f>(Jul!C40*6)+(Aug!C40*5)+(Sep!C40*4)+(Oct!C40*3)+(Nov!C40*2)+(Dec!C40*1)</f>
        <v>41377</v>
      </c>
      <c r="E40" s="8"/>
      <c r="F40" s="31">
        <f>(Jul!E40*6)+(Aug!E40*5)+(Sep!E40*4)+(Oct!E40*3)+(Nov!E40*2)+(Dec!E40*1)</f>
        <v>12908</v>
      </c>
      <c r="G40" s="8">
        <v>2667</v>
      </c>
      <c r="H40" s="31">
        <f>Nov!H40+G40</f>
        <v>133818</v>
      </c>
      <c r="I40" s="31">
        <f t="shared" si="0"/>
        <v>3214</v>
      </c>
      <c r="J40" s="31">
        <f t="shared" si="1"/>
        <v>188103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28</v>
      </c>
      <c r="D41" s="31">
        <f>(Jul!C41*6)+(Aug!C41*5)+(Sep!C41*4)+(Oct!C41*3)+(Nov!C41*2)+(Dec!C41*1)</f>
        <v>42960</v>
      </c>
      <c r="E41" s="8"/>
      <c r="F41" s="31">
        <f>(Jul!E41*6)+(Aug!E41*5)+(Sep!E41*4)+(Oct!E41*3)+(Nov!E41*2)+(Dec!E41*1)</f>
        <v>0</v>
      </c>
      <c r="G41" s="8"/>
      <c r="H41" s="31">
        <f>Nov!H41+G41</f>
        <v>74389</v>
      </c>
      <c r="I41" s="31">
        <f t="shared" si="0"/>
        <v>28</v>
      </c>
      <c r="J41" s="31">
        <f t="shared" si="1"/>
        <v>117349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1551</v>
      </c>
      <c r="D42" s="31">
        <f>(Jul!C42*6)+(Aug!C42*5)+(Sep!C42*4)+(Oct!C42*3)+(Nov!C42*2)+(Dec!C42*1)</f>
        <v>35892</v>
      </c>
      <c r="E42" s="8"/>
      <c r="F42" s="31">
        <f>(Jul!E42*6)+(Aug!E42*5)+(Sep!E42*4)+(Oct!E42*3)+(Nov!E42*2)+(Dec!E42*1)</f>
        <v>0</v>
      </c>
      <c r="G42" s="8">
        <v>1492</v>
      </c>
      <c r="H42" s="31">
        <f>Nov!H42+G42</f>
        <v>20189</v>
      </c>
      <c r="I42" s="31">
        <f t="shared" si="0"/>
        <v>3043</v>
      </c>
      <c r="J42" s="31">
        <f t="shared" si="1"/>
        <v>56081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4315</v>
      </c>
      <c r="D43" s="31">
        <f>(Jul!C43*6)+(Aug!C43*5)+(Sep!C43*4)+(Oct!C43*3)+(Nov!C43*2)+(Dec!C43*1)</f>
        <v>65616</v>
      </c>
      <c r="E43" s="8">
        <v>300</v>
      </c>
      <c r="F43" s="31">
        <f>(Jul!E43*6)+(Aug!E43*5)+(Sep!E43*4)+(Oct!E43*3)+(Nov!E43*2)+(Dec!E43*1)</f>
        <v>300</v>
      </c>
      <c r="G43" s="8">
        <v>31833</v>
      </c>
      <c r="H43" s="31">
        <f>Nov!H43+G43</f>
        <v>196652</v>
      </c>
      <c r="I43" s="31">
        <f t="shared" si="0"/>
        <v>36448</v>
      </c>
      <c r="J43" s="31">
        <f t="shared" si="1"/>
        <v>262568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3778</v>
      </c>
      <c r="D44" s="31">
        <f>(Jul!C44*6)+(Aug!C44*5)+(Sep!C44*4)+(Oct!C44*3)+(Nov!C44*2)+(Dec!C44*1)</f>
        <v>147658</v>
      </c>
      <c r="E44" s="8"/>
      <c r="F44" s="31">
        <f>(Jul!E44*6)+(Aug!E44*5)+(Sep!E44*4)+(Oct!E44*3)+(Nov!E44*2)+(Dec!E44*1)</f>
        <v>0</v>
      </c>
      <c r="G44" s="8">
        <v>16775</v>
      </c>
      <c r="H44" s="31">
        <f>Nov!H44+G44</f>
        <v>350710</v>
      </c>
      <c r="I44" s="31">
        <f t="shared" si="0"/>
        <v>20553</v>
      </c>
      <c r="J44" s="31">
        <f t="shared" si="1"/>
        <v>498368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13499</v>
      </c>
      <c r="E45" s="8"/>
      <c r="F45" s="31">
        <f>(Jul!E45*6)+(Aug!E45*5)+(Sep!E45*4)+(Oct!E45*3)+(Nov!E45*2)+(Dec!E45*1)</f>
        <v>0</v>
      </c>
      <c r="G45" s="8"/>
      <c r="H45" s="31">
        <f>Nov!H45+G45</f>
        <v>17299</v>
      </c>
      <c r="I45" s="31">
        <f t="shared" si="0"/>
        <v>0</v>
      </c>
      <c r="J45" s="31">
        <f t="shared" si="1"/>
        <v>30798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4663</v>
      </c>
      <c r="D47" s="31">
        <f>(Jul!C47*6)+(Aug!C47*5)+(Sep!C47*4)+(Oct!C47*3)+(Nov!C47*2)+(Dec!C47*1)</f>
        <v>161167</v>
      </c>
      <c r="E47" s="8"/>
      <c r="F47" s="31">
        <f>(Jul!E47*6)+(Aug!E47*5)+(Sep!E47*4)+(Oct!E47*3)+(Nov!E47*2)+(Dec!E47*1)</f>
        <v>0</v>
      </c>
      <c r="G47" s="8">
        <v>101351</v>
      </c>
      <c r="H47" s="31">
        <f>Nov!H47+G47</f>
        <v>196523</v>
      </c>
      <c r="I47" s="31">
        <f t="shared" si="0"/>
        <v>106014</v>
      </c>
      <c r="J47" s="31">
        <f t="shared" si="1"/>
        <v>357690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5688</v>
      </c>
      <c r="D48" s="31">
        <f>(Jul!C48*6)+(Aug!C48*5)+(Sep!C48*4)+(Oct!C48*3)+(Nov!C48*2)+(Dec!C48*1)</f>
        <v>141777</v>
      </c>
      <c r="E48" s="8"/>
      <c r="F48" s="31">
        <f>(Jul!E48*6)+(Aug!E48*5)+(Sep!E48*4)+(Oct!E48*3)+(Nov!E48*2)+(Dec!E48*1)</f>
        <v>0</v>
      </c>
      <c r="G48" s="8">
        <v>72863</v>
      </c>
      <c r="H48" s="31">
        <f>Nov!H48+G48</f>
        <v>593391</v>
      </c>
      <c r="I48" s="31">
        <f t="shared" si="0"/>
        <v>78551</v>
      </c>
      <c r="J48" s="31">
        <f t="shared" si="1"/>
        <v>735168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4742</v>
      </c>
      <c r="D49" s="31">
        <f>(Jul!C49*6)+(Aug!C49*5)+(Sep!C49*4)+(Oct!C49*3)+(Nov!C49*2)+(Dec!C49*1)</f>
        <v>78591</v>
      </c>
      <c r="E49" s="8"/>
      <c r="F49" s="31">
        <f>(Jul!E49*6)+(Aug!E49*5)+(Sep!E49*4)+(Oct!E49*3)+(Nov!E49*2)+(Dec!E49*1)</f>
        <v>0</v>
      </c>
      <c r="G49" s="8">
        <v>10991</v>
      </c>
      <c r="H49" s="31">
        <f>Nov!H49+G49</f>
        <v>90495</v>
      </c>
      <c r="I49" s="31">
        <f t="shared" si="0"/>
        <v>15733</v>
      </c>
      <c r="J49" s="31">
        <f t="shared" si="1"/>
        <v>169086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1744</v>
      </c>
      <c r="D50" s="31">
        <f>(Jul!C50*6)+(Aug!C50*5)+(Sep!C50*4)+(Oct!C50*3)+(Nov!C50*2)+(Dec!C50*1)</f>
        <v>49900</v>
      </c>
      <c r="E50" s="8"/>
      <c r="F50" s="31">
        <f>(Jul!E50*6)+(Aug!E50*5)+(Sep!E50*4)+(Oct!E50*3)+(Nov!E50*2)+(Dec!E50*1)</f>
        <v>6595</v>
      </c>
      <c r="G50" s="8">
        <v>11478</v>
      </c>
      <c r="H50" s="31">
        <f>Nov!H50+G50</f>
        <v>62729</v>
      </c>
      <c r="I50" s="31">
        <f t="shared" si="0"/>
        <v>13222</v>
      </c>
      <c r="J50" s="31">
        <f t="shared" si="1"/>
        <v>119224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6899</v>
      </c>
      <c r="D51" s="31">
        <f>(Jul!C51*6)+(Aug!C51*5)+(Sep!C51*4)+(Oct!C51*3)+(Nov!C51*2)+(Dec!C51*1)</f>
        <v>161573</v>
      </c>
      <c r="E51" s="8"/>
      <c r="F51" s="31">
        <f>(Jul!E51*6)+(Aug!E51*5)+(Sep!E51*4)+(Oct!E51*3)+(Nov!E51*2)+(Dec!E51*1)</f>
        <v>0</v>
      </c>
      <c r="G51" s="8">
        <v>33703</v>
      </c>
      <c r="H51" s="31">
        <f>Nov!H51+G51</f>
        <v>210051</v>
      </c>
      <c r="I51" s="31">
        <f t="shared" si="0"/>
        <v>40602</v>
      </c>
      <c r="J51" s="31">
        <f t="shared" si="1"/>
        <v>371624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5380</v>
      </c>
      <c r="D52" s="31">
        <f>(Jul!C52*6)+(Aug!C52*5)+(Sep!C52*4)+(Oct!C52*3)+(Nov!C52*2)+(Dec!C52*1)</f>
        <v>34667</v>
      </c>
      <c r="E52" s="8"/>
      <c r="F52" s="31">
        <f>(Jul!E52*6)+(Aug!E52*5)+(Sep!E52*4)+(Oct!E52*3)+(Nov!E52*2)+(Dec!E52*1)</f>
        <v>0</v>
      </c>
      <c r="G52" s="8">
        <v>4767</v>
      </c>
      <c r="H52" s="31">
        <f>Nov!H52+G52</f>
        <v>32968</v>
      </c>
      <c r="I52" s="31">
        <f t="shared" si="0"/>
        <v>10147</v>
      </c>
      <c r="J52" s="31">
        <f t="shared" si="1"/>
        <v>67635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1670</v>
      </c>
      <c r="E53" s="8"/>
      <c r="F53" s="31">
        <f>(Jul!E53*6)+(Aug!E53*5)+(Sep!E53*4)+(Oct!E53*3)+(Nov!E53*2)+(Dec!E53*1)</f>
        <v>0</v>
      </c>
      <c r="G53" s="8"/>
      <c r="H53" s="31">
        <f>Nov!H53+G53</f>
        <v>1439</v>
      </c>
      <c r="I53" s="31">
        <f t="shared" si="0"/>
        <v>0</v>
      </c>
      <c r="J53" s="31">
        <f t="shared" si="1"/>
        <v>3109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365</v>
      </c>
      <c r="D54" s="31">
        <f>(Jul!C54*6)+(Aug!C54*5)+(Sep!C54*4)+(Oct!C54*3)+(Nov!C54*2)+(Dec!C54*1)</f>
        <v>31119</v>
      </c>
      <c r="E54" s="8"/>
      <c r="F54" s="31">
        <f>(Jul!E54*6)+(Aug!E54*5)+(Sep!E54*4)+(Oct!E54*3)+(Nov!E54*2)+(Dec!E54*1)</f>
        <v>0</v>
      </c>
      <c r="G54" s="8">
        <v>337</v>
      </c>
      <c r="H54" s="31">
        <f>Nov!H54+G54</f>
        <v>34596</v>
      </c>
      <c r="I54" s="31">
        <f t="shared" si="0"/>
        <v>702</v>
      </c>
      <c r="J54" s="31">
        <f t="shared" si="1"/>
        <v>65715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3393</v>
      </c>
      <c r="D55" s="31">
        <f>(Jul!C55*6)+(Aug!C55*5)+(Sep!C55*4)+(Oct!C55*3)+(Nov!C55*2)+(Dec!C55*1)</f>
        <v>160683</v>
      </c>
      <c r="E55" s="8"/>
      <c r="F55" s="31">
        <f>(Jul!E55*6)+(Aug!E55*5)+(Sep!E55*4)+(Oct!E55*3)+(Nov!E55*2)+(Dec!E55*1)</f>
        <v>11458</v>
      </c>
      <c r="G55" s="8">
        <v>28886</v>
      </c>
      <c r="H55" s="31">
        <f>Nov!H55+G55</f>
        <v>385431</v>
      </c>
      <c r="I55" s="31">
        <f t="shared" si="0"/>
        <v>32279</v>
      </c>
      <c r="J55" s="31">
        <f t="shared" si="1"/>
        <v>557572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684</v>
      </c>
      <c r="E56" s="8"/>
      <c r="F56" s="31">
        <f>(Jul!E56*6)+(Aug!E56*5)+(Sep!E56*4)+(Oct!E56*3)+(Nov!E56*2)+(Dec!E56*1)</f>
        <v>0</v>
      </c>
      <c r="G56" s="8"/>
      <c r="H56" s="31">
        <f>Nov!H56+G56</f>
        <v>227</v>
      </c>
      <c r="I56" s="31">
        <f t="shared" si="0"/>
        <v>0</v>
      </c>
      <c r="J56" s="31">
        <f t="shared" si="1"/>
        <v>911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18102</v>
      </c>
      <c r="E57" s="8"/>
      <c r="F57" s="31">
        <f>(Jul!E57*6)+(Aug!E57*5)+(Sep!E57*4)+(Oct!E57*3)+(Nov!E57*2)+(Dec!E57*1)</f>
        <v>0</v>
      </c>
      <c r="G57" s="8"/>
      <c r="H57" s="31">
        <f>Nov!H57+G57</f>
        <v>33410</v>
      </c>
      <c r="I57" s="31">
        <f t="shared" si="0"/>
        <v>0</v>
      </c>
      <c r="J57" s="31">
        <f t="shared" si="1"/>
        <v>51512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577</v>
      </c>
      <c r="D58" s="31">
        <f>(Jul!C58*6)+(Aug!C58*5)+(Sep!C58*4)+(Oct!C58*3)+(Nov!C58*2)+(Dec!C58*1)</f>
        <v>39357</v>
      </c>
      <c r="E58" s="8"/>
      <c r="F58" s="31">
        <f>(Jul!E58*6)+(Aug!E58*5)+(Sep!E58*4)+(Oct!E58*3)+(Nov!E58*2)+(Dec!E58*1)</f>
        <v>0</v>
      </c>
      <c r="G58" s="8">
        <v>3959</v>
      </c>
      <c r="H58" s="31">
        <f>Nov!H58+G58</f>
        <v>116581</v>
      </c>
      <c r="I58" s="31">
        <f t="shared" si="0"/>
        <v>4536</v>
      </c>
      <c r="J58" s="31">
        <f t="shared" si="1"/>
        <v>155938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27499</v>
      </c>
      <c r="E59" s="8"/>
      <c r="F59" s="31">
        <f>(Jul!E59*6)+(Aug!E59*5)+(Sep!E59*4)+(Oct!E59*3)+(Nov!E59*2)+(Dec!E59*1)</f>
        <v>0</v>
      </c>
      <c r="G59" s="8"/>
      <c r="H59" s="31">
        <f>Nov!H59+G59</f>
        <v>111737</v>
      </c>
      <c r="I59" s="31">
        <f t="shared" si="0"/>
        <v>0</v>
      </c>
      <c r="J59" s="31">
        <f t="shared" si="1"/>
        <v>139236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13952</v>
      </c>
      <c r="D60" s="31">
        <f>(Jul!C60*6)+(Aug!C60*5)+(Sep!C60*4)+(Oct!C60*3)+(Nov!C60*2)+(Dec!C60*1)</f>
        <v>423320</v>
      </c>
      <c r="E60" s="8">
        <v>2722</v>
      </c>
      <c r="F60" s="31">
        <f>(Jul!E60*6)+(Aug!E60*5)+(Sep!E60*4)+(Oct!E60*3)+(Nov!E60*2)+(Dec!E60*1)</f>
        <v>2722</v>
      </c>
      <c r="G60" s="8">
        <v>99121</v>
      </c>
      <c r="H60" s="31">
        <f>Nov!H60+G60</f>
        <v>934629</v>
      </c>
      <c r="I60" s="31">
        <f t="shared" si="0"/>
        <v>115795</v>
      </c>
      <c r="J60" s="31">
        <f t="shared" si="1"/>
        <v>1360671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20154</v>
      </c>
      <c r="E61" s="8"/>
      <c r="F61" s="31">
        <f>(Jul!E61*6)+(Aug!E61*5)+(Sep!E61*4)+(Oct!E61*3)+(Nov!E61*2)+(Dec!E61*1)</f>
        <v>0</v>
      </c>
      <c r="G61" s="8"/>
      <c r="H61" s="31">
        <f>Nov!H61+G61</f>
        <v>11902</v>
      </c>
      <c r="I61" s="31">
        <f t="shared" si="0"/>
        <v>0</v>
      </c>
      <c r="J61" s="31">
        <f t="shared" si="1"/>
        <v>32056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7182</v>
      </c>
      <c r="E62" s="8"/>
      <c r="F62" s="31">
        <f>(Jul!E62*6)+(Aug!E62*5)+(Sep!E62*4)+(Oct!E62*3)+(Nov!E62*2)+(Dec!E62*1)</f>
        <v>0</v>
      </c>
      <c r="G62" s="8"/>
      <c r="H62" s="31">
        <f>Nov!H62+G62</f>
        <v>8442</v>
      </c>
      <c r="I62" s="31">
        <f t="shared" si="0"/>
        <v>0</v>
      </c>
      <c r="J62" s="31">
        <f t="shared" si="1"/>
        <v>15624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834</v>
      </c>
      <c r="D63" s="31">
        <f>(Jul!C63*6)+(Aug!C63*5)+(Sep!C63*4)+(Oct!C63*3)+(Nov!C63*2)+(Dec!C63*1)</f>
        <v>33695</v>
      </c>
      <c r="E63" s="8"/>
      <c r="F63" s="31">
        <f>(Jul!E63*6)+(Aug!E63*5)+(Sep!E63*4)+(Oct!E63*3)+(Nov!E63*2)+(Dec!E63*1)</f>
        <v>0</v>
      </c>
      <c r="G63" s="8">
        <v>83</v>
      </c>
      <c r="H63" s="31">
        <f>Nov!H63+G63</f>
        <v>118545</v>
      </c>
      <c r="I63" s="31">
        <f t="shared" si="0"/>
        <v>917</v>
      </c>
      <c r="J63" s="31">
        <f t="shared" si="1"/>
        <v>152240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8894</v>
      </c>
      <c r="E64" s="8"/>
      <c r="F64" s="31">
        <f>(Jul!E64*6)+(Aug!E64*5)+(Sep!E64*4)+(Oct!E64*3)+(Nov!E64*2)+(Dec!E64*1)</f>
        <v>0</v>
      </c>
      <c r="G64" s="8"/>
      <c r="H64" s="31">
        <f>Nov!H64+G64</f>
        <v>18020</v>
      </c>
      <c r="I64" s="31">
        <f t="shared" ref="I64:I71" si="2">C64+E64+G64</f>
        <v>0</v>
      </c>
      <c r="J64" s="31">
        <f t="shared" ref="J64:J71" si="3">D64+F64+H64</f>
        <v>26914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5060</v>
      </c>
      <c r="E66" s="8"/>
      <c r="F66" s="31">
        <f>(Jul!E66*6)+(Aug!E66*5)+(Sep!E66*4)+(Oct!E66*3)+(Nov!E66*2)+(Dec!E66*1)</f>
        <v>0</v>
      </c>
      <c r="G66" s="8"/>
      <c r="H66" s="31">
        <f>Nov!H66+G66</f>
        <v>2320</v>
      </c>
      <c r="I66" s="31">
        <f t="shared" si="2"/>
        <v>0</v>
      </c>
      <c r="J66" s="31">
        <f t="shared" si="3"/>
        <v>7380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20312</v>
      </c>
      <c r="E69" s="8"/>
      <c r="F69" s="31">
        <f>(Jul!E69*6)+(Aug!E69*5)+(Sep!E69*4)+(Oct!E69*3)+(Nov!E69*2)+(Dec!E69*1)</f>
        <v>0</v>
      </c>
      <c r="G69" s="8"/>
      <c r="H69" s="31">
        <f>Nov!H69+G69</f>
        <v>8321</v>
      </c>
      <c r="I69" s="31">
        <f t="shared" si="2"/>
        <v>0</v>
      </c>
      <c r="J69" s="31">
        <f t="shared" si="3"/>
        <v>28633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13524</v>
      </c>
      <c r="E70" s="8"/>
      <c r="F70" s="31">
        <f>(Jul!E70*6)+(Aug!E70*5)+(Sep!E70*4)+(Oct!E70*3)+(Nov!E70*2)+(Dec!E70*1)</f>
        <v>0</v>
      </c>
      <c r="G70" s="8"/>
      <c r="H70" s="31">
        <f>Nov!H70+G70</f>
        <v>17491</v>
      </c>
      <c r="I70" s="31">
        <f t="shared" si="2"/>
        <v>0</v>
      </c>
      <c r="J70" s="31">
        <f t="shared" si="3"/>
        <v>31015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2125</v>
      </c>
      <c r="D71" s="31">
        <f>(Jul!C71*6)+(Aug!C71*5)+(Sep!C71*4)+(Oct!C71*3)+(Nov!C71*2)+(Dec!C71*1)</f>
        <v>148300</v>
      </c>
      <c r="E71" s="8"/>
      <c r="F71" s="31">
        <f>(Jul!E71*6)+(Aug!E71*5)+(Sep!E71*4)+(Oct!E71*3)+(Nov!E71*2)+(Dec!E71*1)</f>
        <v>0</v>
      </c>
      <c r="G71" s="8">
        <v>6232</v>
      </c>
      <c r="H71" s="31">
        <f>Nov!H71+G71</f>
        <v>191181</v>
      </c>
      <c r="I71" s="31">
        <f t="shared" si="2"/>
        <v>8357</v>
      </c>
      <c r="J71" s="31">
        <f t="shared" si="3"/>
        <v>339481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26778</v>
      </c>
      <c r="D72" s="32">
        <f t="shared" si="4"/>
        <v>1336596</v>
      </c>
      <c r="E72" s="32">
        <f t="shared" si="4"/>
        <v>1451</v>
      </c>
      <c r="F72" s="32">
        <f t="shared" si="4"/>
        <v>1451</v>
      </c>
      <c r="G72" s="32">
        <f t="shared" si="4"/>
        <v>209828</v>
      </c>
      <c r="H72" s="32">
        <f t="shared" si="4"/>
        <v>1738133</v>
      </c>
      <c r="I72" s="32">
        <f t="shared" si="4"/>
        <v>238057</v>
      </c>
      <c r="J72" s="32">
        <f t="shared" si="4"/>
        <v>3076180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75838</v>
      </c>
      <c r="D73" s="32">
        <f t="shared" si="5"/>
        <v>2411443</v>
      </c>
      <c r="E73" s="32">
        <f t="shared" si="5"/>
        <v>4694</v>
      </c>
      <c r="F73" s="32">
        <f t="shared" si="5"/>
        <v>54523</v>
      </c>
      <c r="G73" s="32">
        <f t="shared" si="5"/>
        <v>559565</v>
      </c>
      <c r="H73" s="32">
        <f t="shared" si="5"/>
        <v>5082545</v>
      </c>
      <c r="I73" s="32">
        <f t="shared" si="5"/>
        <v>640097</v>
      </c>
      <c r="J73" s="32">
        <f t="shared" si="5"/>
        <v>7548511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102616</v>
      </c>
      <c r="D74" s="32">
        <f t="shared" ref="D74:J74" si="6">SUM(D72:D73)</f>
        <v>3748039</v>
      </c>
      <c r="E74" s="32">
        <f t="shared" si="6"/>
        <v>6145</v>
      </c>
      <c r="F74" s="32">
        <f t="shared" si="6"/>
        <v>55974</v>
      </c>
      <c r="G74" s="32">
        <f t="shared" si="6"/>
        <v>769393</v>
      </c>
      <c r="H74" s="32">
        <f t="shared" si="6"/>
        <v>6820678</v>
      </c>
      <c r="I74" s="32">
        <f t="shared" si="6"/>
        <v>878154</v>
      </c>
      <c r="J74" s="32">
        <f t="shared" si="6"/>
        <v>10624691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17" activePane="bottomLeft" state="frozen"/>
      <selection pane="bottomLeft" activeCell="E29" sqref="E29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12849</v>
      </c>
      <c r="D5" s="31">
        <f>(Jul!C5*7)+(Aug!C5*6)+(Sep!C5*5)+(Oct!C5*4)+(Nov!C5*3)+(Dec!C5*2)+(Jan!C5*1)</f>
        <v>314346</v>
      </c>
      <c r="E5" s="8">
        <v>1228</v>
      </c>
      <c r="F5" s="31">
        <f>(Jul!E5*7)+(Aug!E5*6)+(Sep!E5*5)+(Oct!E5*4)+(Nov!E5*3)+(Dec!E5*2)+(Jan!E5*1)</f>
        <v>1838</v>
      </c>
      <c r="G5" s="8">
        <v>193277</v>
      </c>
      <c r="H5" s="31">
        <f>Dec!H5+G5</f>
        <v>571897</v>
      </c>
      <c r="I5" s="31">
        <f t="shared" ref="I5:I63" si="0">C5+E5+G5</f>
        <v>207354</v>
      </c>
      <c r="J5" s="31">
        <f t="shared" ref="J5:J63" si="1">D5+F5+H5</f>
        <v>888081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569</v>
      </c>
      <c r="D6" s="31">
        <f>(Jul!C6*7)+(Aug!C6*6)+(Sep!C6*5)+(Oct!C6*4)+(Nov!C6*3)+(Dec!C6*2)+(Jan!C6*1)</f>
        <v>48817</v>
      </c>
      <c r="E6" s="8">
        <v>1228</v>
      </c>
      <c r="F6" s="31">
        <f>(Jul!E6*7)+(Aug!E6*6)+(Sep!E6*5)+(Oct!E6*4)+(Nov!E6*3)+(Dec!E6*2)+(Jan!E6*1)</f>
        <v>1228</v>
      </c>
      <c r="G6" s="8">
        <v>9109</v>
      </c>
      <c r="H6" s="31">
        <f>Dec!H6+G6</f>
        <v>23441</v>
      </c>
      <c r="I6" s="31">
        <f t="shared" si="0"/>
        <v>10906</v>
      </c>
      <c r="J6" s="31">
        <f t="shared" si="1"/>
        <v>73486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1232</v>
      </c>
      <c r="D7" s="31">
        <f>(Jul!C7*7)+(Aug!C7*6)+(Sep!C7*5)+(Oct!C7*4)+(Nov!C7*3)+(Dec!C7*2)+(Jan!C7*1)</f>
        <v>4235</v>
      </c>
      <c r="E7" s="8"/>
      <c r="F7" s="31">
        <f>(Jul!E7*7)+(Aug!E7*6)+(Sep!E7*5)+(Oct!E7*4)+(Nov!E7*3)+(Dec!E7*2)+(Jan!E7*1)</f>
        <v>0</v>
      </c>
      <c r="G7" s="8">
        <v>5753</v>
      </c>
      <c r="H7" s="31">
        <f>Dec!H7+G7</f>
        <v>18987</v>
      </c>
      <c r="I7" s="31">
        <f t="shared" si="0"/>
        <v>6985</v>
      </c>
      <c r="J7" s="31">
        <f t="shared" si="1"/>
        <v>23222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11668</v>
      </c>
      <c r="E8" s="8"/>
      <c r="F8" s="31">
        <f>(Jul!E8*7)+(Aug!E8*6)+(Sep!E8*5)+(Oct!E8*4)+(Nov!E8*3)+(Dec!E8*2)+(Jan!E8*1)</f>
        <v>0</v>
      </c>
      <c r="G8" s="8"/>
      <c r="H8" s="31">
        <f>Dec!H8+G8</f>
        <v>10772</v>
      </c>
      <c r="I8" s="31">
        <f t="shared" si="0"/>
        <v>0</v>
      </c>
      <c r="J8" s="31">
        <f t="shared" si="1"/>
        <v>22440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1256</v>
      </c>
      <c r="D9" s="31">
        <f>(Jul!C9*7)+(Aug!C9*6)+(Sep!C9*5)+(Oct!C9*4)+(Nov!C9*3)+(Dec!C9*2)+(Jan!C9*1)</f>
        <v>112020</v>
      </c>
      <c r="E9" s="8"/>
      <c r="F9" s="31">
        <f>(Jul!E9*7)+(Aug!E9*6)+(Sep!E9*5)+(Oct!E9*4)+(Nov!E9*3)+(Dec!E9*2)+(Jan!E9*1)</f>
        <v>0</v>
      </c>
      <c r="G9" s="8">
        <v>2240</v>
      </c>
      <c r="H9" s="31">
        <f>Dec!H9+G9</f>
        <v>183161</v>
      </c>
      <c r="I9" s="31">
        <f t="shared" si="0"/>
        <v>3496</v>
      </c>
      <c r="J9" s="31">
        <f t="shared" si="1"/>
        <v>295181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1317</v>
      </c>
      <c r="D10" s="31">
        <f>(Jul!C10*7)+(Aug!C10*6)+(Sep!C10*5)+(Oct!C10*4)+(Nov!C10*3)+(Dec!C10*2)+(Jan!C10*1)</f>
        <v>127876</v>
      </c>
      <c r="E10" s="8"/>
      <c r="F10" s="31">
        <f>(Jul!E10*7)+(Aug!E10*6)+(Sep!E10*5)+(Oct!E10*4)+(Nov!E10*3)+(Dec!E10*2)+(Jan!E10*1)</f>
        <v>0</v>
      </c>
      <c r="G10" s="8">
        <v>2358</v>
      </c>
      <c r="H10" s="31">
        <f>Dec!H10+G10</f>
        <v>190659</v>
      </c>
      <c r="I10" s="31">
        <f t="shared" si="0"/>
        <v>3675</v>
      </c>
      <c r="J10" s="31">
        <f t="shared" si="1"/>
        <v>318535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1022</v>
      </c>
      <c r="D11" s="31">
        <f>(Jul!C11*7)+(Aug!C11*6)+(Sep!C11*5)+(Oct!C11*4)+(Nov!C11*3)+(Dec!C11*2)+(Jan!C11*1)</f>
        <v>16806</v>
      </c>
      <c r="E11" s="8"/>
      <c r="F11" s="31">
        <f>(Jul!E11*7)+(Aug!E11*6)+(Sep!E11*5)+(Oct!E11*4)+(Nov!E11*3)+(Dec!E11*2)+(Jan!E11*1)</f>
        <v>0</v>
      </c>
      <c r="G11" s="8">
        <v>3831</v>
      </c>
      <c r="H11" s="31">
        <f>Dec!H11+G11</f>
        <v>10732</v>
      </c>
      <c r="I11" s="31">
        <f t="shared" si="0"/>
        <v>4853</v>
      </c>
      <c r="J11" s="31">
        <f t="shared" si="1"/>
        <v>27538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281</v>
      </c>
      <c r="D12" s="31">
        <f>(Jul!C12*7)+(Aug!C12*6)+(Sep!C12*5)+(Oct!C12*4)+(Nov!C12*3)+(Dec!C12*2)+(Jan!C12*1)</f>
        <v>281</v>
      </c>
      <c r="E12" s="8"/>
      <c r="F12" s="31">
        <f>(Jul!E12*7)+(Aug!E12*6)+(Sep!E12*5)+(Oct!E12*4)+(Nov!E12*3)+(Dec!E12*2)+(Jan!E12*1)</f>
        <v>0</v>
      </c>
      <c r="G12" s="8">
        <v>1393</v>
      </c>
      <c r="H12" s="31">
        <f>Dec!H12+G12</f>
        <v>1393</v>
      </c>
      <c r="I12" s="31">
        <f t="shared" si="0"/>
        <v>1674</v>
      </c>
      <c r="J12" s="31">
        <f t="shared" si="1"/>
        <v>1674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20256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16132</v>
      </c>
      <c r="I13" s="31">
        <f t="shared" si="0"/>
        <v>0</v>
      </c>
      <c r="J13" s="31">
        <f t="shared" si="1"/>
        <v>36388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586</v>
      </c>
      <c r="D14" s="31">
        <f>(Jul!C14*7)+(Aug!C14*6)+(Sep!C14*5)+(Oct!C14*4)+(Nov!C14*3)+(Dec!C14*2)+(Jan!C14*1)</f>
        <v>52905</v>
      </c>
      <c r="E14" s="8"/>
      <c r="F14" s="31">
        <f>(Jul!E14*7)+(Aug!E14*6)+(Sep!E14*5)+(Oct!E14*4)+(Nov!E14*3)+(Dec!E14*2)+(Jan!E14*1)</f>
        <v>0</v>
      </c>
      <c r="G14" s="8">
        <v>18679</v>
      </c>
      <c r="H14" s="31">
        <f>Dec!H14+G14</f>
        <v>159085</v>
      </c>
      <c r="I14" s="31">
        <f t="shared" si="0"/>
        <v>19265</v>
      </c>
      <c r="J14" s="31">
        <f t="shared" si="1"/>
        <v>211990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28479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21155</v>
      </c>
      <c r="I15" s="31">
        <f t="shared" si="0"/>
        <v>0</v>
      </c>
      <c r="J15" s="31">
        <f t="shared" si="1"/>
        <v>49634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3721</v>
      </c>
      <c r="D16" s="31">
        <f>(Jul!C16*7)+(Aug!C16*6)+(Sep!C16*5)+(Oct!C16*4)+(Nov!C16*3)+(Dec!C16*2)+(Jan!C16*1)</f>
        <v>98588</v>
      </c>
      <c r="E16" s="8"/>
      <c r="F16" s="31">
        <f>(Jul!E16*7)+(Aug!E16*6)+(Sep!E16*5)+(Oct!E16*4)+(Nov!E16*3)+(Dec!E16*2)+(Jan!E16*1)</f>
        <v>0</v>
      </c>
      <c r="G16" s="8">
        <v>100868</v>
      </c>
      <c r="H16" s="31">
        <f>Dec!H16+G16</f>
        <v>209584</v>
      </c>
      <c r="I16" s="31">
        <f t="shared" si="0"/>
        <v>104589</v>
      </c>
      <c r="J16" s="31">
        <f t="shared" si="1"/>
        <v>308172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1173</v>
      </c>
      <c r="D17" s="31">
        <f>(Jul!C17*7)+(Aug!C17*6)+(Sep!C17*5)+(Oct!C17*4)+(Nov!C17*3)+(Dec!C17*2)+(Jan!C17*1)</f>
        <v>28193</v>
      </c>
      <c r="E17" s="8"/>
      <c r="F17" s="31">
        <f>(Jul!E17*7)+(Aug!E17*6)+(Sep!E17*5)+(Oct!E17*4)+(Nov!E17*3)+(Dec!E17*2)+(Jan!E17*1)</f>
        <v>0</v>
      </c>
      <c r="G17" s="8">
        <v>7019</v>
      </c>
      <c r="H17" s="31">
        <f>Dec!H17+G17</f>
        <v>23041</v>
      </c>
      <c r="I17" s="31">
        <f t="shared" si="0"/>
        <v>8192</v>
      </c>
      <c r="J17" s="31">
        <f t="shared" si="1"/>
        <v>51234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9318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9171</v>
      </c>
      <c r="I20" s="31">
        <f t="shared" si="0"/>
        <v>0</v>
      </c>
      <c r="J20" s="31">
        <f t="shared" si="1"/>
        <v>18489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56881</v>
      </c>
      <c r="E21" s="8"/>
      <c r="F21" s="31">
        <f>(Jul!E21*7)+(Aug!E21*6)+(Sep!E21*5)+(Oct!E21*4)+(Nov!E21*3)+(Dec!E21*2)+(Jan!E21*1)</f>
        <v>0</v>
      </c>
      <c r="G21" s="8"/>
      <c r="H21" s="31">
        <f>Dec!H21+G21</f>
        <v>147616</v>
      </c>
      <c r="I21" s="31">
        <f t="shared" si="0"/>
        <v>0</v>
      </c>
      <c r="J21" s="31">
        <f t="shared" si="1"/>
        <v>204497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13921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1287</v>
      </c>
      <c r="I22" s="31">
        <f t="shared" si="0"/>
        <v>0</v>
      </c>
      <c r="J22" s="31">
        <f t="shared" si="1"/>
        <v>15208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37887</v>
      </c>
      <c r="E24" s="8"/>
      <c r="F24" s="31">
        <f>(Jul!E24*7)+(Aug!E24*6)+(Sep!E24*5)+(Oct!E24*4)+(Nov!E24*3)+(Dec!E24*2)+(Jan!E24*1)</f>
        <v>2292</v>
      </c>
      <c r="G24" s="8"/>
      <c r="H24" s="31">
        <f>Dec!H24+G24</f>
        <v>32040</v>
      </c>
      <c r="I24" s="31">
        <f t="shared" si="0"/>
        <v>0</v>
      </c>
      <c r="J24" s="31">
        <f t="shared" si="1"/>
        <v>72219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16823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14559</v>
      </c>
      <c r="I25" s="31">
        <f t="shared" si="0"/>
        <v>0</v>
      </c>
      <c r="J25" s="31">
        <f t="shared" si="1"/>
        <v>31382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3248</v>
      </c>
      <c r="D26" s="31">
        <f>(Jul!C26*7)+(Aug!C26*6)+(Sep!C26*5)+(Oct!C26*4)+(Nov!C26*3)+(Dec!C26*2)+(Jan!C26*1)</f>
        <v>38695</v>
      </c>
      <c r="E26" s="8"/>
      <c r="F26" s="31">
        <f>(Jul!E26*7)+(Aug!E26*6)+(Sep!E26*5)+(Oct!E26*4)+(Nov!E26*3)+(Dec!E26*2)+(Jan!E26*1)</f>
        <v>0</v>
      </c>
      <c r="G26" s="8">
        <v>94197</v>
      </c>
      <c r="H26" s="31">
        <f>Dec!H26+G26</f>
        <v>104627</v>
      </c>
      <c r="I26" s="31">
        <f t="shared" si="0"/>
        <v>97445</v>
      </c>
      <c r="J26" s="31">
        <f t="shared" si="1"/>
        <v>143322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33990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21828</v>
      </c>
      <c r="I27" s="31">
        <f t="shared" si="0"/>
        <v>0</v>
      </c>
      <c r="J27" s="31">
        <f t="shared" si="1"/>
        <v>55818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14073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13922</v>
      </c>
      <c r="I28" s="31">
        <f t="shared" si="0"/>
        <v>0</v>
      </c>
      <c r="J28" s="31">
        <f t="shared" si="1"/>
        <v>27995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2752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2063</v>
      </c>
      <c r="I29" s="31">
        <f t="shared" si="0"/>
        <v>0</v>
      </c>
      <c r="J29" s="31">
        <f t="shared" si="1"/>
        <v>4815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17087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20138</v>
      </c>
      <c r="I30" s="31">
        <f t="shared" si="0"/>
        <v>0</v>
      </c>
      <c r="J30" s="31">
        <f t="shared" si="1"/>
        <v>37225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1457</v>
      </c>
      <c r="D31" s="31">
        <f>(Jul!C31*7)+(Aug!C31*6)+(Sep!C31*5)+(Oct!C31*4)+(Nov!C31*3)+(Dec!C31*2)+(Jan!C31*1)</f>
        <v>589502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369567</v>
      </c>
      <c r="I31" s="31">
        <f t="shared" si="0"/>
        <v>1457</v>
      </c>
      <c r="J31" s="31">
        <f t="shared" si="1"/>
        <v>959069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4405</v>
      </c>
      <c r="D32" s="31">
        <f>(Jul!C32*7)+(Aug!C32*6)+(Sep!C32*5)+(Oct!C32*4)+(Nov!C32*3)+(Dec!C32*2)+(Jan!C32*1)</f>
        <v>40995</v>
      </c>
      <c r="E32" s="8"/>
      <c r="F32" s="31">
        <f>(Jul!E32*7)+(Aug!E32*6)+(Sep!E32*5)+(Oct!E32*4)+(Nov!E32*3)+(Dec!E32*2)+(Jan!E32*1)</f>
        <v>0</v>
      </c>
      <c r="G32" s="8">
        <v>605</v>
      </c>
      <c r="H32" s="31">
        <f>Dec!H32+G32</f>
        <v>72148</v>
      </c>
      <c r="I32" s="31">
        <f t="shared" si="0"/>
        <v>5010</v>
      </c>
      <c r="J32" s="31">
        <f t="shared" si="1"/>
        <v>113143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3985</v>
      </c>
      <c r="D33" s="31">
        <f>(Jul!C33*7)+(Aug!C33*6)+(Sep!C33*5)+(Oct!C33*4)+(Nov!C33*3)+(Dec!C33*2)+(Jan!C33*1)</f>
        <v>131126</v>
      </c>
      <c r="E33" s="8"/>
      <c r="F33" s="31">
        <f>(Jul!E33*7)+(Aug!E33*6)+(Sep!E33*5)+(Oct!E33*4)+(Nov!E33*3)+(Dec!E33*2)+(Jan!E33*1)</f>
        <v>9233</v>
      </c>
      <c r="G33" s="8">
        <v>6708</v>
      </c>
      <c r="H33" s="31">
        <f>Dec!H33+G33</f>
        <v>326398</v>
      </c>
      <c r="I33" s="31">
        <f t="shared" si="0"/>
        <v>10693</v>
      </c>
      <c r="J33" s="31">
        <f t="shared" si="1"/>
        <v>466757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433</v>
      </c>
      <c r="D34" s="31">
        <f>(Jul!C34*7)+(Aug!C34*6)+(Sep!C34*5)+(Oct!C34*4)+(Nov!C34*3)+(Dec!C34*2)+(Jan!C34*1)</f>
        <v>12725</v>
      </c>
      <c r="E34" s="8"/>
      <c r="F34" s="31">
        <f>(Jul!E34*7)+(Aug!E34*6)+(Sep!E34*5)+(Oct!E34*4)+(Nov!E34*3)+(Dec!E34*2)+(Jan!E34*1)</f>
        <v>0</v>
      </c>
      <c r="G34" s="8">
        <v>388</v>
      </c>
      <c r="H34" s="31">
        <f>Dec!H34+G34</f>
        <v>920</v>
      </c>
      <c r="I34" s="31">
        <f t="shared" si="0"/>
        <v>821</v>
      </c>
      <c r="J34" s="31">
        <f t="shared" si="1"/>
        <v>13645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656</v>
      </c>
      <c r="D35" s="31">
        <f>(Jul!C35*7)+(Aug!C35*6)+(Sep!C35*5)+(Oct!C35*4)+(Nov!C35*3)+(Dec!C35*2)+(Jan!C35*1)</f>
        <v>186014</v>
      </c>
      <c r="E35" s="8"/>
      <c r="F35" s="31">
        <f>(Jul!E35*7)+(Aug!E35*6)+(Sep!E35*5)+(Oct!E35*4)+(Nov!E35*3)+(Dec!E35*2)+(Jan!E35*1)</f>
        <v>15045</v>
      </c>
      <c r="G35" s="8">
        <v>6439</v>
      </c>
      <c r="H35" s="31">
        <f>Dec!H35+G35</f>
        <v>340701</v>
      </c>
      <c r="I35" s="31">
        <f t="shared" si="0"/>
        <v>7095</v>
      </c>
      <c r="J35" s="31">
        <f t="shared" si="1"/>
        <v>541760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9169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5297</v>
      </c>
      <c r="I37" s="31">
        <f t="shared" si="0"/>
        <v>0</v>
      </c>
      <c r="J37" s="31">
        <f t="shared" si="1"/>
        <v>14466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53783</v>
      </c>
      <c r="E38" s="8"/>
      <c r="F38" s="31">
        <f>(Jul!E38*7)+(Aug!E38*6)+(Sep!E38*5)+(Oct!E38*4)+(Nov!E38*3)+(Dec!E38*2)+(Jan!E38*1)</f>
        <v>3344</v>
      </c>
      <c r="G38" s="8"/>
      <c r="H38" s="31">
        <f>Dec!H38+G38</f>
        <v>62347</v>
      </c>
      <c r="I38" s="31">
        <f t="shared" si="0"/>
        <v>0</v>
      </c>
      <c r="J38" s="31">
        <f t="shared" si="1"/>
        <v>119474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8415</v>
      </c>
      <c r="D39" s="31">
        <f>(Jul!C39*7)+(Aug!C39*6)+(Sep!C39*5)+(Oct!C39*4)+(Nov!C39*3)+(Dec!C39*2)+(Jan!C39*1)</f>
        <v>202455</v>
      </c>
      <c r="E39" s="8"/>
      <c r="F39" s="31">
        <f>(Jul!E39*7)+(Aug!E39*6)+(Sep!E39*5)+(Oct!E39*4)+(Nov!E39*3)+(Dec!E39*2)+(Jan!E39*1)</f>
        <v>0</v>
      </c>
      <c r="G39" s="8">
        <v>242832</v>
      </c>
      <c r="H39" s="31">
        <f>Dec!H39+G39</f>
        <v>558220</v>
      </c>
      <c r="I39" s="31">
        <f t="shared" si="0"/>
        <v>251247</v>
      </c>
      <c r="J39" s="31">
        <f t="shared" si="1"/>
        <v>760675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6501</v>
      </c>
      <c r="D40" s="31">
        <f>(Jul!C40*7)+(Aug!C40*6)+(Sep!C40*5)+(Oct!C40*4)+(Nov!C40*3)+(Dec!C40*2)+(Jan!C40*1)</f>
        <v>58726</v>
      </c>
      <c r="E40" s="8"/>
      <c r="F40" s="31">
        <f>(Jul!E40*7)+(Aug!E40*6)+(Sep!E40*5)+(Oct!E40*4)+(Nov!E40*3)+(Dec!E40*2)+(Jan!E40*1)</f>
        <v>16135</v>
      </c>
      <c r="G40" s="8">
        <v>57070</v>
      </c>
      <c r="H40" s="31">
        <f>Dec!H40+G40</f>
        <v>190888</v>
      </c>
      <c r="I40" s="31">
        <f t="shared" si="0"/>
        <v>63571</v>
      </c>
      <c r="J40" s="31">
        <f t="shared" si="1"/>
        <v>265749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52756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74389</v>
      </c>
      <c r="I41" s="31">
        <f t="shared" si="0"/>
        <v>0</v>
      </c>
      <c r="J41" s="31">
        <f t="shared" si="1"/>
        <v>127145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1860</v>
      </c>
      <c r="D42" s="31">
        <f>(Jul!C42*7)+(Aug!C42*6)+(Sep!C42*5)+(Oct!C42*4)+(Nov!C42*3)+(Dec!C42*2)+(Jan!C42*1)</f>
        <v>48473</v>
      </c>
      <c r="E42" s="8"/>
      <c r="F42" s="31">
        <f>(Jul!E42*7)+(Aug!E42*6)+(Sep!E42*5)+(Oct!E42*4)+(Nov!E42*3)+(Dec!E42*2)+(Jan!E42*1)</f>
        <v>0</v>
      </c>
      <c r="G42" s="8">
        <v>5761</v>
      </c>
      <c r="H42" s="31">
        <f>Dec!H42+G42</f>
        <v>25950</v>
      </c>
      <c r="I42" s="31">
        <f t="shared" si="0"/>
        <v>7621</v>
      </c>
      <c r="J42" s="31">
        <f t="shared" si="1"/>
        <v>74423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8828</v>
      </c>
      <c r="D43" s="31">
        <f>(Jul!C43*7)+(Aug!C43*6)+(Sep!C43*5)+(Oct!C43*4)+(Nov!C43*3)+(Dec!C43*2)+(Jan!C43*1)</f>
        <v>96092</v>
      </c>
      <c r="E43" s="8"/>
      <c r="F43" s="31">
        <f>(Jul!E43*7)+(Aug!E43*6)+(Sep!E43*5)+(Oct!E43*4)+(Nov!E43*3)+(Dec!E43*2)+(Jan!E43*1)</f>
        <v>600</v>
      </c>
      <c r="G43" s="8">
        <v>61687</v>
      </c>
      <c r="H43" s="31">
        <f>Dec!H43+G43</f>
        <v>258339</v>
      </c>
      <c r="I43" s="31">
        <f t="shared" si="0"/>
        <v>70515</v>
      </c>
      <c r="J43" s="31">
        <f t="shared" si="1"/>
        <v>355031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2549</v>
      </c>
      <c r="D44" s="31">
        <f>(Jul!C44*7)+(Aug!C44*6)+(Sep!C44*5)+(Oct!C44*4)+(Nov!C44*3)+(Dec!C44*2)+(Jan!C44*1)</f>
        <v>187478</v>
      </c>
      <c r="E44" s="8"/>
      <c r="F44" s="31">
        <f>(Jul!E44*7)+(Aug!E44*6)+(Sep!E44*5)+(Oct!E44*4)+(Nov!E44*3)+(Dec!E44*2)+(Jan!E44*1)</f>
        <v>0</v>
      </c>
      <c r="G44" s="8">
        <v>8159</v>
      </c>
      <c r="H44" s="31">
        <f>Dec!H44+G44</f>
        <v>358869</v>
      </c>
      <c r="I44" s="31">
        <f t="shared" si="0"/>
        <v>10708</v>
      </c>
      <c r="J44" s="31">
        <f t="shared" si="1"/>
        <v>546347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35</v>
      </c>
      <c r="D45" s="31">
        <f>(Jul!C45*7)+(Aug!C45*6)+(Sep!C45*5)+(Oct!C45*4)+(Nov!C45*3)+(Dec!C45*2)+(Jan!C45*1)</f>
        <v>16961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17299</v>
      </c>
      <c r="I45" s="31">
        <f t="shared" si="0"/>
        <v>35</v>
      </c>
      <c r="J45" s="31">
        <f t="shared" si="1"/>
        <v>34260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200110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196523</v>
      </c>
      <c r="I47" s="31">
        <f t="shared" si="0"/>
        <v>0</v>
      </c>
      <c r="J47" s="31">
        <f t="shared" si="1"/>
        <v>396633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8937</v>
      </c>
      <c r="D48" s="31">
        <f>(Jul!C48*7)+(Aug!C48*6)+(Sep!C48*5)+(Oct!C48*4)+(Nov!C48*3)+(Dec!C48*2)+(Jan!C48*1)</f>
        <v>190651</v>
      </c>
      <c r="E48" s="8"/>
      <c r="F48" s="31">
        <f>(Jul!E48*7)+(Aug!E48*6)+(Sep!E48*5)+(Oct!E48*4)+(Nov!E48*3)+(Dec!E48*2)+(Jan!E48*1)</f>
        <v>0</v>
      </c>
      <c r="G48" s="8">
        <v>74761</v>
      </c>
      <c r="H48" s="31">
        <f>Dec!H48+G48</f>
        <v>668152</v>
      </c>
      <c r="I48" s="31">
        <f t="shared" si="0"/>
        <v>83698</v>
      </c>
      <c r="J48" s="31">
        <f t="shared" si="1"/>
        <v>858803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7407</v>
      </c>
      <c r="D49" s="31">
        <f>(Jul!C49*7)+(Aug!C49*6)+(Sep!C49*5)+(Oct!C49*4)+(Nov!C49*3)+(Dec!C49*2)+(Jan!C49*1)</f>
        <v>109706</v>
      </c>
      <c r="E49" s="8"/>
      <c r="F49" s="31">
        <f>(Jul!E49*7)+(Aug!E49*6)+(Sep!E49*5)+(Oct!E49*4)+(Nov!E49*3)+(Dec!E49*2)+(Jan!E49*1)</f>
        <v>0</v>
      </c>
      <c r="G49" s="8">
        <v>7094</v>
      </c>
      <c r="H49" s="31">
        <f>Dec!H49+G49</f>
        <v>97589</v>
      </c>
      <c r="I49" s="31">
        <f t="shared" si="0"/>
        <v>14501</v>
      </c>
      <c r="J49" s="31">
        <f t="shared" si="1"/>
        <v>207295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62431</v>
      </c>
      <c r="E50" s="8"/>
      <c r="F50" s="31">
        <f>(Jul!E50*7)+(Aug!E50*6)+(Sep!E50*5)+(Oct!E50*4)+(Nov!E50*3)+(Dec!E50*2)+(Jan!E50*1)</f>
        <v>7914</v>
      </c>
      <c r="G50" s="8"/>
      <c r="H50" s="31">
        <f>Dec!H50+G50</f>
        <v>62729</v>
      </c>
      <c r="I50" s="31">
        <f t="shared" si="0"/>
        <v>0</v>
      </c>
      <c r="J50" s="31">
        <f t="shared" si="1"/>
        <v>133074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201049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210051</v>
      </c>
      <c r="I51" s="31">
        <f t="shared" si="0"/>
        <v>0</v>
      </c>
      <c r="J51" s="31">
        <f t="shared" si="1"/>
        <v>411100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3503</v>
      </c>
      <c r="D52" s="31">
        <f>(Jul!C52*7)+(Aug!C52*6)+(Sep!C52*5)+(Oct!C52*4)+(Nov!C52*3)+(Dec!C52*2)+(Jan!C52*1)</f>
        <v>51045</v>
      </c>
      <c r="E52" s="8"/>
      <c r="F52" s="31">
        <f>(Jul!E52*7)+(Aug!E52*6)+(Sep!E52*5)+(Oct!E52*4)+(Nov!E52*3)+(Dec!E52*2)+(Jan!E52*1)</f>
        <v>0</v>
      </c>
      <c r="G52" s="8">
        <v>16124</v>
      </c>
      <c r="H52" s="31">
        <f>Dec!H52+G52</f>
        <v>49092</v>
      </c>
      <c r="I52" s="31">
        <f t="shared" si="0"/>
        <v>19627</v>
      </c>
      <c r="J52" s="31">
        <f t="shared" si="1"/>
        <v>100137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2074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1439</v>
      </c>
      <c r="I53" s="31">
        <f t="shared" si="0"/>
        <v>0</v>
      </c>
      <c r="J53" s="31">
        <f t="shared" si="1"/>
        <v>3513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38889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34596</v>
      </c>
      <c r="I54" s="31">
        <f t="shared" si="0"/>
        <v>0</v>
      </c>
      <c r="J54" s="31">
        <f t="shared" si="1"/>
        <v>73485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7065</v>
      </c>
      <c r="D55" s="31">
        <f>(Jul!C55*7)+(Aug!C55*6)+(Sep!C55*5)+(Oct!C55*4)+(Nov!C55*3)+(Dec!C55*2)+(Jan!C55*1)</f>
        <v>211960</v>
      </c>
      <c r="E55" s="8"/>
      <c r="F55" s="31">
        <f>(Jul!E55*7)+(Aug!E55*6)+(Sep!E55*5)+(Oct!E55*4)+(Nov!E55*3)+(Dec!E55*2)+(Jan!E55*1)</f>
        <v>13382</v>
      </c>
      <c r="G55" s="8">
        <v>222791</v>
      </c>
      <c r="H55" s="31">
        <f>Dec!H55+G55</f>
        <v>608222</v>
      </c>
      <c r="I55" s="31">
        <f t="shared" si="0"/>
        <v>229856</v>
      </c>
      <c r="J55" s="31">
        <f t="shared" si="1"/>
        <v>833564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912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227</v>
      </c>
      <c r="I56" s="31">
        <f t="shared" si="0"/>
        <v>0</v>
      </c>
      <c r="J56" s="31">
        <f t="shared" si="1"/>
        <v>1139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22437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33410</v>
      </c>
      <c r="I57" s="31">
        <f t="shared" si="0"/>
        <v>0</v>
      </c>
      <c r="J57" s="31">
        <f t="shared" si="1"/>
        <v>55847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435</v>
      </c>
      <c r="D58" s="31">
        <f>(Jul!C58*7)+(Aug!C58*6)+(Sep!C58*5)+(Oct!C58*4)+(Nov!C58*3)+(Dec!C58*2)+(Jan!C58*1)</f>
        <v>48969</v>
      </c>
      <c r="E58" s="8"/>
      <c r="F58" s="31">
        <f>(Jul!E58*7)+(Aug!E58*6)+(Sep!E58*5)+(Oct!E58*4)+(Nov!E58*3)+(Dec!E58*2)+(Jan!E58*1)</f>
        <v>0</v>
      </c>
      <c r="G58" s="8">
        <v>864</v>
      </c>
      <c r="H58" s="31">
        <f>Dec!H58+G58</f>
        <v>117445</v>
      </c>
      <c r="I58" s="31">
        <f t="shared" si="0"/>
        <v>1299</v>
      </c>
      <c r="J58" s="31">
        <f t="shared" si="1"/>
        <v>166414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3417</v>
      </c>
      <c r="D59" s="31">
        <f>(Jul!C59*7)+(Aug!C59*6)+(Sep!C59*5)+(Oct!C59*4)+(Nov!C59*3)+(Dec!C59*2)+(Jan!C59*1)</f>
        <v>39800</v>
      </c>
      <c r="E59" s="8"/>
      <c r="F59" s="31">
        <f>(Jul!E59*7)+(Aug!E59*6)+(Sep!E59*5)+(Oct!E59*4)+(Nov!E59*3)+(Dec!E59*2)+(Jan!E59*1)</f>
        <v>0</v>
      </c>
      <c r="G59" s="8">
        <v>645</v>
      </c>
      <c r="H59" s="31">
        <f>Dec!H59+G59</f>
        <v>112382</v>
      </c>
      <c r="I59" s="31">
        <f t="shared" si="0"/>
        <v>4062</v>
      </c>
      <c r="J59" s="31">
        <f t="shared" si="1"/>
        <v>152182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20534</v>
      </c>
      <c r="D60" s="31">
        <f>(Jul!C60*7)+(Aug!C60*6)+(Sep!C60*5)+(Oct!C60*4)+(Nov!C60*3)+(Dec!C60*2)+(Jan!C60*1)</f>
        <v>562369</v>
      </c>
      <c r="E60" s="8"/>
      <c r="F60" s="31">
        <f>(Jul!E60*7)+(Aug!E60*6)+(Sep!E60*5)+(Oct!E60*4)+(Nov!E60*3)+(Dec!E60*2)+(Jan!E60*1)</f>
        <v>5444</v>
      </c>
      <c r="G60" s="8">
        <v>118905</v>
      </c>
      <c r="H60" s="31">
        <f>Dec!H60+G60</f>
        <v>1053534</v>
      </c>
      <c r="I60" s="31">
        <f t="shared" si="0"/>
        <v>139439</v>
      </c>
      <c r="J60" s="31">
        <f t="shared" si="1"/>
        <v>1621347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23513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11902</v>
      </c>
      <c r="I61" s="31">
        <f t="shared" si="0"/>
        <v>0</v>
      </c>
      <c r="J61" s="31">
        <f t="shared" si="1"/>
        <v>35415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9084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8442</v>
      </c>
      <c r="I62" s="31">
        <f t="shared" si="0"/>
        <v>0</v>
      </c>
      <c r="J62" s="31">
        <f t="shared" si="1"/>
        <v>17526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3280</v>
      </c>
      <c r="D63" s="31">
        <f>(Jul!C63*7)+(Aug!C63*6)+(Sep!C63*5)+(Oct!C63*4)+(Nov!C63*3)+(Dec!C63*2)+(Jan!C63*1)</f>
        <v>47689</v>
      </c>
      <c r="E63" s="8"/>
      <c r="F63" s="31">
        <f>(Jul!E63*7)+(Aug!E63*6)+(Sep!E63*5)+(Oct!E63*4)+(Nov!E63*3)+(Dec!E63*2)+(Jan!E63*1)</f>
        <v>0</v>
      </c>
      <c r="G63" s="8">
        <v>12277</v>
      </c>
      <c r="H63" s="31">
        <f>Dec!H63+G63</f>
        <v>130822</v>
      </c>
      <c r="I63" s="31">
        <f t="shared" si="0"/>
        <v>15557</v>
      </c>
      <c r="J63" s="31">
        <f t="shared" si="1"/>
        <v>178511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11043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18020</v>
      </c>
      <c r="I64" s="31">
        <f t="shared" ref="I64:I71" si="2">C64+E64+G64</f>
        <v>0</v>
      </c>
      <c r="J64" s="31">
        <f t="shared" ref="J64:J71" si="3">D64+F64+H64</f>
        <v>29063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6240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2320</v>
      </c>
      <c r="I66" s="31">
        <f t="shared" si="2"/>
        <v>0</v>
      </c>
      <c r="J66" s="31">
        <f t="shared" si="3"/>
        <v>8560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25629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8321</v>
      </c>
      <c r="I69" s="31">
        <f t="shared" si="2"/>
        <v>0</v>
      </c>
      <c r="J69" s="31">
        <f t="shared" si="3"/>
        <v>33950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16706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17491</v>
      </c>
      <c r="I70" s="31">
        <f t="shared" si="2"/>
        <v>0</v>
      </c>
      <c r="J70" s="31">
        <f t="shared" si="3"/>
        <v>34197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4295</v>
      </c>
      <c r="D71" s="31">
        <f>(Jul!C71*7)+(Aug!C71*6)+(Sep!C71*5)+(Oct!C71*4)+(Nov!C71*3)+(Dec!C71*2)+(Jan!C71*1)</f>
        <v>188449</v>
      </c>
      <c r="E71" s="8"/>
      <c r="F71" s="31">
        <f>(Jul!E71*7)+(Aug!E71*6)+(Sep!E71*5)+(Oct!E71*4)+(Nov!E71*3)+(Dec!E71*2)+(Jan!E71*1)</f>
        <v>0</v>
      </c>
      <c r="G71" s="8">
        <v>94024</v>
      </c>
      <c r="H71" s="31">
        <f>Dec!H71+G71</f>
        <v>285205</v>
      </c>
      <c r="I71" s="31">
        <f t="shared" si="2"/>
        <v>98319</v>
      </c>
      <c r="J71" s="31">
        <f t="shared" si="3"/>
        <v>473654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28711</v>
      </c>
      <c r="D72" s="32">
        <f t="shared" si="4"/>
        <v>1695399</v>
      </c>
      <c r="E72" s="32">
        <f t="shared" si="4"/>
        <v>2456</v>
      </c>
      <c r="F72" s="32">
        <f t="shared" si="4"/>
        <v>5358</v>
      </c>
      <c r="G72" s="32">
        <f t="shared" si="4"/>
        <v>438724</v>
      </c>
      <c r="H72" s="32">
        <f t="shared" si="4"/>
        <v>2176857</v>
      </c>
      <c r="I72" s="32">
        <f t="shared" si="4"/>
        <v>469891</v>
      </c>
      <c r="J72" s="32">
        <f t="shared" si="4"/>
        <v>3877614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96540</v>
      </c>
      <c r="D73" s="32">
        <f t="shared" si="5"/>
        <v>3167508</v>
      </c>
      <c r="E73" s="32">
        <f t="shared" si="5"/>
        <v>0</v>
      </c>
      <c r="F73" s="32">
        <f t="shared" si="5"/>
        <v>71097</v>
      </c>
      <c r="G73" s="32">
        <f t="shared" si="5"/>
        <v>937134</v>
      </c>
      <c r="H73" s="32">
        <f t="shared" si="5"/>
        <v>6019679</v>
      </c>
      <c r="I73" s="32">
        <f t="shared" si="5"/>
        <v>1033674</v>
      </c>
      <c r="J73" s="32">
        <f t="shared" si="5"/>
        <v>9258284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125251</v>
      </c>
      <c r="D74" s="32">
        <f t="shared" ref="D74:J74" si="6">SUM(D72:D73)</f>
        <v>4862907</v>
      </c>
      <c r="E74" s="32">
        <f t="shared" si="6"/>
        <v>2456</v>
      </c>
      <c r="F74" s="32">
        <f t="shared" si="6"/>
        <v>76455</v>
      </c>
      <c r="G74" s="32">
        <f t="shared" si="6"/>
        <v>1375858</v>
      </c>
      <c r="H74" s="32">
        <f t="shared" si="6"/>
        <v>8196536</v>
      </c>
      <c r="I74" s="32">
        <f t="shared" si="6"/>
        <v>1503565</v>
      </c>
      <c r="J74" s="32">
        <f t="shared" si="6"/>
        <v>13135898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38" activePane="bottomLeft" state="frozen"/>
      <selection pane="bottomLeft" activeCell="E62" sqref="E62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15607</v>
      </c>
      <c r="D5" s="31">
        <f>(Jul!C5*8)+(Aug!C5*7)+(Sep!C5*6)+(Oct!C5*5)+(Nov!C5*4)+(Dec!C5*3)+(Jan!C5*2)+(Feb!C5*1)</f>
        <v>405062</v>
      </c>
      <c r="E5" s="8"/>
      <c r="F5" s="31">
        <f>(Jul!E5*8)+(Aug!E5*7)+(Sep!E5*6)+(Oct!E5*5)+(Nov!E5*4)+(Dec!E5*3)+(Jan!E5*2)+(Feb!E5*1)</f>
        <v>3371</v>
      </c>
      <c r="G5" s="8">
        <v>144904</v>
      </c>
      <c r="H5" s="31">
        <f>Jan!H5+G5</f>
        <v>716801</v>
      </c>
      <c r="I5" s="31">
        <f t="shared" ref="I5:I63" si="0">C5+E5+G5</f>
        <v>160511</v>
      </c>
      <c r="J5" s="31">
        <f t="shared" ref="J5:J63" si="1">D5+F5+H5</f>
        <v>1125234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1689</v>
      </c>
      <c r="D6" s="31">
        <f>(Jul!C6*8)+(Aug!C6*7)+(Sep!C6*6)+(Oct!C6*5)+(Nov!C6*4)+(Dec!C6*3)+(Jan!C6*2)+(Feb!C6*1)</f>
        <v>60776</v>
      </c>
      <c r="E6" s="8"/>
      <c r="F6" s="31">
        <f>(Jul!E6*8)+(Aug!E6*7)+(Sep!E6*6)+(Oct!E6*5)+(Nov!E6*4)+(Dec!E6*3)+(Jan!E6*2)+(Feb!E6*1)</f>
        <v>2456</v>
      </c>
      <c r="G6" s="8">
        <v>64675</v>
      </c>
      <c r="H6" s="31">
        <f>Jan!H6+G6</f>
        <v>88116</v>
      </c>
      <c r="I6" s="31">
        <f t="shared" si="0"/>
        <v>66364</v>
      </c>
      <c r="J6" s="31">
        <f t="shared" si="1"/>
        <v>151348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5896</v>
      </c>
      <c r="E7" s="8"/>
      <c r="F7" s="31">
        <f>(Jul!E7*8)+(Aug!E7*7)+(Sep!E7*6)+(Oct!E7*5)+(Nov!E7*4)+(Dec!E7*3)+(Jan!E7*2)+(Feb!E7*1)</f>
        <v>0</v>
      </c>
      <c r="G7" s="8"/>
      <c r="H7" s="31">
        <f>Jan!H7+G7</f>
        <v>18987</v>
      </c>
      <c r="I7" s="31">
        <f t="shared" si="0"/>
        <v>0</v>
      </c>
      <c r="J7" s="31">
        <f t="shared" si="1"/>
        <v>24883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14228</v>
      </c>
      <c r="E8" s="8"/>
      <c r="F8" s="31">
        <f>(Jul!E8*8)+(Aug!E8*7)+(Sep!E8*6)+(Oct!E8*5)+(Nov!E8*4)+(Dec!E8*3)+(Jan!E8*2)+(Feb!E8*1)</f>
        <v>0</v>
      </c>
      <c r="G8" s="8"/>
      <c r="H8" s="31">
        <f>Jan!H8+G8</f>
        <v>10772</v>
      </c>
      <c r="I8" s="31">
        <f t="shared" si="0"/>
        <v>0</v>
      </c>
      <c r="J8" s="31">
        <f t="shared" si="1"/>
        <v>25000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3298</v>
      </c>
      <c r="D9" s="31">
        <f>(Jul!C9*8)+(Aug!C9*7)+(Sep!C9*6)+(Oct!C9*5)+(Nov!C9*4)+(Dec!C9*3)+(Jan!C9*2)+(Feb!C9*1)</f>
        <v>138920</v>
      </c>
      <c r="E9" s="8"/>
      <c r="F9" s="31">
        <f>(Jul!E9*8)+(Aug!E9*7)+(Sep!E9*6)+(Oct!E9*5)+(Nov!E9*4)+(Dec!E9*3)+(Jan!E9*2)+(Feb!E9*1)</f>
        <v>0</v>
      </c>
      <c r="G9" s="8">
        <v>24404</v>
      </c>
      <c r="H9" s="31">
        <f>Jan!H9+G9</f>
        <v>207565</v>
      </c>
      <c r="I9" s="31">
        <f t="shared" si="0"/>
        <v>27702</v>
      </c>
      <c r="J9" s="31">
        <f t="shared" si="1"/>
        <v>346485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7927</v>
      </c>
      <c r="D10" s="31">
        <f>(Jul!C10*8)+(Aug!C10*7)+(Sep!C10*6)+(Oct!C10*5)+(Nov!C10*4)+(Dec!C10*3)+(Jan!C10*2)+(Feb!C10*1)</f>
        <v>161801</v>
      </c>
      <c r="E10" s="8"/>
      <c r="F10" s="31">
        <f>(Jul!E10*8)+(Aug!E10*7)+(Sep!E10*6)+(Oct!E10*5)+(Nov!E10*4)+(Dec!E10*3)+(Jan!E10*2)+(Feb!E10*1)</f>
        <v>0</v>
      </c>
      <c r="G10" s="8">
        <v>142172</v>
      </c>
      <c r="H10" s="31">
        <f>Jan!H10+G10</f>
        <v>332831</v>
      </c>
      <c r="I10" s="31">
        <f t="shared" si="0"/>
        <v>150099</v>
      </c>
      <c r="J10" s="31">
        <f t="shared" si="1"/>
        <v>494632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142</v>
      </c>
      <c r="D11" s="31">
        <f>(Jul!C11*8)+(Aug!C11*7)+(Sep!C11*6)+(Oct!C11*5)+(Nov!C11*4)+(Dec!C11*3)+(Jan!C11*2)+(Feb!C11*1)</f>
        <v>21497</v>
      </c>
      <c r="E11" s="8"/>
      <c r="F11" s="31">
        <f>(Jul!E11*8)+(Aug!E11*7)+(Sep!E11*6)+(Oct!E11*5)+(Nov!E11*4)+(Dec!E11*3)+(Jan!E11*2)+(Feb!E11*1)</f>
        <v>0</v>
      </c>
      <c r="G11" s="8">
        <v>707</v>
      </c>
      <c r="H11" s="31">
        <f>Jan!H11+G11</f>
        <v>11439</v>
      </c>
      <c r="I11" s="31">
        <f t="shared" si="0"/>
        <v>849</v>
      </c>
      <c r="J11" s="31">
        <f t="shared" si="1"/>
        <v>32936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1107</v>
      </c>
      <c r="D12" s="31">
        <f>(Jul!C12*8)+(Aug!C12*7)+(Sep!C12*6)+(Oct!C12*5)+(Nov!C12*4)+(Dec!C12*3)+(Jan!C12*2)+(Feb!C12*1)</f>
        <v>1669</v>
      </c>
      <c r="E12" s="8"/>
      <c r="F12" s="31">
        <f>(Jul!E12*8)+(Aug!E12*7)+(Sep!E12*6)+(Oct!E12*5)+(Nov!E12*4)+(Dec!E12*3)+(Jan!E12*2)+(Feb!E12*1)</f>
        <v>0</v>
      </c>
      <c r="G12" s="8">
        <v>16337</v>
      </c>
      <c r="H12" s="31">
        <f>Jan!H12+G12</f>
        <v>17730</v>
      </c>
      <c r="I12" s="31">
        <f t="shared" si="0"/>
        <v>17444</v>
      </c>
      <c r="J12" s="31">
        <f t="shared" si="1"/>
        <v>19399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1476</v>
      </c>
      <c r="D13" s="31">
        <f>(Jul!C13*8)+(Aug!C13*7)+(Sep!C13*6)+(Oct!C13*5)+(Nov!C13*4)+(Dec!C13*3)+(Jan!C13*2)+(Feb!C13*1)</f>
        <v>28005</v>
      </c>
      <c r="E13" s="8"/>
      <c r="F13" s="31">
        <f>(Jul!E13*8)+(Aug!E13*7)+(Sep!E13*6)+(Oct!E13*5)+(Nov!E13*4)+(Dec!E13*3)+(Jan!E13*2)+(Feb!E13*1)</f>
        <v>0</v>
      </c>
      <c r="G13" s="8">
        <v>49570</v>
      </c>
      <c r="H13" s="31">
        <f>Jan!H13+G13</f>
        <v>65702</v>
      </c>
      <c r="I13" s="31">
        <f t="shared" si="0"/>
        <v>51046</v>
      </c>
      <c r="J13" s="31">
        <f t="shared" si="1"/>
        <v>93707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67241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159085</v>
      </c>
      <c r="I14" s="31">
        <f t="shared" si="0"/>
        <v>0</v>
      </c>
      <c r="J14" s="31">
        <f t="shared" si="1"/>
        <v>226326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34260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21155</v>
      </c>
      <c r="I15" s="31">
        <f t="shared" si="0"/>
        <v>0</v>
      </c>
      <c r="J15" s="31">
        <f t="shared" si="1"/>
        <v>55415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4018</v>
      </c>
      <c r="D16" s="31">
        <f>(Jul!C16*8)+(Aug!C16*7)+(Sep!C16*6)+(Oct!C16*5)+(Nov!C16*4)+(Dec!C16*3)+(Jan!C16*2)+(Feb!C16*1)</f>
        <v>126845</v>
      </c>
      <c r="E16" s="8"/>
      <c r="F16" s="31">
        <f>(Jul!E16*8)+(Aug!E16*7)+(Sep!E16*6)+(Oct!E16*5)+(Nov!E16*4)+(Dec!E16*3)+(Jan!E16*2)+(Feb!E16*1)</f>
        <v>0</v>
      </c>
      <c r="G16" s="8">
        <v>1114</v>
      </c>
      <c r="H16" s="31">
        <f>Jan!H16+G16</f>
        <v>210698</v>
      </c>
      <c r="I16" s="31">
        <f t="shared" si="0"/>
        <v>5132</v>
      </c>
      <c r="J16" s="31">
        <f t="shared" si="1"/>
        <v>337543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5138</v>
      </c>
      <c r="D17" s="31">
        <f>(Jul!C17*8)+(Aug!C17*7)+(Sep!C17*6)+(Oct!C17*5)+(Nov!C17*4)+(Dec!C17*3)+(Jan!C17*2)+(Feb!C17*1)</f>
        <v>40629</v>
      </c>
      <c r="E17" s="8"/>
      <c r="F17" s="31">
        <f>(Jul!E17*8)+(Aug!E17*7)+(Sep!E17*6)+(Oct!E17*5)+(Nov!E17*4)+(Dec!E17*3)+(Jan!E17*2)+(Feb!E17*1)</f>
        <v>0</v>
      </c>
      <c r="G17" s="8">
        <v>31488</v>
      </c>
      <c r="H17" s="31">
        <f>Jan!H17+G17</f>
        <v>54529</v>
      </c>
      <c r="I17" s="31">
        <f t="shared" si="0"/>
        <v>36626</v>
      </c>
      <c r="J17" s="31">
        <f t="shared" si="1"/>
        <v>95158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12424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9171</v>
      </c>
      <c r="I20" s="31">
        <f t="shared" si="0"/>
        <v>0</v>
      </c>
      <c r="J20" s="31">
        <f t="shared" si="1"/>
        <v>21595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65662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147616</v>
      </c>
      <c r="I21" s="31">
        <f t="shared" si="0"/>
        <v>0</v>
      </c>
      <c r="J21" s="31">
        <f t="shared" si="1"/>
        <v>213278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1309</v>
      </c>
      <c r="D22" s="31">
        <f>(Jul!C22*8)+(Aug!C22*7)+(Sep!C22*6)+(Oct!C22*5)+(Nov!C22*4)+(Dec!C22*3)+(Jan!C22*2)+(Feb!C22*1)</f>
        <v>17258</v>
      </c>
      <c r="E22" s="8"/>
      <c r="F22" s="31">
        <f>(Jul!E22*8)+(Aug!E22*7)+(Sep!E22*6)+(Oct!E22*5)+(Nov!E22*4)+(Dec!E22*3)+(Jan!E22*2)+(Feb!E22*1)</f>
        <v>0</v>
      </c>
      <c r="G22" s="8">
        <v>9082</v>
      </c>
      <c r="H22" s="31">
        <f>Jan!H22+G22</f>
        <v>10369</v>
      </c>
      <c r="I22" s="31">
        <f t="shared" si="0"/>
        <v>10391</v>
      </c>
      <c r="J22" s="31">
        <f t="shared" si="1"/>
        <v>27627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293</v>
      </c>
      <c r="D24" s="31">
        <f>(Jul!C24*8)+(Aug!C24*7)+(Sep!C24*6)+(Oct!C24*5)+(Nov!C24*4)+(Dec!C24*3)+(Jan!C24*2)+(Feb!C24*1)</f>
        <v>45243</v>
      </c>
      <c r="E24" s="8"/>
      <c r="F24" s="31">
        <f>(Jul!E24*8)+(Aug!E24*7)+(Sep!E24*6)+(Oct!E24*5)+(Nov!E24*4)+(Dec!E24*3)+(Jan!E24*2)+(Feb!E24*1)</f>
        <v>3438</v>
      </c>
      <c r="G24" s="8">
        <v>293</v>
      </c>
      <c r="H24" s="31">
        <f>Jan!H24+G24</f>
        <v>32333</v>
      </c>
      <c r="I24" s="31">
        <f t="shared" si="0"/>
        <v>586</v>
      </c>
      <c r="J24" s="31">
        <f t="shared" si="1"/>
        <v>81014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142</v>
      </c>
      <c r="D25" s="31">
        <f>(Jul!C25*8)+(Aug!C25*7)+(Sep!C25*6)+(Oct!C25*5)+(Nov!C25*4)+(Dec!C25*3)+(Jan!C25*2)+(Feb!C25*1)</f>
        <v>22281</v>
      </c>
      <c r="E25" s="8"/>
      <c r="F25" s="31">
        <f>(Jul!E25*8)+(Aug!E25*7)+(Sep!E25*6)+(Oct!E25*5)+(Nov!E25*4)+(Dec!E25*3)+(Jan!E25*2)+(Feb!E25*1)</f>
        <v>0</v>
      </c>
      <c r="G25" s="8">
        <v>427</v>
      </c>
      <c r="H25" s="31">
        <f>Jan!H25+G25</f>
        <v>14986</v>
      </c>
      <c r="I25" s="31">
        <f t="shared" si="0"/>
        <v>569</v>
      </c>
      <c r="J25" s="31">
        <f t="shared" si="1"/>
        <v>37267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3106</v>
      </c>
      <c r="D26" s="31">
        <f>(Jul!C26*8)+(Aug!C26*7)+(Sep!C26*6)+(Oct!C26*5)+(Nov!C26*4)+(Dec!C26*3)+(Jan!C26*2)+(Feb!C26*1)</f>
        <v>51642</v>
      </c>
      <c r="E26" s="8"/>
      <c r="F26" s="31">
        <f>(Jul!E26*8)+(Aug!E26*7)+(Sep!E26*6)+(Oct!E26*5)+(Nov!E26*4)+(Dec!E26*3)+(Jan!E26*2)+(Feb!E26*1)</f>
        <v>0</v>
      </c>
      <c r="G26" s="8">
        <v>3106</v>
      </c>
      <c r="H26" s="31">
        <f>Jan!H26+G26</f>
        <v>107733</v>
      </c>
      <c r="I26" s="31">
        <f t="shared" si="0"/>
        <v>6212</v>
      </c>
      <c r="J26" s="31">
        <f t="shared" si="1"/>
        <v>159375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41343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21828</v>
      </c>
      <c r="I27" s="31">
        <f t="shared" si="0"/>
        <v>0</v>
      </c>
      <c r="J27" s="31">
        <f t="shared" si="1"/>
        <v>63171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16472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13922</v>
      </c>
      <c r="I28" s="31">
        <f t="shared" si="0"/>
        <v>0</v>
      </c>
      <c r="J28" s="31">
        <f t="shared" si="1"/>
        <v>30394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281</v>
      </c>
      <c r="D29" s="31">
        <f>(Jul!C29*8)+(Aug!C29*7)+(Sep!C29*6)+(Oct!C29*5)+(Nov!C29*4)+(Dec!C29*3)+(Jan!C29*2)+(Feb!C29*1)</f>
        <v>3721</v>
      </c>
      <c r="E29" s="8"/>
      <c r="F29" s="31">
        <f>(Jul!E29*8)+(Aug!E29*7)+(Sep!E29*6)+(Oct!E29*5)+(Nov!E29*4)+(Dec!E29*3)+(Jan!E29*2)+(Feb!E29*1)</f>
        <v>0</v>
      </c>
      <c r="G29" s="8">
        <v>839</v>
      </c>
      <c r="H29" s="31">
        <f>Jan!H29+G29</f>
        <v>2902</v>
      </c>
      <c r="I29" s="31">
        <f t="shared" si="0"/>
        <v>1120</v>
      </c>
      <c r="J29" s="31">
        <f t="shared" si="1"/>
        <v>6623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2005</v>
      </c>
      <c r="D30" s="31">
        <f>(Jul!C30*8)+(Aug!C30*7)+(Sep!C30*6)+(Oct!C30*5)+(Nov!C30*4)+(Dec!C30*3)+(Jan!C30*2)+(Feb!C30*1)</f>
        <v>25191</v>
      </c>
      <c r="E30" s="8"/>
      <c r="F30" s="31">
        <f>(Jul!E30*8)+(Aug!E30*7)+(Sep!E30*6)+(Oct!E30*5)+(Nov!E30*4)+(Dec!E30*3)+(Jan!E30*2)+(Feb!E30*1)</f>
        <v>0</v>
      </c>
      <c r="G30" s="8">
        <v>1903</v>
      </c>
      <c r="H30" s="31">
        <f>Jan!H30+G30</f>
        <v>22041</v>
      </c>
      <c r="I30" s="31">
        <f t="shared" si="0"/>
        <v>3908</v>
      </c>
      <c r="J30" s="31">
        <f t="shared" si="1"/>
        <v>47232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1167</v>
      </c>
      <c r="D31" s="31">
        <f>(Jul!C31*8)+(Aug!C31*7)+(Sep!C31*6)+(Oct!C31*5)+(Nov!C31*4)+(Dec!C31*3)+(Jan!C31*2)+(Feb!C31*1)</f>
        <v>694841</v>
      </c>
      <c r="E31" s="8">
        <v>1228</v>
      </c>
      <c r="F31" s="31">
        <f>(Jul!E31*8)+(Aug!E31*7)+(Sep!E31*6)+(Oct!E31*5)+(Nov!E31*4)+(Dec!E31*3)+(Jan!E31*2)+(Feb!E31*1)</f>
        <v>1228</v>
      </c>
      <c r="G31" s="8">
        <v>5748</v>
      </c>
      <c r="H31" s="31">
        <f>Jan!H31+G31</f>
        <v>375315</v>
      </c>
      <c r="I31" s="31">
        <f t="shared" si="0"/>
        <v>8143</v>
      </c>
      <c r="J31" s="31">
        <f t="shared" si="1"/>
        <v>1071384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249</v>
      </c>
      <c r="D32" s="31">
        <f>(Jul!C32*8)+(Aug!C32*7)+(Sep!C32*6)+(Oct!C32*5)+(Nov!C32*4)+(Dec!C32*3)+(Jan!C32*2)+(Feb!C32*1)</f>
        <v>53597</v>
      </c>
      <c r="E32" s="8"/>
      <c r="F32" s="31">
        <f>(Jul!E32*8)+(Aug!E32*7)+(Sep!E32*6)+(Oct!E32*5)+(Nov!E32*4)+(Dec!E32*3)+(Jan!E32*2)+(Feb!E32*1)</f>
        <v>0</v>
      </c>
      <c r="G32" s="8">
        <v>1231</v>
      </c>
      <c r="H32" s="31">
        <f>Jan!H32+G32</f>
        <v>73379</v>
      </c>
      <c r="I32" s="31">
        <f t="shared" si="0"/>
        <v>1480</v>
      </c>
      <c r="J32" s="31">
        <f t="shared" si="1"/>
        <v>126976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5983</v>
      </c>
      <c r="D33" s="31">
        <f>(Jul!C33*8)+(Aug!C33*7)+(Sep!C33*6)+(Oct!C33*5)+(Nov!C33*4)+(Dec!C33*3)+(Jan!C33*2)+(Feb!C33*1)</f>
        <v>169626</v>
      </c>
      <c r="E33" s="8"/>
      <c r="F33" s="31">
        <f>(Jul!E33*8)+(Aug!E33*7)+(Sep!E33*6)+(Oct!E33*5)+(Nov!E33*4)+(Dec!E33*3)+(Jan!E33*2)+(Feb!E33*1)</f>
        <v>10552</v>
      </c>
      <c r="G33" s="8">
        <v>19653</v>
      </c>
      <c r="H33" s="31">
        <f>Jan!H33+G33</f>
        <v>346051</v>
      </c>
      <c r="I33" s="31">
        <f t="shared" si="0"/>
        <v>25636</v>
      </c>
      <c r="J33" s="31">
        <f t="shared" si="1"/>
        <v>526229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731</v>
      </c>
      <c r="D34" s="31">
        <f>(Jul!C34*8)+(Aug!C34*7)+(Sep!C34*6)+(Oct!C34*5)+(Nov!C34*4)+(Dec!C34*3)+(Jan!C34*2)+(Feb!C34*1)</f>
        <v>16692</v>
      </c>
      <c r="E34" s="8"/>
      <c r="F34" s="31">
        <f>(Jul!E34*8)+(Aug!E34*7)+(Sep!E34*6)+(Oct!E34*5)+(Nov!E34*4)+(Dec!E34*3)+(Jan!E34*2)+(Feb!E34*1)</f>
        <v>0</v>
      </c>
      <c r="G34" s="8">
        <v>731</v>
      </c>
      <c r="H34" s="31">
        <f>Jan!H34+G34</f>
        <v>1651</v>
      </c>
      <c r="I34" s="31">
        <f t="shared" si="0"/>
        <v>1462</v>
      </c>
      <c r="J34" s="31">
        <f t="shared" si="1"/>
        <v>18343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10570</v>
      </c>
      <c r="D35" s="31">
        <f>(Jul!C35*8)+(Aug!C35*7)+(Sep!C35*6)+(Oct!C35*5)+(Nov!C35*4)+(Dec!C35*3)+(Jan!C35*2)+(Feb!C35*1)</f>
        <v>238896</v>
      </c>
      <c r="E35" s="8"/>
      <c r="F35" s="31">
        <f>(Jul!E35*8)+(Aug!E35*7)+(Sep!E35*6)+(Oct!E35*5)+(Nov!E35*4)+(Dec!E35*3)+(Jan!E35*2)+(Feb!E35*1)</f>
        <v>19136</v>
      </c>
      <c r="G35" s="8">
        <v>12980</v>
      </c>
      <c r="H35" s="31">
        <f>Jan!H35+G35</f>
        <v>353681</v>
      </c>
      <c r="I35" s="31">
        <f t="shared" si="0"/>
        <v>23550</v>
      </c>
      <c r="J35" s="31">
        <f t="shared" si="1"/>
        <v>611713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2516</v>
      </c>
      <c r="D37" s="31">
        <f>(Jul!C37*8)+(Aug!C37*7)+(Sep!C37*6)+(Oct!C37*5)+(Nov!C37*4)+(Dec!C37*3)+(Jan!C37*2)+(Feb!C37*1)</f>
        <v>13515</v>
      </c>
      <c r="E37" s="8"/>
      <c r="F37" s="31">
        <f>(Jul!E37*8)+(Aug!E37*7)+(Sep!E37*6)+(Oct!E37*5)+(Nov!E37*4)+(Dec!E37*3)+(Jan!E37*2)+(Feb!E37*1)</f>
        <v>0</v>
      </c>
      <c r="G37" s="8">
        <v>5024</v>
      </c>
      <c r="H37" s="31">
        <f>Jan!H37+G37</f>
        <v>10321</v>
      </c>
      <c r="I37" s="31">
        <f t="shared" si="0"/>
        <v>7540</v>
      </c>
      <c r="J37" s="31">
        <f t="shared" si="1"/>
        <v>23836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10938</v>
      </c>
      <c r="D38" s="31">
        <f>(Jul!C38*8)+(Aug!C38*7)+(Sep!C38*6)+(Oct!C38*5)+(Nov!C38*4)+(Dec!C38*3)+(Jan!C38*2)+(Feb!C38*1)</f>
        <v>77051</v>
      </c>
      <c r="E38" s="8"/>
      <c r="F38" s="31">
        <f>(Jul!E38*8)+(Aug!E38*7)+(Sep!E38*6)+(Oct!E38*5)+(Nov!E38*4)+(Dec!E38*3)+(Jan!E38*2)+(Feb!E38*1)</f>
        <v>5016</v>
      </c>
      <c r="G38" s="8">
        <v>26439</v>
      </c>
      <c r="H38" s="31">
        <f>Jan!H38+G38</f>
        <v>88786</v>
      </c>
      <c r="I38" s="31">
        <f t="shared" si="0"/>
        <v>37377</v>
      </c>
      <c r="J38" s="31">
        <f t="shared" si="1"/>
        <v>170853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15224</v>
      </c>
      <c r="D39" s="31">
        <f>(Jul!C39*8)+(Aug!C39*7)+(Sep!C39*6)+(Oct!C39*5)+(Nov!C39*4)+(Dec!C39*3)+(Jan!C39*2)+(Feb!C39*1)</f>
        <v>272157</v>
      </c>
      <c r="E39" s="8"/>
      <c r="F39" s="31">
        <f>(Jul!E39*8)+(Aug!E39*7)+(Sep!E39*6)+(Oct!E39*5)+(Nov!E39*4)+(Dec!E39*3)+(Jan!E39*2)+(Feb!E39*1)</f>
        <v>0</v>
      </c>
      <c r="G39" s="8">
        <v>166844</v>
      </c>
      <c r="H39" s="31">
        <f>Jan!H39+G39</f>
        <v>725064</v>
      </c>
      <c r="I39" s="31">
        <f t="shared" si="0"/>
        <v>182068</v>
      </c>
      <c r="J39" s="31">
        <f t="shared" si="1"/>
        <v>997221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7647</v>
      </c>
      <c r="D40" s="31">
        <f>(Jul!C40*8)+(Aug!C40*7)+(Sep!C40*6)+(Oct!C40*5)+(Nov!C40*4)+(Dec!C40*3)+(Jan!C40*2)+(Feb!C40*1)</f>
        <v>83722</v>
      </c>
      <c r="E40" s="8"/>
      <c r="F40" s="31">
        <f>(Jul!E40*8)+(Aug!E40*7)+(Sep!E40*6)+(Oct!E40*5)+(Nov!E40*4)+(Dec!E40*3)+(Jan!E40*2)+(Feb!E40*1)</f>
        <v>19362</v>
      </c>
      <c r="G40" s="8">
        <v>123544</v>
      </c>
      <c r="H40" s="31">
        <f>Jan!H40+G40</f>
        <v>314432</v>
      </c>
      <c r="I40" s="31">
        <f t="shared" si="0"/>
        <v>131191</v>
      </c>
      <c r="J40" s="31">
        <f t="shared" si="1"/>
        <v>417516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2166</v>
      </c>
      <c r="D41" s="31">
        <f>(Jul!C41*8)+(Aug!C41*7)+(Sep!C41*6)+(Oct!C41*5)+(Nov!C41*4)+(Dec!C41*3)+(Jan!C41*2)+(Feb!C41*1)</f>
        <v>64718</v>
      </c>
      <c r="E41" s="8"/>
      <c r="F41" s="31">
        <f>(Jul!E41*8)+(Aug!E41*7)+(Sep!E41*6)+(Oct!E41*5)+(Nov!E41*4)+(Dec!E41*3)+(Jan!E41*2)+(Feb!E41*1)</f>
        <v>0</v>
      </c>
      <c r="G41" s="8">
        <v>10379</v>
      </c>
      <c r="H41" s="31">
        <f>Jan!H41+G41</f>
        <v>84768</v>
      </c>
      <c r="I41" s="31">
        <f t="shared" si="0"/>
        <v>12545</v>
      </c>
      <c r="J41" s="31">
        <f t="shared" si="1"/>
        <v>149486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371</v>
      </c>
      <c r="D42" s="31">
        <f>(Jul!C42*8)+(Aug!C42*7)+(Sep!C42*6)+(Oct!C42*5)+(Nov!C42*4)+(Dec!C42*3)+(Jan!C42*2)+(Feb!C42*1)</f>
        <v>61425</v>
      </c>
      <c r="E42" s="8"/>
      <c r="F42" s="31">
        <f>(Jul!E42*8)+(Aug!E42*7)+(Sep!E42*6)+(Oct!E42*5)+(Nov!E42*4)+(Dec!E42*3)+(Jan!E42*2)+(Feb!E42*1)</f>
        <v>0</v>
      </c>
      <c r="G42" s="8">
        <v>371</v>
      </c>
      <c r="H42" s="31">
        <f>Jan!H42+G42</f>
        <v>26321</v>
      </c>
      <c r="I42" s="31">
        <f t="shared" si="0"/>
        <v>742</v>
      </c>
      <c r="J42" s="31">
        <f t="shared" si="1"/>
        <v>87746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7111</v>
      </c>
      <c r="D43" s="31">
        <f>(Jul!C43*8)+(Aug!C43*7)+(Sep!C43*6)+(Oct!C43*5)+(Nov!C43*4)+(Dec!C43*3)+(Jan!C43*2)+(Feb!C43*1)</f>
        <v>133679</v>
      </c>
      <c r="E43" s="8"/>
      <c r="F43" s="31">
        <f>(Jul!E43*8)+(Aug!E43*7)+(Sep!E43*6)+(Oct!E43*5)+(Nov!E43*4)+(Dec!E43*3)+(Jan!E43*2)+(Feb!E43*1)</f>
        <v>900</v>
      </c>
      <c r="G43" s="8">
        <v>10591</v>
      </c>
      <c r="H43" s="31">
        <f>Jan!H43+G43</f>
        <v>268930</v>
      </c>
      <c r="I43" s="31">
        <f t="shared" si="0"/>
        <v>17702</v>
      </c>
      <c r="J43" s="31">
        <f t="shared" si="1"/>
        <v>403509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7909</v>
      </c>
      <c r="D44" s="31">
        <f>(Jul!C44*8)+(Aug!C44*7)+(Sep!C44*6)+(Oct!C44*5)+(Nov!C44*4)+(Dec!C44*3)+(Jan!C44*2)+(Feb!C44*1)</f>
        <v>235207</v>
      </c>
      <c r="E44" s="8"/>
      <c r="F44" s="31">
        <f>(Jul!E44*8)+(Aug!E44*7)+(Sep!E44*6)+(Oct!E44*5)+(Nov!E44*4)+(Dec!E44*3)+(Jan!E44*2)+(Feb!E44*1)</f>
        <v>0</v>
      </c>
      <c r="G44" s="8">
        <v>143262</v>
      </c>
      <c r="H44" s="31">
        <f>Jan!H44+G44</f>
        <v>502131</v>
      </c>
      <c r="I44" s="31">
        <f t="shared" si="0"/>
        <v>151171</v>
      </c>
      <c r="J44" s="31">
        <f t="shared" si="1"/>
        <v>737338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2088</v>
      </c>
      <c r="D45" s="31">
        <f>(Jul!C45*8)+(Aug!C45*7)+(Sep!C45*6)+(Oct!C45*5)+(Nov!C45*4)+(Dec!C45*3)+(Jan!C45*2)+(Feb!C45*1)</f>
        <v>22511</v>
      </c>
      <c r="E45" s="8"/>
      <c r="F45" s="31">
        <f>(Jul!E45*8)+(Aug!E45*7)+(Sep!E45*6)+(Oct!E45*5)+(Nov!E45*4)+(Dec!E45*3)+(Jan!E45*2)+(Feb!E45*1)</f>
        <v>0</v>
      </c>
      <c r="G45" s="8">
        <v>171294</v>
      </c>
      <c r="H45" s="31">
        <f>Jan!H45+G45</f>
        <v>188593</v>
      </c>
      <c r="I45" s="31">
        <f t="shared" si="0"/>
        <v>173382</v>
      </c>
      <c r="J45" s="31">
        <f t="shared" si="1"/>
        <v>211104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3249</v>
      </c>
      <c r="D46" s="31">
        <f>(Jul!C46*8)+(Aug!C46*7)+(Sep!C46*6)+(Oct!C46*5)+(Nov!C46*4)+(Dec!C46*3)+(Jan!C46*2)+(Feb!C46*1)</f>
        <v>3249</v>
      </c>
      <c r="E46" s="8"/>
      <c r="F46" s="31">
        <f>(Jul!E46*8)+(Aug!E46*7)+(Sep!E46*6)+(Oct!E46*5)+(Nov!E46*4)+(Dec!E46*3)+(Jan!E46*2)+(Feb!E46*1)</f>
        <v>0</v>
      </c>
      <c r="G46" s="8">
        <v>21496</v>
      </c>
      <c r="H46" s="31">
        <f>Jan!H46+G46</f>
        <v>21496</v>
      </c>
      <c r="I46" s="31">
        <f t="shared" si="0"/>
        <v>24745</v>
      </c>
      <c r="J46" s="31">
        <f t="shared" si="1"/>
        <v>24745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1383</v>
      </c>
      <c r="D47" s="31">
        <f>(Jul!C47*8)+(Aug!C47*7)+(Sep!C47*6)+(Oct!C47*5)+(Nov!C47*4)+(Dec!C47*3)+(Jan!C47*2)+(Feb!C47*1)</f>
        <v>240436</v>
      </c>
      <c r="E47" s="8"/>
      <c r="F47" s="31">
        <f>(Jul!E47*8)+(Aug!E47*7)+(Sep!E47*6)+(Oct!E47*5)+(Nov!E47*4)+(Dec!E47*3)+(Jan!E47*2)+(Feb!E47*1)</f>
        <v>0</v>
      </c>
      <c r="G47" s="8">
        <v>11482</v>
      </c>
      <c r="H47" s="31">
        <f>Jan!H47+G47</f>
        <v>208005</v>
      </c>
      <c r="I47" s="31">
        <f t="shared" si="0"/>
        <v>12865</v>
      </c>
      <c r="J47" s="31">
        <f t="shared" si="1"/>
        <v>448441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12378</v>
      </c>
      <c r="D48" s="31">
        <f>(Jul!C48*8)+(Aug!C48*7)+(Sep!C48*6)+(Oct!C48*5)+(Nov!C48*4)+(Dec!C48*3)+(Jan!C48*2)+(Feb!C48*1)</f>
        <v>251903</v>
      </c>
      <c r="E48" s="8"/>
      <c r="F48" s="31">
        <f>(Jul!E48*8)+(Aug!E48*7)+(Sep!E48*6)+(Oct!E48*5)+(Nov!E48*4)+(Dec!E48*3)+(Jan!E48*2)+(Feb!E48*1)</f>
        <v>0</v>
      </c>
      <c r="G48" s="8">
        <v>57387</v>
      </c>
      <c r="H48" s="31">
        <f>Jan!H48+G48</f>
        <v>725539</v>
      </c>
      <c r="I48" s="31">
        <f t="shared" si="0"/>
        <v>69765</v>
      </c>
      <c r="J48" s="31">
        <f t="shared" si="1"/>
        <v>977442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5334</v>
      </c>
      <c r="D49" s="31">
        <f>(Jul!C49*8)+(Aug!C49*7)+(Sep!C49*6)+(Oct!C49*5)+(Nov!C49*4)+(Dec!C49*3)+(Jan!C49*2)+(Feb!C49*1)</f>
        <v>146155</v>
      </c>
      <c r="E49" s="8"/>
      <c r="F49" s="31">
        <f>(Jul!E49*8)+(Aug!E49*7)+(Sep!E49*6)+(Oct!E49*5)+(Nov!E49*4)+(Dec!E49*3)+(Jan!E49*2)+(Feb!E49*1)</f>
        <v>0</v>
      </c>
      <c r="G49" s="8">
        <v>5473</v>
      </c>
      <c r="H49" s="31">
        <f>Jan!H49+G49</f>
        <v>103062</v>
      </c>
      <c r="I49" s="31">
        <f t="shared" si="0"/>
        <v>10807</v>
      </c>
      <c r="J49" s="31">
        <f t="shared" si="1"/>
        <v>249217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142</v>
      </c>
      <c r="D50" s="31">
        <f>(Jul!C50*8)+(Aug!C50*7)+(Sep!C50*6)+(Oct!C50*5)+(Nov!C50*4)+(Dec!C50*3)+(Jan!C50*2)+(Feb!C50*1)</f>
        <v>75104</v>
      </c>
      <c r="E50" s="8"/>
      <c r="F50" s="31">
        <f>(Jul!E50*8)+(Aug!E50*7)+(Sep!E50*6)+(Oct!E50*5)+(Nov!E50*4)+(Dec!E50*3)+(Jan!E50*2)+(Feb!E50*1)</f>
        <v>9233</v>
      </c>
      <c r="G50" s="8">
        <v>1823</v>
      </c>
      <c r="H50" s="31">
        <f>Jan!H50+G50</f>
        <v>64552</v>
      </c>
      <c r="I50" s="31">
        <f t="shared" si="0"/>
        <v>1965</v>
      </c>
      <c r="J50" s="31">
        <f t="shared" si="1"/>
        <v>148889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7140</v>
      </c>
      <c r="D51" s="31">
        <f>(Jul!C51*8)+(Aug!C51*7)+(Sep!C51*6)+(Oct!C51*5)+(Nov!C51*4)+(Dec!C51*3)+(Jan!C51*2)+(Feb!C51*1)</f>
        <v>247665</v>
      </c>
      <c r="E51" s="8"/>
      <c r="F51" s="31">
        <f>(Jul!E51*8)+(Aug!E51*7)+(Sep!E51*6)+(Oct!E51*5)+(Nov!E51*4)+(Dec!E51*3)+(Jan!E51*2)+(Feb!E51*1)</f>
        <v>0</v>
      </c>
      <c r="G51" s="8">
        <v>90684</v>
      </c>
      <c r="H51" s="31">
        <f>Jan!H51+G51</f>
        <v>300735</v>
      </c>
      <c r="I51" s="31">
        <f t="shared" si="0"/>
        <v>97824</v>
      </c>
      <c r="J51" s="31">
        <f t="shared" si="1"/>
        <v>548400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5840</v>
      </c>
      <c r="D52" s="31">
        <f>(Jul!C52*8)+(Aug!C52*7)+(Sep!C52*6)+(Oct!C52*5)+(Nov!C52*4)+(Dec!C52*3)+(Jan!C52*2)+(Feb!C52*1)</f>
        <v>73263</v>
      </c>
      <c r="E52" s="8"/>
      <c r="F52" s="31">
        <f>(Jul!E52*8)+(Aug!E52*7)+(Sep!E52*6)+(Oct!E52*5)+(Nov!E52*4)+(Dec!E52*3)+(Jan!E52*2)+(Feb!E52*1)</f>
        <v>0</v>
      </c>
      <c r="G52" s="8">
        <v>17826</v>
      </c>
      <c r="H52" s="31">
        <f>Jan!H52+G52</f>
        <v>66918</v>
      </c>
      <c r="I52" s="31">
        <f t="shared" si="0"/>
        <v>23666</v>
      </c>
      <c r="J52" s="31">
        <f t="shared" si="1"/>
        <v>140181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2478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1439</v>
      </c>
      <c r="I53" s="31">
        <f t="shared" si="0"/>
        <v>0</v>
      </c>
      <c r="J53" s="31">
        <f t="shared" si="1"/>
        <v>3917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4250</v>
      </c>
      <c r="D54" s="31">
        <f>(Jul!C54*8)+(Aug!C54*7)+(Sep!C54*6)+(Oct!C54*5)+(Nov!C54*4)+(Dec!C54*3)+(Jan!C54*2)+(Feb!C54*1)</f>
        <v>50909</v>
      </c>
      <c r="E54" s="8"/>
      <c r="F54" s="31">
        <f>(Jul!E54*8)+(Aug!E54*7)+(Sep!E54*6)+(Oct!E54*5)+(Nov!E54*4)+(Dec!E54*3)+(Jan!E54*2)+(Feb!E54*1)</f>
        <v>0</v>
      </c>
      <c r="G54" s="8">
        <v>15489</v>
      </c>
      <c r="H54" s="31">
        <f>Jan!H54+G54</f>
        <v>50085</v>
      </c>
      <c r="I54" s="31">
        <f t="shared" si="0"/>
        <v>19739</v>
      </c>
      <c r="J54" s="31">
        <f t="shared" si="1"/>
        <v>100994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10025</v>
      </c>
      <c r="D55" s="31">
        <f>(Jul!C55*8)+(Aug!C55*7)+(Sep!C55*6)+(Oct!C55*5)+(Nov!C55*4)+(Dec!C55*3)+(Jan!C55*2)+(Feb!C55*1)</f>
        <v>273262</v>
      </c>
      <c r="E55" s="8"/>
      <c r="F55" s="31">
        <f>(Jul!E55*8)+(Aug!E55*7)+(Sep!E55*6)+(Oct!E55*5)+(Nov!E55*4)+(Dec!E55*3)+(Jan!E55*2)+(Feb!E55*1)</f>
        <v>15306</v>
      </c>
      <c r="G55" s="8">
        <v>18956</v>
      </c>
      <c r="H55" s="31">
        <f>Jan!H55+G55</f>
        <v>627178</v>
      </c>
      <c r="I55" s="31">
        <f t="shared" si="0"/>
        <v>28981</v>
      </c>
      <c r="J55" s="31">
        <f t="shared" si="1"/>
        <v>915746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1140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227</v>
      </c>
      <c r="I56" s="31">
        <f t="shared" si="0"/>
        <v>0</v>
      </c>
      <c r="J56" s="31">
        <f t="shared" si="1"/>
        <v>1367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4016</v>
      </c>
      <c r="D57" s="31">
        <f>(Jul!C57*8)+(Aug!C57*7)+(Sep!C57*6)+(Oct!C57*5)+(Nov!C57*4)+(Dec!C57*3)+(Jan!C57*2)+(Feb!C57*1)</f>
        <v>30788</v>
      </c>
      <c r="E57" s="8"/>
      <c r="F57" s="31">
        <f>(Jul!E57*8)+(Aug!E57*7)+(Sep!E57*6)+(Oct!E57*5)+(Nov!E57*4)+(Dec!E57*3)+(Jan!E57*2)+(Feb!E57*1)</f>
        <v>0</v>
      </c>
      <c r="G57" s="8">
        <v>11439</v>
      </c>
      <c r="H57" s="31">
        <f>Jan!H57+G57</f>
        <v>44849</v>
      </c>
      <c r="I57" s="31">
        <f t="shared" si="0"/>
        <v>15455</v>
      </c>
      <c r="J57" s="31">
        <f t="shared" si="1"/>
        <v>75637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154</v>
      </c>
      <c r="D58" s="31">
        <f>(Jul!C58*8)+(Aug!C58*7)+(Sep!C58*6)+(Oct!C58*5)+(Nov!C58*4)+(Dec!C58*3)+(Jan!C58*2)+(Feb!C58*1)</f>
        <v>58735</v>
      </c>
      <c r="E58" s="8"/>
      <c r="F58" s="31">
        <f>(Jul!E58*8)+(Aug!E58*7)+(Sep!E58*6)+(Oct!E58*5)+(Nov!E58*4)+(Dec!E58*3)+(Jan!E58*2)+(Feb!E58*1)</f>
        <v>0</v>
      </c>
      <c r="G58" s="8">
        <v>154</v>
      </c>
      <c r="H58" s="31">
        <f>Jan!H58+G58</f>
        <v>117599</v>
      </c>
      <c r="I58" s="31">
        <f t="shared" si="0"/>
        <v>308</v>
      </c>
      <c r="J58" s="31">
        <f t="shared" si="1"/>
        <v>176334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52101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112382</v>
      </c>
      <c r="I59" s="31">
        <f t="shared" si="0"/>
        <v>0</v>
      </c>
      <c r="J59" s="31">
        <f t="shared" si="1"/>
        <v>164483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30089</v>
      </c>
      <c r="D60" s="31">
        <f>(Jul!C60*8)+(Aug!C60*7)+(Sep!C60*6)+(Oct!C60*5)+(Nov!C60*4)+(Dec!C60*3)+(Jan!C60*2)+(Feb!C60*1)</f>
        <v>731507</v>
      </c>
      <c r="E60" s="8"/>
      <c r="F60" s="31">
        <f>(Jul!E60*8)+(Aug!E60*7)+(Sep!E60*6)+(Oct!E60*5)+(Nov!E60*4)+(Dec!E60*3)+(Jan!E60*2)+(Feb!E60*1)</f>
        <v>8166</v>
      </c>
      <c r="G60" s="8">
        <v>225516</v>
      </c>
      <c r="H60" s="31">
        <f>Jan!H60+G60</f>
        <v>1279050</v>
      </c>
      <c r="I60" s="31">
        <f t="shared" si="0"/>
        <v>255605</v>
      </c>
      <c r="J60" s="31">
        <f t="shared" si="1"/>
        <v>2018723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281</v>
      </c>
      <c r="D61" s="31">
        <f>(Jul!C61*8)+(Aug!C61*7)+(Sep!C61*6)+(Oct!C61*5)+(Nov!C61*4)+(Dec!C61*3)+(Jan!C61*2)+(Feb!C61*1)</f>
        <v>27153</v>
      </c>
      <c r="E61" s="8"/>
      <c r="F61" s="31">
        <f>(Jul!E61*8)+(Aug!E61*7)+(Sep!E61*6)+(Oct!E61*5)+(Nov!E61*4)+(Dec!E61*3)+(Jan!E61*2)+(Feb!E61*1)</f>
        <v>0</v>
      </c>
      <c r="G61" s="8">
        <v>281</v>
      </c>
      <c r="H61" s="31">
        <f>Jan!H61+G61</f>
        <v>12183</v>
      </c>
      <c r="I61" s="31">
        <f t="shared" si="0"/>
        <v>562</v>
      </c>
      <c r="J61" s="31">
        <f t="shared" si="1"/>
        <v>39336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1680</v>
      </c>
      <c r="D62" s="31">
        <f>(Jul!C62*8)+(Aug!C62*7)+(Sep!C62*6)+(Oct!C62*5)+(Nov!C62*4)+(Dec!C62*3)+(Jan!C62*2)+(Feb!C62*1)</f>
        <v>12666</v>
      </c>
      <c r="E62" s="8"/>
      <c r="F62" s="31">
        <f>(Jul!E62*8)+(Aug!E62*7)+(Sep!E62*6)+(Oct!E62*5)+(Nov!E62*4)+(Dec!E62*3)+(Jan!E62*2)+(Feb!E62*1)</f>
        <v>0</v>
      </c>
      <c r="G62" s="8">
        <v>2379</v>
      </c>
      <c r="H62" s="31">
        <f>Jan!H62+G62</f>
        <v>10821</v>
      </c>
      <c r="I62" s="31">
        <f t="shared" si="0"/>
        <v>4059</v>
      </c>
      <c r="J62" s="31">
        <f t="shared" si="1"/>
        <v>23487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2148</v>
      </c>
      <c r="D63" s="31">
        <f>(Jul!C63*8)+(Aug!C63*7)+(Sep!C63*6)+(Oct!C63*5)+(Nov!C63*4)+(Dec!C63*3)+(Jan!C63*2)+(Feb!C63*1)</f>
        <v>63831</v>
      </c>
      <c r="E63" s="8"/>
      <c r="F63" s="31">
        <f>(Jul!E63*8)+(Aug!E63*7)+(Sep!E63*6)+(Oct!E63*5)+(Nov!E63*4)+(Dec!E63*3)+(Jan!E63*2)+(Feb!E63*1)</f>
        <v>0</v>
      </c>
      <c r="G63" s="8">
        <v>2831</v>
      </c>
      <c r="H63" s="31">
        <f>Jan!H63+G63</f>
        <v>133653</v>
      </c>
      <c r="I63" s="31">
        <f t="shared" si="0"/>
        <v>4979</v>
      </c>
      <c r="J63" s="31">
        <f t="shared" si="1"/>
        <v>197484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13192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18020</v>
      </c>
      <c r="I64" s="31">
        <f t="shared" ref="I64:I71" si="2">C64+E64+G64</f>
        <v>0</v>
      </c>
      <c r="J64" s="31">
        <f t="shared" ref="J64:J71" si="3">D64+F64+H64</f>
        <v>31212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2903</v>
      </c>
      <c r="D66" s="31">
        <f>(Jul!C66*8)+(Aug!C66*7)+(Sep!C66*6)+(Oct!C66*5)+(Nov!C66*4)+(Dec!C66*3)+(Jan!C66*2)+(Feb!C66*1)</f>
        <v>10323</v>
      </c>
      <c r="E66" s="8"/>
      <c r="F66" s="31">
        <f>(Jul!E66*8)+(Aug!E66*7)+(Sep!E66*6)+(Oct!E66*5)+(Nov!E66*4)+(Dec!E66*3)+(Jan!E66*2)+(Feb!E66*1)</f>
        <v>0</v>
      </c>
      <c r="G66" s="8">
        <v>2840</v>
      </c>
      <c r="H66" s="31">
        <f>Jan!H66+G66</f>
        <v>5160</v>
      </c>
      <c r="I66" s="31">
        <f t="shared" si="2"/>
        <v>5743</v>
      </c>
      <c r="J66" s="31">
        <f t="shared" si="3"/>
        <v>15483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30946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8321</v>
      </c>
      <c r="I69" s="31">
        <f t="shared" si="2"/>
        <v>0</v>
      </c>
      <c r="J69" s="31">
        <f t="shared" si="3"/>
        <v>39267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19888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17491</v>
      </c>
      <c r="I70" s="31">
        <f t="shared" si="2"/>
        <v>0</v>
      </c>
      <c r="J70" s="31">
        <f t="shared" si="3"/>
        <v>37379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10705</v>
      </c>
      <c r="D71" s="31">
        <f>(Jul!C71*8)+(Aug!C71*7)+(Sep!C71*6)+(Oct!C71*5)+(Nov!C71*4)+(Dec!C71*3)+(Jan!C71*2)+(Feb!C71*1)</f>
        <v>239303</v>
      </c>
      <c r="E71" s="8"/>
      <c r="F71" s="31">
        <f>(Jul!E71*8)+(Aug!E71*7)+(Sep!E71*6)+(Oct!E71*5)+(Nov!E71*4)+(Dec!E71*3)+(Jan!E71*2)+(Feb!E71*1)</f>
        <v>0</v>
      </c>
      <c r="G71" s="8">
        <v>42523</v>
      </c>
      <c r="H71" s="31">
        <f>Jan!H71+G71</f>
        <v>327728</v>
      </c>
      <c r="I71" s="31">
        <f t="shared" si="2"/>
        <v>53228</v>
      </c>
      <c r="J71" s="31">
        <f t="shared" si="3"/>
        <v>567031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48705</v>
      </c>
      <c r="D72" s="32">
        <f t="shared" si="4"/>
        <v>2102907</v>
      </c>
      <c r="E72" s="32">
        <f t="shared" si="4"/>
        <v>1228</v>
      </c>
      <c r="F72" s="32">
        <f t="shared" si="4"/>
        <v>10493</v>
      </c>
      <c r="G72" s="32">
        <f t="shared" si="4"/>
        <v>496769</v>
      </c>
      <c r="H72" s="32">
        <f t="shared" si="4"/>
        <v>2673626</v>
      </c>
      <c r="I72" s="32">
        <f t="shared" si="4"/>
        <v>546702</v>
      </c>
      <c r="J72" s="32">
        <f t="shared" si="4"/>
        <v>4787026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175220</v>
      </c>
      <c r="D73" s="32">
        <f t="shared" si="5"/>
        <v>4098793</v>
      </c>
      <c r="E73" s="32">
        <f t="shared" si="5"/>
        <v>0</v>
      </c>
      <c r="F73" s="32">
        <f t="shared" si="5"/>
        <v>87671</v>
      </c>
      <c r="G73" s="32">
        <f t="shared" si="5"/>
        <v>1220922</v>
      </c>
      <c r="H73" s="32">
        <f t="shared" si="5"/>
        <v>7240601</v>
      </c>
      <c r="I73" s="32">
        <f t="shared" si="5"/>
        <v>1396142</v>
      </c>
      <c r="J73" s="32">
        <f t="shared" si="5"/>
        <v>11427065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223925</v>
      </c>
      <c r="D74" s="31">
        <f>SUM(D72:D73)</f>
        <v>6201700</v>
      </c>
      <c r="E74" s="32">
        <f t="shared" ref="E74:J74" si="6">SUM(E72:E73)</f>
        <v>1228</v>
      </c>
      <c r="F74" s="32">
        <f t="shared" si="6"/>
        <v>98164</v>
      </c>
      <c r="G74" s="32">
        <f t="shared" si="6"/>
        <v>1717691</v>
      </c>
      <c r="H74" s="32">
        <f t="shared" si="6"/>
        <v>9914227</v>
      </c>
      <c r="I74" s="32">
        <f t="shared" si="6"/>
        <v>1942844</v>
      </c>
      <c r="J74" s="32">
        <f t="shared" si="6"/>
        <v>16214091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32" activePane="bottomLeft" state="frozen"/>
      <selection pane="bottomLeft" activeCell="L43" sqref="L43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26845</v>
      </c>
      <c r="D5" s="31">
        <f>(Jul!C5*9)+(Aug!C5*8)+(Sep!C5*7)+(Oct!C5*6)+(Nov!C5*5)+(Dec!C5*4)+(Jan!C5*3)+(Feb!C5*2)+(Mar!C5*1)</f>
        <v>522623</v>
      </c>
      <c r="E5" s="8">
        <v>2000</v>
      </c>
      <c r="F5" s="31">
        <f>(Jul!E5*9)+(Aug!E5*8)+(Sep!E5*7)+(Oct!E5*6)+(Nov!E5*5)+(Dec!E5*4)+(Jan!E5*3)+(Feb!E5*2)+(Mar!E5*1)</f>
        <v>6904</v>
      </c>
      <c r="G5" s="8">
        <v>152325</v>
      </c>
      <c r="H5" s="31">
        <f>Feb!H5+G5</f>
        <v>869126</v>
      </c>
      <c r="I5" s="31">
        <f t="shared" ref="I5:I63" si="0">C5+E5+G5</f>
        <v>181170</v>
      </c>
      <c r="J5" s="31">
        <f t="shared" ref="J5:J63" si="1">D5+F5+H5</f>
        <v>1398653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3216</v>
      </c>
      <c r="D6" s="31">
        <f>(Jul!C6*9)+(Aug!C6*8)+(Sep!C6*7)+(Oct!C6*6)+(Nov!C6*5)+(Dec!C6*4)+(Jan!C6*3)+(Feb!C6*2)+(Mar!C6*1)</f>
        <v>75951</v>
      </c>
      <c r="E6" s="8"/>
      <c r="F6" s="31">
        <f>(Jul!E6*9)+(Aug!E6*8)+(Sep!E6*7)+(Oct!E6*6)+(Nov!E6*5)+(Dec!E6*4)+(Jan!E6*3)+(Feb!E6*2)+(Mar!E6*1)</f>
        <v>3684</v>
      </c>
      <c r="G6" s="8">
        <v>12815</v>
      </c>
      <c r="H6" s="31">
        <f>Feb!H6+G6</f>
        <v>100931</v>
      </c>
      <c r="I6" s="31">
        <f t="shared" si="0"/>
        <v>16031</v>
      </c>
      <c r="J6" s="31">
        <f t="shared" si="1"/>
        <v>180566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2558</v>
      </c>
      <c r="D7" s="31">
        <f>(Jul!C7*9)+(Aug!C7*8)+(Sep!C7*7)+(Oct!C7*6)+(Nov!C7*5)+(Dec!C7*4)+(Jan!C7*3)+(Feb!C7*2)+(Mar!C7*1)</f>
        <v>10115</v>
      </c>
      <c r="E7" s="8"/>
      <c r="F7" s="31">
        <f>(Jul!E7*9)+(Aug!E7*8)+(Sep!E7*7)+(Oct!E7*6)+(Nov!E7*5)+(Dec!E7*4)+(Jan!E7*3)+(Feb!E7*2)+(Mar!E7*1)</f>
        <v>0</v>
      </c>
      <c r="G7" s="8">
        <v>5953</v>
      </c>
      <c r="H7" s="31">
        <f>Feb!H7+G7</f>
        <v>24940</v>
      </c>
      <c r="I7" s="31">
        <f t="shared" si="0"/>
        <v>8511</v>
      </c>
      <c r="J7" s="31">
        <f t="shared" si="1"/>
        <v>35055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16788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10772</v>
      </c>
      <c r="I8" s="31">
        <f t="shared" si="0"/>
        <v>0</v>
      </c>
      <c r="J8" s="31">
        <f t="shared" si="1"/>
        <v>27560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766</v>
      </c>
      <c r="D9" s="31">
        <f>(Jul!C9*9)+(Aug!C9*8)+(Sep!C9*7)+(Oct!C9*6)+(Nov!C9*5)+(Dec!C9*4)+(Jan!C9*3)+(Feb!C9*2)+(Mar!C9*1)</f>
        <v>166586</v>
      </c>
      <c r="E9" s="8"/>
      <c r="F9" s="31">
        <f>(Jul!E9*9)+(Aug!E9*8)+(Sep!E9*7)+(Oct!E9*6)+(Nov!E9*5)+(Dec!E9*4)+(Jan!E9*3)+(Feb!E9*2)+(Mar!E9*1)</f>
        <v>0</v>
      </c>
      <c r="G9" s="8">
        <v>24910</v>
      </c>
      <c r="H9" s="31">
        <f>Feb!H9+G9</f>
        <v>232475</v>
      </c>
      <c r="I9" s="31">
        <f t="shared" si="0"/>
        <v>25676</v>
      </c>
      <c r="J9" s="31">
        <f t="shared" si="1"/>
        <v>399061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6410</v>
      </c>
      <c r="D10" s="31">
        <f>(Jul!C10*9)+(Aug!C10*8)+(Sep!C10*7)+(Oct!C10*6)+(Nov!C10*5)+(Dec!C10*4)+(Jan!C10*3)+(Feb!C10*2)+(Mar!C10*1)</f>
        <v>202136</v>
      </c>
      <c r="E10" s="8">
        <v>1000</v>
      </c>
      <c r="F10" s="31">
        <f>(Jul!E10*9)+(Aug!E10*8)+(Sep!E10*7)+(Oct!E10*6)+(Nov!E10*5)+(Dec!E10*4)+(Jan!E10*3)+(Feb!E10*2)+(Mar!E10*1)</f>
        <v>1000</v>
      </c>
      <c r="G10" s="8">
        <v>127644</v>
      </c>
      <c r="H10" s="31">
        <f>Feb!H10+G10</f>
        <v>460475</v>
      </c>
      <c r="I10" s="31">
        <f t="shared" si="0"/>
        <v>135054</v>
      </c>
      <c r="J10" s="31">
        <f t="shared" si="1"/>
        <v>663611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1405</v>
      </c>
      <c r="D11" s="31">
        <f>(Jul!C11*9)+(Aug!C11*8)+(Sep!C11*7)+(Oct!C11*6)+(Nov!C11*5)+(Dec!C11*4)+(Jan!C11*3)+(Feb!C11*2)+(Mar!C11*1)</f>
        <v>27593</v>
      </c>
      <c r="E11" s="8"/>
      <c r="F11" s="31">
        <f>(Jul!E11*9)+(Aug!E11*8)+(Sep!E11*7)+(Oct!E11*6)+(Nov!E11*5)+(Dec!E11*4)+(Jan!E11*3)+(Feb!E11*2)+(Mar!E11*1)</f>
        <v>0</v>
      </c>
      <c r="G11" s="8">
        <v>36783</v>
      </c>
      <c r="H11" s="31">
        <f>Feb!H11+G11</f>
        <v>48222</v>
      </c>
      <c r="I11" s="31">
        <f t="shared" si="0"/>
        <v>38188</v>
      </c>
      <c r="J11" s="31">
        <f t="shared" si="1"/>
        <v>75815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3477</v>
      </c>
      <c r="D12" s="31">
        <f>(Jul!C12*9)+(Aug!C12*8)+(Sep!C12*7)+(Oct!C12*6)+(Nov!C12*5)+(Dec!C12*4)+(Jan!C12*3)+(Feb!C12*2)+(Mar!C12*1)</f>
        <v>6534</v>
      </c>
      <c r="E12" s="8"/>
      <c r="F12" s="31">
        <f>(Jul!E12*9)+(Aug!E12*8)+(Sep!E12*7)+(Oct!E12*6)+(Nov!E12*5)+(Dec!E12*4)+(Jan!E12*3)+(Feb!E12*2)+(Mar!E12*1)</f>
        <v>0</v>
      </c>
      <c r="G12" s="8">
        <v>9246</v>
      </c>
      <c r="H12" s="31">
        <f>Feb!H12+G12</f>
        <v>26976</v>
      </c>
      <c r="I12" s="31">
        <f t="shared" si="0"/>
        <v>12723</v>
      </c>
      <c r="J12" s="31">
        <f t="shared" si="1"/>
        <v>33510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154</v>
      </c>
      <c r="D13" s="31">
        <f>(Jul!C13*9)+(Aug!C13*8)+(Sep!C13*7)+(Oct!C13*6)+(Nov!C13*5)+(Dec!C13*4)+(Jan!C13*3)+(Feb!C13*2)+(Mar!C13*1)</f>
        <v>35908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65702</v>
      </c>
      <c r="I13" s="31">
        <f t="shared" si="0"/>
        <v>154</v>
      </c>
      <c r="J13" s="31">
        <f t="shared" si="1"/>
        <v>101610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1123</v>
      </c>
      <c r="D14" s="31">
        <f>(Jul!C14*9)+(Aug!C14*8)+(Sep!C14*7)+(Oct!C14*6)+(Nov!C14*5)+(Dec!C14*4)+(Jan!C14*3)+(Feb!C14*2)+(Mar!C14*1)</f>
        <v>82700</v>
      </c>
      <c r="E14" s="8"/>
      <c r="F14" s="31">
        <f>(Jul!E14*9)+(Aug!E14*8)+(Sep!E14*7)+(Oct!E14*6)+(Nov!E14*5)+(Dec!E14*4)+(Jan!E14*3)+(Feb!E14*2)+(Mar!E14*1)</f>
        <v>0</v>
      </c>
      <c r="G14" s="8">
        <v>87171</v>
      </c>
      <c r="H14" s="31">
        <f>Feb!H14+G14</f>
        <v>246256</v>
      </c>
      <c r="I14" s="31">
        <f t="shared" si="0"/>
        <v>88294</v>
      </c>
      <c r="J14" s="31">
        <f t="shared" si="1"/>
        <v>328956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1261</v>
      </c>
      <c r="D15" s="31">
        <f>(Jul!C15*9)+(Aug!C15*8)+(Sep!C15*7)+(Oct!C15*6)+(Nov!C15*5)+(Dec!C15*4)+(Jan!C15*3)+(Feb!C15*2)+(Mar!C15*1)</f>
        <v>41302</v>
      </c>
      <c r="E15" s="8"/>
      <c r="F15" s="31">
        <f>(Jul!E15*9)+(Aug!E15*8)+(Sep!E15*7)+(Oct!E15*6)+(Nov!E15*5)+(Dec!E15*4)+(Jan!E15*3)+(Feb!E15*2)+(Mar!E15*1)</f>
        <v>0</v>
      </c>
      <c r="G15" s="8">
        <v>8748</v>
      </c>
      <c r="H15" s="31">
        <f>Feb!H15+G15</f>
        <v>29903</v>
      </c>
      <c r="I15" s="31">
        <f t="shared" si="0"/>
        <v>10009</v>
      </c>
      <c r="J15" s="31">
        <f t="shared" si="1"/>
        <v>71205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6310</v>
      </c>
      <c r="D16" s="31">
        <f>(Jul!C16*9)+(Aug!C16*8)+(Sep!C16*7)+(Oct!C16*6)+(Nov!C16*5)+(Dec!C16*4)+(Jan!C16*3)+(Feb!C16*2)+(Mar!C16*1)</f>
        <v>161412</v>
      </c>
      <c r="E16" s="8"/>
      <c r="F16" s="31">
        <f>(Jul!E16*9)+(Aug!E16*8)+(Sep!E16*7)+(Oct!E16*6)+(Nov!E16*5)+(Dec!E16*4)+(Jan!E16*3)+(Feb!E16*2)+(Mar!E16*1)</f>
        <v>0</v>
      </c>
      <c r="G16" s="8">
        <v>18524</v>
      </c>
      <c r="H16" s="31">
        <f>Feb!H16+G16</f>
        <v>229222</v>
      </c>
      <c r="I16" s="31">
        <f t="shared" si="0"/>
        <v>24834</v>
      </c>
      <c r="J16" s="31">
        <f t="shared" si="1"/>
        <v>390634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1658</v>
      </c>
      <c r="D17" s="31">
        <f>(Jul!C17*9)+(Aug!C17*8)+(Sep!C17*7)+(Oct!C17*6)+(Nov!C17*5)+(Dec!C17*4)+(Jan!C17*3)+(Feb!C17*2)+(Mar!C17*1)</f>
        <v>54723</v>
      </c>
      <c r="E17" s="8"/>
      <c r="F17" s="31">
        <f>(Jul!E17*9)+(Aug!E17*8)+(Sep!E17*7)+(Oct!E17*6)+(Nov!E17*5)+(Dec!E17*4)+(Jan!E17*3)+(Feb!E17*2)+(Mar!E17*1)</f>
        <v>0</v>
      </c>
      <c r="G17" s="8">
        <v>11500</v>
      </c>
      <c r="H17" s="31">
        <f>Feb!H17+G17</f>
        <v>66029</v>
      </c>
      <c r="I17" s="31">
        <f t="shared" si="0"/>
        <v>13158</v>
      </c>
      <c r="J17" s="31">
        <f t="shared" si="1"/>
        <v>120752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15530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9171</v>
      </c>
      <c r="I20" s="31">
        <f t="shared" si="0"/>
        <v>0</v>
      </c>
      <c r="J20" s="31">
        <f t="shared" si="1"/>
        <v>24701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850</v>
      </c>
      <c r="D21" s="31">
        <f>(Jul!C21*9)+(Aug!C21*8)+(Sep!C21*7)+(Oct!C21*6)+(Nov!C21*5)+(Dec!C21*4)+(Jan!C21*3)+(Feb!C21*2)+(Mar!C21*1)</f>
        <v>75293</v>
      </c>
      <c r="E21" s="8"/>
      <c r="F21" s="31">
        <f>(Jul!E21*9)+(Aug!E21*8)+(Sep!E21*7)+(Oct!E21*6)+(Nov!E21*5)+(Dec!E21*4)+(Jan!E21*3)+(Feb!E21*2)+(Mar!E21*1)</f>
        <v>0</v>
      </c>
      <c r="G21" s="8">
        <v>2313</v>
      </c>
      <c r="H21" s="31">
        <f>Feb!H21+G21</f>
        <v>149929</v>
      </c>
      <c r="I21" s="31">
        <f t="shared" si="0"/>
        <v>3163</v>
      </c>
      <c r="J21" s="31">
        <f t="shared" si="1"/>
        <v>225222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20595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10369</v>
      </c>
      <c r="I22" s="31">
        <f t="shared" si="0"/>
        <v>0</v>
      </c>
      <c r="J22" s="31">
        <f t="shared" si="1"/>
        <v>30964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1483</v>
      </c>
      <c r="D24" s="31">
        <f>(Jul!C24*9)+(Aug!C24*8)+(Sep!C24*7)+(Oct!C24*6)+(Nov!C24*5)+(Dec!C24*4)+(Jan!C24*3)+(Feb!C24*2)+(Mar!C24*1)</f>
        <v>54082</v>
      </c>
      <c r="E24" s="8"/>
      <c r="F24" s="31">
        <f>(Jul!E24*9)+(Aug!E24*8)+(Sep!E24*7)+(Oct!E24*6)+(Nov!E24*5)+(Dec!E24*4)+(Jan!E24*3)+(Feb!E24*2)+(Mar!E24*1)</f>
        <v>4584</v>
      </c>
      <c r="G24" s="8"/>
      <c r="H24" s="31">
        <f>Feb!H24+G24</f>
        <v>32333</v>
      </c>
      <c r="I24" s="31">
        <f t="shared" si="0"/>
        <v>1483</v>
      </c>
      <c r="J24" s="31">
        <f t="shared" si="1"/>
        <v>90999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285</v>
      </c>
      <c r="D25" s="31">
        <f>(Jul!C25*9)+(Aug!C25*8)+(Sep!C25*7)+(Oct!C25*6)+(Nov!C25*5)+(Dec!C25*4)+(Jan!C25*3)+(Feb!C25*2)+(Mar!C25*1)</f>
        <v>28024</v>
      </c>
      <c r="E25" s="8"/>
      <c r="F25" s="31">
        <f>(Jul!E25*9)+(Aug!E25*8)+(Sep!E25*7)+(Oct!E25*6)+(Nov!E25*5)+(Dec!E25*4)+(Jan!E25*3)+(Feb!E25*2)+(Mar!E25*1)</f>
        <v>0</v>
      </c>
      <c r="G25" s="1">
        <v>569</v>
      </c>
      <c r="H25" s="31">
        <f>Feb!H25+G26</f>
        <v>19659</v>
      </c>
      <c r="I25" s="31">
        <f>C25+E25+G26</f>
        <v>4958</v>
      </c>
      <c r="J25" s="31">
        <f t="shared" si="1"/>
        <v>47683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2458</v>
      </c>
      <c r="D26" s="31">
        <f>(Jul!C26*9)+(Aug!C26*8)+(Sep!C26*7)+(Oct!C26*6)+(Nov!C26*5)+(Dec!C26*4)+(Jan!C26*3)+(Feb!C26*2)+(Mar!C26*1)</f>
        <v>67047</v>
      </c>
      <c r="E26" s="8"/>
      <c r="F26" s="31">
        <f>(Jul!E26*9)+(Aug!E26*8)+(Sep!E26*7)+(Oct!E26*6)+(Nov!E26*5)+(Dec!E26*4)+(Jan!E26*3)+(Feb!E26*2)+(Mar!E26*1)</f>
        <v>0</v>
      </c>
      <c r="G26" s="8">
        <v>4673</v>
      </c>
      <c r="H26" s="31">
        <f>Feb!H26+G26</f>
        <v>112406</v>
      </c>
      <c r="I26" s="31">
        <f>C26+E26+G26</f>
        <v>7131</v>
      </c>
      <c r="J26" s="31">
        <f t="shared" si="1"/>
        <v>179453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48696</v>
      </c>
      <c r="E27" s="8"/>
      <c r="F27" s="31">
        <f>(Jul!E27*9)+(Aug!E27*8)+(Sep!E27*7)+(Oct!E27*6)+(Nov!E27*5)+(Dec!E27*4)+(Jan!E27*3)+(Feb!E27*2)+(Mar!E27*1)</f>
        <v>0</v>
      </c>
      <c r="G27" s="8">
        <v>2133</v>
      </c>
      <c r="H27" s="31">
        <f>Feb!H27+G27</f>
        <v>23961</v>
      </c>
      <c r="I27" s="31">
        <f t="shared" si="0"/>
        <v>2133</v>
      </c>
      <c r="J27" s="31">
        <f t="shared" si="1"/>
        <v>72657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18871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13922</v>
      </c>
      <c r="I28" s="31">
        <f t="shared" si="0"/>
        <v>0</v>
      </c>
      <c r="J28" s="31">
        <f t="shared" si="1"/>
        <v>32793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283</v>
      </c>
      <c r="D29" s="31">
        <f>(Jul!C29*9)+(Aug!C29*8)+(Sep!C29*7)+(Oct!C29*6)+(Nov!C29*5)+(Dec!C29*4)+(Jan!C29*3)+(Feb!C29*2)+(Mar!C29*1)</f>
        <v>4973</v>
      </c>
      <c r="E29" s="8"/>
      <c r="F29" s="31">
        <f>(Jul!E29*9)+(Aug!E29*8)+(Sep!E29*7)+(Oct!E29*6)+(Nov!E29*5)+(Dec!E29*4)+(Jan!E29*3)+(Feb!E29*2)+(Mar!E29*1)</f>
        <v>0</v>
      </c>
      <c r="G29" s="8">
        <v>566</v>
      </c>
      <c r="H29" s="31">
        <f>Feb!H29+G29</f>
        <v>3468</v>
      </c>
      <c r="I29" s="31">
        <f t="shared" si="0"/>
        <v>849</v>
      </c>
      <c r="J29" s="31">
        <f t="shared" si="1"/>
        <v>8441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3383</v>
      </c>
      <c r="D30" s="31">
        <f>(Jul!C30*9)+(Aug!C30*8)+(Sep!C30*7)+(Oct!C30*6)+(Nov!C30*5)+(Dec!C30*4)+(Jan!C30*3)+(Feb!C30*2)+(Mar!C30*1)</f>
        <v>36678</v>
      </c>
      <c r="E30" s="8"/>
      <c r="F30" s="31">
        <f>(Jul!E30*9)+(Aug!E30*8)+(Sep!E30*7)+(Oct!E30*6)+(Nov!E30*5)+(Dec!E30*4)+(Jan!E30*3)+(Feb!E30*2)+(Mar!E30*1)</f>
        <v>0</v>
      </c>
      <c r="G30" s="8">
        <v>3516</v>
      </c>
      <c r="H30" s="31">
        <f>Feb!H30+G30</f>
        <v>25557</v>
      </c>
      <c r="I30" s="31">
        <f t="shared" si="0"/>
        <v>6899</v>
      </c>
      <c r="J30" s="31">
        <f t="shared" si="1"/>
        <v>62235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1702</v>
      </c>
      <c r="D31" s="31">
        <f>(Jul!C31*9)+(Aug!C31*8)+(Sep!C31*7)+(Oct!C31*6)+(Nov!C31*5)+(Dec!C31*4)+(Jan!C31*3)+(Feb!C31*2)+(Mar!C31*1)</f>
        <v>801882</v>
      </c>
      <c r="E31" s="8"/>
      <c r="F31" s="31">
        <f>(Jul!E31*9)+(Aug!E31*8)+(Sep!E31*7)+(Oct!E31*6)+(Nov!E31*5)+(Dec!E31*4)+(Jan!E31*3)+(Feb!E31*2)+(Mar!E31*1)</f>
        <v>2456</v>
      </c>
      <c r="G31" s="8">
        <v>937</v>
      </c>
      <c r="H31" s="31">
        <f>Feb!H31+G31</f>
        <v>376252</v>
      </c>
      <c r="I31" s="31">
        <f t="shared" si="0"/>
        <v>2639</v>
      </c>
      <c r="J31" s="31">
        <f t="shared" si="1"/>
        <v>1180590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1211</v>
      </c>
      <c r="D32" s="31">
        <f>(Jul!C32*9)+(Aug!C32*8)+(Sep!C32*7)+(Oct!C32*6)+(Nov!C32*5)+(Dec!C32*4)+(Jan!C32*3)+(Feb!C32*2)+(Mar!C32*1)</f>
        <v>67410</v>
      </c>
      <c r="E32" s="8"/>
      <c r="F32" s="31">
        <f>(Jul!E32*9)+(Aug!E32*8)+(Sep!E32*7)+(Oct!E32*6)+(Nov!E32*5)+(Dec!E32*4)+(Jan!E32*3)+(Feb!E32*2)+(Mar!E32*1)</f>
        <v>0</v>
      </c>
      <c r="G32" s="8">
        <v>3860</v>
      </c>
      <c r="H32" s="31">
        <f>Feb!H32+G32</f>
        <v>77239</v>
      </c>
      <c r="I32" s="31">
        <f t="shared" si="0"/>
        <v>5071</v>
      </c>
      <c r="J32" s="31">
        <f t="shared" si="1"/>
        <v>144649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10054</v>
      </c>
      <c r="D33" s="31">
        <f>(Jul!C33*9)+(Aug!C33*8)+(Sep!C33*7)+(Oct!C33*6)+(Nov!C33*5)+(Dec!C33*4)+(Jan!C33*3)+(Feb!C33*2)+(Mar!C33*1)</f>
        <v>218180</v>
      </c>
      <c r="E33" s="8"/>
      <c r="F33" s="31">
        <f>(Jul!E33*9)+(Aug!E33*8)+(Sep!E33*7)+(Oct!E33*6)+(Nov!E33*5)+(Dec!E33*4)+(Jan!E33*3)+(Feb!E33*2)+(Mar!E33*1)</f>
        <v>11871</v>
      </c>
      <c r="G33" s="8">
        <v>15566</v>
      </c>
      <c r="H33" s="31">
        <f>Feb!H33+G33</f>
        <v>361617</v>
      </c>
      <c r="I33" s="31">
        <f t="shared" si="0"/>
        <v>25620</v>
      </c>
      <c r="J33" s="31">
        <f t="shared" si="1"/>
        <v>591668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20659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1651</v>
      </c>
      <c r="I34" s="31">
        <f t="shared" si="0"/>
        <v>0</v>
      </c>
      <c r="J34" s="31">
        <f t="shared" si="1"/>
        <v>22310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6786</v>
      </c>
      <c r="D35" s="31">
        <f>(Jul!C35*9)+(Aug!C35*8)+(Sep!C35*7)+(Oct!C35*6)+(Nov!C35*5)+(Dec!C35*4)+(Jan!C35*3)+(Feb!C35*2)+(Mar!C35*1)</f>
        <v>298564</v>
      </c>
      <c r="E35" s="8"/>
      <c r="F35" s="31">
        <f>(Jul!E35*9)+(Aug!E35*8)+(Sep!E35*7)+(Oct!E35*6)+(Nov!E35*5)+(Dec!E35*4)+(Jan!E35*3)+(Feb!E35*2)+(Mar!E35*1)</f>
        <v>23227</v>
      </c>
      <c r="G35" s="8">
        <v>9106</v>
      </c>
      <c r="H35" s="31">
        <f>Feb!H35+G35</f>
        <v>362787</v>
      </c>
      <c r="I35" s="31">
        <f t="shared" si="0"/>
        <v>15892</v>
      </c>
      <c r="J35" s="31">
        <f t="shared" si="1"/>
        <v>684578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17861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10321</v>
      </c>
      <c r="I37" s="31">
        <f t="shared" si="0"/>
        <v>0</v>
      </c>
      <c r="J37" s="31">
        <f t="shared" si="1"/>
        <v>28182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422</v>
      </c>
      <c r="D38" s="31">
        <f>(Jul!C38*9)+(Aug!C38*8)+(Sep!C38*7)+(Oct!C38*6)+(Nov!C38*5)+(Dec!C38*4)+(Jan!C38*3)+(Feb!C38*2)+(Mar!C38*1)</f>
        <v>100741</v>
      </c>
      <c r="E38" s="8"/>
      <c r="F38" s="31">
        <f>(Jul!E38*9)+(Aug!E38*8)+(Sep!E38*7)+(Oct!E38*6)+(Nov!E38*5)+(Dec!E38*4)+(Jan!E38*3)+(Feb!E38*2)+(Mar!E38*1)</f>
        <v>6688</v>
      </c>
      <c r="G38" s="8">
        <v>1476</v>
      </c>
      <c r="H38" s="31">
        <f>Feb!H38+G38</f>
        <v>90262</v>
      </c>
      <c r="I38" s="31">
        <f t="shared" si="0"/>
        <v>1898</v>
      </c>
      <c r="J38" s="31">
        <f t="shared" si="1"/>
        <v>197691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6540</v>
      </c>
      <c r="D39" s="31">
        <f>(Jul!C39*9)+(Aug!C39*8)+(Sep!C39*7)+(Oct!C39*6)+(Nov!C39*5)+(Dec!C39*4)+(Jan!C39*3)+(Feb!C39*2)+(Mar!C39*1)</f>
        <v>348399</v>
      </c>
      <c r="E39" s="8"/>
      <c r="F39" s="31">
        <f>(Jul!E39*9)+(Aug!E39*8)+(Sep!E39*7)+(Oct!E39*6)+(Nov!E39*5)+(Dec!E39*4)+(Jan!E39*3)+(Feb!E39*2)+(Mar!E39*1)</f>
        <v>0</v>
      </c>
      <c r="G39" s="8">
        <v>15927</v>
      </c>
      <c r="H39" s="31">
        <f>Feb!H39+G39</f>
        <v>740991</v>
      </c>
      <c r="I39" s="31">
        <f t="shared" si="0"/>
        <v>22467</v>
      </c>
      <c r="J39" s="31">
        <f t="shared" si="1"/>
        <v>1089390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108718</v>
      </c>
      <c r="E40" s="8"/>
      <c r="F40" s="31">
        <f>(Jul!E40*9)+(Aug!E40*8)+(Sep!E40*7)+(Oct!E40*6)+(Nov!E40*5)+(Dec!E40*4)+(Jan!E40*3)+(Feb!E40*2)+(Mar!E40*1)</f>
        <v>22589</v>
      </c>
      <c r="G40" s="8"/>
      <c r="H40" s="31">
        <f>Feb!H40+G40</f>
        <v>314432</v>
      </c>
      <c r="I40" s="31">
        <f t="shared" si="0"/>
        <v>0</v>
      </c>
      <c r="J40" s="31">
        <f t="shared" si="1"/>
        <v>445739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76680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84768</v>
      </c>
      <c r="I41" s="31">
        <f t="shared" si="0"/>
        <v>0</v>
      </c>
      <c r="J41" s="31">
        <f t="shared" si="1"/>
        <v>161448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1799</v>
      </c>
      <c r="D42" s="31">
        <f>(Jul!C42*9)+(Aug!C42*8)+(Sep!C42*7)+(Oct!C42*6)+(Nov!C42*5)+(Dec!C42*4)+(Jan!C42*3)+(Feb!C42*2)+(Mar!C42*1)</f>
        <v>76176</v>
      </c>
      <c r="E42" s="8"/>
      <c r="F42" s="31">
        <f>(Jul!E42*9)+(Aug!E42*8)+(Sep!E42*7)+(Oct!E42*6)+(Nov!E42*5)+(Dec!E42*4)+(Jan!E42*3)+(Feb!E42*2)+(Mar!E42*1)</f>
        <v>0</v>
      </c>
      <c r="H42" s="31">
        <f>Feb!H42+G43</f>
        <v>77924</v>
      </c>
      <c r="I42" s="31">
        <f>C42+E42+G43</f>
        <v>53402</v>
      </c>
      <c r="J42" s="31">
        <f t="shared" si="1"/>
        <v>154100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8676</v>
      </c>
      <c r="D43" s="31">
        <f>(Jul!C43*9)+(Aug!C43*8)+(Sep!C43*7)+(Oct!C43*6)+(Nov!C43*5)+(Dec!C43*4)+(Jan!C43*3)+(Feb!C43*2)+(Mar!C43*1)</f>
        <v>179942</v>
      </c>
      <c r="E43" s="8"/>
      <c r="F43" s="31">
        <f>(Jul!E43*9)+(Aug!E43*8)+(Sep!E43*7)+(Oct!E43*6)+(Nov!E43*5)+(Dec!E43*4)+(Jan!E43*3)+(Feb!E43*2)+(Mar!E43*1)</f>
        <v>1200</v>
      </c>
      <c r="G43" s="8">
        <v>51603</v>
      </c>
      <c r="H43" s="31">
        <f>Feb!H43+G43</f>
        <v>320533</v>
      </c>
      <c r="I43" s="31">
        <f>C43+E43+G43</f>
        <v>60279</v>
      </c>
      <c r="J43" s="31">
        <f t="shared" si="1"/>
        <v>501675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4024</v>
      </c>
      <c r="D44" s="31">
        <f>(Jul!C44*9)+(Aug!C44*8)+(Sep!C44*7)+(Oct!C44*6)+(Nov!C44*5)+(Dec!C44*4)+(Jan!C44*3)+(Feb!C44*2)+(Mar!C44*1)</f>
        <v>286960</v>
      </c>
      <c r="E44" s="8"/>
      <c r="F44" s="31">
        <f>(Jul!E44*9)+(Aug!E44*8)+(Sep!E44*7)+(Oct!E44*6)+(Nov!E44*5)+(Dec!E44*4)+(Jan!E44*3)+(Feb!E44*2)+(Mar!E44*1)</f>
        <v>0</v>
      </c>
      <c r="G44" s="8">
        <v>53834</v>
      </c>
      <c r="H44" s="31">
        <f>Feb!H44+G44</f>
        <v>555965</v>
      </c>
      <c r="I44" s="31">
        <f t="shared" si="0"/>
        <v>57858</v>
      </c>
      <c r="J44" s="31">
        <f t="shared" si="1"/>
        <v>842925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628</v>
      </c>
      <c r="D45" s="31">
        <f>(Jul!C45*9)+(Aug!C45*8)+(Sep!C45*7)+(Oct!C45*6)+(Nov!C45*5)+(Dec!C45*4)+(Jan!C45*3)+(Feb!C45*2)+(Mar!C45*1)</f>
        <v>28689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188593</v>
      </c>
      <c r="I45" s="31">
        <f t="shared" si="0"/>
        <v>628</v>
      </c>
      <c r="J45" s="31">
        <f t="shared" si="1"/>
        <v>217282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6498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21496</v>
      </c>
      <c r="I46" s="31">
        <f t="shared" si="0"/>
        <v>0</v>
      </c>
      <c r="J46" s="31">
        <f t="shared" si="1"/>
        <v>27994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280762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208005</v>
      </c>
      <c r="I47" s="31">
        <f t="shared" si="0"/>
        <v>0</v>
      </c>
      <c r="J47" s="31">
        <f t="shared" si="1"/>
        <v>488767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5547</v>
      </c>
      <c r="D48" s="31">
        <f>(Jul!C48*9)+(Aug!C48*8)+(Sep!C48*7)+(Oct!C48*6)+(Nov!C48*5)+(Dec!C48*4)+(Jan!C48*3)+(Feb!C48*2)+(Mar!C48*1)</f>
        <v>318702</v>
      </c>
      <c r="E48" s="8"/>
      <c r="F48" s="31">
        <f>(Jul!E48*9)+(Aug!E48*8)+(Sep!E48*7)+(Oct!E48*6)+(Nov!E48*5)+(Dec!E48*4)+(Jan!E48*3)+(Feb!E48*2)+(Mar!E48*1)</f>
        <v>0</v>
      </c>
      <c r="G48" s="8">
        <v>23663</v>
      </c>
      <c r="H48" s="31">
        <f>Feb!H48+G48</f>
        <v>749202</v>
      </c>
      <c r="I48" s="31">
        <f t="shared" si="0"/>
        <v>29210</v>
      </c>
      <c r="J48" s="31">
        <f t="shared" si="1"/>
        <v>1067904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8666</v>
      </c>
      <c r="D49" s="31">
        <f>(Jul!C49*9)+(Aug!C49*8)+(Sep!C49*7)+(Oct!C49*6)+(Nov!C49*5)+(Dec!C49*4)+(Jan!C49*3)+(Feb!C49*2)+(Mar!C49*1)</f>
        <v>191270</v>
      </c>
      <c r="E49" s="8"/>
      <c r="F49" s="31">
        <f>(Jul!E49*9)+(Aug!E49*8)+(Sep!E49*7)+(Oct!E49*6)+(Nov!E49*5)+(Dec!E49*4)+(Jan!E49*3)+(Feb!E49*2)+(Mar!E49*1)</f>
        <v>0</v>
      </c>
      <c r="G49" s="8">
        <v>39433</v>
      </c>
      <c r="H49" s="31">
        <f>Feb!H49+G49</f>
        <v>142495</v>
      </c>
      <c r="I49" s="31">
        <f t="shared" si="0"/>
        <v>48099</v>
      </c>
      <c r="J49" s="31">
        <f t="shared" si="1"/>
        <v>333765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87777</v>
      </c>
      <c r="E50" s="8"/>
      <c r="F50" s="31">
        <f>(Jul!E50*9)+(Aug!E50*8)+(Sep!E50*7)+(Oct!E50*6)+(Nov!E50*5)+(Dec!E50*4)+(Jan!E50*3)+(Feb!E50*2)+(Mar!E50*1)</f>
        <v>10552</v>
      </c>
      <c r="G50" s="8"/>
      <c r="H50" s="31">
        <f>Feb!H50+G50</f>
        <v>64552</v>
      </c>
      <c r="I50" s="31">
        <f t="shared" si="0"/>
        <v>0</v>
      </c>
      <c r="J50" s="31">
        <f t="shared" si="1"/>
        <v>162881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294281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300735</v>
      </c>
      <c r="I51" s="31">
        <f t="shared" si="0"/>
        <v>0</v>
      </c>
      <c r="J51" s="31">
        <f t="shared" si="1"/>
        <v>595016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3317</v>
      </c>
      <c r="D52" s="31">
        <f>(Jul!C52*9)+(Aug!C52*8)+(Sep!C52*7)+(Oct!C52*6)+(Nov!C52*5)+(Dec!C52*4)+(Jan!C52*3)+(Feb!C52*2)+(Mar!C52*1)</f>
        <v>98798</v>
      </c>
      <c r="E52" s="8"/>
      <c r="F52" s="31">
        <f>(Jul!E52*9)+(Aug!E52*8)+(Sep!E52*7)+(Oct!E52*6)+(Nov!E52*5)+(Dec!E52*4)+(Jan!E52*3)+(Feb!E52*2)+(Mar!E52*1)</f>
        <v>0</v>
      </c>
      <c r="G52" s="8">
        <v>539</v>
      </c>
      <c r="H52" s="31">
        <f>Feb!H52+G52</f>
        <v>67457</v>
      </c>
      <c r="I52" s="31">
        <f t="shared" si="0"/>
        <v>3856</v>
      </c>
      <c r="J52" s="31">
        <f t="shared" si="1"/>
        <v>166255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2479</v>
      </c>
      <c r="D53" s="31">
        <f>(Jul!C53*9)+(Aug!C53*8)+(Sep!C53*7)+(Oct!C53*6)+(Nov!C53*5)+(Dec!C53*4)+(Jan!C53*3)+(Feb!C53*2)+(Mar!C53*1)</f>
        <v>5361</v>
      </c>
      <c r="E53" s="8"/>
      <c r="F53" s="31">
        <f>(Jul!E53*9)+(Aug!E53*8)+(Sep!E53*7)+(Oct!E53*6)+(Nov!E53*5)+(Dec!E53*4)+(Jan!E53*3)+(Feb!E53*2)+(Mar!E53*1)</f>
        <v>0</v>
      </c>
      <c r="G53" s="8">
        <v>59393</v>
      </c>
      <c r="H53" s="31">
        <f>Feb!H53+G53</f>
        <v>60832</v>
      </c>
      <c r="I53" s="31">
        <f t="shared" si="0"/>
        <v>61872</v>
      </c>
      <c r="J53" s="31">
        <f t="shared" si="1"/>
        <v>66193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62929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50085</v>
      </c>
      <c r="I54" s="31">
        <f t="shared" si="0"/>
        <v>0</v>
      </c>
      <c r="J54" s="31">
        <f t="shared" si="1"/>
        <v>113014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9874</v>
      </c>
      <c r="D55" s="31">
        <f>(Jul!C55*9)+(Aug!C55*8)+(Sep!C55*7)+(Oct!C55*6)+(Nov!C55*5)+(Dec!C55*4)+(Jan!C55*3)+(Feb!C55*2)+(Mar!C55*1)</f>
        <v>344438</v>
      </c>
      <c r="E55" s="8"/>
      <c r="F55" s="31">
        <f>(Jul!E55*9)+(Aug!E55*8)+(Sep!E55*7)+(Oct!E55*6)+(Nov!E55*5)+(Dec!E55*4)+(Jan!E55*3)+(Feb!E55*2)+(Mar!E55*1)</f>
        <v>17230</v>
      </c>
      <c r="G55" s="8">
        <v>23244</v>
      </c>
      <c r="H55" s="31">
        <f>Feb!H55+G55</f>
        <v>650422</v>
      </c>
      <c r="I55" s="31">
        <f t="shared" si="0"/>
        <v>33118</v>
      </c>
      <c r="J55" s="31">
        <f t="shared" si="1"/>
        <v>1012090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2298</v>
      </c>
      <c r="D56" s="31">
        <f>(Jul!C56*9)+(Aug!C56*8)+(Sep!C56*7)+(Oct!C56*6)+(Nov!C56*5)+(Dec!C56*4)+(Jan!C56*3)+(Feb!C56*2)+(Mar!C56*1)</f>
        <v>3666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227</v>
      </c>
      <c r="I56" s="31">
        <f t="shared" si="0"/>
        <v>2298</v>
      </c>
      <c r="J56" s="31">
        <f t="shared" si="1"/>
        <v>3893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39139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44849</v>
      </c>
      <c r="I57" s="31">
        <f t="shared" si="0"/>
        <v>0</v>
      </c>
      <c r="J57" s="31">
        <f t="shared" si="1"/>
        <v>83988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2076</v>
      </c>
      <c r="D58" s="31">
        <f>(Jul!C58*9)+(Aug!C58*8)+(Sep!C58*7)+(Oct!C58*6)+(Nov!C58*5)+(Dec!C58*4)+(Jan!C58*3)+(Feb!C58*2)+(Mar!C58*1)</f>
        <v>70577</v>
      </c>
      <c r="E58" s="8"/>
      <c r="F58" s="31">
        <f>(Jul!E58*9)+(Aug!E58*8)+(Sep!E58*7)+(Oct!E58*6)+(Nov!E58*5)+(Dec!E58*4)+(Jan!E58*3)+(Feb!E58*2)+(Mar!E58*1)</f>
        <v>0</v>
      </c>
      <c r="G58" s="8">
        <v>4951</v>
      </c>
      <c r="H58" s="31">
        <f>Feb!H58+G58</f>
        <v>122550</v>
      </c>
      <c r="I58" s="31">
        <f t="shared" si="0"/>
        <v>7027</v>
      </c>
      <c r="J58" s="31">
        <f t="shared" si="1"/>
        <v>193127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64402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112382</v>
      </c>
      <c r="I59" s="31">
        <f t="shared" si="0"/>
        <v>0</v>
      </c>
      <c r="J59" s="31">
        <f t="shared" si="1"/>
        <v>176784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12257</v>
      </c>
      <c r="D60" s="31">
        <f>(Jul!C60*9)+(Aug!C60*8)+(Sep!C60*7)+(Oct!C60*6)+(Nov!C60*5)+(Dec!C60*4)+(Jan!C60*3)+(Feb!C60*2)+(Mar!C60*1)</f>
        <v>912902</v>
      </c>
      <c r="E60" s="8"/>
      <c r="F60" s="31">
        <f>(Jul!E60*9)+(Aug!E60*8)+(Sep!E60*7)+(Oct!E60*6)+(Nov!E60*5)+(Dec!E60*4)+(Jan!E60*3)+(Feb!E60*2)+(Mar!E60*1)</f>
        <v>10888</v>
      </c>
      <c r="G60" s="8">
        <v>64866</v>
      </c>
      <c r="H60" s="31">
        <f>Feb!H60+G60</f>
        <v>1343916</v>
      </c>
      <c r="I60" s="31">
        <f t="shared" si="0"/>
        <v>77123</v>
      </c>
      <c r="J60" s="31">
        <f t="shared" si="1"/>
        <v>2267706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30793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12183</v>
      </c>
      <c r="I61" s="31">
        <f t="shared" si="0"/>
        <v>0</v>
      </c>
      <c r="J61" s="31">
        <f t="shared" si="1"/>
        <v>42976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16248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10821</v>
      </c>
      <c r="I62" s="31">
        <f t="shared" si="0"/>
        <v>0</v>
      </c>
      <c r="J62" s="31">
        <f t="shared" si="1"/>
        <v>27069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2479</v>
      </c>
      <c r="D63" s="31">
        <f>(Jul!C63*9)+(Aug!C63*8)+(Sep!C63*7)+(Oct!C63*6)+(Nov!C63*5)+(Dec!C63*4)+(Jan!C63*3)+(Feb!C63*2)+(Mar!C63*1)</f>
        <v>82452</v>
      </c>
      <c r="E63" s="8"/>
      <c r="F63" s="31">
        <f>(Jul!E63*9)+(Aug!E63*8)+(Sep!E63*7)+(Oct!E63*6)+(Nov!E63*5)+(Dec!E63*4)+(Jan!E63*3)+(Feb!E63*2)+(Mar!E63*1)</f>
        <v>0</v>
      </c>
      <c r="G63" s="8">
        <v>2478</v>
      </c>
      <c r="H63" s="31">
        <f>Feb!H63+G63</f>
        <v>136131</v>
      </c>
      <c r="I63" s="31">
        <f t="shared" si="0"/>
        <v>4957</v>
      </c>
      <c r="J63" s="31">
        <f t="shared" si="1"/>
        <v>218583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15341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18020</v>
      </c>
      <c r="I64" s="31">
        <f t="shared" ref="I64:I71" si="2">C64+E64+G64</f>
        <v>0</v>
      </c>
      <c r="J64" s="31">
        <f t="shared" ref="J64:J71" si="3">D64+F64+H64</f>
        <v>33361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14406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5160</v>
      </c>
      <c r="I66" s="31">
        <f t="shared" si="2"/>
        <v>0</v>
      </c>
      <c r="J66" s="31">
        <f t="shared" si="3"/>
        <v>19566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36263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8321</v>
      </c>
      <c r="I69" s="31">
        <f t="shared" si="2"/>
        <v>0</v>
      </c>
      <c r="J69" s="31">
        <f t="shared" si="3"/>
        <v>44584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23070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17491</v>
      </c>
      <c r="I70" s="31">
        <f t="shared" si="2"/>
        <v>0</v>
      </c>
      <c r="J70" s="31">
        <f t="shared" si="3"/>
        <v>40561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13353</v>
      </c>
      <c r="D71" s="31">
        <f>(Jul!C71*9)+(Aug!C71*8)+(Sep!C71*7)+(Oct!C71*6)+(Nov!C71*5)+(Dec!C71*4)+(Jan!C71*3)+(Feb!C71*2)+(Mar!C71*1)</f>
        <v>303510</v>
      </c>
      <c r="E71" s="8"/>
      <c r="F71" s="31">
        <f>(Jul!E71*9)+(Aug!E71*8)+(Sep!E71*7)+(Oct!E71*6)+(Nov!E71*5)+(Dec!E71*4)+(Jan!E71*3)+(Feb!E71*2)+(Mar!E71*1)</f>
        <v>0</v>
      </c>
      <c r="G71" s="8">
        <v>40502</v>
      </c>
      <c r="H71" s="31">
        <f>Feb!H71+G71</f>
        <v>368230</v>
      </c>
      <c r="I71" s="31">
        <f t="shared" si="2"/>
        <v>53855</v>
      </c>
      <c r="J71" s="31">
        <f t="shared" si="3"/>
        <v>671740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65627</v>
      </c>
      <c r="D72" s="32">
        <f t="shared" si="4"/>
        <v>2576042</v>
      </c>
      <c r="E72" s="32">
        <f t="shared" si="4"/>
        <v>3000</v>
      </c>
      <c r="F72" s="32">
        <f t="shared" si="4"/>
        <v>18628</v>
      </c>
      <c r="G72" s="32">
        <f t="shared" si="4"/>
        <v>510326</v>
      </c>
      <c r="H72" s="32">
        <f t="shared" si="4"/>
        <v>3188056</v>
      </c>
      <c r="I72" s="32">
        <f t="shared" si="4"/>
        <v>583057</v>
      </c>
      <c r="J72" s="32">
        <f t="shared" si="4"/>
        <v>5782726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102486</v>
      </c>
      <c r="D73" s="32">
        <f t="shared" si="5"/>
        <v>5132564</v>
      </c>
      <c r="E73" s="32">
        <f t="shared" si="5"/>
        <v>0</v>
      </c>
      <c r="F73" s="32">
        <f t="shared" si="5"/>
        <v>104245</v>
      </c>
      <c r="G73" s="32">
        <f t="shared" si="5"/>
        <v>410441</v>
      </c>
      <c r="H73" s="32">
        <f t="shared" si="5"/>
        <v>7702645</v>
      </c>
      <c r="I73" s="32">
        <f t="shared" si="5"/>
        <v>564530</v>
      </c>
      <c r="J73" s="32">
        <f t="shared" si="5"/>
        <v>12939454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168113</v>
      </c>
      <c r="D74" s="32">
        <f t="shared" ref="D74:J74" si="6">SUM(D72:D73)</f>
        <v>7708606</v>
      </c>
      <c r="E74" s="32">
        <f t="shared" si="6"/>
        <v>3000</v>
      </c>
      <c r="F74" s="32">
        <f t="shared" si="6"/>
        <v>122873</v>
      </c>
      <c r="G74" s="32">
        <f t="shared" si="6"/>
        <v>920767</v>
      </c>
      <c r="H74" s="32">
        <f t="shared" si="6"/>
        <v>10890701</v>
      </c>
      <c r="I74" s="32">
        <f t="shared" si="6"/>
        <v>1147587</v>
      </c>
      <c r="J74" s="32">
        <f t="shared" si="6"/>
        <v>18722180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mergeCells count="1">
    <mergeCell ref="A1:J1"/>
  </mergeCells>
  <phoneticPr fontId="4" type="noConversion"/>
  <conditionalFormatting sqref="D74:H77 I74:J74 A2:A74 C2:IV2 K3:IV74 A1:XFD1 B3:C77 D42:F42 H42:J42 D43:J73 D3:J24 D25:F25 H25:J25 D26:J41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925D6-428D-460A-B45E-FF543A42AF9F}"/>
</file>

<file path=customXml/itemProps2.xml><?xml version="1.0" encoding="utf-8"?>
<ds:datastoreItem xmlns:ds="http://schemas.openxmlformats.org/officeDocument/2006/customXml" ds:itemID="{25D61107-8C3B-4A61-BD94-5BDFB73DC18D}"/>
</file>

<file path=customXml/itemProps3.xml><?xml version="1.0" encoding="utf-8"?>
<ds:datastoreItem xmlns:ds="http://schemas.openxmlformats.org/officeDocument/2006/customXml" ds:itemID="{6372FDBF-5834-4B58-B505-EBEF5C4F8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Gilliland, Nicholas</cp:lastModifiedBy>
  <cp:lastPrinted>2020-03-10T16:18:46Z</cp:lastPrinted>
  <dcterms:created xsi:type="dcterms:W3CDTF">2005-09-22T19:10:16Z</dcterms:created>
  <dcterms:modified xsi:type="dcterms:W3CDTF">2020-07-16T15:03:37Z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