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R04ALTNAS20.v04.med.va.gov\vhaaltsusent$\Desktop\"/>
    </mc:Choice>
  </mc:AlternateContent>
  <xr:revisionPtr revIDLastSave="0" documentId="13_ncr:1_{5C13B535-6662-4489-B891-91FBF5241B54}" xr6:coauthVersionLast="44" xr6:coauthVersionMax="44" xr10:uidLastSave="{00000000-0000-0000-0000-000000000000}"/>
  <workbookProtection lockStructure="1"/>
  <bookViews>
    <workbookView xWindow="-120" yWindow="-120" windowWidth="21840" windowHeight="13140" activeTab="11" xr2:uid="{00000000-000D-0000-FFFF-FFFF00000000}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C72" i="6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E72" i="2"/>
  <c r="G72" i="2"/>
  <c r="C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C74" i="2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<sst xmlns="http://schemas.openxmlformats.org/spreadsheetml/2006/main" count="1789" uniqueCount="142">
  <si>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</si>
  <si>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</si>
  <si>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</si>
  <si>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</si>
  <si>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</si>
  <si>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</si>
  <si>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</si>
  <si>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</si>
  <si>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</si>
  <si>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</si>
  <si>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</si>
  <si>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</si>
  <si>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</si>
  <si>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</si>
  <si>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</si>
  <si>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</si>
  <si>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</si>
  <si>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</si>
  <si>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</si>
  <si>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</si>
  <si>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</si>
  <si>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</si>
  <si>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</si>
  <si>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</si>
  <si>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</si>
  <si>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</si>
  <si>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</si>
  <si>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</si>
  <si>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</si>
  <si>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</si>
  <si>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</si>
  <si>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</si>
  <si>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</si>
  <si>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</si>
  <si>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</si>
  <si>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</si>
  <si>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</si>
  <si>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</si>
  <si>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</si>
  <si>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</si>
  <si>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</si>
  <si>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</si>
  <si>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</si>
  <si>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</si>
  <si>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</si>
  <si>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</si>
  <si>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</si>
  <si>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</si>
  <si>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</si>
  <si>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</si>
  <si>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</si>
  <si>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</si>
  <si>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</si>
  <si>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</si>
  <si>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</si>
  <si>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</si>
  <si>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</si>
  <si>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</si>
  <si>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</si>
  <si>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</si>
  <si>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</si>
  <si>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</si>
  <si>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</si>
  <si>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</si>
  <si>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</si>
  <si>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</si>
  <si>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</si>
  <si>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</si>
  <si>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</si>
  <si>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</si>
  <si>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</si>
  <si>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</si>
  <si>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</si>
  <si>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</si>
  <si>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</si>
  <si>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</si>
  <si>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</si>
  <si>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</si>
  <si>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</si>
  <si>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</si>
  <si>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</si>
  <si>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</si>
  <si>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</si>
  <si>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</si>
  <si>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</si>
  <si>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</si>
  <si>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</si>
  <si>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</si>
  <si>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</si>
  <si>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</si>
  <si>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</si>
  <si>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</si>
  <si>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</si>
  <si>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</si>
  <si>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</si>
  <si>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</si>
  <si>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</si>
  <si>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</si>
  <si>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</si>
  <si>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</si>
  <si>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</si>
  <si>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</si>
  <si>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</si>
  <si>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</si>
  <si>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</si>
  <si>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</si>
  <si>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</si>
  <si>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</si>
  <si>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</si>
  <si>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</si>
  <si>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</si>
  <si>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</si>
  <si>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</si>
  <si>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</si>
  <si>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</si>
  <si>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</si>
  <si>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</si>
  <si>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</si>
  <si>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</si>
  <si>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</si>
  <si>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</si>
  <si>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</si>
  <si>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</si>
  <si>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</si>
  <si>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</si>
  <si>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</si>
  <si>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</si>
  <si>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 xml:space="preserve">                  JULY</t>
  </si>
  <si>
    <t xml:space="preserve">           AUGUST </t>
  </si>
  <si>
    <t xml:space="preserve">        SEPTEMBER </t>
  </si>
  <si>
    <t xml:space="preserve">          OCTOBER </t>
  </si>
  <si>
    <t xml:space="preserve">         NOVEMBER </t>
  </si>
  <si>
    <t xml:space="preserve">      DECEMBER </t>
  </si>
  <si>
    <t xml:space="preserve">        JANUARY </t>
  </si>
  <si>
    <t xml:space="preserve">         FEBRUARY  </t>
  </si>
  <si>
    <t xml:space="preserve">        MARCH </t>
  </si>
  <si>
    <t xml:space="preserve">       APRIL </t>
  </si>
  <si>
    <t xml:space="preserve">                MAY </t>
  </si>
  <si>
    <t xml:space="preserve">              JUNE </t>
  </si>
  <si>
    <t>`</t>
  </si>
  <si>
    <t>VVA - MONTHLY CLAIMS AWARD REPORT</t>
  </si>
  <si>
    <t>Huntingdon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</si>
</sst>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</font>
    <font>
      <b/>
      <sz val="8"/>
      <name val="Verdana"/>
      <family val="2"/>
    </font>
    <font>
      <sz val="8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8"/>
  <sheetViews>
    <sheetView workbookViewId="0">
      <pane ySplit="4" topLeftCell="A5" activePane="bottomLeft" state="frozen"/>
      <selection pane="bottomLeft" activeCell="E67" sqref="E67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127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/>
      <c r="D5" s="30">
        <f t="shared" ref="D5:D63" si="0">C5*1</f>
        <v>0</v>
      </c>
      <c r="E5" s="59"/>
      <c r="F5" s="30">
        <f t="shared" ref="F5:F63" si="1">E5*1</f>
        <v>0</v>
      </c>
      <c r="G5" s="60"/>
      <c r="H5" s="30">
        <f t="shared" ref="H5:H63" si="2">G5</f>
        <v>0</v>
      </c>
      <c r="I5" s="30">
        <f t="shared" ref="I5:I63" si="3">C5+E5+G5</f>
        <v>0</v>
      </c>
      <c r="J5" s="30">
        <f t="shared" ref="J5:J63" si="4">H5+F5+D5</f>
        <v>0</v>
      </c>
    </row>
    <row r="6" spans="1:10" s="11" customFormat="1" ht="15.75" customHeight="1" x14ac:dyDescent="0.2">
      <c r="A6" s="9" t="s">
        <v>23</v>
      </c>
      <c r="B6" s="16" t="s">
        <v>22</v>
      </c>
      <c r="C6" s="58"/>
      <c r="D6" s="30">
        <f t="shared" si="0"/>
        <v>0</v>
      </c>
      <c r="E6" s="59"/>
      <c r="F6" s="30">
        <f t="shared" si="1"/>
        <v>0</v>
      </c>
      <c r="G6" s="60"/>
      <c r="H6" s="30">
        <f t="shared" si="2"/>
        <v>0</v>
      </c>
      <c r="I6" s="30">
        <f t="shared" si="3"/>
        <v>0</v>
      </c>
      <c r="J6" s="30">
        <f t="shared" si="4"/>
        <v>0</v>
      </c>
    </row>
    <row r="7" spans="1:10" ht="15.75" customHeight="1" x14ac:dyDescent="0.2">
      <c r="A7" s="5" t="s">
        <v>24</v>
      </c>
      <c r="B7" s="18" t="s">
        <v>22</v>
      </c>
      <c r="C7" s="58"/>
      <c r="D7" s="30">
        <f t="shared" si="0"/>
        <v>0</v>
      </c>
      <c r="E7" s="59"/>
      <c r="F7" s="30">
        <f t="shared" si="1"/>
        <v>0</v>
      </c>
      <c r="G7" s="60"/>
      <c r="H7" s="30">
        <f t="shared" si="2"/>
        <v>0</v>
      </c>
      <c r="I7" s="30">
        <f t="shared" si="3"/>
        <v>0</v>
      </c>
      <c r="J7" s="30">
        <f t="shared" si="4"/>
        <v>0</v>
      </c>
    </row>
    <row r="8" spans="1:10" s="11" customFormat="1" ht="15.75" customHeight="1" x14ac:dyDescent="0.2">
      <c r="A8" s="9" t="s">
        <v>25</v>
      </c>
      <c r="B8" s="16" t="s">
        <v>22</v>
      </c>
      <c r="C8" s="58"/>
      <c r="D8" s="30">
        <f t="shared" si="0"/>
        <v>0</v>
      </c>
      <c r="E8" s="59"/>
      <c r="F8" s="30">
        <f t="shared" si="1"/>
        <v>0</v>
      </c>
      <c r="G8" s="60">
        <v>840</v>
      </c>
      <c r="H8" s="30">
        <f t="shared" si="2"/>
        <v>840</v>
      </c>
      <c r="I8" s="30">
        <f t="shared" si="3"/>
        <v>840</v>
      </c>
      <c r="J8" s="30">
        <f t="shared" si="4"/>
        <v>840</v>
      </c>
    </row>
    <row r="9" spans="1:10" ht="15.75" customHeight="1" x14ac:dyDescent="0.2">
      <c r="A9" s="5" t="s">
        <v>27</v>
      </c>
      <c r="B9" s="18" t="s">
        <v>22</v>
      </c>
      <c r="C9" s="58">
        <v>5221</v>
      </c>
      <c r="D9" s="30">
        <f t="shared" si="0"/>
        <v>5221</v>
      </c>
      <c r="E9" s="59"/>
      <c r="F9" s="30">
        <f t="shared" si="1"/>
        <v>0</v>
      </c>
      <c r="G9" s="60">
        <v>24478</v>
      </c>
      <c r="H9" s="30">
        <f t="shared" si="2"/>
        <v>24478</v>
      </c>
      <c r="I9" s="30">
        <f t="shared" si="3"/>
        <v>29699</v>
      </c>
      <c r="J9" s="30">
        <f t="shared" si="4"/>
        <v>29699</v>
      </c>
    </row>
    <row r="10" spans="1:10" ht="15.75" customHeight="1" x14ac:dyDescent="0.2">
      <c r="A10" s="5" t="s">
        <v>30</v>
      </c>
      <c r="B10" s="18" t="s">
        <v>22</v>
      </c>
      <c r="C10" s="58"/>
      <c r="D10" s="30">
        <f t="shared" si="0"/>
        <v>0</v>
      </c>
      <c r="E10" s="59"/>
      <c r="F10" s="30">
        <f t="shared" si="1"/>
        <v>0</v>
      </c>
      <c r="G10" s="60"/>
      <c r="H10" s="30">
        <f t="shared" si="2"/>
        <v>0</v>
      </c>
      <c r="I10" s="30">
        <f t="shared" si="3"/>
        <v>0</v>
      </c>
      <c r="J10" s="30">
        <f t="shared" si="4"/>
        <v>0</v>
      </c>
    </row>
    <row r="11" spans="1:10" ht="15.75" customHeight="1" x14ac:dyDescent="0.2">
      <c r="A11" s="5" t="s">
        <v>31</v>
      </c>
      <c r="B11" s="18" t="s">
        <v>22</v>
      </c>
      <c r="C11" s="58">
        <v>140</v>
      </c>
      <c r="D11" s="30">
        <f t="shared" si="0"/>
        <v>140</v>
      </c>
      <c r="E11" s="59"/>
      <c r="F11" s="30">
        <f t="shared" si="1"/>
        <v>0</v>
      </c>
      <c r="G11" s="60">
        <v>140</v>
      </c>
      <c r="H11" s="30">
        <f t="shared" si="2"/>
        <v>140</v>
      </c>
      <c r="I11" s="30">
        <f t="shared" si="3"/>
        <v>280</v>
      </c>
      <c r="J11" s="30">
        <f t="shared" si="4"/>
        <v>280</v>
      </c>
    </row>
    <row r="12" spans="1:10" s="11" customFormat="1" ht="15.75" customHeight="1" x14ac:dyDescent="0.2">
      <c r="A12" s="9" t="s">
        <v>36</v>
      </c>
      <c r="B12" s="16" t="s">
        <v>22</v>
      </c>
      <c r="C12" s="58"/>
      <c r="D12" s="30">
        <f t="shared" si="0"/>
        <v>0</v>
      </c>
      <c r="E12" s="59"/>
      <c r="F12" s="30">
        <f t="shared" si="1"/>
        <v>0</v>
      </c>
      <c r="G12" s="60"/>
      <c r="H12" s="30">
        <f t="shared" si="2"/>
        <v>0</v>
      </c>
      <c r="I12" s="30">
        <f t="shared" si="3"/>
        <v>0</v>
      </c>
      <c r="J12" s="30">
        <f t="shared" si="4"/>
        <v>0</v>
      </c>
    </row>
    <row r="13" spans="1:10" ht="15.75" customHeight="1" x14ac:dyDescent="0.2">
      <c r="A13" s="5" t="s">
        <v>37</v>
      </c>
      <c r="B13" s="18" t="s">
        <v>22</v>
      </c>
      <c r="C13" s="58"/>
      <c r="D13" s="30">
        <f t="shared" si="0"/>
        <v>0</v>
      </c>
      <c r="E13" s="59"/>
      <c r="F13" s="30">
        <f t="shared" si="1"/>
        <v>0</v>
      </c>
      <c r="G13" s="60">
        <v>4062</v>
      </c>
      <c r="H13" s="30">
        <f t="shared" si="2"/>
        <v>4062</v>
      </c>
      <c r="I13" s="30">
        <f t="shared" si="3"/>
        <v>4062</v>
      </c>
      <c r="J13" s="30">
        <f t="shared" si="4"/>
        <v>4062</v>
      </c>
    </row>
    <row r="14" spans="1:10" ht="15.75" customHeight="1" x14ac:dyDescent="0.2">
      <c r="A14" s="5" t="s">
        <v>40</v>
      </c>
      <c r="B14" s="18" t="s">
        <v>22</v>
      </c>
      <c r="C14" s="58"/>
      <c r="D14" s="30">
        <f t="shared" si="0"/>
        <v>0</v>
      </c>
      <c r="E14" s="59"/>
      <c r="F14" s="30">
        <f t="shared" si="1"/>
        <v>0</v>
      </c>
      <c r="G14" s="60"/>
      <c r="H14" s="30">
        <f t="shared" si="2"/>
        <v>0</v>
      </c>
      <c r="I14" s="30">
        <f t="shared" si="3"/>
        <v>0</v>
      </c>
      <c r="J14" s="30">
        <f t="shared" si="4"/>
        <v>0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/>
      <c r="D16" s="30">
        <f t="shared" si="0"/>
        <v>0</v>
      </c>
      <c r="E16" s="59"/>
      <c r="F16" s="30">
        <f t="shared" si="1"/>
        <v>0</v>
      </c>
      <c r="G16" s="60"/>
      <c r="H16" s="30">
        <f t="shared" si="2"/>
        <v>0</v>
      </c>
      <c r="I16" s="30">
        <f t="shared" si="3"/>
        <v>0</v>
      </c>
      <c r="J16" s="30">
        <f t="shared" si="4"/>
        <v>0</v>
      </c>
    </row>
    <row r="17" spans="1:10" ht="15.75" customHeight="1" x14ac:dyDescent="0.2">
      <c r="A17" s="5" t="s">
        <v>46</v>
      </c>
      <c r="B17" s="18" t="s">
        <v>22</v>
      </c>
      <c r="C17" s="58"/>
      <c r="D17" s="30">
        <f t="shared" si="0"/>
        <v>0</v>
      </c>
      <c r="E17" s="59"/>
      <c r="F17" s="30">
        <f t="shared" si="1"/>
        <v>0</v>
      </c>
      <c r="G17" s="60"/>
      <c r="H17" s="30">
        <f t="shared" si="2"/>
        <v>0</v>
      </c>
      <c r="I17" s="30">
        <f t="shared" si="3"/>
        <v>0</v>
      </c>
      <c r="J17" s="30">
        <f t="shared" si="4"/>
        <v>0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59"/>
      <c r="F19" s="30">
        <f t="shared" si="1"/>
        <v>0</v>
      </c>
      <c r="G19" s="60"/>
      <c r="H19" s="30">
        <f t="shared" si="2"/>
        <v>0</v>
      </c>
      <c r="I19" s="30">
        <f t="shared" si="3"/>
        <v>0</v>
      </c>
      <c r="J19" s="30">
        <f t="shared" si="4"/>
        <v>0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59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141</v>
      </c>
      <c r="B21" s="18" t="s">
        <v>22</v>
      </c>
      <c r="C21" s="58">
        <v>2424</v>
      </c>
      <c r="D21" s="30">
        <f t="shared" si="0"/>
        <v>2424</v>
      </c>
      <c r="E21" s="59"/>
      <c r="F21" s="30">
        <f t="shared" si="1"/>
        <v>0</v>
      </c>
      <c r="G21" s="60">
        <v>13873</v>
      </c>
      <c r="H21" s="30">
        <f t="shared" si="2"/>
        <v>13873</v>
      </c>
      <c r="I21" s="30">
        <f t="shared" si="3"/>
        <v>16297</v>
      </c>
      <c r="J21" s="30">
        <f t="shared" si="4"/>
        <v>16297</v>
      </c>
    </row>
    <row r="22" spans="1:10" ht="15.75" customHeight="1" x14ac:dyDescent="0.2">
      <c r="A22" s="5" t="s">
        <v>51</v>
      </c>
      <c r="B22" s="18" t="s">
        <v>22</v>
      </c>
      <c r="C22" s="58">
        <v>2292</v>
      </c>
      <c r="D22" s="30">
        <f t="shared" si="0"/>
        <v>2292</v>
      </c>
      <c r="E22" s="59"/>
      <c r="F22" s="30">
        <f t="shared" si="1"/>
        <v>0</v>
      </c>
      <c r="G22" s="60">
        <v>7244</v>
      </c>
      <c r="H22" s="30">
        <f t="shared" si="2"/>
        <v>7244</v>
      </c>
      <c r="I22" s="30">
        <f t="shared" si="3"/>
        <v>9536</v>
      </c>
      <c r="J22" s="30">
        <f t="shared" si="4"/>
        <v>9536</v>
      </c>
    </row>
    <row r="23" spans="1:10" ht="15.75" customHeight="1" x14ac:dyDescent="0.2">
      <c r="A23" s="5" t="s">
        <v>52</v>
      </c>
      <c r="B23" s="18" t="s">
        <v>22</v>
      </c>
      <c r="C23" s="58"/>
      <c r="D23" s="30">
        <f t="shared" si="0"/>
        <v>0</v>
      </c>
      <c r="E23" s="59"/>
      <c r="F23" s="30">
        <f t="shared" si="1"/>
        <v>0</v>
      </c>
      <c r="G23" s="60"/>
      <c r="H23" s="30">
        <f t="shared" si="2"/>
        <v>0</v>
      </c>
      <c r="I23" s="30">
        <f t="shared" si="3"/>
        <v>0</v>
      </c>
      <c r="J23" s="30">
        <f t="shared" si="4"/>
        <v>0</v>
      </c>
    </row>
    <row r="24" spans="1:10" s="11" customFormat="1" ht="15.75" customHeight="1" x14ac:dyDescent="0.2">
      <c r="A24" s="9" t="s">
        <v>56</v>
      </c>
      <c r="B24" s="16" t="s">
        <v>22</v>
      </c>
      <c r="C24" s="58"/>
      <c r="D24" s="30">
        <f t="shared" si="0"/>
        <v>0</v>
      </c>
      <c r="E24" s="59"/>
      <c r="F24" s="30">
        <f t="shared" si="1"/>
        <v>0</v>
      </c>
      <c r="G24" s="60"/>
      <c r="H24" s="30">
        <f t="shared" si="2"/>
        <v>0</v>
      </c>
      <c r="I24" s="30">
        <f t="shared" si="3"/>
        <v>0</v>
      </c>
      <c r="J24" s="30">
        <f t="shared" si="4"/>
        <v>0</v>
      </c>
    </row>
    <row r="25" spans="1:10" ht="15.75" customHeight="1" x14ac:dyDescent="0.2">
      <c r="A25" s="5" t="s">
        <v>62</v>
      </c>
      <c r="B25" s="18" t="s">
        <v>22</v>
      </c>
      <c r="C25" s="58"/>
      <c r="D25" s="30">
        <f t="shared" si="0"/>
        <v>0</v>
      </c>
      <c r="E25" s="59"/>
      <c r="F25" s="30">
        <f t="shared" si="1"/>
        <v>0</v>
      </c>
      <c r="G25" s="60"/>
      <c r="H25" s="30">
        <f t="shared" si="2"/>
        <v>0</v>
      </c>
      <c r="I25" s="30">
        <f t="shared" si="3"/>
        <v>0</v>
      </c>
      <c r="J25" s="30">
        <f t="shared" si="4"/>
        <v>0</v>
      </c>
    </row>
    <row r="26" spans="1:10" ht="15.75" customHeight="1" x14ac:dyDescent="0.2">
      <c r="A26" s="5" t="s">
        <v>63</v>
      </c>
      <c r="B26" s="18" t="s">
        <v>22</v>
      </c>
      <c r="C26" s="58"/>
      <c r="D26" s="30">
        <f t="shared" si="0"/>
        <v>0</v>
      </c>
      <c r="E26" s="59"/>
      <c r="F26" s="30">
        <f t="shared" si="1"/>
        <v>0</v>
      </c>
      <c r="G26" s="60"/>
      <c r="H26" s="30">
        <f t="shared" si="2"/>
        <v>0</v>
      </c>
      <c r="I26" s="30">
        <f t="shared" si="3"/>
        <v>0</v>
      </c>
      <c r="J26" s="30">
        <f t="shared" si="4"/>
        <v>0</v>
      </c>
    </row>
    <row r="27" spans="1:10" ht="15.75" customHeight="1" x14ac:dyDescent="0.2">
      <c r="A27" s="5" t="s">
        <v>75</v>
      </c>
      <c r="B27" s="18" t="s">
        <v>22</v>
      </c>
      <c r="C27" s="58"/>
      <c r="D27" s="30">
        <f t="shared" si="0"/>
        <v>0</v>
      </c>
      <c r="E27" s="59"/>
      <c r="F27" s="30">
        <f t="shared" si="1"/>
        <v>0</v>
      </c>
      <c r="G27" s="60"/>
      <c r="H27" s="30">
        <f t="shared" si="2"/>
        <v>0</v>
      </c>
      <c r="I27" s="30">
        <f t="shared" si="3"/>
        <v>0</v>
      </c>
      <c r="J27" s="30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8"/>
      <c r="D28" s="30">
        <f t="shared" si="0"/>
        <v>0</v>
      </c>
      <c r="E28" s="59"/>
      <c r="F28" s="30">
        <f t="shared" si="1"/>
        <v>0</v>
      </c>
      <c r="G28" s="60"/>
      <c r="H28" s="30">
        <f t="shared" si="2"/>
        <v>0</v>
      </c>
      <c r="I28" s="30">
        <f t="shared" si="3"/>
        <v>0</v>
      </c>
      <c r="J28" s="30">
        <f t="shared" si="4"/>
        <v>0</v>
      </c>
    </row>
    <row r="29" spans="1:10" ht="15.75" customHeight="1" x14ac:dyDescent="0.2">
      <c r="A29" s="5" t="s">
        <v>81</v>
      </c>
      <c r="B29" s="18" t="s">
        <v>22</v>
      </c>
      <c r="C29" s="58"/>
      <c r="D29" s="30">
        <f t="shared" si="0"/>
        <v>0</v>
      </c>
      <c r="E29" s="59"/>
      <c r="F29" s="30">
        <f t="shared" si="1"/>
        <v>0</v>
      </c>
      <c r="G29" s="60"/>
      <c r="H29" s="30">
        <f t="shared" si="2"/>
        <v>0</v>
      </c>
      <c r="I29" s="30">
        <f t="shared" si="3"/>
        <v>0</v>
      </c>
      <c r="J29" s="30">
        <f t="shared" si="4"/>
        <v>0</v>
      </c>
    </row>
    <row r="30" spans="1:10" ht="15.75" customHeight="1" x14ac:dyDescent="0.2">
      <c r="A30" s="5" t="s">
        <v>82</v>
      </c>
      <c r="B30" s="18" t="s">
        <v>22</v>
      </c>
      <c r="C30" s="58"/>
      <c r="D30" s="30">
        <f t="shared" si="0"/>
        <v>0</v>
      </c>
      <c r="E30" s="59"/>
      <c r="F30" s="30">
        <f t="shared" si="1"/>
        <v>0</v>
      </c>
      <c r="G30" s="60"/>
      <c r="H30" s="30">
        <f t="shared" si="2"/>
        <v>0</v>
      </c>
      <c r="I30" s="30">
        <f t="shared" si="3"/>
        <v>0</v>
      </c>
      <c r="J30" s="30">
        <f t="shared" si="4"/>
        <v>0</v>
      </c>
    </row>
    <row r="31" spans="1:10" s="11" customFormat="1" ht="15.75" customHeight="1" x14ac:dyDescent="0.2">
      <c r="A31" s="9" t="s">
        <v>84</v>
      </c>
      <c r="B31" s="16" t="s">
        <v>22</v>
      </c>
      <c r="C31" s="58"/>
      <c r="D31" s="30">
        <f t="shared" si="0"/>
        <v>0</v>
      </c>
      <c r="E31" s="59"/>
      <c r="F31" s="30">
        <f t="shared" si="1"/>
        <v>0</v>
      </c>
      <c r="G31" s="60"/>
      <c r="H31" s="30">
        <f t="shared" si="2"/>
        <v>0</v>
      </c>
      <c r="I31" s="30">
        <f t="shared" si="3"/>
        <v>0</v>
      </c>
      <c r="J31" s="30">
        <f t="shared" si="4"/>
        <v>0</v>
      </c>
    </row>
    <row r="32" spans="1:10" ht="15.75" customHeight="1" x14ac:dyDescent="0.2">
      <c r="A32" s="5" t="s">
        <v>19</v>
      </c>
      <c r="B32" s="18" t="s">
        <v>20</v>
      </c>
      <c r="C32" s="58"/>
      <c r="D32" s="30">
        <f t="shared" si="0"/>
        <v>0</v>
      </c>
      <c r="E32" s="59"/>
      <c r="F32" s="30">
        <f t="shared" si="1"/>
        <v>0</v>
      </c>
      <c r="G32" s="60"/>
      <c r="H32" s="30">
        <f t="shared" si="2"/>
        <v>0</v>
      </c>
      <c r="I32" s="30">
        <f t="shared" si="3"/>
        <v>0</v>
      </c>
      <c r="J32" s="30">
        <f t="shared" si="4"/>
        <v>0</v>
      </c>
    </row>
    <row r="33" spans="1:10" ht="15.75" customHeight="1" x14ac:dyDescent="0.2">
      <c r="A33" s="5" t="s">
        <v>26</v>
      </c>
      <c r="B33" s="18" t="s">
        <v>20</v>
      </c>
      <c r="C33" s="58"/>
      <c r="D33" s="30">
        <f t="shared" si="0"/>
        <v>0</v>
      </c>
      <c r="E33" s="59"/>
      <c r="F33" s="30">
        <f t="shared" si="1"/>
        <v>0</v>
      </c>
      <c r="G33" s="60"/>
      <c r="H33" s="30">
        <f t="shared" si="2"/>
        <v>0</v>
      </c>
      <c r="I33" s="30">
        <f t="shared" si="3"/>
        <v>0</v>
      </c>
      <c r="J33" s="30">
        <f t="shared" si="4"/>
        <v>0</v>
      </c>
    </row>
    <row r="34" spans="1:10" ht="15.75" customHeight="1" x14ac:dyDescent="0.2">
      <c r="A34" s="5" t="s">
        <v>28</v>
      </c>
      <c r="B34" s="18" t="s">
        <v>20</v>
      </c>
      <c r="C34" s="58"/>
      <c r="D34" s="30">
        <f t="shared" si="0"/>
        <v>0</v>
      </c>
      <c r="E34" s="59"/>
      <c r="F34" s="30">
        <f t="shared" si="1"/>
        <v>0</v>
      </c>
      <c r="G34" s="60"/>
      <c r="H34" s="30">
        <f t="shared" si="2"/>
        <v>0</v>
      </c>
      <c r="I34" s="30">
        <f t="shared" si="3"/>
        <v>0</v>
      </c>
      <c r="J34" s="30">
        <f t="shared" si="4"/>
        <v>0</v>
      </c>
    </row>
    <row r="35" spans="1:10" ht="15.75" customHeight="1" x14ac:dyDescent="0.2">
      <c r="A35" s="5" t="s">
        <v>29</v>
      </c>
      <c r="B35" s="18" t="s">
        <v>20</v>
      </c>
      <c r="C35" s="58">
        <v>365</v>
      </c>
      <c r="D35" s="30">
        <f t="shared" si="0"/>
        <v>365</v>
      </c>
      <c r="E35" s="59"/>
      <c r="F35" s="30">
        <f t="shared" si="1"/>
        <v>0</v>
      </c>
      <c r="G35" s="60">
        <v>730</v>
      </c>
      <c r="H35" s="30">
        <f t="shared" si="2"/>
        <v>730</v>
      </c>
      <c r="I35" s="30">
        <f t="shared" si="3"/>
        <v>1095</v>
      </c>
      <c r="J35" s="30">
        <f t="shared" si="4"/>
        <v>1095</v>
      </c>
    </row>
    <row r="36" spans="1:10" s="11" customFormat="1" ht="15.75" customHeight="1" x14ac:dyDescent="0.2">
      <c r="A36" s="9" t="s">
        <v>32</v>
      </c>
      <c r="B36" s="16" t="s">
        <v>20</v>
      </c>
      <c r="C36" s="58"/>
      <c r="D36" s="30">
        <f t="shared" si="0"/>
        <v>0</v>
      </c>
      <c r="E36" s="59"/>
      <c r="F36" s="30">
        <f t="shared" si="1"/>
        <v>0</v>
      </c>
      <c r="G36" s="60"/>
      <c r="H36" s="30">
        <f t="shared" si="2"/>
        <v>0</v>
      </c>
      <c r="I36" s="30">
        <f t="shared" si="3"/>
        <v>0</v>
      </c>
      <c r="J36" s="30">
        <f t="shared" si="4"/>
        <v>0</v>
      </c>
    </row>
    <row r="37" spans="1:10" ht="15.75" customHeight="1" x14ac:dyDescent="0.2">
      <c r="A37" s="5" t="s">
        <v>33</v>
      </c>
      <c r="B37" s="18" t="s">
        <v>20</v>
      </c>
      <c r="C37" s="58"/>
      <c r="D37" s="30">
        <f t="shared" si="0"/>
        <v>0</v>
      </c>
      <c r="E37" s="59"/>
      <c r="F37" s="30">
        <f t="shared" si="1"/>
        <v>0</v>
      </c>
      <c r="G37" s="60"/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8">
        <v>140</v>
      </c>
      <c r="D38" s="30">
        <f t="shared" si="0"/>
        <v>140</v>
      </c>
      <c r="E38" s="59"/>
      <c r="F38" s="30">
        <f t="shared" si="1"/>
        <v>0</v>
      </c>
      <c r="G38" s="60">
        <v>1370</v>
      </c>
      <c r="H38" s="30">
        <f t="shared" si="2"/>
        <v>1370</v>
      </c>
      <c r="I38" s="30">
        <f t="shared" si="3"/>
        <v>1510</v>
      </c>
      <c r="J38" s="30">
        <f t="shared" si="4"/>
        <v>1510</v>
      </c>
    </row>
    <row r="39" spans="1:10" s="11" customFormat="1" ht="15.75" customHeight="1" x14ac:dyDescent="0.2">
      <c r="A39" s="9" t="s">
        <v>35</v>
      </c>
      <c r="B39" s="16" t="s">
        <v>20</v>
      </c>
      <c r="C39" s="58"/>
      <c r="D39" s="30">
        <f t="shared" si="0"/>
        <v>0</v>
      </c>
      <c r="E39" s="59"/>
      <c r="F39" s="30">
        <f t="shared" si="1"/>
        <v>0</v>
      </c>
      <c r="G39" s="60"/>
      <c r="H39" s="30">
        <f t="shared" si="2"/>
        <v>0</v>
      </c>
      <c r="I39" s="30">
        <f t="shared" si="3"/>
        <v>0</v>
      </c>
      <c r="J39" s="30">
        <f t="shared" si="4"/>
        <v>0</v>
      </c>
    </row>
    <row r="40" spans="1:10" ht="15.75" customHeight="1" x14ac:dyDescent="0.2">
      <c r="A40" s="5" t="s">
        <v>38</v>
      </c>
      <c r="B40" s="18" t="s">
        <v>20</v>
      </c>
      <c r="C40" s="58"/>
      <c r="D40" s="30">
        <f t="shared" si="0"/>
        <v>0</v>
      </c>
      <c r="E40" s="59"/>
      <c r="F40" s="30">
        <f t="shared" si="1"/>
        <v>0</v>
      </c>
      <c r="G40" s="60"/>
      <c r="H40" s="30">
        <f t="shared" si="2"/>
        <v>0</v>
      </c>
      <c r="I40" s="30">
        <f t="shared" si="3"/>
        <v>0</v>
      </c>
      <c r="J40" s="30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8"/>
      <c r="D41" s="30">
        <f t="shared" si="0"/>
        <v>0</v>
      </c>
      <c r="E41" s="59"/>
      <c r="F41" s="30">
        <f t="shared" si="1"/>
        <v>0</v>
      </c>
      <c r="G41" s="60"/>
      <c r="H41" s="30">
        <f t="shared" si="2"/>
        <v>0</v>
      </c>
      <c r="I41" s="30">
        <f t="shared" si="3"/>
        <v>0</v>
      </c>
      <c r="J41" s="30">
        <f t="shared" si="4"/>
        <v>0</v>
      </c>
    </row>
    <row r="42" spans="1:10" ht="15.75" customHeight="1" x14ac:dyDescent="0.2">
      <c r="A42" s="5" t="s">
        <v>41</v>
      </c>
      <c r="B42" s="18" t="s">
        <v>20</v>
      </c>
      <c r="C42" s="58"/>
      <c r="D42" s="30">
        <f t="shared" si="0"/>
        <v>0</v>
      </c>
      <c r="E42" s="59"/>
      <c r="F42" s="30">
        <f t="shared" si="1"/>
        <v>0</v>
      </c>
      <c r="G42" s="60"/>
      <c r="H42" s="30">
        <f t="shared" si="2"/>
        <v>0</v>
      </c>
      <c r="I42" s="30">
        <f t="shared" si="3"/>
        <v>0</v>
      </c>
      <c r="J42" s="30">
        <f t="shared" si="4"/>
        <v>0</v>
      </c>
    </row>
    <row r="43" spans="1:10" ht="15.75" customHeight="1" x14ac:dyDescent="0.2">
      <c r="A43" s="5" t="s">
        <v>42</v>
      </c>
      <c r="B43" s="18" t="s">
        <v>20</v>
      </c>
      <c r="C43" s="58"/>
      <c r="D43" s="30">
        <f t="shared" si="0"/>
        <v>0</v>
      </c>
      <c r="E43" s="59"/>
      <c r="F43" s="30">
        <f t="shared" si="1"/>
        <v>0</v>
      </c>
      <c r="G43" s="60"/>
      <c r="H43" s="30">
        <f t="shared" si="2"/>
        <v>0</v>
      </c>
      <c r="I43" s="30">
        <f t="shared" si="3"/>
        <v>0</v>
      </c>
      <c r="J43" s="30">
        <f t="shared" si="4"/>
        <v>0</v>
      </c>
    </row>
    <row r="44" spans="1:10" s="11" customFormat="1" ht="15.75" customHeight="1" x14ac:dyDescent="0.2">
      <c r="A44" s="9" t="s">
        <v>43</v>
      </c>
      <c r="B44" s="16" t="s">
        <v>20</v>
      </c>
      <c r="C44" s="58">
        <v>1605</v>
      </c>
      <c r="D44" s="30">
        <f t="shared" si="0"/>
        <v>1605</v>
      </c>
      <c r="E44" s="59"/>
      <c r="F44" s="30">
        <f t="shared" si="1"/>
        <v>0</v>
      </c>
      <c r="G44" s="60">
        <v>3210</v>
      </c>
      <c r="H44" s="30">
        <f t="shared" si="2"/>
        <v>3210</v>
      </c>
      <c r="I44" s="30">
        <f t="shared" si="3"/>
        <v>4815</v>
      </c>
      <c r="J44" s="30">
        <f t="shared" si="4"/>
        <v>4815</v>
      </c>
    </row>
    <row r="45" spans="1:10" ht="15.75" customHeight="1" x14ac:dyDescent="0.2">
      <c r="A45" s="5" t="s">
        <v>48</v>
      </c>
      <c r="B45" s="18" t="s">
        <v>20</v>
      </c>
      <c r="C45" s="58"/>
      <c r="D45" s="30">
        <f t="shared" si="0"/>
        <v>0</v>
      </c>
      <c r="E45" s="59"/>
      <c r="F45" s="30">
        <f t="shared" si="1"/>
        <v>0</v>
      </c>
      <c r="G45" s="60"/>
      <c r="H45" s="30">
        <f t="shared" si="2"/>
        <v>0</v>
      </c>
      <c r="I45" s="30">
        <f t="shared" si="3"/>
        <v>0</v>
      </c>
      <c r="J45" s="30">
        <f t="shared" si="4"/>
        <v>0</v>
      </c>
    </row>
    <row r="46" spans="1:10" s="11" customFormat="1" ht="15.75" customHeight="1" x14ac:dyDescent="0.2">
      <c r="A46" s="9" t="s">
        <v>53</v>
      </c>
      <c r="B46" s="16" t="s">
        <v>20</v>
      </c>
      <c r="C46" s="58">
        <v>837</v>
      </c>
      <c r="D46" s="30">
        <f t="shared" si="0"/>
        <v>837</v>
      </c>
      <c r="E46" s="59"/>
      <c r="F46" s="30">
        <f t="shared" si="1"/>
        <v>0</v>
      </c>
      <c r="G46" s="60">
        <v>2541</v>
      </c>
      <c r="H46" s="30">
        <f t="shared" si="2"/>
        <v>2541</v>
      </c>
      <c r="I46" s="30">
        <f t="shared" si="3"/>
        <v>3378</v>
      </c>
      <c r="J46" s="30">
        <f t="shared" si="4"/>
        <v>3378</v>
      </c>
    </row>
    <row r="47" spans="1:10" s="11" customFormat="1" ht="15.75" customHeight="1" x14ac:dyDescent="0.2">
      <c r="A47" s="9" t="s">
        <v>54</v>
      </c>
      <c r="B47" s="16" t="s">
        <v>20</v>
      </c>
      <c r="C47" s="58"/>
      <c r="D47" s="30">
        <f t="shared" si="0"/>
        <v>0</v>
      </c>
      <c r="E47" s="59"/>
      <c r="F47" s="30">
        <f t="shared" si="1"/>
        <v>0</v>
      </c>
      <c r="G47" s="60"/>
      <c r="H47" s="30">
        <f t="shared" si="2"/>
        <v>0</v>
      </c>
      <c r="I47" s="30">
        <f t="shared" si="3"/>
        <v>0</v>
      </c>
      <c r="J47" s="30">
        <f t="shared" si="4"/>
        <v>0</v>
      </c>
    </row>
    <row r="48" spans="1:10" s="11" customFormat="1" ht="15.75" customHeight="1" x14ac:dyDescent="0.2">
      <c r="A48" s="9" t="s">
        <v>55</v>
      </c>
      <c r="B48" s="16" t="s">
        <v>20</v>
      </c>
      <c r="C48" s="58"/>
      <c r="D48" s="30">
        <f t="shared" si="0"/>
        <v>0</v>
      </c>
      <c r="E48" s="59"/>
      <c r="F48" s="30">
        <f t="shared" si="1"/>
        <v>0</v>
      </c>
      <c r="G48" s="60"/>
      <c r="H48" s="30">
        <f t="shared" si="2"/>
        <v>0</v>
      </c>
      <c r="I48" s="30">
        <f t="shared" si="3"/>
        <v>0</v>
      </c>
      <c r="J48" s="30">
        <f t="shared" si="4"/>
        <v>0</v>
      </c>
    </row>
    <row r="49" spans="1:10" ht="15.75" customHeight="1" x14ac:dyDescent="0.2">
      <c r="A49" s="5" t="s">
        <v>57</v>
      </c>
      <c r="B49" s="18" t="s">
        <v>20</v>
      </c>
      <c r="C49" s="58"/>
      <c r="D49" s="30">
        <f t="shared" si="0"/>
        <v>0</v>
      </c>
      <c r="E49" s="59"/>
      <c r="F49" s="30">
        <f t="shared" si="1"/>
        <v>0</v>
      </c>
      <c r="G49" s="60"/>
      <c r="H49" s="30">
        <f t="shared" si="2"/>
        <v>0</v>
      </c>
      <c r="I49" s="30">
        <f t="shared" si="3"/>
        <v>0</v>
      </c>
      <c r="J49" s="30">
        <f t="shared" si="4"/>
        <v>0</v>
      </c>
    </row>
    <row r="50" spans="1:10" ht="15.75" customHeight="1" x14ac:dyDescent="0.2">
      <c r="A50" s="5" t="s">
        <v>58</v>
      </c>
      <c r="B50" s="18" t="s">
        <v>20</v>
      </c>
      <c r="C50" s="58"/>
      <c r="D50" s="30">
        <f t="shared" si="0"/>
        <v>0</v>
      </c>
      <c r="E50" s="59"/>
      <c r="F50" s="30">
        <f t="shared" si="1"/>
        <v>0</v>
      </c>
      <c r="G50" s="60"/>
      <c r="H50" s="30">
        <f t="shared" si="2"/>
        <v>0</v>
      </c>
      <c r="I50" s="30">
        <f t="shared" si="3"/>
        <v>0</v>
      </c>
      <c r="J50" s="30">
        <f t="shared" si="4"/>
        <v>0</v>
      </c>
    </row>
    <row r="51" spans="1:10" ht="15.75" customHeight="1" x14ac:dyDescent="0.2">
      <c r="A51" s="5" t="s">
        <v>59</v>
      </c>
      <c r="B51" s="18" t="s">
        <v>20</v>
      </c>
      <c r="C51" s="58"/>
      <c r="D51" s="30">
        <f t="shared" si="0"/>
        <v>0</v>
      </c>
      <c r="E51" s="59"/>
      <c r="F51" s="30">
        <f t="shared" si="1"/>
        <v>0</v>
      </c>
      <c r="G51" s="60"/>
      <c r="H51" s="30">
        <f t="shared" si="2"/>
        <v>0</v>
      </c>
      <c r="I51" s="30">
        <f t="shared" si="3"/>
        <v>0</v>
      </c>
      <c r="J51" s="30">
        <f t="shared" si="4"/>
        <v>0</v>
      </c>
    </row>
    <row r="52" spans="1:10" ht="15.75" customHeight="1" x14ac:dyDescent="0.2">
      <c r="A52" s="5" t="s">
        <v>60</v>
      </c>
      <c r="B52" s="18" t="s">
        <v>20</v>
      </c>
      <c r="C52" s="58"/>
      <c r="D52" s="30">
        <f t="shared" si="0"/>
        <v>0</v>
      </c>
      <c r="E52" s="59"/>
      <c r="F52" s="30">
        <f t="shared" si="1"/>
        <v>0</v>
      </c>
      <c r="G52" s="60"/>
      <c r="H52" s="30">
        <f t="shared" si="2"/>
        <v>0</v>
      </c>
      <c r="I52" s="30">
        <f t="shared" si="3"/>
        <v>0</v>
      </c>
      <c r="J52" s="30">
        <f t="shared" si="4"/>
        <v>0</v>
      </c>
    </row>
    <row r="53" spans="1:10" ht="15.75" customHeight="1" x14ac:dyDescent="0.2">
      <c r="A53" s="5" t="s">
        <v>64</v>
      </c>
      <c r="B53" s="18" t="s">
        <v>20</v>
      </c>
      <c r="C53" s="58"/>
      <c r="D53" s="30">
        <f t="shared" si="0"/>
        <v>0</v>
      </c>
      <c r="E53" s="59"/>
      <c r="F53" s="30">
        <f t="shared" si="1"/>
        <v>0</v>
      </c>
      <c r="G53" s="60">
        <v>1930</v>
      </c>
      <c r="H53" s="30">
        <f t="shared" si="2"/>
        <v>1930</v>
      </c>
      <c r="I53" s="30">
        <f t="shared" si="3"/>
        <v>1930</v>
      </c>
      <c r="J53" s="30">
        <f t="shared" si="4"/>
        <v>1930</v>
      </c>
    </row>
    <row r="54" spans="1:10" ht="15.75" customHeight="1" x14ac:dyDescent="0.2">
      <c r="A54" s="5" t="s">
        <v>65</v>
      </c>
      <c r="B54" s="18" t="s">
        <v>20</v>
      </c>
      <c r="C54" s="58"/>
      <c r="D54" s="30">
        <f t="shared" si="0"/>
        <v>0</v>
      </c>
      <c r="E54" s="59"/>
      <c r="F54" s="30">
        <f t="shared" si="1"/>
        <v>0</v>
      </c>
      <c r="G54" s="60"/>
      <c r="H54" s="30">
        <f t="shared" si="2"/>
        <v>0</v>
      </c>
      <c r="I54" s="30">
        <f t="shared" si="3"/>
        <v>0</v>
      </c>
      <c r="J54" s="30">
        <f t="shared" si="4"/>
        <v>0</v>
      </c>
    </row>
    <row r="55" spans="1:10" ht="15.75" customHeight="1" x14ac:dyDescent="0.2">
      <c r="A55" s="5" t="s">
        <v>66</v>
      </c>
      <c r="B55" s="18" t="s">
        <v>20</v>
      </c>
      <c r="C55" s="58">
        <v>365</v>
      </c>
      <c r="D55" s="30">
        <f t="shared" si="0"/>
        <v>365</v>
      </c>
      <c r="E55" s="59"/>
      <c r="F55" s="30">
        <f t="shared" si="1"/>
        <v>0</v>
      </c>
      <c r="G55" s="60">
        <v>1095</v>
      </c>
      <c r="H55" s="30">
        <f t="shared" si="2"/>
        <v>1095</v>
      </c>
      <c r="I55" s="30">
        <f t="shared" si="3"/>
        <v>1460</v>
      </c>
      <c r="J55" s="30">
        <f t="shared" si="4"/>
        <v>1460</v>
      </c>
    </row>
    <row r="56" spans="1:10" s="11" customFormat="1" ht="15.75" customHeight="1" x14ac:dyDescent="0.2">
      <c r="A56" s="9" t="s">
        <v>67</v>
      </c>
      <c r="B56" s="16" t="s">
        <v>20</v>
      </c>
      <c r="C56" s="58"/>
      <c r="D56" s="30">
        <f t="shared" si="0"/>
        <v>0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/>
      <c r="D57" s="30">
        <f t="shared" si="0"/>
        <v>0</v>
      </c>
      <c r="E57" s="59"/>
      <c r="F57" s="30">
        <f t="shared" si="1"/>
        <v>0</v>
      </c>
      <c r="G57" s="60"/>
      <c r="H57" s="30">
        <f t="shared" si="2"/>
        <v>0</v>
      </c>
      <c r="I57" s="30">
        <f t="shared" si="3"/>
        <v>0</v>
      </c>
      <c r="J57" s="30">
        <f t="shared" si="4"/>
        <v>0</v>
      </c>
    </row>
    <row r="58" spans="1:10" s="11" customFormat="1" ht="15.75" customHeight="1" x14ac:dyDescent="0.2">
      <c r="A58" s="9" t="s">
        <v>69</v>
      </c>
      <c r="B58" s="16" t="s">
        <v>20</v>
      </c>
      <c r="C58" s="58"/>
      <c r="D58" s="30">
        <f t="shared" si="0"/>
        <v>0</v>
      </c>
      <c r="E58" s="59"/>
      <c r="F58" s="30">
        <f t="shared" si="1"/>
        <v>0</v>
      </c>
      <c r="G58" s="60"/>
      <c r="H58" s="30">
        <f t="shared" si="2"/>
        <v>0</v>
      </c>
      <c r="I58" s="30">
        <f t="shared" si="3"/>
        <v>0</v>
      </c>
      <c r="J58" s="30">
        <f t="shared" si="4"/>
        <v>0</v>
      </c>
    </row>
    <row r="59" spans="1:10" ht="15.75" customHeight="1" x14ac:dyDescent="0.2">
      <c r="A59" s="5" t="s">
        <v>70</v>
      </c>
      <c r="B59" s="18" t="s">
        <v>20</v>
      </c>
      <c r="C59" s="58"/>
      <c r="D59" s="30">
        <f t="shared" si="0"/>
        <v>0</v>
      </c>
      <c r="E59" s="59"/>
      <c r="F59" s="30">
        <f t="shared" si="1"/>
        <v>0</v>
      </c>
      <c r="G59" s="60"/>
      <c r="H59" s="30">
        <f t="shared" si="2"/>
        <v>0</v>
      </c>
      <c r="I59" s="30">
        <f t="shared" si="3"/>
        <v>0</v>
      </c>
      <c r="J59" s="30">
        <f t="shared" si="4"/>
        <v>0</v>
      </c>
    </row>
    <row r="60" spans="1:10" s="11" customFormat="1" ht="15.75" customHeight="1" x14ac:dyDescent="0.2">
      <c r="A60" s="9" t="s">
        <v>71</v>
      </c>
      <c r="B60" s="16" t="s">
        <v>20</v>
      </c>
      <c r="C60" s="58">
        <v>4427</v>
      </c>
      <c r="D60" s="30">
        <f t="shared" si="0"/>
        <v>4427</v>
      </c>
      <c r="E60" s="59"/>
      <c r="F60" s="30">
        <f t="shared" si="1"/>
        <v>0</v>
      </c>
      <c r="G60" s="60">
        <v>86664</v>
      </c>
      <c r="H60" s="30">
        <f t="shared" si="2"/>
        <v>86664</v>
      </c>
      <c r="I60" s="30">
        <f t="shared" si="3"/>
        <v>91091</v>
      </c>
      <c r="J60" s="30">
        <f t="shared" si="4"/>
        <v>91091</v>
      </c>
    </row>
    <row r="61" spans="1:10" ht="15.75" customHeight="1" x14ac:dyDescent="0.2">
      <c r="A61" s="5" t="s">
        <v>72</v>
      </c>
      <c r="B61" s="18" t="s">
        <v>20</v>
      </c>
      <c r="C61" s="58"/>
      <c r="D61" s="30">
        <f t="shared" si="0"/>
        <v>0</v>
      </c>
      <c r="E61" s="59"/>
      <c r="F61" s="30">
        <f t="shared" si="1"/>
        <v>0</v>
      </c>
      <c r="G61" s="60"/>
      <c r="H61" s="30">
        <f t="shared" si="2"/>
        <v>0</v>
      </c>
      <c r="I61" s="30">
        <f t="shared" si="3"/>
        <v>0</v>
      </c>
      <c r="J61" s="30">
        <f t="shared" si="4"/>
        <v>0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/>
      <c r="D63" s="30">
        <f t="shared" si="0"/>
        <v>0</v>
      </c>
      <c r="E63" s="59"/>
      <c r="F63" s="30">
        <f t="shared" si="1"/>
        <v>0</v>
      </c>
      <c r="G63" s="60"/>
      <c r="H63" s="30">
        <f t="shared" si="2"/>
        <v>0</v>
      </c>
      <c r="I63" s="30">
        <f t="shared" si="3"/>
        <v>0</v>
      </c>
      <c r="J63" s="30">
        <f t="shared" si="4"/>
        <v>0</v>
      </c>
    </row>
    <row r="64" spans="1:10" ht="15.75" customHeight="1" x14ac:dyDescent="0.2">
      <c r="A64" s="5" t="s">
        <v>74</v>
      </c>
      <c r="B64" s="18" t="s">
        <v>20</v>
      </c>
      <c r="C64" s="58"/>
      <c r="D64" s="30">
        <f t="shared" ref="D64:D71" si="5">C64*1</f>
        <v>0</v>
      </c>
      <c r="E64" s="59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/>
      <c r="D66" s="30">
        <f t="shared" si="5"/>
        <v>0</v>
      </c>
      <c r="E66" s="59"/>
      <c r="F66" s="30">
        <f t="shared" si="6"/>
        <v>0</v>
      </c>
      <c r="G66" s="60"/>
      <c r="H66" s="30">
        <f t="shared" si="7"/>
        <v>0</v>
      </c>
      <c r="I66" s="30">
        <f t="shared" si="8"/>
        <v>0</v>
      </c>
      <c r="J66" s="30">
        <f t="shared" si="9"/>
        <v>0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/>
      <c r="D69" s="30">
        <f t="shared" si="5"/>
        <v>0</v>
      </c>
      <c r="E69" s="59"/>
      <c r="F69" s="30">
        <f t="shared" si="6"/>
        <v>0</v>
      </c>
      <c r="G69" s="60"/>
      <c r="H69" s="30">
        <f t="shared" si="7"/>
        <v>0</v>
      </c>
      <c r="I69" s="30">
        <f t="shared" si="8"/>
        <v>0</v>
      </c>
      <c r="J69" s="30">
        <f t="shared" si="9"/>
        <v>0</v>
      </c>
    </row>
    <row r="70" spans="1:10" s="11" customFormat="1" ht="15.75" customHeight="1" x14ac:dyDescent="0.2">
      <c r="A70" s="9" t="s">
        <v>85</v>
      </c>
      <c r="B70" s="16" t="s">
        <v>20</v>
      </c>
      <c r="C70" s="58"/>
      <c r="D70" s="30">
        <f t="shared" si="5"/>
        <v>0</v>
      </c>
      <c r="E70" s="59"/>
      <c r="F70" s="30">
        <f t="shared" si="6"/>
        <v>0</v>
      </c>
      <c r="G70" s="60"/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8"/>
      <c r="D71" s="30">
        <f t="shared" si="5"/>
        <v>0</v>
      </c>
      <c r="E71" s="59"/>
      <c r="F71" s="30">
        <f t="shared" si="6"/>
        <v>0</v>
      </c>
      <c r="G71" s="60"/>
      <c r="H71" s="30">
        <f t="shared" si="7"/>
        <v>0</v>
      </c>
      <c r="I71" s="30">
        <f t="shared" si="8"/>
        <v>0</v>
      </c>
      <c r="J71" s="30">
        <f t="shared" si="9"/>
        <v>0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10077</v>
      </c>
      <c r="D72" s="32">
        <f t="shared" si="10"/>
        <v>10077</v>
      </c>
      <c r="E72" s="32">
        <f t="shared" si="10"/>
        <v>0</v>
      </c>
      <c r="F72" s="32">
        <f t="shared" si="10"/>
        <v>0</v>
      </c>
      <c r="G72" s="32">
        <f t="shared" si="10"/>
        <v>50637</v>
      </c>
      <c r="H72" s="32">
        <f t="shared" si="10"/>
        <v>50637</v>
      </c>
      <c r="I72" s="32">
        <f t="shared" si="10"/>
        <v>60714</v>
      </c>
      <c r="J72" s="32">
        <f t="shared" si="10"/>
        <v>60714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7739</v>
      </c>
      <c r="D73" s="32">
        <f t="shared" si="11"/>
        <v>7739</v>
      </c>
      <c r="E73" s="32">
        <f t="shared" si="11"/>
        <v>0</v>
      </c>
      <c r="F73" s="32">
        <f t="shared" si="11"/>
        <v>0</v>
      </c>
      <c r="G73" s="32">
        <f t="shared" si="11"/>
        <v>97540</v>
      </c>
      <c r="H73" s="32">
        <f t="shared" si="11"/>
        <v>97540</v>
      </c>
      <c r="I73" s="32">
        <f t="shared" si="11"/>
        <v>105279</v>
      </c>
      <c r="J73" s="32">
        <f t="shared" si="11"/>
        <v>105279</v>
      </c>
    </row>
    <row r="74" spans="1:10" s="3" customFormat="1" ht="15.75" customHeight="1" x14ac:dyDescent="0.2">
      <c r="A74" s="5" t="s">
        <v>87</v>
      </c>
      <c r="B74" s="13"/>
      <c r="C74" s="32">
        <f>SUM(C72:C73)</f>
        <v>17816</v>
      </c>
      <c r="D74" s="32">
        <f t="shared" ref="D74:J74" si="12">SUM(D72:D73)</f>
        <v>17816</v>
      </c>
      <c r="E74" s="36">
        <f t="shared" si="12"/>
        <v>0</v>
      </c>
      <c r="F74" s="32">
        <f t="shared" si="12"/>
        <v>0</v>
      </c>
      <c r="G74" s="36">
        <f t="shared" si="12"/>
        <v>148177</v>
      </c>
      <c r="H74" s="32">
        <f t="shared" si="12"/>
        <v>148177</v>
      </c>
      <c r="I74" s="32">
        <f t="shared" si="12"/>
        <v>165993</v>
      </c>
      <c r="J74" s="32">
        <f t="shared" si="12"/>
        <v>165993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78"/>
  <sheetViews>
    <sheetView workbookViewId="0">
      <pane ySplit="4" topLeftCell="A56" activePane="bottomLeft" state="frozen"/>
      <selection pane="bottomLeft" activeCell="G61" sqref="G61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(Jul!C5*10)+(Aug!C5*9)+(Sep!C5*8)+(Oct!C5*7)+(Nov!C5*6)+(Dec!C5*5)+(Jan!C5*4)+(Feb!C5*3)+(Mar!C5*2)+(Apr!C5*1)</f>
        <v>0</v>
      </c>
      <c r="E5" s="8"/>
      <c r="F5" s="31">
        <f>(Jul!E5*10)+(Aug!E5*9)+(Sep!E5*8)+(Oct!E5*7)+(Nov!E5*6)+(Dec!E5*5)+(Jan!E5*4)+(Feb!E5*3)+(Mar!E5*2)+(Apr!E5*1)</f>
        <v>0</v>
      </c>
      <c r="G5" s="8"/>
      <c r="H5" s="31">
        <f>Mar!H5+G5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0</v>
      </c>
      <c r="E6" s="8"/>
      <c r="F6" s="31">
        <f>(Jul!E6*10)+(Aug!E6*9)+(Sep!E6*8)+(Oct!E6*7)+(Nov!E6*6)+(Dec!E6*5)+(Jan!E6*4)+(Feb!E6*3)+(Mar!E6*2)+(Apr!E6*1)</f>
        <v>0</v>
      </c>
      <c r="G6" s="8"/>
      <c r="H6" s="31">
        <f>Mar!H6+G6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(Jul!C7*10)+(Aug!C7*9)+(Sep!C7*8)+(Oct!C7*7)+(Nov!C7*6)+(Dec!C7*5)+(Jan!C7*4)+(Feb!C7*3)+(Mar!C7*2)+(Apr!C7*1)</f>
        <v>0</v>
      </c>
      <c r="E7" s="8"/>
      <c r="F7" s="31">
        <f>(Jul!E7*10)+(Aug!E7*9)+(Sep!E7*8)+(Oct!E7*7)+(Nov!E7*6)+(Dec!E7*5)+(Jan!E7*4)+(Feb!E7*3)+(Mar!E7*2)+(Apr!E7*1)</f>
        <v>0</v>
      </c>
      <c r="G7" s="8"/>
      <c r="H7" s="31">
        <f>Mar!H7+G7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835</v>
      </c>
      <c r="D8" s="31">
        <f>(Jul!C8*10)+(Aug!C8*9)+(Sep!C8*8)+(Oct!C8*7)+(Nov!C8*6)+(Dec!C8*5)+(Jan!C8*4)+(Feb!C8*3)+(Mar!C8*2)+(Apr!C8*1)</f>
        <v>10652</v>
      </c>
      <c r="E8" s="8">
        <v>1911</v>
      </c>
      <c r="F8" s="31">
        <f>(Jul!E8*10)+(Aug!E8*9)+(Sep!E8*8)+(Oct!E8*7)+(Nov!E8*6)+(Dec!E8*5)+(Jan!E8*4)+(Feb!E8*3)+(Mar!E8*2)+(Apr!E8*1)</f>
        <v>1911</v>
      </c>
      <c r="G8" s="8">
        <v>39640</v>
      </c>
      <c r="H8" s="31">
        <f>Mar!H8+G8</f>
        <v>57878</v>
      </c>
      <c r="I8" s="31">
        <f t="shared" si="0"/>
        <v>42386</v>
      </c>
      <c r="J8" s="31">
        <f t="shared" si="1"/>
        <v>70441</v>
      </c>
    </row>
    <row r="9" spans="1:10" s="1" customFormat="1" ht="15.75" customHeight="1" x14ac:dyDescent="0.2">
      <c r="A9" s="5" t="s">
        <v>27</v>
      </c>
      <c r="B9" s="6" t="s">
        <v>22</v>
      </c>
      <c r="C9" s="7">
        <v>6918</v>
      </c>
      <c r="D9" s="31">
        <f>(Jul!C9*10)+(Aug!C9*9)+(Sep!C9*8)+(Oct!C9*7)+(Nov!C9*6)+(Dec!C9*5)+(Jan!C9*4)+(Feb!C9*3)+(Mar!C9*2)+(Apr!C9*1)</f>
        <v>500731</v>
      </c>
      <c r="E9" s="8"/>
      <c r="F9" s="31">
        <f>(Jul!E9*10)+(Aug!E9*9)+(Sep!E9*8)+(Oct!E9*7)+(Nov!E9*6)+(Dec!E9*5)+(Jan!E9*4)+(Feb!E9*3)+(Mar!E9*2)+(Apr!E9*1)</f>
        <v>114</v>
      </c>
      <c r="G9" s="8">
        <v>103614</v>
      </c>
      <c r="H9" s="31">
        <f>Mar!H9+G9</f>
        <v>1009124</v>
      </c>
      <c r="I9" s="31">
        <f t="shared" si="0"/>
        <v>110532</v>
      </c>
      <c r="J9" s="31">
        <f t="shared" si="1"/>
        <v>1509969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(Jul!C10*10)+(Aug!C10*9)+(Sep!C10*8)+(Oct!C10*7)+(Nov!C10*6)+(Dec!C10*5)+(Jan!C10*4)+(Feb!C10*3)+(Mar!C10*2)+(Apr!C10*1)</f>
        <v>0</v>
      </c>
      <c r="E10" s="8"/>
      <c r="F10" s="31">
        <f>(Jul!E10*10)+(Aug!E10*9)+(Sep!E10*8)+(Oct!E10*7)+(Nov!E10*6)+(Dec!E10*5)+(Jan!E10*4)+(Feb!E10*3)+(Mar!E10*2)+(Apr!E10*1)</f>
        <v>0</v>
      </c>
      <c r="G10" s="8"/>
      <c r="H10" s="31">
        <f>Mar!H10+G10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3088</v>
      </c>
      <c r="D11" s="31">
        <f>(Jul!C11*10)+(Aug!C11*9)+(Sep!C11*8)+(Oct!C11*7)+(Nov!C11*6)+(Dec!C11*5)+(Jan!C11*4)+(Feb!C11*3)+(Mar!C11*2)+(Apr!C11*1)</f>
        <v>163689</v>
      </c>
      <c r="E11" s="8">
        <v>2456</v>
      </c>
      <c r="F11" s="31">
        <f>(Jul!E11*10)+(Aug!E11*9)+(Sep!E11*8)+(Oct!E11*7)+(Nov!E11*6)+(Dec!E11*5)+(Jan!E11*4)+(Feb!E11*3)+(Mar!E11*2)+(Apr!E11*1)</f>
        <v>8178</v>
      </c>
      <c r="G11" s="8">
        <v>46160</v>
      </c>
      <c r="H11" s="31">
        <f>Mar!H11+G11</f>
        <v>249035</v>
      </c>
      <c r="I11" s="31">
        <f t="shared" si="0"/>
        <v>51704</v>
      </c>
      <c r="J11" s="31">
        <f t="shared" si="1"/>
        <v>420902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(Jul!C12*10)+(Aug!C12*9)+(Sep!C12*8)+(Oct!C12*7)+(Nov!C12*6)+(Dec!C12*5)+(Jan!C12*4)+(Feb!C12*3)+(Mar!C12*2)+(Apr!C12*1)</f>
        <v>0</v>
      </c>
      <c r="E12" s="8"/>
      <c r="F12" s="31">
        <f>(Jul!E12*10)+(Aug!E12*9)+(Sep!E12*8)+(Oct!E12*7)+(Nov!E12*6)+(Dec!E12*5)+(Jan!E12*4)+(Feb!E12*3)+(Mar!E12*2)+(Apr!E12*1)</f>
        <v>0</v>
      </c>
      <c r="G12" s="8"/>
      <c r="H12" s="31">
        <f>Mar!H12+G12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806</v>
      </c>
      <c r="D13" s="31">
        <f>(Jul!C13*10)+(Aug!C13*9)+(Sep!C13*8)+(Oct!C13*7)+(Nov!C13*6)+(Dec!C13*5)+(Jan!C13*4)+(Feb!C13*3)+(Mar!C13*2)+(Apr!C13*1)</f>
        <v>30316</v>
      </c>
      <c r="E13" s="8"/>
      <c r="F13" s="31">
        <f>(Jul!E13*10)+(Aug!E13*9)+(Sep!E13*8)+(Oct!E13*7)+(Nov!E13*6)+(Dec!E13*5)+(Jan!E13*4)+(Feb!E13*3)+(Mar!E13*2)+(Apr!E13*1)</f>
        <v>0</v>
      </c>
      <c r="G13" s="8">
        <v>3606</v>
      </c>
      <c r="H13" s="31">
        <f>Mar!H13+G13</f>
        <v>55737</v>
      </c>
      <c r="I13" s="31">
        <f t="shared" si="0"/>
        <v>4412</v>
      </c>
      <c r="J13" s="31">
        <f t="shared" si="1"/>
        <v>86053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(Jul!C14*10)+(Aug!C14*9)+(Sep!C14*8)+(Oct!C14*7)+(Nov!C14*6)+(Dec!C14*5)+(Jan!C14*4)+(Feb!C14*3)+(Mar!C14*2)+(Apr!C14*1)</f>
        <v>0</v>
      </c>
      <c r="E14" s="8"/>
      <c r="F14" s="31">
        <f>(Jul!E14*10)+(Aug!E14*9)+(Sep!E14*8)+(Oct!E14*7)+(Nov!E14*6)+(Dec!E14*5)+(Jan!E14*4)+(Feb!E14*3)+(Mar!E14*2)+(Apr!E14*1)</f>
        <v>0</v>
      </c>
      <c r="G14" s="8"/>
      <c r="H14" s="31">
        <f>Mar!H14+G14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(Jul!C15*10)+(Aug!C15*9)+(Sep!C15*8)+(Oct!C15*7)+(Nov!C15*6)+(Dec!C15*5)+(Jan!C15*4)+(Feb!C15*3)+(Mar!C15*2)+(Apr!C15*1)</f>
        <v>2665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2891</v>
      </c>
      <c r="I15" s="31">
        <f t="shared" si="0"/>
        <v>0</v>
      </c>
      <c r="J15" s="31">
        <f t="shared" si="1"/>
        <v>5556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(Jul!C16*10)+(Aug!C16*9)+(Sep!C16*8)+(Oct!C16*7)+(Nov!C16*6)+(Dec!C16*5)+(Jan!C16*4)+(Feb!C16*3)+(Mar!C16*2)+(Apr!C16*1)</f>
        <v>0</v>
      </c>
      <c r="E16" s="8"/>
      <c r="F16" s="31">
        <f>(Jul!E16*10)+(Aug!E16*9)+(Sep!E16*8)+(Oct!E16*7)+(Nov!E16*6)+(Dec!E16*5)+(Jan!E16*4)+(Feb!E16*3)+(Mar!E16*2)+(Apr!E16*1)</f>
        <v>0</v>
      </c>
      <c r="G16" s="8"/>
      <c r="H16" s="31">
        <f>Mar!H16+G16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(Jul!C17*10)+(Aug!C17*9)+(Sep!C17*8)+(Oct!C17*7)+(Nov!C17*6)+(Dec!C17*5)+(Jan!C17*4)+(Feb!C17*3)+(Mar!C17*2)+(Apr!C17*1)</f>
        <v>0</v>
      </c>
      <c r="E17" s="8"/>
      <c r="F17" s="31">
        <f>(Jul!E17*10)+(Aug!E17*9)+(Sep!E17*8)+(Oct!E17*7)+(Nov!E17*6)+(Dec!E17*5)+(Jan!E17*4)+(Feb!E17*3)+(Mar!E17*2)+(Apr!E17*1)</f>
        <v>0</v>
      </c>
      <c r="G17" s="8"/>
      <c r="H17" s="31">
        <f>Mar!H17+G17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0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(Jul!C19*10)+(Aug!C19*9)+(Sep!C19*8)+(Oct!C19*7)+(Nov!C19*6)+(Dec!C19*5)+(Jan!C19*4)+(Feb!C19*3)+(Mar!C19*2)+(Apr!C19*1)</f>
        <v>2947</v>
      </c>
      <c r="E19" s="8"/>
      <c r="F19" s="31">
        <f>(Jul!E19*10)+(Aug!E19*9)+(Sep!E19*8)+(Oct!E19*7)+(Nov!E19*6)+(Dec!E19*5)+(Jan!E19*4)+(Feb!E19*3)+(Mar!E19*2)+(Apr!E19*1)</f>
        <v>0</v>
      </c>
      <c r="G19" s="8"/>
      <c r="H19" s="31">
        <f>Mar!H19+G19</f>
        <v>1312</v>
      </c>
      <c r="I19" s="31">
        <f t="shared" si="0"/>
        <v>0</v>
      </c>
      <c r="J19" s="31">
        <f t="shared" si="1"/>
        <v>4259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(Jul!C20*10)+(Aug!C20*9)+(Sep!C20*8)+(Oct!C20*7)+(Nov!C20*6)+(Dec!C20*5)+(Jan!C20*4)+(Feb!C20*3)+(Mar!C20*2)+(Apr!C20*1)</f>
        <v>0</v>
      </c>
      <c r="E20" s="8"/>
      <c r="F20" s="31">
        <f>(Jul!E20*10)+(Aug!E20*9)+(Sep!E20*8)+(Oct!E20*7)+(Nov!E20*6)+(Dec!E20*5)+(Jan!E20*4)+(Feb!E20*3)+(Mar!E20*2)+(Apr!E20*1)</f>
        <v>0</v>
      </c>
      <c r="G20" s="8"/>
      <c r="H20" s="31">
        <f>Mar!H20+G20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(Jul!C21*10)+(Aug!C21*9)+(Sep!C21*8)+(Oct!C21*7)+(Nov!C21*6)+(Dec!C21*5)+(Jan!C21*4)+(Feb!C21*3)+(Mar!C21*2)+(Apr!C21*1)</f>
        <v>83462</v>
      </c>
      <c r="E21" s="8"/>
      <c r="F21" s="31">
        <f>(Jul!E21*10)+(Aug!E21*9)+(Sep!E21*8)+(Oct!E21*7)+(Nov!E21*6)+(Dec!E21*5)+(Jan!E21*4)+(Feb!E21*3)+(Mar!E21*2)+(Apr!E21*1)</f>
        <v>0</v>
      </c>
      <c r="G21" s="8">
        <v>3279</v>
      </c>
      <c r="H21" s="31">
        <f>Mar!H21+G21</f>
        <v>85325</v>
      </c>
      <c r="I21" s="31">
        <f t="shared" si="0"/>
        <v>3279</v>
      </c>
      <c r="J21" s="31">
        <f t="shared" si="1"/>
        <v>168787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3389</v>
      </c>
      <c r="D22" s="31">
        <f>(Jul!C22*10)+(Aug!C22*9)+(Sep!C22*8)+(Oct!C22*7)+(Nov!C22*6)+(Dec!C22*5)+(Jan!C22*4)+(Feb!C22*3)+(Mar!C22*2)+(Apr!C22*1)</f>
        <v>36303</v>
      </c>
      <c r="E22" s="8"/>
      <c r="F22" s="31">
        <f>(Jul!E22*10)+(Aug!E22*9)+(Sep!E22*8)+(Oct!E22*7)+(Nov!E22*6)+(Dec!E22*5)+(Jan!E22*4)+(Feb!E22*3)+(Mar!E22*2)+(Apr!E22*1)</f>
        <v>0</v>
      </c>
      <c r="G22" s="8">
        <v>107759</v>
      </c>
      <c r="H22" s="31">
        <f>Mar!H22+G22</f>
        <v>125841</v>
      </c>
      <c r="I22" s="31">
        <f t="shared" si="0"/>
        <v>111148</v>
      </c>
      <c r="J22" s="31">
        <f t="shared" si="1"/>
        <v>162144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(Jul!C23*10)+(Aug!C23*9)+(Sep!C23*8)+(Oct!C23*7)+(Nov!C23*6)+(Dec!C23*5)+(Jan!C23*4)+(Feb!C23*3)+(Mar!C23*2)+(Apr!C23*1)</f>
        <v>0</v>
      </c>
      <c r="E23" s="8"/>
      <c r="F23" s="31">
        <f>(Jul!E23*10)+(Aug!E23*9)+(Sep!E23*8)+(Oct!E23*7)+(Nov!E23*6)+(Dec!E23*5)+(Jan!E23*4)+(Feb!E23*3)+(Mar!E23*2)+(Apr!E23*1)</f>
        <v>0</v>
      </c>
      <c r="G23" s="8"/>
      <c r="H23" s="31">
        <f>Mar!H23+G23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(Jul!C24*10)+(Aug!C24*9)+(Sep!C24*8)+(Oct!C24*7)+(Nov!C24*6)+(Dec!C24*5)+(Jan!C24*4)+(Feb!C24*3)+(Mar!C24*2)+(Apr!C24*1)</f>
        <v>0</v>
      </c>
      <c r="E24" s="8"/>
      <c r="F24" s="31">
        <f>(Jul!E24*10)+(Aug!E24*9)+(Sep!E24*8)+(Oct!E24*7)+(Nov!E24*6)+(Dec!E24*5)+(Jan!E24*4)+(Feb!E24*3)+(Mar!E24*2)+(Apr!E24*1)</f>
        <v>0</v>
      </c>
      <c r="G24" s="8"/>
      <c r="H24" s="31">
        <f>Mar!H24+G24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(Jul!C25*10)+(Aug!C25*9)+(Sep!C25*8)+(Oct!C25*7)+(Nov!C25*6)+(Dec!C25*5)+(Jan!C25*4)+(Feb!C25*3)+(Mar!C25*2)+(Apr!C25*1)</f>
        <v>0</v>
      </c>
      <c r="E25" s="8"/>
      <c r="F25" s="31">
        <f>(Jul!E25*10)+(Aug!E25*9)+(Sep!E25*8)+(Oct!E25*7)+(Nov!E25*6)+(Dec!E25*5)+(Jan!E25*4)+(Feb!E25*3)+(Mar!E25*2)+(Apr!E25*1)</f>
        <v>0</v>
      </c>
      <c r="G25" s="8"/>
      <c r="H25" s="31">
        <f>Mar!H25+G25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(Jul!C26*10)+(Aug!C26*9)+(Sep!C26*8)+(Oct!C26*7)+(Nov!C26*6)+(Dec!C26*5)+(Jan!C26*4)+(Feb!C26*3)+(Mar!C26*2)+(Apr!C26*1)</f>
        <v>0</v>
      </c>
      <c r="E26" s="8"/>
      <c r="F26" s="31">
        <f>(Jul!E26*10)+(Aug!E26*9)+(Sep!E26*8)+(Oct!E26*7)+(Nov!E26*6)+(Dec!E26*5)+(Jan!E26*4)+(Feb!E26*3)+(Mar!E26*2)+(Apr!E26*1)</f>
        <v>0</v>
      </c>
      <c r="G26" s="8"/>
      <c r="H26" s="31">
        <f>Mar!H26+G26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238</v>
      </c>
      <c r="D27" s="31">
        <f>(Jul!C27*10)+(Aug!C27*9)+(Sep!C27*8)+(Oct!C27*7)+(Nov!C27*6)+(Dec!C27*5)+(Jan!C27*4)+(Feb!C27*3)+(Mar!C27*2)+(Apr!C27*1)</f>
        <v>102346</v>
      </c>
      <c r="E27" s="8"/>
      <c r="F27" s="31">
        <f>(Jul!E27*10)+(Aug!E27*9)+(Sep!E27*8)+(Oct!E27*7)+(Nov!E27*6)+(Dec!E27*5)+(Jan!E27*4)+(Feb!E27*3)+(Mar!E27*2)+(Apr!E27*1)</f>
        <v>0</v>
      </c>
      <c r="G27" s="8">
        <v>952</v>
      </c>
      <c r="H27" s="31">
        <f>Mar!H27+G27</f>
        <v>63424</v>
      </c>
      <c r="I27" s="31">
        <f t="shared" si="0"/>
        <v>1190</v>
      </c>
      <c r="J27" s="31">
        <f t="shared" si="1"/>
        <v>165770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(Jul!C28*10)+(Aug!C28*9)+(Sep!C28*8)+(Oct!C28*7)+(Nov!C28*6)+(Dec!C28*5)+(Jan!C28*4)+(Feb!C28*3)+(Mar!C28*2)+(Apr!C28*1)</f>
        <v>0</v>
      </c>
      <c r="E28" s="8"/>
      <c r="F28" s="31">
        <f>(Jul!E28*10)+(Aug!E28*9)+(Sep!E28*8)+(Oct!E28*7)+(Nov!E28*6)+(Dec!E28*5)+(Jan!E28*4)+(Feb!E28*3)+(Mar!E28*2)+(Apr!E28*1)</f>
        <v>0</v>
      </c>
      <c r="G28" s="8"/>
      <c r="H28" s="31">
        <f>Mar!H28+G28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(Jul!C29*10)+(Aug!C29*9)+(Sep!C29*8)+(Oct!C29*7)+(Nov!C29*6)+(Dec!C29*5)+(Jan!C29*4)+(Feb!C29*3)+(Mar!C29*2)+(Apr!C29*1)</f>
        <v>0</v>
      </c>
      <c r="E29" s="8"/>
      <c r="F29" s="31">
        <f>(Jul!E29*10)+(Aug!E29*9)+(Sep!E29*8)+(Oct!E29*7)+(Nov!E29*6)+(Dec!E29*5)+(Jan!E29*4)+(Feb!E29*3)+(Mar!E29*2)+(Apr!E29*1)</f>
        <v>0</v>
      </c>
      <c r="G29" s="8"/>
      <c r="H29" s="31">
        <f>Mar!H29+G29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(Jul!C30*10)+(Aug!C30*9)+(Sep!C30*8)+(Oct!C30*7)+(Nov!C30*6)+(Dec!C30*5)+(Jan!C30*4)+(Feb!C30*3)+(Mar!C30*2)+(Apr!C30*1)</f>
        <v>0</v>
      </c>
      <c r="E30" s="8"/>
      <c r="F30" s="31">
        <f>(Jul!E30*10)+(Aug!E30*9)+(Sep!E30*8)+(Oct!E30*7)+(Nov!E30*6)+(Dec!E30*5)+(Jan!E30*4)+(Feb!E30*3)+(Mar!E30*2)+(Apr!E30*1)</f>
        <v>0</v>
      </c>
      <c r="G30" s="8"/>
      <c r="H30" s="31">
        <f>Mar!H30+G30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(Jul!C31*10)+(Aug!C31*9)+(Sep!C31*8)+(Oct!C31*7)+(Nov!C31*6)+(Dec!C31*5)+(Jan!C31*4)+(Feb!C31*3)+(Mar!C31*2)+(Apr!C31*1)</f>
        <v>9132</v>
      </c>
      <c r="E31" s="8"/>
      <c r="F31" s="31">
        <f>(Jul!E31*10)+(Aug!E31*9)+(Sep!E31*8)+(Oct!E31*7)+(Nov!E31*6)+(Dec!E31*5)+(Jan!E31*4)+(Feb!E31*3)+(Mar!E31*2)+(Apr!E31*1)</f>
        <v>0</v>
      </c>
      <c r="G31" s="8"/>
      <c r="H31" s="31">
        <f>Mar!H31+G31</f>
        <v>9136</v>
      </c>
      <c r="I31" s="31">
        <f t="shared" si="0"/>
        <v>0</v>
      </c>
      <c r="J31" s="31">
        <f t="shared" si="1"/>
        <v>18268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685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410</v>
      </c>
      <c r="I32" s="31">
        <f t="shared" si="0"/>
        <v>0</v>
      </c>
      <c r="J32" s="31">
        <f t="shared" si="1"/>
        <v>1095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(Jul!C33*10)+(Aug!C33*9)+(Sep!C33*8)+(Oct!C33*7)+(Nov!C33*6)+(Dec!C33*5)+(Jan!C33*4)+(Feb!C33*3)+(Mar!C33*2)+(Apr!C33*1)</f>
        <v>7332</v>
      </c>
      <c r="E33" s="8"/>
      <c r="F33" s="31">
        <f>(Jul!E33*10)+(Aug!E33*9)+(Sep!E33*8)+(Oct!E33*7)+(Nov!E33*6)+(Dec!E33*5)+(Jan!E33*4)+(Feb!E33*3)+(Mar!E33*2)+(Apr!E33*1)</f>
        <v>0</v>
      </c>
      <c r="G33" s="8"/>
      <c r="H33" s="31">
        <f>Mar!H33+G33</f>
        <v>38056</v>
      </c>
      <c r="I33" s="31">
        <f t="shared" si="0"/>
        <v>0</v>
      </c>
      <c r="J33" s="31">
        <f t="shared" si="1"/>
        <v>45388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0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(Jul!C35*10)+(Aug!C35*9)+(Sep!C35*8)+(Oct!C35*7)+(Nov!C35*6)+(Dec!C35*5)+(Jan!C35*4)+(Feb!C35*3)+(Mar!C35*2)+(Apr!C35*1)</f>
        <v>60869</v>
      </c>
      <c r="E35" s="8"/>
      <c r="F35" s="31">
        <f>(Jul!E35*10)+(Aug!E35*9)+(Sep!E35*8)+(Oct!E35*7)+(Nov!E35*6)+(Dec!E35*5)+(Jan!E35*4)+(Feb!E35*3)+(Mar!E35*2)+(Apr!E35*1)</f>
        <v>0</v>
      </c>
      <c r="G35" s="8"/>
      <c r="H35" s="31">
        <f>Mar!H35+G35</f>
        <v>28546</v>
      </c>
      <c r="I35" s="31">
        <f t="shared" si="0"/>
        <v>0</v>
      </c>
      <c r="J35" s="31">
        <f t="shared" si="1"/>
        <v>89415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1670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4119</v>
      </c>
      <c r="I36" s="31">
        <f t="shared" si="0"/>
        <v>0</v>
      </c>
      <c r="J36" s="31">
        <f t="shared" si="1"/>
        <v>5789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0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39100</v>
      </c>
      <c r="E38" s="8"/>
      <c r="F38" s="31">
        <f>(Jul!E38*10)+(Aug!E38*9)+(Sep!E38*8)+(Oct!E38*7)+(Nov!E38*6)+(Dec!E38*5)+(Jan!E38*4)+(Feb!E38*3)+(Mar!E38*2)+(Apr!E38*1)</f>
        <v>0</v>
      </c>
      <c r="G38" s="8"/>
      <c r="H38" s="31">
        <f>Mar!H38+G38</f>
        <v>15459</v>
      </c>
      <c r="I38" s="31">
        <f t="shared" si="0"/>
        <v>0</v>
      </c>
      <c r="J38" s="31">
        <f t="shared" si="1"/>
        <v>54559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142</v>
      </c>
      <c r="D39" s="31">
        <f>(Jul!C39*10)+(Aug!C39*9)+(Sep!C39*8)+(Oct!C39*7)+(Nov!C39*6)+(Dec!C39*5)+(Jan!C39*4)+(Feb!C39*3)+(Mar!C39*2)+(Apr!C39*1)</f>
        <v>61453</v>
      </c>
      <c r="E39" s="8">
        <v>466</v>
      </c>
      <c r="F39" s="31">
        <f>(Jul!E39*10)+(Aug!E39*9)+(Sep!E39*8)+(Oct!E39*7)+(Nov!E39*6)+(Dec!E39*5)+(Jan!E39*4)+(Feb!E39*3)+(Mar!E39*2)+(Apr!E39*1)</f>
        <v>466</v>
      </c>
      <c r="G39" s="8">
        <v>4907</v>
      </c>
      <c r="H39" s="31">
        <f>Mar!H39+G39</f>
        <v>250716</v>
      </c>
      <c r="I39" s="31">
        <f t="shared" si="0"/>
        <v>5515</v>
      </c>
      <c r="J39" s="31">
        <f t="shared" si="1"/>
        <v>312635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0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0</v>
      </c>
      <c r="E41" s="8"/>
      <c r="F41" s="31">
        <f>(Jul!E41*10)+(Aug!E41*9)+(Sep!E41*8)+(Oct!E41*7)+(Nov!E41*6)+(Dec!E41*5)+(Jan!E41*4)+(Feb!E41*3)+(Mar!E41*2)+(Apr!E41*1)</f>
        <v>0</v>
      </c>
      <c r="G41" s="8"/>
      <c r="H41" s="31">
        <f>Mar!H41+G41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(Jul!C42*10)+(Aug!C42*9)+(Sep!C42*8)+(Oct!C42*7)+(Nov!C42*6)+(Dec!C42*5)+(Jan!C42*4)+(Feb!C42*3)+(Mar!C42*2)+(Apr!C42*1)</f>
        <v>0</v>
      </c>
      <c r="E42" s="8"/>
      <c r="F42" s="31">
        <f>(Jul!E42*10)+(Aug!E42*9)+(Sep!E42*8)+(Oct!E42*7)+(Nov!E42*6)+(Dec!E42*5)+(Jan!E42*4)+(Feb!E42*3)+(Mar!E42*2)+(Apr!E42*1)</f>
        <v>0</v>
      </c>
      <c r="G42" s="8"/>
      <c r="H42" s="31">
        <f>Mar!H42+G42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(Jul!C43*10)+(Aug!C43*9)+(Sep!C43*8)+(Oct!C43*7)+(Nov!C43*6)+(Dec!C43*5)+(Jan!C43*4)+(Feb!C43*3)+(Mar!C43*2)+(Apr!C43*1)</f>
        <v>8883</v>
      </c>
      <c r="E43" s="8"/>
      <c r="F43" s="31">
        <f>(Jul!E43*10)+(Aug!E43*9)+(Sep!E43*8)+(Oct!E43*7)+(Nov!E43*6)+(Dec!E43*5)+(Jan!E43*4)+(Feb!E43*3)+(Mar!E43*2)+(Apr!E43*1)</f>
        <v>0</v>
      </c>
      <c r="G43" s="8"/>
      <c r="H43" s="31">
        <f>Mar!H43+G43</f>
        <v>9825</v>
      </c>
      <c r="I43" s="31">
        <f t="shared" si="0"/>
        <v>0</v>
      </c>
      <c r="J43" s="31">
        <f t="shared" si="1"/>
        <v>18708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(Jul!C44*10)+(Aug!C44*9)+(Sep!C44*8)+(Oct!C44*7)+(Nov!C44*6)+(Dec!C44*5)+(Jan!C44*4)+(Feb!C44*3)+(Mar!C44*2)+(Apr!C44*1)</f>
        <v>55095</v>
      </c>
      <c r="E44" s="8"/>
      <c r="F44" s="31">
        <f>(Jul!E44*10)+(Aug!E44*9)+(Sep!E44*8)+(Oct!E44*7)+(Nov!E44*6)+(Dec!E44*5)+(Jan!E44*4)+(Feb!E44*3)+(Mar!E44*2)+(Apr!E44*1)</f>
        <v>0</v>
      </c>
      <c r="G44" s="8"/>
      <c r="H44" s="31">
        <f>Mar!H44+G44</f>
        <v>30566</v>
      </c>
      <c r="I44" s="31">
        <f t="shared" si="0"/>
        <v>0</v>
      </c>
      <c r="J44" s="31">
        <f t="shared" si="1"/>
        <v>85661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0</v>
      </c>
      <c r="E45" s="8"/>
      <c r="F45" s="31">
        <f>(Jul!E45*10)+(Aug!E45*9)+(Sep!E45*8)+(Oct!E45*7)+(Nov!E45*6)+(Dec!E45*5)+(Jan!E45*4)+(Feb!E45*3)+(Mar!E45*2)+(Apr!E45*1)</f>
        <v>0</v>
      </c>
      <c r="G45" s="8"/>
      <c r="H45" s="31">
        <f>Mar!H45+G45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8370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2541</v>
      </c>
      <c r="I46" s="31">
        <f t="shared" si="0"/>
        <v>0</v>
      </c>
      <c r="J46" s="31">
        <f t="shared" si="1"/>
        <v>10911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(Jul!C47*10)+(Aug!C47*9)+(Sep!C47*8)+(Oct!C47*7)+(Nov!C47*6)+(Dec!C47*5)+(Jan!C47*4)+(Feb!C47*3)+(Mar!C47*2)+(Apr!C47*1)</f>
        <v>0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(Jul!C48*10)+(Aug!C48*9)+(Sep!C48*8)+(Oct!C48*7)+(Nov!C48*6)+(Dec!C48*5)+(Jan!C48*4)+(Feb!C48*3)+(Mar!C48*2)+(Apr!C48*1)</f>
        <v>6165</v>
      </c>
      <c r="E48" s="8"/>
      <c r="F48" s="31">
        <f>(Jul!E48*10)+(Aug!E48*9)+(Sep!E48*8)+(Oct!E48*7)+(Nov!E48*6)+(Dec!E48*5)+(Jan!E48*4)+(Feb!E48*3)+(Mar!E48*2)+(Apr!E48*1)</f>
        <v>0</v>
      </c>
      <c r="G48" s="8"/>
      <c r="H48" s="31">
        <f>Mar!H48+G48</f>
        <v>6170</v>
      </c>
      <c r="I48" s="31">
        <f t="shared" si="0"/>
        <v>0</v>
      </c>
      <c r="J48" s="31">
        <f t="shared" si="1"/>
        <v>12335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(Jul!C49*10)+(Aug!C49*9)+(Sep!C49*8)+(Oct!C49*7)+(Nov!C49*6)+(Dec!C49*5)+(Jan!C49*4)+(Feb!C49*3)+(Mar!C49*2)+(Apr!C49*1)</f>
        <v>1260</v>
      </c>
      <c r="E49" s="8"/>
      <c r="F49" s="31">
        <f>(Jul!E49*10)+(Aug!E49*9)+(Sep!E49*8)+(Oct!E49*7)+(Nov!E49*6)+(Dec!E49*5)+(Jan!E49*4)+(Feb!E49*3)+(Mar!E49*2)+(Apr!E49*1)</f>
        <v>0</v>
      </c>
      <c r="G49" s="8"/>
      <c r="H49" s="31">
        <f>Mar!H49+G49</f>
        <v>9475</v>
      </c>
      <c r="I49" s="31">
        <f t="shared" si="0"/>
        <v>0</v>
      </c>
      <c r="J49" s="31">
        <f t="shared" si="1"/>
        <v>10735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0</v>
      </c>
      <c r="E50" s="8"/>
      <c r="F50" s="31">
        <f>(Jul!E50*10)+(Aug!E50*9)+(Sep!E50*8)+(Oct!E50*7)+(Nov!E50*6)+(Dec!E50*5)+(Jan!E50*4)+(Feb!E50*3)+(Mar!E50*2)+(Apr!E50*1)</f>
        <v>0</v>
      </c>
      <c r="G50" s="8"/>
      <c r="H50" s="31">
        <f>Mar!H50+G50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2665</v>
      </c>
      <c r="E51" s="8"/>
      <c r="F51" s="31">
        <f>(Jul!E51*10)+(Aug!E51*9)+(Sep!E51*8)+(Oct!E51*7)+(Nov!E51*6)+(Dec!E51*5)+(Jan!E51*4)+(Feb!E51*3)+(Mar!E51*2)+(Apr!E51*1)</f>
        <v>0</v>
      </c>
      <c r="G51" s="8"/>
      <c r="H51" s="31">
        <f>Mar!H51+G51</f>
        <v>4410</v>
      </c>
      <c r="I51" s="31">
        <f t="shared" si="0"/>
        <v>0</v>
      </c>
      <c r="J51" s="31">
        <f t="shared" si="1"/>
        <v>7075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0</v>
      </c>
      <c r="E52" s="8"/>
      <c r="F52" s="31">
        <f>(Jul!E52*10)+(Aug!E52*9)+(Sep!E52*8)+(Oct!E52*7)+(Nov!E52*6)+(Dec!E52*5)+(Jan!E52*4)+(Feb!E52*3)+(Mar!E52*2)+(Apr!E52*1)</f>
        <v>0</v>
      </c>
      <c r="G52" s="8"/>
      <c r="H52" s="31">
        <f>Mar!H52+G52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9096</v>
      </c>
      <c r="E53" s="8"/>
      <c r="F53" s="31">
        <f>(Jul!E53*10)+(Aug!E53*9)+(Sep!E53*8)+(Oct!E53*7)+(Nov!E53*6)+(Dec!E53*5)+(Jan!E53*4)+(Feb!E53*3)+(Mar!E53*2)+(Apr!E53*1)</f>
        <v>0</v>
      </c>
      <c r="G53" s="8">
        <v>6696</v>
      </c>
      <c r="H53" s="31">
        <f>Mar!H53+G53</f>
        <v>24163</v>
      </c>
      <c r="I53" s="31">
        <f t="shared" si="0"/>
        <v>6696</v>
      </c>
      <c r="J53" s="31">
        <f t="shared" si="1"/>
        <v>33259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(Jul!C54*10)+(Aug!C54*9)+(Sep!C54*8)+(Oct!C54*7)+(Nov!C54*6)+(Dec!C54*5)+(Jan!C54*4)+(Feb!C54*3)+(Mar!C54*2)+(Apr!C54*1)</f>
        <v>0</v>
      </c>
      <c r="E54" s="8"/>
      <c r="F54" s="31">
        <f>(Jul!E54*10)+(Aug!E54*9)+(Sep!E54*8)+(Oct!E54*7)+(Nov!E54*6)+(Dec!E54*5)+(Jan!E54*4)+(Feb!E54*3)+(Mar!E54*2)+(Apr!E54*1)</f>
        <v>0</v>
      </c>
      <c r="G54" s="8"/>
      <c r="H54" s="31">
        <f>Mar!H54+G54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551</v>
      </c>
      <c r="D55" s="31">
        <f>(Jul!C55*10)+(Aug!C55*9)+(Sep!C55*8)+(Oct!C55*7)+(Nov!C55*6)+(Dec!C55*5)+(Jan!C55*4)+(Feb!C55*3)+(Mar!C55*2)+(Apr!C55*1)</f>
        <v>5449</v>
      </c>
      <c r="E55" s="8">
        <v>2000</v>
      </c>
      <c r="F55" s="31">
        <f>(Jul!E55*10)+(Aug!E55*9)+(Sep!E55*8)+(Oct!E55*7)+(Nov!E55*6)+(Dec!E55*5)+(Jan!E55*4)+(Feb!E55*3)+(Mar!E55*2)+(Apr!E55*1)</f>
        <v>15689</v>
      </c>
      <c r="G55" s="8"/>
      <c r="H55" s="31">
        <f>Mar!H55+G55</f>
        <v>27336</v>
      </c>
      <c r="I55" s="31">
        <f t="shared" si="0"/>
        <v>2551</v>
      </c>
      <c r="J55" s="31">
        <f t="shared" si="1"/>
        <v>48474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0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0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0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1657</v>
      </c>
      <c r="D60" s="31">
        <f>(Jul!C60*10)+(Aug!C60*9)+(Sep!C60*8)+(Oct!C60*7)+(Nov!C60*6)+(Dec!C60*5)+(Jan!C60*4)+(Feb!C60*3)+(Mar!C60*2)+(Apr!C60*1)</f>
        <v>197433</v>
      </c>
      <c r="E60" s="8"/>
      <c r="F60" s="31">
        <f>(Jul!E60*10)+(Aug!E60*9)+(Sep!E60*8)+(Oct!E60*7)+(Nov!E60*6)+(Dec!E60*5)+(Jan!E60*4)+(Feb!E60*3)+(Mar!E60*2)+(Apr!E60*1)</f>
        <v>0</v>
      </c>
      <c r="G60" s="8">
        <v>16417</v>
      </c>
      <c r="H60" s="31">
        <f>Mar!H60+G60</f>
        <v>253917</v>
      </c>
      <c r="I60" s="31">
        <f t="shared" si="0"/>
        <v>18074</v>
      </c>
      <c r="J60" s="31">
        <f t="shared" si="1"/>
        <v>451350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0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0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(Jul!C63*10)+(Aug!C63*9)+(Sep!C63*8)+(Oct!C63*7)+(Nov!C63*6)+(Dec!C63*5)+(Jan!C63*4)+(Feb!C63*3)+(Mar!C63*2)+(Apr!C63*1)</f>
        <v>0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0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0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0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0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0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(Jul!C71*10)+(Aug!C71*9)+(Sep!C71*8)+(Oct!C71*7)+(Nov!C71*6)+(Dec!C71*5)+(Jan!C71*4)+(Feb!C71*3)+(Mar!C71*2)+(Apr!C71*1)</f>
        <v>0</v>
      </c>
      <c r="E71" s="8"/>
      <c r="F71" s="31">
        <f>(Jul!E71*10)+(Aug!E71*9)+(Sep!E71*8)+(Oct!E71*7)+(Nov!E71*6)+(Dec!E71*5)+(Jan!E71*4)+(Feb!E71*3)+(Mar!E71*2)+(Apr!E71*1)</f>
        <v>0</v>
      </c>
      <c r="G71" s="8"/>
      <c r="H71" s="31">
        <f>Mar!H71+G71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15274</v>
      </c>
      <c r="D72" s="32">
        <f t="shared" si="4"/>
        <v>942243</v>
      </c>
      <c r="E72" s="32">
        <f t="shared" si="4"/>
        <v>4367</v>
      </c>
      <c r="F72" s="32">
        <f t="shared" si="4"/>
        <v>10203</v>
      </c>
      <c r="G72" s="32">
        <f t="shared" si="4"/>
        <v>305010</v>
      </c>
      <c r="H72" s="32">
        <f t="shared" si="4"/>
        <v>1659703</v>
      </c>
      <c r="I72" s="32">
        <f t="shared" si="4"/>
        <v>324651</v>
      </c>
      <c r="J72" s="32">
        <f t="shared" si="4"/>
        <v>2612149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2350</v>
      </c>
      <c r="D73" s="32">
        <f t="shared" si="5"/>
        <v>465525</v>
      </c>
      <c r="E73" s="32">
        <f t="shared" si="5"/>
        <v>2466</v>
      </c>
      <c r="F73" s="32">
        <f t="shared" si="5"/>
        <v>16155</v>
      </c>
      <c r="G73" s="32">
        <f t="shared" si="5"/>
        <v>28020</v>
      </c>
      <c r="H73" s="32">
        <f t="shared" si="5"/>
        <v>705709</v>
      </c>
      <c r="I73" s="32">
        <f t="shared" si="5"/>
        <v>32836</v>
      </c>
      <c r="J73" s="32">
        <f t="shared" si="5"/>
        <v>1187389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17624</v>
      </c>
      <c r="D74" s="32">
        <f t="shared" ref="D74:J74" si="6">SUM(D72:D73)</f>
        <v>1407768</v>
      </c>
      <c r="E74" s="32">
        <f t="shared" si="6"/>
        <v>6833</v>
      </c>
      <c r="F74" s="32">
        <f t="shared" si="6"/>
        <v>26358</v>
      </c>
      <c r="G74" s="32">
        <f t="shared" si="6"/>
        <v>333030</v>
      </c>
      <c r="H74" s="32">
        <f t="shared" si="6"/>
        <v>2365412</v>
      </c>
      <c r="I74" s="32">
        <f t="shared" si="6"/>
        <v>357487</v>
      </c>
      <c r="J74" s="32">
        <f t="shared" si="6"/>
        <v>3799538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8"/>
  <sheetViews>
    <sheetView workbookViewId="0">
      <pane ySplit="4" topLeftCell="A28" activePane="bottomLeft" state="frozen"/>
      <selection pane="bottomLeft" activeCell="G61" sqref="G61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137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/>
      <c r="D5" s="31">
        <f>(Jul!C5*11)+(Aug!C5*10)+(Sep!C5*9)+(Oct!C5*8)+(Nov!C5*7)+(Dec!C5*6)+(Jan!C5*5)+(Feb!C5*4)+(Mar!C5*3)+(Apr!C5*2)+(May!C5*1)</f>
        <v>0</v>
      </c>
      <c r="E5" s="8"/>
      <c r="F5" s="31">
        <f>(Jul!E5*11)+(Aug!E5*10)+(Sep!E5*9)+(Oct!E5*8)+(Nov!E5*7)+(Dec!E5*6)+(Jan!E5*5)+(Feb!E5*4)+(Mar!E5*3)+(Apr!E5*2)+(May!E5*1)</f>
        <v>0</v>
      </c>
      <c r="G5" s="8"/>
      <c r="H5" s="31">
        <f>Apr!H5+G5</f>
        <v>0</v>
      </c>
      <c r="I5" s="31">
        <f t="shared" ref="I5:I63" si="0">C5+E5+G5</f>
        <v>0</v>
      </c>
      <c r="J5" s="49">
        <f t="shared" ref="J5:J63" si="1">D5+F5+H5</f>
        <v>0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0</v>
      </c>
      <c r="E6" s="8"/>
      <c r="F6" s="31">
        <f>(Jul!E6*11)+(Aug!E6*10)+(Sep!E6*9)+(Oct!E6*8)+(Nov!E6*7)+(Dec!E6*6)+(Jan!E6*5)+(Feb!E6*4)+(Mar!E6*3)+(Apr!E6*2)+(May!E6*1)</f>
        <v>0</v>
      </c>
      <c r="G6" s="8"/>
      <c r="H6" s="31">
        <f>Apr!H6+G6</f>
        <v>0</v>
      </c>
      <c r="I6" s="31">
        <f t="shared" si="0"/>
        <v>0</v>
      </c>
      <c r="J6" s="49">
        <f t="shared" si="1"/>
        <v>0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/>
      <c r="D7" s="31">
        <f>(Jul!C7*11)+(Aug!C7*10)+(Sep!C7*9)+(Oct!C7*8)+(Nov!C7*7)+(Dec!C7*6)+(Jan!C7*5)+(Feb!C7*4)+(Mar!C7*3)+(Apr!C7*2)+(May!C7*1)</f>
        <v>0</v>
      </c>
      <c r="E7" s="8"/>
      <c r="F7" s="31">
        <f>(Jul!E7*11)+(Aug!E7*10)+(Sep!E7*9)+(Oct!E7*8)+(Nov!E7*7)+(Dec!E7*6)+(Jan!E7*5)+(Feb!E7*4)+(Mar!E7*3)+(Apr!E7*2)+(May!E7*1)</f>
        <v>0</v>
      </c>
      <c r="G7" s="8"/>
      <c r="H7" s="31">
        <f>Apr!H7+G7</f>
        <v>0</v>
      </c>
      <c r="I7" s="31">
        <f t="shared" si="0"/>
        <v>0</v>
      </c>
      <c r="J7" s="49">
        <f t="shared" si="1"/>
        <v>0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13364</v>
      </c>
      <c r="E8" s="8"/>
      <c r="F8" s="31">
        <f>(Jul!E8*11)+(Aug!E8*10)+(Sep!E8*9)+(Oct!E8*8)+(Nov!E8*7)+(Dec!E8*6)+(Jan!E8*5)+(Feb!E8*4)+(Mar!E8*3)+(Apr!E8*2)+(May!E8*1)</f>
        <v>3822</v>
      </c>
      <c r="G8" s="8"/>
      <c r="H8" s="31">
        <f>Apr!H8+G8</f>
        <v>57878</v>
      </c>
      <c r="I8" s="31">
        <f t="shared" si="0"/>
        <v>0</v>
      </c>
      <c r="J8" s="49">
        <f t="shared" si="1"/>
        <v>75064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>
        <v>12899</v>
      </c>
      <c r="D9" s="31">
        <f>(Jul!C9*11)+(Aug!C9*10)+(Sep!C9*9)+(Oct!C9*8)+(Nov!C9*7)+(Dec!C9*6)+(Jan!C9*5)+(Feb!C9*4)+(Mar!C9*3)+(Apr!C9*2)+(May!C9*1)</f>
        <v>600560</v>
      </c>
      <c r="E9" s="8"/>
      <c r="F9" s="31">
        <f>(Jul!E9*11)+(Aug!E9*10)+(Sep!E9*9)+(Oct!E9*8)+(Nov!E9*7)+(Dec!E9*6)+(Jan!E9*5)+(Feb!E9*4)+(Mar!E9*3)+(Apr!E9*2)+(May!E9*1)</f>
        <v>171</v>
      </c>
      <c r="G9" s="8">
        <v>46621</v>
      </c>
      <c r="H9" s="31">
        <f>Apr!H9+G9</f>
        <v>1055745</v>
      </c>
      <c r="I9" s="31">
        <f t="shared" si="0"/>
        <v>59520</v>
      </c>
      <c r="J9" s="49">
        <f t="shared" si="1"/>
        <v>1656476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/>
      <c r="D10" s="31">
        <f>(Jul!C10*11)+(Aug!C10*10)+(Sep!C10*9)+(Oct!C10*8)+(Nov!C10*7)+(Dec!C10*6)+(Jan!C10*5)+(Feb!C10*4)+(Mar!C10*3)+(Apr!C10*2)+(May!C10*1)</f>
        <v>0</v>
      </c>
      <c r="E10" s="8"/>
      <c r="F10" s="31">
        <f>(Jul!E10*11)+(Aug!E10*10)+(Sep!E10*9)+(Oct!E10*8)+(Nov!E10*7)+(Dec!E10*6)+(Jan!E10*5)+(Feb!E10*4)+(Mar!E10*3)+(Apr!E10*2)+(May!E10*1)</f>
        <v>0</v>
      </c>
      <c r="G10" s="8"/>
      <c r="H10" s="31">
        <f>Apr!H10+G10</f>
        <v>0</v>
      </c>
      <c r="I10" s="31">
        <f t="shared" si="0"/>
        <v>0</v>
      </c>
      <c r="J10" s="49">
        <f t="shared" si="1"/>
        <v>0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/>
      <c r="D11" s="31">
        <f>(Jul!C11*11)+(Aug!C11*10)+(Sep!C11*9)+(Oct!C11*8)+(Nov!C11*7)+(Dec!C11*6)+(Jan!C11*5)+(Feb!C11*4)+(Mar!C11*3)+(Apr!C11*2)+(May!C11*1)</f>
        <v>195141</v>
      </c>
      <c r="E11" s="8"/>
      <c r="F11" s="31">
        <f>(Jul!E11*11)+(Aug!E11*10)+(Sep!E11*9)+(Oct!E11*8)+(Nov!E11*7)+(Dec!E11*6)+(Jan!E11*5)+(Feb!E11*4)+(Mar!E11*3)+(Apr!E11*2)+(May!E11*1)</f>
        <v>11952</v>
      </c>
      <c r="G11" s="8"/>
      <c r="H11" s="31">
        <f>Apr!H11+G11</f>
        <v>249035</v>
      </c>
      <c r="I11" s="31">
        <f t="shared" si="0"/>
        <v>0</v>
      </c>
      <c r="J11" s="49">
        <f t="shared" si="1"/>
        <v>456128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/>
      <c r="D12" s="31">
        <f>(Jul!C12*11)+(Aug!C12*10)+(Sep!C12*9)+(Oct!C12*8)+(Nov!C12*7)+(Dec!C12*6)+(Jan!C12*5)+(Feb!C12*4)+(Mar!C12*3)+(Apr!C12*2)+(May!C12*1)</f>
        <v>0</v>
      </c>
      <c r="E12" s="8"/>
      <c r="F12" s="31">
        <f>(Jul!E12*11)+(Aug!E12*10)+(Sep!E12*9)+(Oct!E12*8)+(Nov!E12*7)+(Dec!E12*6)+(Jan!E12*5)+(Feb!E12*4)+(Mar!E12*3)+(Apr!E12*2)+(May!E12*1)</f>
        <v>0</v>
      </c>
      <c r="G12" s="8"/>
      <c r="H12" s="31">
        <f>Apr!H12+G12</f>
        <v>0</v>
      </c>
      <c r="I12" s="31">
        <f t="shared" si="0"/>
        <v>0</v>
      </c>
      <c r="J12" s="49">
        <f t="shared" si="1"/>
        <v>0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>
        <v>3279</v>
      </c>
      <c r="D13" s="31">
        <f>(Jul!C13*11)+(Aug!C13*10)+(Sep!C13*9)+(Oct!C13*8)+(Nov!C13*7)+(Dec!C13*6)+(Jan!C13*5)+(Feb!C13*4)+(Mar!C13*3)+(Apr!C13*2)+(May!C13*1)</f>
        <v>39813</v>
      </c>
      <c r="E13" s="8"/>
      <c r="F13" s="31">
        <f>(Jul!E13*11)+(Aug!E13*10)+(Sep!E13*9)+(Oct!E13*8)+(Nov!E13*7)+(Dec!E13*6)+(Jan!E13*5)+(Feb!E13*4)+(Mar!E13*3)+(Apr!E13*2)+(May!E13*1)</f>
        <v>0</v>
      </c>
      <c r="G13" s="8">
        <v>13097</v>
      </c>
      <c r="H13" s="31">
        <f>Apr!H13+G13</f>
        <v>68834</v>
      </c>
      <c r="I13" s="31">
        <f t="shared" si="0"/>
        <v>16376</v>
      </c>
      <c r="J13" s="49">
        <f t="shared" si="1"/>
        <v>108647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/>
      <c r="D14" s="31">
        <f>(Jul!C14*11)+(Aug!C14*10)+(Sep!C14*9)+(Oct!C14*8)+(Nov!C14*7)+(Dec!C14*6)+(Jan!C14*5)+(Feb!C14*4)+(Mar!C14*3)+(Apr!C14*2)+(May!C14*1)</f>
        <v>0</v>
      </c>
      <c r="E14" s="8"/>
      <c r="F14" s="31">
        <f>(Jul!E14*11)+(Aug!E14*10)+(Sep!E14*9)+(Oct!E14*8)+(Nov!E14*7)+(Dec!E14*6)+(Jan!E14*5)+(Feb!E14*4)+(Mar!E14*3)+(Apr!E14*2)+(May!E14*1)</f>
        <v>0</v>
      </c>
      <c r="G14" s="8"/>
      <c r="H14" s="31">
        <f>Apr!H14+G14</f>
        <v>0</v>
      </c>
      <c r="I14" s="31">
        <f t="shared" si="0"/>
        <v>0</v>
      </c>
      <c r="J14" s="49">
        <f t="shared" si="1"/>
        <v>0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3198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2891</v>
      </c>
      <c r="I15" s="31">
        <f t="shared" si="0"/>
        <v>0</v>
      </c>
      <c r="J15" s="49">
        <f t="shared" si="1"/>
        <v>6089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/>
      <c r="D16" s="31">
        <f>(Jul!C16*11)+(Aug!C16*10)+(Sep!C16*9)+(Oct!C16*8)+(Nov!C16*7)+(Dec!C16*6)+(Jan!C16*5)+(Feb!C16*4)+(Mar!C16*3)+(Apr!C16*2)+(May!C16*1)</f>
        <v>0</v>
      </c>
      <c r="E16" s="8"/>
      <c r="F16" s="31">
        <f>(Jul!E16*11)+(Aug!E16*10)+(Sep!E16*9)+(Oct!E16*8)+(Nov!E16*7)+(Dec!E16*6)+(Jan!E16*5)+(Feb!E16*4)+(Mar!E16*3)+(Apr!E16*2)+(May!E16*1)</f>
        <v>0</v>
      </c>
      <c r="G16" s="8"/>
      <c r="H16" s="31">
        <f>Apr!H16+G16</f>
        <v>0</v>
      </c>
      <c r="I16" s="31">
        <f t="shared" si="0"/>
        <v>0</v>
      </c>
      <c r="J16" s="49">
        <f t="shared" si="1"/>
        <v>0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0</v>
      </c>
      <c r="E17" s="8"/>
      <c r="F17" s="31">
        <f>(Jul!E17*11)+(Aug!E17*10)+(Sep!E17*9)+(Oct!E17*8)+(Nov!E17*7)+(Dec!E17*6)+(Jan!E17*5)+(Feb!E17*4)+(Mar!E17*3)+(Apr!E17*2)+(May!E17*1)</f>
        <v>0</v>
      </c>
      <c r="G17" s="8"/>
      <c r="H17" s="31">
        <f>Apr!H17+G17</f>
        <v>0</v>
      </c>
      <c r="I17" s="31">
        <f t="shared" si="0"/>
        <v>0</v>
      </c>
      <c r="J17" s="49">
        <f t="shared" si="1"/>
        <v>0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0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0</v>
      </c>
      <c r="I18" s="31">
        <f t="shared" si="0"/>
        <v>0</v>
      </c>
      <c r="J18" s="49">
        <f t="shared" si="1"/>
        <v>0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4259</v>
      </c>
      <c r="E19" s="8"/>
      <c r="F19" s="31">
        <f>(Jul!E19*11)+(Aug!E19*10)+(Sep!E19*9)+(Oct!E19*8)+(Nov!E19*7)+(Dec!E19*6)+(Jan!E19*5)+(Feb!E19*4)+(Mar!E19*3)+(Apr!E19*2)+(May!E19*1)</f>
        <v>0</v>
      </c>
      <c r="G19" s="8"/>
      <c r="H19" s="31">
        <f>Apr!H19+G19</f>
        <v>1312</v>
      </c>
      <c r="I19" s="31">
        <f t="shared" si="0"/>
        <v>0</v>
      </c>
      <c r="J19" s="49">
        <f t="shared" si="1"/>
        <v>5571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0</v>
      </c>
      <c r="E20" s="8"/>
      <c r="F20" s="31">
        <f>(Jul!E20*11)+(Aug!E20*10)+(Sep!E20*9)+(Oct!E20*8)+(Nov!E20*7)+(Dec!E20*6)+(Jan!E20*5)+(Feb!E20*4)+(Mar!E20*3)+(Apr!E20*2)+(May!E20*1)</f>
        <v>0</v>
      </c>
      <c r="G20" s="8"/>
      <c r="H20" s="31">
        <f>Apr!H20+G20</f>
        <v>0</v>
      </c>
      <c r="I20" s="31">
        <f t="shared" si="0"/>
        <v>0</v>
      </c>
      <c r="J20" s="49">
        <f t="shared" si="1"/>
        <v>0</v>
      </c>
      <c r="K20" s="47"/>
      <c r="L20" s="47"/>
    </row>
    <row r="21" spans="1:12" s="1" customFormat="1" ht="15.75" customHeight="1" x14ac:dyDescent="0.2">
      <c r="A21" s="5" t="s">
        <v>141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96903</v>
      </c>
      <c r="E21" s="8"/>
      <c r="F21" s="31">
        <f>(Jul!E21*11)+(Aug!E21*10)+(Sep!E21*9)+(Oct!E21*8)+(Nov!E21*7)+(Dec!E21*6)+(Jan!E21*5)+(Feb!E21*4)+(Mar!E21*3)+(Apr!E21*2)+(May!E21*1)</f>
        <v>0</v>
      </c>
      <c r="G21" s="8"/>
      <c r="H21" s="31">
        <f>Apr!H21+G21</f>
        <v>85325</v>
      </c>
      <c r="I21" s="31">
        <f t="shared" si="0"/>
        <v>0</v>
      </c>
      <c r="J21" s="49">
        <f t="shared" si="1"/>
        <v>182228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44191</v>
      </c>
      <c r="E22" s="8"/>
      <c r="F22" s="31">
        <f>(Jul!E22*11)+(Aug!E22*10)+(Sep!E22*9)+(Oct!E22*8)+(Nov!E22*7)+(Dec!E22*6)+(Jan!E22*5)+(Feb!E22*4)+(Mar!E22*3)+(Apr!E22*2)+(May!E22*1)</f>
        <v>0</v>
      </c>
      <c r="G22" s="8"/>
      <c r="H22" s="31">
        <f>Apr!H22+G22</f>
        <v>125841</v>
      </c>
      <c r="I22" s="31">
        <f t="shared" si="0"/>
        <v>0</v>
      </c>
      <c r="J22" s="49">
        <f t="shared" si="1"/>
        <v>170032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0</v>
      </c>
      <c r="E23" s="8"/>
      <c r="F23" s="31">
        <f>(Jul!E23*11)+(Aug!E23*10)+(Sep!E23*9)+(Oct!E23*8)+(Nov!E23*7)+(Dec!E23*6)+(Jan!E23*5)+(Feb!E23*4)+(Mar!E23*3)+(Apr!E23*2)+(May!E23*1)</f>
        <v>0</v>
      </c>
      <c r="G23" s="8"/>
      <c r="H23" s="31">
        <f>Apr!H23+G23</f>
        <v>0</v>
      </c>
      <c r="I23" s="31">
        <f t="shared" si="0"/>
        <v>0</v>
      </c>
      <c r="J23" s="49">
        <f t="shared" si="1"/>
        <v>0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/>
      <c r="D24" s="31">
        <f>(Jul!C24*11)+(Aug!C24*10)+(Sep!C24*9)+(Oct!C24*8)+(Nov!C24*7)+(Dec!C24*6)+(Jan!C24*5)+(Feb!C24*4)+(Mar!C24*3)+(Apr!C24*2)+(May!C24*1)</f>
        <v>0</v>
      </c>
      <c r="E24" s="8"/>
      <c r="F24" s="31">
        <f>(Jul!E24*11)+(Aug!E24*10)+(Sep!E24*9)+(Oct!E24*8)+(Nov!E24*7)+(Dec!E24*6)+(Jan!E24*5)+(Feb!E24*4)+(Mar!E24*3)+(Apr!E24*2)+(May!E24*1)</f>
        <v>0</v>
      </c>
      <c r="G24" s="8"/>
      <c r="H24" s="31">
        <f>Apr!H24+G24</f>
        <v>0</v>
      </c>
      <c r="I24" s="31">
        <f t="shared" si="0"/>
        <v>0</v>
      </c>
      <c r="J24" s="49">
        <f t="shared" si="1"/>
        <v>0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/>
      <c r="D25" s="31">
        <f>(Jul!C25*11)+(Aug!C25*10)+(Sep!C25*9)+(Oct!C25*8)+(Nov!C25*7)+(Dec!C25*6)+(Jan!C25*5)+(Feb!C25*4)+(Mar!C25*3)+(Apr!C25*2)+(May!C25*1)</f>
        <v>0</v>
      </c>
      <c r="E25" s="8"/>
      <c r="F25" s="31">
        <f>(Jul!E25*11)+(Aug!E25*10)+(Sep!E25*9)+(Oct!E25*8)+(Nov!E25*7)+(Dec!E25*6)+(Jan!E25*5)+(Feb!E25*4)+(Mar!E25*3)+(Apr!E25*2)+(May!E25*1)</f>
        <v>0</v>
      </c>
      <c r="G25" s="8"/>
      <c r="H25" s="31">
        <f>Apr!H25+G25</f>
        <v>0</v>
      </c>
      <c r="I25" s="31">
        <f t="shared" si="0"/>
        <v>0</v>
      </c>
      <c r="J25" s="49">
        <f t="shared" si="1"/>
        <v>0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/>
      <c r="D26" s="31">
        <f>(Jul!C26*11)+(Aug!C26*10)+(Sep!C26*9)+(Oct!C26*8)+(Nov!C26*7)+(Dec!C26*6)+(Jan!C26*5)+(Feb!C26*4)+(Mar!C26*3)+(Apr!C26*2)+(May!C26*1)</f>
        <v>0</v>
      </c>
      <c r="E26" s="8"/>
      <c r="F26" s="31">
        <f>(Jul!E26*11)+(Aug!E26*10)+(Sep!E26*9)+(Oct!E26*8)+(Nov!E26*7)+(Dec!E26*6)+(Jan!E26*5)+(Feb!E26*4)+(Mar!E26*3)+(Apr!E26*2)+(May!E26*1)</f>
        <v>0</v>
      </c>
      <c r="G26" s="8"/>
      <c r="H26" s="31">
        <f>Apr!H26+G26</f>
        <v>0</v>
      </c>
      <c r="I26" s="31">
        <f t="shared" si="0"/>
        <v>0</v>
      </c>
      <c r="J26" s="49">
        <f t="shared" si="1"/>
        <v>0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>
        <v>313</v>
      </c>
      <c r="D27" s="31">
        <f>(Jul!C27*11)+(Aug!C27*10)+(Sep!C27*9)+(Oct!C27*8)+(Nov!C27*7)+(Dec!C27*6)+(Jan!C27*5)+(Feb!C27*4)+(Mar!C27*3)+(Apr!C27*2)+(May!C27*1)</f>
        <v>120255</v>
      </c>
      <c r="E27" s="8">
        <v>140</v>
      </c>
      <c r="F27" s="31">
        <f>(Jul!E27*11)+(Aug!E27*10)+(Sep!E27*9)+(Oct!E27*8)+(Nov!E27*7)+(Dec!E27*6)+(Jan!E27*5)+(Feb!E27*4)+(Mar!E27*3)+(Apr!E27*2)+(May!E27*1)</f>
        <v>140</v>
      </c>
      <c r="G27" s="8">
        <v>1639</v>
      </c>
      <c r="H27" s="31">
        <f>Apr!H27+G27</f>
        <v>65063</v>
      </c>
      <c r="I27" s="31">
        <f t="shared" si="0"/>
        <v>2092</v>
      </c>
      <c r="J27" s="49">
        <f t="shared" si="1"/>
        <v>185458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/>
      <c r="D28" s="31">
        <f>(Jul!C28*11)+(Aug!C28*10)+(Sep!C28*9)+(Oct!C28*8)+(Nov!C28*7)+(Dec!C28*6)+(Jan!C28*5)+(Feb!C28*4)+(Mar!C28*3)+(Apr!C28*2)+(May!C28*1)</f>
        <v>0</v>
      </c>
      <c r="E28" s="8"/>
      <c r="F28" s="31">
        <f>(Jul!E28*11)+(Aug!E28*10)+(Sep!E28*9)+(Oct!E28*8)+(Nov!E28*7)+(Dec!E28*6)+(Jan!E28*5)+(Feb!E28*4)+(Mar!E28*3)+(Apr!E28*2)+(May!E28*1)</f>
        <v>0</v>
      </c>
      <c r="G28" s="8"/>
      <c r="H28" s="31">
        <f>Apr!H28+G28</f>
        <v>0</v>
      </c>
      <c r="I28" s="31">
        <f t="shared" si="0"/>
        <v>0</v>
      </c>
      <c r="J28" s="49">
        <f t="shared" si="1"/>
        <v>0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0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0</v>
      </c>
      <c r="I29" s="31">
        <f t="shared" si="0"/>
        <v>0</v>
      </c>
      <c r="J29" s="49">
        <f t="shared" si="1"/>
        <v>0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/>
      <c r="D30" s="31">
        <f>(Jul!C30*11)+(Aug!C30*10)+(Sep!C30*9)+(Oct!C30*8)+(Nov!C30*7)+(Dec!C30*6)+(Jan!C30*5)+(Feb!C30*4)+(Mar!C30*3)+(Apr!C30*2)+(May!C30*1)</f>
        <v>0</v>
      </c>
      <c r="E30" s="8"/>
      <c r="F30" s="31">
        <f>(Jul!E30*11)+(Aug!E30*10)+(Sep!E30*9)+(Oct!E30*8)+(Nov!E30*7)+(Dec!E30*6)+(Jan!E30*5)+(Feb!E30*4)+(Mar!E30*3)+(Apr!E30*2)+(May!E30*1)</f>
        <v>0</v>
      </c>
      <c r="G30" s="8"/>
      <c r="H30" s="31">
        <f>Apr!H30+G30</f>
        <v>0</v>
      </c>
      <c r="I30" s="31">
        <f t="shared" si="0"/>
        <v>0</v>
      </c>
      <c r="J30" s="49">
        <f t="shared" si="1"/>
        <v>0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/>
      <c r="D31" s="31">
        <f>(Jul!C31*11)+(Aug!C31*10)+(Sep!C31*9)+(Oct!C31*8)+(Nov!C31*7)+(Dec!C31*6)+(Jan!C31*5)+(Feb!C31*4)+(Mar!C31*3)+(Apr!C31*2)+(May!C31*1)</f>
        <v>10654</v>
      </c>
      <c r="E31" s="8"/>
      <c r="F31" s="31">
        <f>(Jul!E31*11)+(Aug!E31*10)+(Sep!E31*9)+(Oct!E31*8)+(Nov!E31*7)+(Dec!E31*6)+(Jan!E31*5)+(Feb!E31*4)+(Mar!E31*3)+(Apr!E31*2)+(May!E31*1)</f>
        <v>0</v>
      </c>
      <c r="G31" s="8"/>
      <c r="H31" s="31">
        <f>Apr!H31+G31</f>
        <v>9136</v>
      </c>
      <c r="I31" s="31">
        <f t="shared" si="0"/>
        <v>0</v>
      </c>
      <c r="J31" s="49">
        <f t="shared" si="1"/>
        <v>19790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822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410</v>
      </c>
      <c r="I32" s="31">
        <f t="shared" si="0"/>
        <v>0</v>
      </c>
      <c r="J32" s="49">
        <f t="shared" si="1"/>
        <v>1232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/>
      <c r="D33" s="31">
        <f>(Jul!C33*11)+(Aug!C33*10)+(Sep!C33*9)+(Oct!C33*8)+(Nov!C33*7)+(Dec!C33*6)+(Jan!C33*5)+(Feb!C33*4)+(Mar!C33*3)+(Apr!C33*2)+(May!C33*1)</f>
        <v>9165</v>
      </c>
      <c r="E33" s="8"/>
      <c r="F33" s="31">
        <f>(Jul!E33*11)+(Aug!E33*10)+(Sep!E33*9)+(Oct!E33*8)+(Nov!E33*7)+(Dec!E33*6)+(Jan!E33*5)+(Feb!E33*4)+(Mar!E33*3)+(Apr!E33*2)+(May!E33*1)</f>
        <v>0</v>
      </c>
      <c r="G33" s="8"/>
      <c r="H33" s="31">
        <f>Apr!H33+G33</f>
        <v>38056</v>
      </c>
      <c r="I33" s="31">
        <f t="shared" si="0"/>
        <v>0</v>
      </c>
      <c r="J33" s="49">
        <f t="shared" si="1"/>
        <v>47221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0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0</v>
      </c>
      <c r="I34" s="31">
        <f t="shared" si="0"/>
        <v>0</v>
      </c>
      <c r="J34" s="49">
        <f t="shared" si="1"/>
        <v>0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/>
      <c r="D35" s="31">
        <f>(Jul!C35*11)+(Aug!C35*10)+(Sep!C35*9)+(Oct!C35*8)+(Nov!C35*7)+(Dec!C35*6)+(Jan!C35*5)+(Feb!C35*4)+(Mar!C35*3)+(Apr!C35*2)+(May!C35*1)</f>
        <v>69061</v>
      </c>
      <c r="E35" s="8"/>
      <c r="F35" s="31">
        <f>(Jul!E35*11)+(Aug!E35*10)+(Sep!E35*9)+(Oct!E35*8)+(Nov!E35*7)+(Dec!E35*6)+(Jan!E35*5)+(Feb!E35*4)+(Mar!E35*3)+(Apr!E35*2)+(May!E35*1)</f>
        <v>0</v>
      </c>
      <c r="G35" s="8"/>
      <c r="H35" s="31">
        <f>Apr!H35+G35</f>
        <v>28546</v>
      </c>
      <c r="I35" s="31">
        <f t="shared" si="0"/>
        <v>0</v>
      </c>
      <c r="J35" s="49">
        <f t="shared" si="1"/>
        <v>97607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2015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4119</v>
      </c>
      <c r="I36" s="31">
        <f t="shared" si="0"/>
        <v>0</v>
      </c>
      <c r="J36" s="49">
        <f t="shared" si="1"/>
        <v>6134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0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0</v>
      </c>
      <c r="I37" s="31">
        <f t="shared" si="0"/>
        <v>0</v>
      </c>
      <c r="J37" s="49">
        <f t="shared" si="1"/>
        <v>0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>
        <v>142</v>
      </c>
      <c r="D38" s="31">
        <f>(Jul!C38*11)+(Aug!C38*10)+(Sep!C38*9)+(Oct!C38*8)+(Nov!C38*7)+(Dec!C38*6)+(Jan!C38*5)+(Feb!C38*4)+(Mar!C38*3)+(Apr!C38*2)+(May!C38*1)</f>
        <v>44589</v>
      </c>
      <c r="E38" s="8"/>
      <c r="F38" s="31">
        <f>(Jul!E38*11)+(Aug!E38*10)+(Sep!E38*9)+(Oct!E38*8)+(Nov!E38*7)+(Dec!E38*6)+(Jan!E38*5)+(Feb!E38*4)+(Mar!E38*3)+(Apr!E38*2)+(May!E38*1)</f>
        <v>0</v>
      </c>
      <c r="G38" s="8">
        <v>4828</v>
      </c>
      <c r="H38" s="31">
        <f>Apr!H38+G38</f>
        <v>20287</v>
      </c>
      <c r="I38" s="31">
        <f t="shared" si="0"/>
        <v>4970</v>
      </c>
      <c r="J38" s="49">
        <f t="shared" si="1"/>
        <v>64876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/>
      <c r="D39" s="31">
        <f>(Jul!C39*11)+(Aug!C39*10)+(Sep!C39*9)+(Oct!C39*8)+(Nov!C39*7)+(Dec!C39*6)+(Jan!C39*5)+(Feb!C39*4)+(Mar!C39*3)+(Apr!C39*2)+(May!C39*1)</f>
        <v>71413</v>
      </c>
      <c r="E39" s="8"/>
      <c r="F39" s="31">
        <f>(Jul!E39*11)+(Aug!E39*10)+(Sep!E39*9)+(Oct!E39*8)+(Nov!E39*7)+(Dec!E39*6)+(Jan!E39*5)+(Feb!E39*4)+(Mar!E39*3)+(Apr!E39*2)+(May!E39*1)</f>
        <v>932</v>
      </c>
      <c r="G39" s="8"/>
      <c r="H39" s="31">
        <f>Apr!H39+G39</f>
        <v>250716</v>
      </c>
      <c r="I39" s="31">
        <f t="shared" si="0"/>
        <v>0</v>
      </c>
      <c r="J39" s="49">
        <f t="shared" si="1"/>
        <v>323061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0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0</v>
      </c>
      <c r="I40" s="31">
        <f t="shared" si="0"/>
        <v>0</v>
      </c>
      <c r="J40" s="49">
        <f t="shared" si="1"/>
        <v>0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0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0</v>
      </c>
      <c r="I41" s="31">
        <f t="shared" si="0"/>
        <v>0</v>
      </c>
      <c r="J41" s="49">
        <f t="shared" si="1"/>
        <v>0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/>
      <c r="D42" s="31">
        <f>(Jul!C42*11)+(Aug!C42*10)+(Sep!C42*9)+(Oct!C42*8)+(Nov!C42*7)+(Dec!C42*6)+(Jan!C42*5)+(Feb!C42*4)+(Mar!C42*3)+(Apr!C42*2)+(May!C42*1)</f>
        <v>0</v>
      </c>
      <c r="E42" s="8"/>
      <c r="F42" s="31">
        <f>(Jul!E42*11)+(Aug!E42*10)+(Sep!E42*9)+(Oct!E42*8)+(Nov!E42*7)+(Dec!E42*6)+(Jan!E42*5)+(Feb!E42*4)+(Mar!E42*3)+(Apr!E42*2)+(May!E42*1)</f>
        <v>0</v>
      </c>
      <c r="G42" s="8"/>
      <c r="H42" s="31">
        <f>Apr!H42+G42</f>
        <v>0</v>
      </c>
      <c r="I42" s="31">
        <f t="shared" si="0"/>
        <v>0</v>
      </c>
      <c r="J42" s="49">
        <f t="shared" si="1"/>
        <v>0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/>
      <c r="D43" s="31">
        <f>(Jul!C43*11)+(Aug!C43*10)+(Sep!C43*9)+(Oct!C43*8)+(Nov!C43*7)+(Dec!C43*6)+(Jan!C43*5)+(Feb!C43*4)+(Mar!C43*3)+(Apr!C43*2)+(May!C43*1)</f>
        <v>9870</v>
      </c>
      <c r="E43" s="8"/>
      <c r="F43" s="31">
        <f>(Jul!E43*11)+(Aug!E43*10)+(Sep!E43*9)+(Oct!E43*8)+(Nov!E43*7)+(Dec!E43*6)+(Jan!E43*5)+(Feb!E43*4)+(Mar!E43*3)+(Apr!E43*2)+(May!E43*1)</f>
        <v>0</v>
      </c>
      <c r="G43" s="8"/>
      <c r="H43" s="31">
        <f>Apr!H43+G43</f>
        <v>9825</v>
      </c>
      <c r="I43" s="31">
        <f t="shared" si="0"/>
        <v>0</v>
      </c>
      <c r="J43" s="49">
        <f t="shared" si="1"/>
        <v>19695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/>
      <c r="D44" s="31">
        <f>(Jul!C44*11)+(Aug!C44*10)+(Sep!C44*9)+(Oct!C44*8)+(Nov!C44*7)+(Dec!C44*6)+(Jan!C44*5)+(Feb!C44*4)+(Mar!C44*3)+(Apr!C44*2)+(May!C44*1)</f>
        <v>61216</v>
      </c>
      <c r="E44" s="8"/>
      <c r="F44" s="31">
        <f>(Jul!E44*11)+(Aug!E44*10)+(Sep!E44*9)+(Oct!E44*8)+(Nov!E44*7)+(Dec!E44*6)+(Jan!E44*5)+(Feb!E44*4)+(Mar!E44*3)+(Apr!E44*2)+(May!E44*1)</f>
        <v>0</v>
      </c>
      <c r="G44" s="8"/>
      <c r="H44" s="31">
        <f>Apr!H44+G44</f>
        <v>30566</v>
      </c>
      <c r="I44" s="31">
        <f t="shared" si="0"/>
        <v>0</v>
      </c>
      <c r="J44" s="49">
        <f t="shared" si="1"/>
        <v>91782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/>
      <c r="D45" s="31">
        <f>(Jul!C45*11)+(Aug!C45*10)+(Sep!C45*9)+(Oct!C45*8)+(Nov!C45*7)+(Dec!C45*6)+(Jan!C45*5)+(Feb!C45*4)+(Mar!C45*3)+(Apr!C45*2)+(May!C45*1)</f>
        <v>0</v>
      </c>
      <c r="E45" s="8"/>
      <c r="F45" s="31">
        <f>(Jul!E45*11)+(Aug!E45*10)+(Sep!E45*9)+(Oct!E45*8)+(Nov!E45*7)+(Dec!E45*6)+(Jan!E45*5)+(Feb!E45*4)+(Mar!E45*3)+(Apr!E45*2)+(May!E45*1)</f>
        <v>0</v>
      </c>
      <c r="G45" s="8"/>
      <c r="H45" s="31">
        <f>Apr!H45+G45</f>
        <v>0</v>
      </c>
      <c r="I45" s="31">
        <f t="shared" si="0"/>
        <v>0</v>
      </c>
      <c r="J45" s="49">
        <f t="shared" si="1"/>
        <v>0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9207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2541</v>
      </c>
      <c r="I46" s="31">
        <f t="shared" si="0"/>
        <v>0</v>
      </c>
      <c r="J46" s="49">
        <f t="shared" si="1"/>
        <v>11748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/>
      <c r="D47" s="31">
        <f>(Jul!C47*11)+(Aug!C47*10)+(Sep!C47*9)+(Oct!C47*8)+(Nov!C47*7)+(Dec!C47*6)+(Jan!C47*5)+(Feb!C47*4)+(Mar!C47*3)+(Apr!C47*2)+(May!C47*1)</f>
        <v>0</v>
      </c>
      <c r="E47" s="8"/>
      <c r="F47" s="31">
        <f>(Jul!E47*11)+(Aug!E47*10)+(Sep!E47*9)+(Oct!E47*8)+(Nov!E47*7)+(Dec!E47*6)+(Jan!E47*5)+(Feb!E47*4)+(Mar!E47*3)+(Apr!E47*2)+(May!E47*1)</f>
        <v>0</v>
      </c>
      <c r="G47" s="8"/>
      <c r="H47" s="31">
        <f>Apr!H47+G47</f>
        <v>0</v>
      </c>
      <c r="I47" s="31">
        <f t="shared" si="0"/>
        <v>0</v>
      </c>
      <c r="J47" s="49">
        <f t="shared" si="1"/>
        <v>0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/>
      <c r="D48" s="31">
        <f>(Jul!C48*11)+(Aug!C48*10)+(Sep!C48*9)+(Oct!C48*8)+(Nov!C48*7)+(Dec!C48*6)+(Jan!C48*5)+(Feb!C48*4)+(Mar!C48*3)+(Apr!C48*2)+(May!C48*1)</f>
        <v>7535</v>
      </c>
      <c r="E48" s="8"/>
      <c r="F48" s="31">
        <f>(Jul!E48*11)+(Aug!E48*10)+(Sep!E48*9)+(Oct!E48*8)+(Nov!E48*7)+(Dec!E48*6)+(Jan!E48*5)+(Feb!E48*4)+(Mar!E48*3)+(Apr!E48*2)+(May!E48*1)</f>
        <v>0</v>
      </c>
      <c r="G48" s="8"/>
      <c r="H48" s="31">
        <f>Apr!H48+G48</f>
        <v>6170</v>
      </c>
      <c r="I48" s="31">
        <f t="shared" si="0"/>
        <v>0</v>
      </c>
      <c r="J48" s="49">
        <f t="shared" si="1"/>
        <v>13705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>
        <v>568</v>
      </c>
      <c r="D49" s="31">
        <f>(Jul!C49*11)+(Aug!C49*10)+(Sep!C49*9)+(Oct!C49*8)+(Nov!C49*7)+(Dec!C49*6)+(Jan!C49*5)+(Feb!C49*4)+(Mar!C49*3)+(Apr!C49*2)+(May!C49*1)</f>
        <v>1968</v>
      </c>
      <c r="E49" s="8"/>
      <c r="F49" s="31">
        <f>(Jul!E49*11)+(Aug!E49*10)+(Sep!E49*9)+(Oct!E49*8)+(Nov!E49*7)+(Dec!E49*6)+(Jan!E49*5)+(Feb!E49*4)+(Mar!E49*3)+(Apr!E49*2)+(May!E49*1)</f>
        <v>0</v>
      </c>
      <c r="G49" s="8">
        <v>3436</v>
      </c>
      <c r="H49" s="31">
        <f>Apr!H49+G49</f>
        <v>12911</v>
      </c>
      <c r="I49" s="31">
        <f t="shared" si="0"/>
        <v>4004</v>
      </c>
      <c r="J49" s="49">
        <f t="shared" si="1"/>
        <v>14879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/>
      <c r="D50" s="31">
        <f>(Jul!C50*11)+(Aug!C50*10)+(Sep!C50*9)+(Oct!C50*8)+(Nov!C50*7)+(Dec!C50*6)+(Jan!C50*5)+(Feb!C50*4)+(Mar!C50*3)+(Apr!C50*2)+(May!C50*1)</f>
        <v>0</v>
      </c>
      <c r="E50" s="8"/>
      <c r="F50" s="31">
        <f>(Jul!E50*11)+(Aug!E50*10)+(Sep!E50*9)+(Oct!E50*8)+(Nov!E50*7)+(Dec!E50*6)+(Jan!E50*5)+(Feb!E50*4)+(Mar!E50*3)+(Apr!E50*2)+(May!E50*1)</f>
        <v>0</v>
      </c>
      <c r="G50" s="8"/>
      <c r="H50" s="31">
        <f>Apr!H50+G50</f>
        <v>0</v>
      </c>
      <c r="I50" s="31">
        <f t="shared" si="0"/>
        <v>0</v>
      </c>
      <c r="J50" s="49">
        <f t="shared" si="1"/>
        <v>0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/>
      <c r="D51" s="31">
        <f>(Jul!C51*11)+(Aug!C51*10)+(Sep!C51*9)+(Oct!C51*8)+(Nov!C51*7)+(Dec!C51*6)+(Jan!C51*5)+(Feb!C51*4)+(Mar!C51*3)+(Apr!C51*2)+(May!C51*1)</f>
        <v>3086</v>
      </c>
      <c r="E51" s="8"/>
      <c r="F51" s="31">
        <f>(Jul!E51*11)+(Aug!E51*10)+(Sep!E51*9)+(Oct!E51*8)+(Nov!E51*7)+(Dec!E51*6)+(Jan!E51*5)+(Feb!E51*4)+(Mar!E51*3)+(Apr!E51*2)+(May!E51*1)</f>
        <v>0</v>
      </c>
      <c r="G51" s="8"/>
      <c r="H51" s="31">
        <f>Apr!H51+G51</f>
        <v>4410</v>
      </c>
      <c r="I51" s="31">
        <f t="shared" si="0"/>
        <v>0</v>
      </c>
      <c r="J51" s="49">
        <f t="shared" si="1"/>
        <v>7496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/>
      <c r="D52" s="31">
        <f>(Jul!C52*11)+(Aug!C52*10)+(Sep!C52*9)+(Oct!C52*8)+(Nov!C52*7)+(Dec!C52*6)+(Jan!C52*5)+(Feb!C52*4)+(Mar!C52*3)+(Apr!C52*2)+(May!C52*1)</f>
        <v>0</v>
      </c>
      <c r="E52" s="8"/>
      <c r="F52" s="31">
        <f>(Jul!E52*11)+(Aug!E52*10)+(Sep!E52*9)+(Oct!E52*8)+(Nov!E52*7)+(Dec!E52*6)+(Jan!E52*5)+(Feb!E52*4)+(Mar!E52*3)+(Apr!E52*2)+(May!E52*1)</f>
        <v>0</v>
      </c>
      <c r="G52" s="8"/>
      <c r="H52" s="31">
        <f>Apr!H52+G52</f>
        <v>0</v>
      </c>
      <c r="I52" s="31">
        <f t="shared" si="0"/>
        <v>0</v>
      </c>
      <c r="J52" s="49">
        <f t="shared" si="1"/>
        <v>0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12825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24163</v>
      </c>
      <c r="I53" s="31">
        <f t="shared" si="0"/>
        <v>0</v>
      </c>
      <c r="J53" s="49">
        <f t="shared" si="1"/>
        <v>36988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/>
      <c r="D54" s="31">
        <f>(Jul!C54*11)+(Aug!C54*10)+(Sep!C54*9)+(Oct!C54*8)+(Nov!C54*7)+(Dec!C54*6)+(Jan!C54*5)+(Feb!C54*4)+(Mar!C54*3)+(Apr!C54*2)+(May!C54*1)</f>
        <v>0</v>
      </c>
      <c r="E54" s="8"/>
      <c r="F54" s="31">
        <f>(Jul!E54*11)+(Aug!E54*10)+(Sep!E54*9)+(Oct!E54*8)+(Nov!E54*7)+(Dec!E54*6)+(Jan!E54*5)+(Feb!E54*4)+(Mar!E54*3)+(Apr!E54*2)+(May!E54*1)</f>
        <v>0</v>
      </c>
      <c r="G54" s="8"/>
      <c r="H54" s="31">
        <f>Apr!H54+G54</f>
        <v>0</v>
      </c>
      <c r="I54" s="31">
        <f t="shared" si="0"/>
        <v>0</v>
      </c>
      <c r="J54" s="49">
        <f t="shared" si="1"/>
        <v>0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/>
      <c r="D55" s="31">
        <f>(Jul!C55*11)+(Aug!C55*10)+(Sep!C55*9)+(Oct!C55*8)+(Nov!C55*7)+(Dec!C55*6)+(Jan!C55*5)+(Feb!C55*4)+(Mar!C55*3)+(Apr!C55*2)+(May!C55*1)</f>
        <v>6521</v>
      </c>
      <c r="E55" s="8"/>
      <c r="F55" s="31">
        <f>(Jul!E55*11)+(Aug!E55*10)+(Sep!E55*9)+(Oct!E55*8)+(Nov!E55*7)+(Dec!E55*6)+(Jan!E55*5)+(Feb!E55*4)+(Mar!E55*3)+(Apr!E55*2)+(May!E55*1)</f>
        <v>20809</v>
      </c>
      <c r="G55" s="8"/>
      <c r="H55" s="31">
        <f>Apr!H55+G55</f>
        <v>27336</v>
      </c>
      <c r="I55" s="31">
        <f t="shared" si="0"/>
        <v>0</v>
      </c>
      <c r="J55" s="49">
        <f t="shared" si="1"/>
        <v>54666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0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0</v>
      </c>
      <c r="I57" s="31">
        <f t="shared" si="0"/>
        <v>0</v>
      </c>
      <c r="J57" s="49">
        <f t="shared" si="1"/>
        <v>0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0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0</v>
      </c>
      <c r="I58" s="31">
        <f t="shared" si="0"/>
        <v>0</v>
      </c>
      <c r="J58" s="49">
        <f t="shared" si="1"/>
        <v>0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0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0</v>
      </c>
      <c r="I59" s="31">
        <f t="shared" si="0"/>
        <v>0</v>
      </c>
      <c r="J59" s="49">
        <f t="shared" si="1"/>
        <v>0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/>
      <c r="D60" s="31">
        <f>(Jul!C60*11)+(Aug!C60*10)+(Sep!C60*9)+(Oct!C60*8)+(Nov!C60*7)+(Dec!C60*6)+(Jan!C60*5)+(Feb!C60*4)+(Mar!C60*3)+(Apr!C60*2)+(May!C60*1)</f>
        <v>225761</v>
      </c>
      <c r="E60" s="8">
        <v>40</v>
      </c>
      <c r="F60" s="31">
        <f>(Jul!E60*11)+(Aug!E60*10)+(Sep!E60*9)+(Oct!E60*8)+(Nov!E60*7)+(Dec!E60*6)+(Jan!E60*5)+(Feb!E60*4)+(Mar!E60*3)+(Apr!E60*2)+(May!E60*1)</f>
        <v>40</v>
      </c>
      <c r="G60" s="8">
        <v>120</v>
      </c>
      <c r="H60" s="31">
        <f>Apr!H60+G60</f>
        <v>254037</v>
      </c>
      <c r="I60" s="31">
        <f t="shared" si="0"/>
        <v>160</v>
      </c>
      <c r="J60" s="49">
        <f t="shared" si="1"/>
        <v>479838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/>
      <c r="D61" s="31">
        <f>(Jul!C61*11)+(Aug!C61*10)+(Sep!C61*9)+(Oct!C61*8)+(Nov!C61*7)+(Dec!C61*6)+(Jan!C61*5)+(Feb!C61*4)+(Mar!C61*3)+(Apr!C61*2)+(May!C61*1)</f>
        <v>0</v>
      </c>
      <c r="E61" s="8"/>
      <c r="F61" s="31">
        <f>(Jul!E61*11)+(Aug!E61*10)+(Sep!E61*9)+(Oct!E61*8)+(Nov!E61*7)+(Dec!E61*6)+(Jan!E61*5)+(Feb!E61*4)+(Mar!E61*3)+(Apr!E61*2)+(May!E61*1)</f>
        <v>0</v>
      </c>
      <c r="G61" s="8"/>
      <c r="H61" s="31">
        <f>Apr!H61+G61</f>
        <v>0</v>
      </c>
      <c r="I61" s="31">
        <f t="shared" si="0"/>
        <v>0</v>
      </c>
      <c r="J61" s="49">
        <f t="shared" si="1"/>
        <v>0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0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0</v>
      </c>
      <c r="I62" s="31">
        <f t="shared" si="0"/>
        <v>0</v>
      </c>
      <c r="J62" s="49">
        <f t="shared" si="1"/>
        <v>0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0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0</v>
      </c>
      <c r="I63" s="31">
        <f t="shared" si="0"/>
        <v>0</v>
      </c>
      <c r="J63" s="49">
        <f t="shared" si="1"/>
        <v>0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0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0</v>
      </c>
      <c r="I66" s="31">
        <f t="shared" si="2"/>
        <v>0</v>
      </c>
      <c r="J66" s="49">
        <f t="shared" si="3"/>
        <v>0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/>
      <c r="D67" s="31">
        <f>(Jul!C67*11)+(Aug!C67*10)+(Sep!C67*9)+(Oct!C67*8)+(Nov!C67*7)+(Dec!C67*6)+(Jan!C67*5)+(Feb!C67*4)+(Mar!C67*3)+(Apr!C67*2)+(May!C67*1)</f>
        <v>0</v>
      </c>
      <c r="E67" s="8"/>
      <c r="F67" s="31">
        <f>(Jul!E67*11)+(Aug!E67*10)+(Sep!E67*9)+(Oct!E67*8)+(Nov!E67*7)+(Dec!E67*6)+(Jan!E67*5)+(Feb!E67*4)+(Mar!E67*3)+(Apr!E67*2)+(May!E67*1)</f>
        <v>0</v>
      </c>
      <c r="G67" s="8"/>
      <c r="H67" s="31">
        <f>Apr!H67+G67</f>
        <v>0</v>
      </c>
      <c r="I67" s="31">
        <f t="shared" si="2"/>
        <v>0</v>
      </c>
      <c r="J67" s="49">
        <f t="shared" si="3"/>
        <v>0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/>
      <c r="D68" s="31">
        <f>(Jul!C68*11)+(Aug!C68*10)+(Sep!C68*9)+(Oct!C68*8)+(Nov!C68*7)+(Dec!C68*6)+(Jan!C68*5)+(Feb!C68*4)+(Mar!C68*3)+(Apr!C68*2)+(May!C68*1)</f>
        <v>0</v>
      </c>
      <c r="E68" s="8"/>
      <c r="F68" s="31">
        <f>(Jul!E68*11)+(Aug!E68*10)+(Sep!E68*9)+(Oct!E68*8)+(Nov!E68*7)+(Dec!E68*6)+(Jan!E68*5)+(Feb!E68*4)+(Mar!E68*3)+(Apr!E68*2)+(May!E68*1)</f>
        <v>0</v>
      </c>
      <c r="G68" s="8"/>
      <c r="H68" s="31">
        <f>Apr!H68+G68</f>
        <v>0</v>
      </c>
      <c r="I68" s="31">
        <f t="shared" si="2"/>
        <v>0</v>
      </c>
      <c r="J68" s="49">
        <f t="shared" si="3"/>
        <v>0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/>
      <c r="D69" s="31">
        <f>(Jul!C69*11)+(Aug!C69*10)+(Sep!C69*9)+(Oct!C69*8)+(Nov!C69*7)+(Dec!C69*6)+(Jan!C69*5)+(Feb!C69*4)+(Mar!C69*3)+(Apr!C69*2)+(May!C69*1)</f>
        <v>0</v>
      </c>
      <c r="E69" s="8"/>
      <c r="F69" s="31">
        <f>(Jul!E69*11)+(Aug!E69*10)+(Sep!E69*9)+(Oct!E69*8)+(Nov!E69*7)+(Dec!E69*6)+(Jan!E69*5)+(Feb!E69*4)+(Mar!E69*3)+(Apr!E69*2)+(May!E69*1)</f>
        <v>0</v>
      </c>
      <c r="G69" s="8"/>
      <c r="H69" s="31">
        <f>Apr!H69+G69</f>
        <v>0</v>
      </c>
      <c r="I69" s="31">
        <f t="shared" si="2"/>
        <v>0</v>
      </c>
      <c r="J69" s="49">
        <f t="shared" si="3"/>
        <v>0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0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0</v>
      </c>
      <c r="I70" s="31">
        <f t="shared" si="2"/>
        <v>0</v>
      </c>
      <c r="J70" s="49">
        <f t="shared" si="3"/>
        <v>0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/>
      <c r="D71" s="31">
        <f>(Jul!C71*11)+(Aug!C71*10)+(Sep!C71*9)+(Oct!C71*8)+(Nov!C71*7)+(Dec!C71*6)+(Jan!C71*5)+(Feb!C71*4)+(Mar!C71*3)+(Apr!C71*2)+(May!C71*1)</f>
        <v>0</v>
      </c>
      <c r="E71" s="8"/>
      <c r="F71" s="31">
        <f>(Jul!E71*11)+(Aug!E71*10)+(Sep!E71*9)+(Oct!E71*8)+(Nov!E71*7)+(Dec!E71*6)+(Jan!E71*5)+(Feb!E71*4)+(Mar!E71*3)+(Apr!E71*2)+(May!E71*1)</f>
        <v>0</v>
      </c>
      <c r="G71" s="8"/>
      <c r="H71" s="31">
        <f>Apr!H71+G71</f>
        <v>0</v>
      </c>
      <c r="I71" s="31">
        <f t="shared" si="2"/>
        <v>0</v>
      </c>
      <c r="J71" s="49">
        <f t="shared" si="3"/>
        <v>0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16491</v>
      </c>
      <c r="D72" s="32">
        <f t="shared" si="4"/>
        <v>1128338</v>
      </c>
      <c r="E72" s="32">
        <f t="shared" si="4"/>
        <v>140</v>
      </c>
      <c r="F72" s="32">
        <f t="shared" si="4"/>
        <v>16085</v>
      </c>
      <c r="G72" s="32">
        <f t="shared" si="4"/>
        <v>61357</v>
      </c>
      <c r="H72" s="32">
        <f t="shared" si="4"/>
        <v>1721060</v>
      </c>
      <c r="I72" s="32">
        <f t="shared" si="4"/>
        <v>77988</v>
      </c>
      <c r="J72" s="32">
        <f t="shared" si="4"/>
        <v>2865483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710</v>
      </c>
      <c r="D73" s="32">
        <f t="shared" si="5"/>
        <v>535054</v>
      </c>
      <c r="E73" s="32">
        <f t="shared" si="5"/>
        <v>40</v>
      </c>
      <c r="F73" s="32">
        <f t="shared" si="5"/>
        <v>21781</v>
      </c>
      <c r="G73" s="32">
        <f t="shared" si="5"/>
        <v>8384</v>
      </c>
      <c r="H73" s="32">
        <f t="shared" si="5"/>
        <v>714093</v>
      </c>
      <c r="I73" s="32">
        <f t="shared" si="5"/>
        <v>9134</v>
      </c>
      <c r="J73" s="32">
        <f t="shared" si="5"/>
        <v>1270928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17201</v>
      </c>
      <c r="D74" s="32">
        <f t="shared" ref="D74:J74" si="6">SUM(D72:D73)</f>
        <v>1663392</v>
      </c>
      <c r="E74" s="32">
        <f t="shared" si="6"/>
        <v>180</v>
      </c>
      <c r="F74" s="32">
        <f t="shared" si="6"/>
        <v>37866</v>
      </c>
      <c r="G74" s="32">
        <f t="shared" si="6"/>
        <v>69741</v>
      </c>
      <c r="H74" s="32">
        <f t="shared" si="6"/>
        <v>2435153</v>
      </c>
      <c r="I74" s="32">
        <f t="shared" si="6"/>
        <v>87122</v>
      </c>
      <c r="J74" s="32">
        <f t="shared" si="6"/>
        <v>4136411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tabSelected="1" workbookViewId="0">
      <pane ySplit="4" topLeftCell="A55" activePane="bottomLeft" state="frozen"/>
      <selection pane="bottomLeft" activeCell="F64" sqref="F64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138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/>
      <c r="D5" s="49">
        <f>(Jul!C5*12)+(Aug!C5*11)+(Sep!C5*10)+(Oct!C5*9)+(Nov!C5*8)+(Dec!C5*7)+(Jan!C5*6)+(Feb!C5*5)+(Mar!C5*4)+(Apr!C5*3)+(May!C5*2)+(Jun!C5*1)</f>
        <v>0</v>
      </c>
      <c r="E5" s="8"/>
      <c r="F5" s="49">
        <f>(Jul!E5*12)+(Aug!E5*11)+(Sep!E5*10)+(Oct!E5*9)+(Nov!E5*8)+(Dec!E5*7)+(Jan!E5*6)+(Feb!E5*5)+(Mar!E5*4)+(Apr!E5*3)+(May!E5*2)+(Jun!E5*1)</f>
        <v>0</v>
      </c>
      <c r="G5" s="8"/>
      <c r="H5" s="31">
        <f>May!H5+G5</f>
        <v>0</v>
      </c>
      <c r="I5" s="31">
        <f t="shared" ref="I5:I63" si="0">C5+E5+G5</f>
        <v>0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0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0</v>
      </c>
      <c r="E6" s="8"/>
      <c r="F6" s="49">
        <f>(Jul!E6*12)+(Aug!E6*11)+(Sep!E6*10)+(Oct!E6*9)+(Nov!E6*8)+(Dec!E6*7)+(Jan!E6*6)+(Feb!E6*5)+(Mar!E6*4)+(Apr!E6*3)+(May!E6*2)+(Jun!E6*1)</f>
        <v>0</v>
      </c>
      <c r="G6" s="8"/>
      <c r="H6" s="31">
        <f>May!H6+G6</f>
        <v>0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0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/>
      <c r="D7" s="49">
        <f>(Jul!C7*12)+(Aug!C7*11)+(Sep!C7*10)+(Oct!C7*9)+(Nov!C7*8)+(Dec!C7*7)+(Jan!C7*6)+(Feb!C7*5)+(Mar!C7*4)+(Apr!C7*3)+(May!C7*2)+(Jun!C7*1)</f>
        <v>0</v>
      </c>
      <c r="E7" s="8"/>
      <c r="F7" s="49">
        <f>(Jul!E7*12)+(Aug!E7*11)+(Sep!E7*10)+(Oct!E7*9)+(Nov!E7*8)+(Dec!E7*7)+(Jan!E7*6)+(Feb!E7*5)+(Mar!E7*4)+(Apr!E7*3)+(May!E7*2)+(Jun!E7*1)</f>
        <v>0</v>
      </c>
      <c r="G7" s="8"/>
      <c r="H7" s="31">
        <f>May!H7+G7</f>
        <v>0</v>
      </c>
      <c r="I7" s="31">
        <f t="shared" si="0"/>
        <v>0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0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>
        <v>2102</v>
      </c>
      <c r="D8" s="49">
        <f>(Jul!C8*12)+(Aug!C8*11)+(Sep!C8*10)+(Oct!C8*9)+(Nov!C8*8)+(Dec!C8*7)+(Jan!C8*6)+(Feb!C8*5)+(Mar!C8*4)+(Apr!C8*3)+(May!C8*2)+(Jun!C8*1)</f>
        <v>18178</v>
      </c>
      <c r="E8" s="8"/>
      <c r="F8" s="49">
        <f>(Jul!E8*12)+(Aug!E8*11)+(Sep!E8*10)+(Oct!E8*9)+(Nov!E8*8)+(Dec!E8*7)+(Jan!E8*6)+(Feb!E8*5)+(Mar!E8*4)+(Apr!E8*3)+(May!E8*2)+(Jun!E8*1)</f>
        <v>5733</v>
      </c>
      <c r="G8" s="8">
        <v>6306</v>
      </c>
      <c r="H8" s="31">
        <f>May!H8+G8</f>
        <v>64184</v>
      </c>
      <c r="I8" s="31">
        <f t="shared" si="0"/>
        <v>8408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88095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>
        <v>7225</v>
      </c>
      <c r="D9" s="49">
        <f>(Jul!C9*12)+(Aug!C9*11)+(Sep!C9*10)+(Oct!C9*9)+(Nov!C9*8)+(Dec!C9*7)+(Jan!C9*6)+(Feb!C9*5)+(Mar!C9*4)+(Apr!C9*3)+(May!C9*2)+(Jun!C9*1)</f>
        <v>707614</v>
      </c>
      <c r="E9" s="8"/>
      <c r="F9" s="49">
        <f>(Jul!E9*12)+(Aug!E9*11)+(Sep!E9*10)+(Oct!E9*9)+(Nov!E9*8)+(Dec!E9*7)+(Jan!E9*6)+(Feb!E9*5)+(Mar!E9*4)+(Apr!E9*3)+(May!E9*2)+(Jun!E9*1)</f>
        <v>228</v>
      </c>
      <c r="G9" s="8">
        <v>66707</v>
      </c>
      <c r="H9" s="31">
        <f>May!H9+G9</f>
        <v>1122452</v>
      </c>
      <c r="I9" s="31">
        <f t="shared" si="0"/>
        <v>73932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1830294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0</v>
      </c>
      <c r="E10" s="8"/>
      <c r="F10" s="49">
        <f>(Jul!E10*12)+(Aug!E10*11)+(Sep!E10*10)+(Oct!E10*9)+(Nov!E10*8)+(Dec!E10*7)+(Jan!E10*6)+(Feb!E10*5)+(Mar!E10*4)+(Apr!E10*3)+(May!E10*2)+(Jun!E10*1)</f>
        <v>0</v>
      </c>
      <c r="G10" s="8"/>
      <c r="H10" s="31">
        <f>May!H10+G10</f>
        <v>0</v>
      </c>
      <c r="I10" s="31">
        <f t="shared" si="0"/>
        <v>0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0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/>
      <c r="D11" s="49">
        <f>(Jul!C11*12)+(Aug!C11*11)+(Sep!C11*10)+(Oct!C11*9)+(Nov!C11*8)+(Dec!C11*7)+(Jan!C11*6)+(Feb!C11*5)+(Mar!C11*4)+(Apr!C11*3)+(May!C11*2)+(Jun!C11*1)</f>
        <v>226593</v>
      </c>
      <c r="E11" s="8">
        <v>2456</v>
      </c>
      <c r="F11" s="49">
        <f>(Jul!E11*12)+(Aug!E11*11)+(Sep!E11*10)+(Oct!E11*9)+(Nov!E11*8)+(Dec!E11*7)+(Jan!E11*6)+(Feb!E11*5)+(Mar!E11*4)+(Apr!E11*3)+(May!E11*2)+(Jun!E11*1)</f>
        <v>18182</v>
      </c>
      <c r="G11" s="8">
        <v>6140</v>
      </c>
      <c r="H11" s="31">
        <f>May!H11+G11</f>
        <v>255175</v>
      </c>
      <c r="I11" s="31">
        <f t="shared" si="0"/>
        <v>8596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499950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0</v>
      </c>
      <c r="E12" s="8"/>
      <c r="F12" s="49">
        <f>(Jul!E12*12)+(Aug!E12*11)+(Sep!E12*10)+(Oct!E12*9)+(Nov!E12*8)+(Dec!E12*7)+(Jan!E12*6)+(Feb!E12*5)+(Mar!E12*4)+(Apr!E12*3)+(May!E12*2)+(Jun!E12*1)</f>
        <v>0</v>
      </c>
      <c r="G12" s="8"/>
      <c r="H12" s="31">
        <f>May!H12+G12</f>
        <v>0</v>
      </c>
      <c r="I12" s="31">
        <f t="shared" si="0"/>
        <v>0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0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>
        <v>51</v>
      </c>
      <c r="D13" s="49">
        <f>(Jul!C13*12)+(Aug!C13*11)+(Sep!C13*10)+(Oct!C13*9)+(Nov!C13*8)+(Dec!C13*7)+(Jan!C13*6)+(Feb!C13*5)+(Mar!C13*4)+(Apr!C13*3)+(May!C13*2)+(Jun!C13*1)</f>
        <v>49361</v>
      </c>
      <c r="E13" s="8"/>
      <c r="F13" s="49">
        <f>(Jul!E13*12)+(Aug!E13*11)+(Sep!E13*10)+(Oct!E13*9)+(Nov!E13*8)+(Dec!E13*7)+(Jan!E13*6)+(Feb!E13*5)+(Mar!E13*4)+(Apr!E13*3)+(May!E13*2)+(Jun!E13*1)</f>
        <v>0</v>
      </c>
      <c r="G13" s="8">
        <v>255</v>
      </c>
      <c r="H13" s="31">
        <f>May!H13+G13</f>
        <v>69089</v>
      </c>
      <c r="I13" s="31">
        <f t="shared" si="0"/>
        <v>306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118450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0</v>
      </c>
      <c r="E14" s="8"/>
      <c r="F14" s="49">
        <f>(Jul!E14*12)+(Aug!E14*11)+(Sep!E14*10)+(Oct!E14*9)+(Nov!E14*8)+(Dec!E14*7)+(Jan!E14*6)+(Feb!E14*5)+(Mar!E14*4)+(Apr!E14*3)+(May!E14*2)+(Jun!E14*1)</f>
        <v>0</v>
      </c>
      <c r="G14" s="8"/>
      <c r="H14" s="31">
        <f>May!H14+G14</f>
        <v>0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0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3731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2891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6622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/>
      <c r="D16" s="49">
        <f>(Jul!C16*12)+(Aug!C16*11)+(Sep!C16*10)+(Oct!C16*9)+(Nov!C16*8)+(Dec!C16*7)+(Jan!C16*6)+(Feb!C16*5)+(Mar!C16*4)+(Apr!C16*3)+(May!C16*2)+(Jun!C16*1)</f>
        <v>0</v>
      </c>
      <c r="E16" s="8"/>
      <c r="F16" s="49">
        <f>(Jul!E16*12)+(Aug!E16*11)+(Sep!E16*10)+(Oct!E16*9)+(Nov!E16*8)+(Dec!E16*7)+(Jan!E16*6)+(Feb!E16*5)+(Mar!E16*4)+(Apr!E16*3)+(May!E16*2)+(Jun!E16*1)</f>
        <v>0</v>
      </c>
      <c r="G16" s="8"/>
      <c r="H16" s="31">
        <f>May!H16+G16</f>
        <v>0</v>
      </c>
      <c r="I16" s="31">
        <f t="shared" si="0"/>
        <v>0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0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0</v>
      </c>
      <c r="E17" s="8"/>
      <c r="F17" s="49">
        <f>(Jul!E17*12)+(Aug!E17*11)+(Sep!E17*10)+(Oct!E17*9)+(Nov!E17*8)+(Dec!E17*7)+(Jan!E17*6)+(Feb!E17*5)+(Mar!E17*4)+(Apr!E17*3)+(May!E17*2)+(Jun!E17*1)</f>
        <v>0</v>
      </c>
      <c r="G17" s="8"/>
      <c r="H17" s="31">
        <f>May!H17+G17</f>
        <v>0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0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>
        <v>288</v>
      </c>
      <c r="D18" s="49">
        <f>(Jul!C18*12)+(Aug!C18*11)+(Sep!C18*10)+(Oct!C18*9)+(Nov!C18*8)+(Dec!C18*7)+(Jan!C18*6)+(Feb!C18*5)+(Mar!C18*4)+(Apr!C18*3)+(May!C18*2)+(Jun!C18*1)</f>
        <v>288</v>
      </c>
      <c r="E18" s="8"/>
      <c r="F18" s="49">
        <f>(Jul!E18*12)+(Aug!E18*11)+(Sep!E18*10)+(Oct!E18*9)+(Nov!E18*8)+(Dec!E18*7)+(Jan!E18*6)+(Feb!E18*5)+(Mar!E18*4)+(Apr!E18*3)+(May!E18*2)+(Jun!E18*1)</f>
        <v>0</v>
      </c>
      <c r="G18" s="8">
        <v>8745</v>
      </c>
      <c r="H18" s="31">
        <f>May!H18+G18</f>
        <v>8745</v>
      </c>
      <c r="I18" s="31">
        <f t="shared" si="0"/>
        <v>9033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9033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5571</v>
      </c>
      <c r="E19" s="8"/>
      <c r="F19" s="49">
        <f>(Jul!E19*12)+(Aug!E19*11)+(Sep!E19*10)+(Oct!E19*9)+(Nov!E19*8)+(Dec!E19*7)+(Jan!E19*6)+(Feb!E19*5)+(Mar!E19*4)+(Apr!E19*3)+(May!E19*2)+(Jun!E19*1)</f>
        <v>0</v>
      </c>
      <c r="G19" s="8"/>
      <c r="H19" s="31">
        <f>May!H19+G19</f>
        <v>1312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6883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0</v>
      </c>
      <c r="E20" s="8"/>
      <c r="F20" s="49">
        <f>(Jul!E20*12)+(Aug!E20*11)+(Sep!E20*10)+(Oct!E20*9)+(Nov!E20*8)+(Dec!E20*7)+(Jan!E20*6)+(Feb!E20*5)+(Mar!E20*4)+(Apr!E20*3)+(May!E20*2)+(Jun!E20*1)</f>
        <v>0</v>
      </c>
      <c r="G20" s="8"/>
      <c r="H20" s="31">
        <f>May!H20+G20</f>
        <v>0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0</v>
      </c>
      <c r="K20" s="54"/>
      <c r="L20" s="49"/>
    </row>
    <row r="21" spans="1:12" s="1" customFormat="1" ht="15.75" customHeight="1" x14ac:dyDescent="0.2">
      <c r="A21" s="5" t="s">
        <v>141</v>
      </c>
      <c r="B21" s="6" t="s">
        <v>22</v>
      </c>
      <c r="C21" s="48">
        <v>2747</v>
      </c>
      <c r="D21" s="49">
        <f>(Jul!C21*12)+(Aug!C21*11)+(Sep!C21*10)+(Oct!C21*9)+(Nov!C21*8)+(Dec!C21*7)+(Jan!C21*6)+(Feb!C21*5)+(Mar!C21*4)+(Apr!C21*3)+(May!C21*2)+(Jun!C21*1)</f>
        <v>113091</v>
      </c>
      <c r="E21" s="8"/>
      <c r="F21" s="49">
        <f>(Jul!E21*12)+(Aug!E21*11)+(Sep!E21*10)+(Oct!E21*9)+(Nov!E21*8)+(Dec!E21*7)+(Jan!E21*6)+(Feb!E21*5)+(Mar!E21*4)+(Apr!E21*3)+(May!E21*2)+(Jun!E21*1)</f>
        <v>0</v>
      </c>
      <c r="G21" s="8">
        <v>31425</v>
      </c>
      <c r="H21" s="31">
        <f>May!H21+G21</f>
        <v>116750</v>
      </c>
      <c r="I21" s="31">
        <f t="shared" si="0"/>
        <v>34172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229841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>
        <v>1555</v>
      </c>
      <c r="D22" s="49">
        <f>(Jul!C22*12)+(Aug!C22*11)+(Sep!C22*10)+(Oct!C22*9)+(Nov!C22*8)+(Dec!C22*7)+(Jan!C22*6)+(Feb!C22*5)+(Mar!C22*4)+(Apr!C22*3)+(May!C22*2)+(Jun!C22*1)</f>
        <v>53634</v>
      </c>
      <c r="E22" s="8"/>
      <c r="F22" s="49">
        <f>(Jul!E22*12)+(Aug!E22*11)+(Sep!E22*10)+(Oct!E22*9)+(Nov!E22*8)+(Dec!E22*7)+(Jan!E22*6)+(Feb!E22*5)+(Mar!E22*4)+(Apr!E22*3)+(May!E22*2)+(Jun!E22*1)</f>
        <v>0</v>
      </c>
      <c r="G22" s="8">
        <v>10234</v>
      </c>
      <c r="H22" s="31">
        <f>May!H22+G22</f>
        <v>136075</v>
      </c>
      <c r="I22" s="31">
        <f t="shared" si="0"/>
        <v>11789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189709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/>
      <c r="D23" s="49">
        <f>(Jul!C23*12)+(Aug!C23*11)+(Sep!C23*10)+(Oct!C23*9)+(Nov!C23*8)+(Dec!C23*7)+(Jan!C23*6)+(Feb!C23*5)+(Mar!C23*4)+(Apr!C23*3)+(May!C23*2)+(Jun!C23*1)</f>
        <v>0</v>
      </c>
      <c r="E23" s="8"/>
      <c r="F23" s="49">
        <f>(Jul!E23*12)+(Aug!E23*11)+(Sep!E23*10)+(Oct!E23*9)+(Nov!E23*8)+(Dec!E23*7)+(Jan!E23*6)+(Feb!E23*5)+(Mar!E23*4)+(Apr!E23*3)+(May!E23*2)+(Jun!E23*1)</f>
        <v>0</v>
      </c>
      <c r="G23" s="8"/>
      <c r="H23" s="31">
        <f>May!H23+G23</f>
        <v>0</v>
      </c>
      <c r="I23" s="31">
        <f t="shared" si="0"/>
        <v>0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0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0</v>
      </c>
      <c r="E24" s="8"/>
      <c r="F24" s="49">
        <f>(Jul!E24*12)+(Aug!E24*11)+(Sep!E24*10)+(Oct!E24*9)+(Nov!E24*8)+(Dec!E24*7)+(Jan!E24*6)+(Feb!E24*5)+(Mar!E24*4)+(Apr!E24*3)+(May!E24*2)+(Jun!E24*1)</f>
        <v>0</v>
      </c>
      <c r="G24" s="8"/>
      <c r="H24" s="31">
        <f>May!H24+G24</f>
        <v>0</v>
      </c>
      <c r="I24" s="31">
        <f t="shared" si="0"/>
        <v>0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0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/>
      <c r="D25" s="49">
        <f>(Jul!C25*12)+(Aug!C25*11)+(Sep!C25*10)+(Oct!C25*9)+(Nov!C25*8)+(Dec!C25*7)+(Jan!C25*6)+(Feb!C25*5)+(Mar!C25*4)+(Apr!C25*3)+(May!C25*2)+(Jun!C25*1)</f>
        <v>0</v>
      </c>
      <c r="E25" s="8"/>
      <c r="F25" s="49">
        <f>(Jul!E25*12)+(Aug!E25*11)+(Sep!E25*10)+(Oct!E25*9)+(Nov!E25*8)+(Dec!E25*7)+(Jan!E25*6)+(Feb!E25*5)+(Mar!E25*4)+(Apr!E25*3)+(May!E25*2)+(Jun!E25*1)</f>
        <v>0</v>
      </c>
      <c r="G25" s="8"/>
      <c r="H25" s="31">
        <f>May!H25+G25</f>
        <v>0</v>
      </c>
      <c r="I25" s="31">
        <f t="shared" si="0"/>
        <v>0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0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/>
      <c r="D26" s="49">
        <f>(Jul!C26*12)+(Aug!C26*11)+(Sep!C26*10)+(Oct!C26*9)+(Nov!C26*8)+(Dec!C26*7)+(Jan!C26*6)+(Feb!C26*5)+(Mar!C26*4)+(Apr!C26*3)+(May!C26*2)+(Jun!C26*1)</f>
        <v>0</v>
      </c>
      <c r="E26" s="8"/>
      <c r="F26" s="49">
        <f>(Jul!E26*12)+(Aug!E26*11)+(Sep!E26*10)+(Oct!E26*9)+(Nov!E26*8)+(Dec!E26*7)+(Jan!E26*6)+(Feb!E26*5)+(Mar!E26*4)+(Apr!E26*3)+(May!E26*2)+(Jun!E26*1)</f>
        <v>0</v>
      </c>
      <c r="G26" s="8"/>
      <c r="H26" s="31">
        <f>May!H26+G26</f>
        <v>0</v>
      </c>
      <c r="I26" s="31">
        <f t="shared" si="0"/>
        <v>0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0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>
        <v>142</v>
      </c>
      <c r="D27" s="49">
        <f>(Jul!C27*12)+(Aug!C27*11)+(Sep!C27*10)+(Oct!C27*9)+(Nov!C27*8)+(Dec!C27*7)+(Jan!C27*6)+(Feb!C27*5)+(Mar!C27*4)+(Apr!C27*3)+(May!C27*2)+(Jun!C27*1)</f>
        <v>138306</v>
      </c>
      <c r="E27" s="8"/>
      <c r="F27" s="49">
        <f>(Jul!E27*12)+(Aug!E27*11)+(Sep!E27*10)+(Oct!E27*9)+(Nov!E27*8)+(Dec!E27*7)+(Jan!E27*6)+(Feb!E27*5)+(Mar!E27*4)+(Apr!E27*3)+(May!E27*2)+(Jun!E27*1)</f>
        <v>280</v>
      </c>
      <c r="G27" s="8">
        <v>10810</v>
      </c>
      <c r="H27" s="31">
        <f>May!H27+G27</f>
        <v>75873</v>
      </c>
      <c r="I27" s="31">
        <f t="shared" si="0"/>
        <v>10952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214459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/>
      <c r="D28" s="49">
        <f>(Jul!C28*12)+(Aug!C28*11)+(Sep!C28*10)+(Oct!C28*9)+(Nov!C28*8)+(Dec!C28*7)+(Jan!C28*6)+(Feb!C28*5)+(Mar!C28*4)+(Apr!C28*3)+(May!C28*2)+(Jun!C28*1)</f>
        <v>0</v>
      </c>
      <c r="E28" s="8"/>
      <c r="F28" s="49">
        <f>(Jul!E28*12)+(Aug!E28*11)+(Sep!E28*10)+(Oct!E28*9)+(Nov!E28*8)+(Dec!E28*7)+(Jan!E28*6)+(Feb!E28*5)+(Mar!E28*4)+(Apr!E28*3)+(May!E28*2)+(Jun!E28*1)</f>
        <v>0</v>
      </c>
      <c r="G28" s="8"/>
      <c r="H28" s="31">
        <f>May!H28+G28</f>
        <v>0</v>
      </c>
      <c r="I28" s="31">
        <f t="shared" si="0"/>
        <v>0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0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0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0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0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/>
      <c r="D30" s="49">
        <f>(Jul!C30*12)+(Aug!C30*11)+(Sep!C30*10)+(Oct!C30*9)+(Nov!C30*8)+(Dec!C30*7)+(Jan!C30*6)+(Feb!C30*5)+(Mar!C30*4)+(Apr!C30*3)+(May!C30*2)+(Jun!C30*1)</f>
        <v>0</v>
      </c>
      <c r="E30" s="8"/>
      <c r="F30" s="49">
        <f>(Jul!E30*12)+(Aug!E30*11)+(Sep!E30*10)+(Oct!E30*9)+(Nov!E30*8)+(Dec!E30*7)+(Jan!E30*6)+(Feb!E30*5)+(Mar!E30*4)+(Apr!E30*3)+(May!E30*2)+(Jun!E30*1)</f>
        <v>0</v>
      </c>
      <c r="G30" s="8"/>
      <c r="H30" s="31">
        <f>May!H30+G30</f>
        <v>0</v>
      </c>
      <c r="I30" s="31">
        <f t="shared" si="0"/>
        <v>0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0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/>
      <c r="D31" s="49">
        <f>(Jul!C31*12)+(Aug!C31*11)+(Sep!C31*10)+(Oct!C31*9)+(Nov!C31*8)+(Dec!C31*7)+(Jan!C31*6)+(Feb!C31*5)+(Mar!C31*4)+(Apr!C31*3)+(May!C31*2)+(Jun!C31*1)</f>
        <v>12176</v>
      </c>
      <c r="E31" s="8"/>
      <c r="F31" s="49">
        <f>(Jul!E31*12)+(Aug!E31*11)+(Sep!E31*10)+(Oct!E31*9)+(Nov!E31*8)+(Dec!E31*7)+(Jan!E31*6)+(Feb!E31*5)+(Mar!E31*4)+(Apr!E31*3)+(May!E31*2)+(Jun!E31*1)</f>
        <v>0</v>
      </c>
      <c r="G31" s="8"/>
      <c r="H31" s="31">
        <f>May!H31+G31</f>
        <v>9136</v>
      </c>
      <c r="I31" s="31">
        <f t="shared" si="0"/>
        <v>0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21312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959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410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1369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10998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38056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49054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0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0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0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77253</v>
      </c>
      <c r="E35" s="8"/>
      <c r="F35" s="49">
        <f>(Jul!E35*12)+(Aug!E35*11)+(Sep!E35*10)+(Oct!E35*9)+(Nov!E35*8)+(Dec!E35*7)+(Jan!E35*6)+(Feb!E35*5)+(Mar!E35*4)+(Apr!E35*3)+(May!E35*2)+(Jun!E35*1)</f>
        <v>0</v>
      </c>
      <c r="G35" s="8"/>
      <c r="H35" s="31">
        <f>May!H35+G35</f>
        <v>28546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105799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2360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4119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6479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0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0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0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50078</v>
      </c>
      <c r="E38" s="8"/>
      <c r="F38" s="49">
        <f>(Jul!E38*12)+(Aug!E38*11)+(Sep!E38*10)+(Oct!E38*9)+(Nov!E38*8)+(Dec!E38*7)+(Jan!E38*6)+(Feb!E38*5)+(Mar!E38*4)+(Apr!E38*3)+(May!E38*2)+(Jun!E38*1)</f>
        <v>0</v>
      </c>
      <c r="G38" s="8"/>
      <c r="H38" s="31">
        <f>May!H38+G38</f>
        <v>20287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70365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9">
        <f>(Jul!C39*12)+(Aug!C39*11)+(Sep!C39*10)+(Oct!C39*9)+(Nov!C39*8)+(Dec!C39*7)+(Jan!C39*6)+(Feb!C39*5)+(Mar!C39*4)+(Apr!C39*3)+(May!C39*2)+(Jun!C39*1)</f>
        <v>81373</v>
      </c>
      <c r="E39" s="8"/>
      <c r="F39" s="49">
        <f>(Jul!E39*12)+(Aug!E39*11)+(Sep!E39*10)+(Oct!E39*9)+(Nov!E39*8)+(Dec!E39*7)+(Jan!E39*6)+(Feb!E39*5)+(Mar!E39*4)+(Apr!E39*3)+(May!E39*2)+(Jun!E39*1)</f>
        <v>1398</v>
      </c>
      <c r="G39" s="8"/>
      <c r="H39" s="31">
        <f>May!H39+G39</f>
        <v>250716</v>
      </c>
      <c r="I39" s="31">
        <f t="shared" si="0"/>
        <v>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333487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0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0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0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0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0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0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/>
      <c r="D42" s="49">
        <f>(Jul!C42*12)+(Aug!C42*11)+(Sep!C42*10)+(Oct!C42*9)+(Nov!C42*8)+(Dec!C42*7)+(Jan!C42*6)+(Feb!C42*5)+(Mar!C42*4)+(Apr!C42*3)+(May!C42*2)+(Jun!C42*1)</f>
        <v>0</v>
      </c>
      <c r="E42" s="8"/>
      <c r="F42" s="49">
        <f>(Jul!E42*12)+(Aug!E42*11)+(Sep!E42*10)+(Oct!E42*9)+(Nov!E42*8)+(Dec!E42*7)+(Jan!E42*6)+(Feb!E42*5)+(Mar!E42*4)+(Apr!E42*3)+(May!E42*2)+(Jun!E42*1)</f>
        <v>0</v>
      </c>
      <c r="G42" s="8"/>
      <c r="H42" s="31">
        <f>May!H42+G42</f>
        <v>0</v>
      </c>
      <c r="I42" s="31">
        <f t="shared" si="0"/>
        <v>0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0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>
        <v>2085</v>
      </c>
      <c r="D43" s="49">
        <f>(Jul!C43*12)+(Aug!C43*11)+(Sep!C43*10)+(Oct!C43*9)+(Nov!C43*8)+(Dec!C43*7)+(Jan!C43*6)+(Feb!C43*5)+(Mar!C43*4)+(Apr!C43*3)+(May!C43*2)+(Jun!C43*1)</f>
        <v>12942</v>
      </c>
      <c r="E43" s="8"/>
      <c r="F43" s="49">
        <f>(Jul!E43*12)+(Aug!E43*11)+(Sep!E43*10)+(Oct!E43*9)+(Nov!E43*8)+(Dec!E43*7)+(Jan!E43*6)+(Feb!E43*5)+(Mar!E43*4)+(Apr!E43*3)+(May!E43*2)+(Jun!E43*1)</f>
        <v>0</v>
      </c>
      <c r="G43" s="8">
        <v>17676</v>
      </c>
      <c r="H43" s="31">
        <f>May!H43+G43</f>
        <v>27501</v>
      </c>
      <c r="I43" s="31">
        <f t="shared" si="0"/>
        <v>19761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40443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67337</v>
      </c>
      <c r="E44" s="8"/>
      <c r="F44" s="49">
        <f>(Jul!E44*12)+(Aug!E44*11)+(Sep!E44*10)+(Oct!E44*9)+(Nov!E44*8)+(Dec!E44*7)+(Jan!E44*6)+(Feb!E44*5)+(Mar!E44*4)+(Apr!E44*3)+(May!E44*2)+(Jun!E44*1)</f>
        <v>0</v>
      </c>
      <c r="G44" s="8"/>
      <c r="H44" s="31">
        <f>May!H44+G44</f>
        <v>30566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97903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0</v>
      </c>
      <c r="E45" s="8"/>
      <c r="F45" s="49">
        <f>(Jul!E45*12)+(Aug!E45*11)+(Sep!E45*10)+(Oct!E45*9)+(Nov!E45*8)+(Dec!E45*7)+(Jan!E45*6)+(Feb!E45*5)+(Mar!E45*4)+(Apr!E45*3)+(May!E45*2)+(Jun!E45*1)</f>
        <v>0</v>
      </c>
      <c r="G45" s="8"/>
      <c r="H45" s="31">
        <f>May!H45+G45</f>
        <v>0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0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10044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2541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12585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0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0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0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8905</v>
      </c>
      <c r="E48" s="8"/>
      <c r="F48" s="49">
        <f>(Jul!E48*12)+(Aug!E48*11)+(Sep!E48*10)+(Oct!E48*9)+(Nov!E48*8)+(Dec!E48*7)+(Jan!E48*6)+(Feb!E48*5)+(Mar!E48*4)+(Apr!E48*3)+(May!E48*2)+(Jun!E48*1)</f>
        <v>0</v>
      </c>
      <c r="G48" s="8"/>
      <c r="H48" s="31">
        <f>May!H48+G48</f>
        <v>6170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15075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2676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12911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15587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0</v>
      </c>
      <c r="E50" s="8"/>
      <c r="F50" s="49">
        <f>(Jul!E50*12)+(Aug!E50*11)+(Sep!E50*10)+(Oct!E50*9)+(Nov!E50*8)+(Dec!E50*7)+(Jan!E50*6)+(Feb!E50*5)+(Mar!E50*4)+(Apr!E50*3)+(May!E50*2)+(Jun!E50*1)</f>
        <v>0</v>
      </c>
      <c r="G50" s="8"/>
      <c r="H50" s="31">
        <f>May!H50+G50</f>
        <v>0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0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3507</v>
      </c>
      <c r="E51" s="8"/>
      <c r="F51" s="49">
        <f>(Jul!E51*12)+(Aug!E51*11)+(Sep!E51*10)+(Oct!E51*9)+(Nov!E51*8)+(Dec!E51*7)+(Jan!E51*6)+(Feb!E51*5)+(Mar!E51*4)+(Apr!E51*3)+(May!E51*2)+(Jun!E51*1)</f>
        <v>0</v>
      </c>
      <c r="G51" s="8"/>
      <c r="H51" s="31">
        <f>May!H51+G51</f>
        <v>4410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7917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0</v>
      </c>
      <c r="E52" s="8"/>
      <c r="F52" s="49">
        <f>(Jul!E52*12)+(Aug!E52*11)+(Sep!E52*10)+(Oct!E52*9)+(Nov!E52*8)+(Dec!E52*7)+(Jan!E52*6)+(Feb!E52*5)+(Mar!E52*4)+(Apr!E52*3)+(May!E52*2)+(Jun!E52*1)</f>
        <v>0</v>
      </c>
      <c r="G52" s="8"/>
      <c r="H52" s="31">
        <f>May!H52+G52</f>
        <v>0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0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16554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24163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40717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0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0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0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>
        <v>277</v>
      </c>
      <c r="D55" s="49">
        <f>(Jul!C55*12)+(Aug!C55*11)+(Sep!C55*10)+(Oct!C55*9)+(Nov!C55*8)+(Dec!C55*7)+(Jan!C55*6)+(Feb!C55*5)+(Mar!C55*4)+(Apr!C55*3)+(May!C55*2)+(Jun!C55*1)</f>
        <v>7870</v>
      </c>
      <c r="E55" s="8"/>
      <c r="F55" s="49">
        <f>(Jul!E55*12)+(Aug!E55*11)+(Sep!E55*10)+(Oct!E55*9)+(Nov!E55*8)+(Dec!E55*7)+(Jan!E55*6)+(Feb!E55*5)+(Mar!E55*4)+(Apr!E55*3)+(May!E55*2)+(Jun!E55*1)</f>
        <v>25929</v>
      </c>
      <c r="G55" s="8">
        <v>554</v>
      </c>
      <c r="H55" s="31">
        <f>May!H55+G55</f>
        <v>27890</v>
      </c>
      <c r="I55" s="31">
        <f t="shared" si="0"/>
        <v>831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61689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/>
      <c r="D56" s="49">
        <f>(Jul!C56*12)+(Aug!C56*11)+(Sep!C56*10)+(Oct!C56*9)+(Nov!C56*8)+(Dec!C56*7)+(Jan!C56*6)+(Feb!C56*5)+(Mar!C56*4)+(Apr!C56*3)+(May!C56*2)+(Jun!C56*1)</f>
        <v>0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0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0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0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0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0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0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0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0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0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0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>
        <v>871</v>
      </c>
      <c r="D60" s="49">
        <f>(Jul!C60*12)+(Aug!C60*11)+(Sep!C60*10)+(Oct!C60*9)+(Nov!C60*8)+(Dec!C60*7)+(Jan!C60*6)+(Feb!C60*5)+(Mar!C60*4)+(Apr!C60*3)+(May!C60*2)+(Jun!C60*1)</f>
        <v>254960</v>
      </c>
      <c r="E60" s="8"/>
      <c r="F60" s="49">
        <f>(Jul!E60*12)+(Aug!E60*11)+(Sep!E60*10)+(Oct!E60*9)+(Nov!E60*8)+(Dec!E60*7)+(Jan!E60*6)+(Feb!E60*5)+(Mar!E60*4)+(Apr!E60*3)+(May!E60*2)+(Jun!E60*1)</f>
        <v>80</v>
      </c>
      <c r="G60" s="8">
        <v>12454</v>
      </c>
      <c r="H60" s="31">
        <f>May!H60+G60</f>
        <v>266491</v>
      </c>
      <c r="I60" s="31">
        <f t="shared" si="0"/>
        <v>13325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521531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0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0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0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0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0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0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0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0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0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0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0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0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0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0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0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0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0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0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0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0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0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0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0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0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>
        <v>751</v>
      </c>
      <c r="D71" s="49">
        <f>(Jul!C71*12)+(Aug!C71*11)+(Sep!C71*10)+(Oct!C71*9)+(Nov!C71*8)+(Dec!C71*7)+(Jan!C71*6)+(Feb!C71*5)+(Mar!C71*4)+(Apr!C71*3)+(May!C71*2)+(Jun!C71*1)</f>
        <v>751</v>
      </c>
      <c r="E71" s="8"/>
      <c r="F71" s="49">
        <f>(Jul!E71*12)+(Aug!E71*11)+(Sep!E71*10)+(Oct!E71*9)+(Nov!E71*8)+(Dec!E71*7)+(Jan!E71*6)+(Feb!E71*5)+(Mar!E71*4)+(Apr!E71*3)+(May!E71*2)+(Jun!E71*1)</f>
        <v>0</v>
      </c>
      <c r="G71" s="8">
        <v>4506</v>
      </c>
      <c r="H71" s="31">
        <f>May!H71+G71</f>
        <v>4506</v>
      </c>
      <c r="I71" s="31">
        <f t="shared" si="1"/>
        <v>5257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5257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14110</v>
      </c>
      <c r="D72" s="32">
        <f t="shared" si="2"/>
        <v>1328543</v>
      </c>
      <c r="E72" s="32">
        <f t="shared" si="2"/>
        <v>2456</v>
      </c>
      <c r="F72" s="31">
        <f t="shared" si="2"/>
        <v>24423</v>
      </c>
      <c r="G72" s="32">
        <f t="shared" si="2"/>
        <v>140622</v>
      </c>
      <c r="H72" s="32">
        <f t="shared" si="2"/>
        <v>1861682</v>
      </c>
      <c r="I72" s="32">
        <f t="shared" si="2"/>
        <v>157188</v>
      </c>
      <c r="J72" s="32">
        <f t="shared" si="2"/>
        <v>3214648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3984</v>
      </c>
      <c r="D73" s="32">
        <f t="shared" si="3"/>
        <v>608567</v>
      </c>
      <c r="E73" s="32">
        <f t="shared" si="3"/>
        <v>0</v>
      </c>
      <c r="F73" s="32">
        <f t="shared" si="3"/>
        <v>27407</v>
      </c>
      <c r="G73" s="32">
        <f t="shared" si="3"/>
        <v>35190</v>
      </c>
      <c r="H73" s="32">
        <f t="shared" si="3"/>
        <v>749283</v>
      </c>
      <c r="I73" s="32">
        <f t="shared" si="3"/>
        <v>39174</v>
      </c>
      <c r="J73" s="32">
        <f t="shared" si="3"/>
        <v>1385257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18094</v>
      </c>
      <c r="D74" s="32">
        <f t="shared" si="4"/>
        <v>1937110</v>
      </c>
      <c r="E74" s="32">
        <f t="shared" si="4"/>
        <v>2456</v>
      </c>
      <c r="F74" s="32">
        <f t="shared" si="4"/>
        <v>51830</v>
      </c>
      <c r="G74" s="32">
        <f t="shared" si="4"/>
        <v>175812</v>
      </c>
      <c r="H74" s="32">
        <f t="shared" si="4"/>
        <v>2610965</v>
      </c>
      <c r="I74" s="32">
        <f>SUM(I72:I73)</f>
        <v>196362</v>
      </c>
      <c r="J74" s="32">
        <f>SUM(J72:J73)</f>
        <v>4599905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pane ySplit="4" topLeftCell="A47" activePane="bottomLeft" state="frozen"/>
      <selection pane="bottomLeft" activeCell="E63" sqref="E63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128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/>
      <c r="D5" s="31">
        <f>(Jul!C5*2)+(Aug!C5*1)</f>
        <v>0</v>
      </c>
      <c r="E5" s="62"/>
      <c r="F5" s="31">
        <f>(Jul!E5*2)+(Aug!E5*1)</f>
        <v>0</v>
      </c>
      <c r="G5" s="63"/>
      <c r="H5" s="31">
        <f>Jul!H5+Aug!G5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61"/>
      <c r="D6" s="31">
        <f>(Jul!C6*2)+(Aug!C6*1)</f>
        <v>0</v>
      </c>
      <c r="E6" s="62"/>
      <c r="F6" s="31">
        <f>(Jul!E6*2)+(Aug!E6*1)</f>
        <v>0</v>
      </c>
      <c r="G6" s="63"/>
      <c r="H6" s="31">
        <f>Jul!H6+Aug!G6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61"/>
      <c r="D7" s="31">
        <f>(Jul!C7*2)+(Aug!C7*1)</f>
        <v>0</v>
      </c>
      <c r="E7" s="62"/>
      <c r="F7" s="31">
        <f>(Jul!E7*2)+(Aug!E7*1)</f>
        <v>0</v>
      </c>
      <c r="G7" s="63"/>
      <c r="H7" s="31">
        <f>Jul!H7+Aug!G7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61">
        <v>371</v>
      </c>
      <c r="D8" s="31">
        <f>(Jul!C8*2)+(Aug!C8*1)</f>
        <v>371</v>
      </c>
      <c r="E8" s="62"/>
      <c r="F8" s="31">
        <f>(Jul!E8*2)+(Aug!E8*1)</f>
        <v>0</v>
      </c>
      <c r="G8" s="63">
        <v>10087</v>
      </c>
      <c r="H8" s="31">
        <f>Jul!H8+Aug!G8</f>
        <v>10927</v>
      </c>
      <c r="I8" s="31">
        <f t="shared" si="0"/>
        <v>10458</v>
      </c>
      <c r="J8" s="31">
        <f t="shared" si="1"/>
        <v>11298</v>
      </c>
    </row>
    <row r="9" spans="1:10" s="1" customFormat="1" ht="15.75" customHeight="1" x14ac:dyDescent="0.2">
      <c r="A9" s="5" t="s">
        <v>27</v>
      </c>
      <c r="B9" s="6" t="s">
        <v>22</v>
      </c>
      <c r="C9" s="61">
        <v>12292</v>
      </c>
      <c r="D9" s="31">
        <f>(Jul!C9*2)+(Aug!C9*1)</f>
        <v>22734</v>
      </c>
      <c r="E9" s="62"/>
      <c r="F9" s="31">
        <f>(Jul!E9*2)+(Aug!E9*1)</f>
        <v>0</v>
      </c>
      <c r="G9" s="63">
        <v>182700</v>
      </c>
      <c r="H9" s="31">
        <f>Jul!H9+Aug!G9</f>
        <v>207178</v>
      </c>
      <c r="I9" s="31">
        <f t="shared" si="0"/>
        <v>194992</v>
      </c>
      <c r="J9" s="31">
        <f t="shared" si="1"/>
        <v>229912</v>
      </c>
    </row>
    <row r="10" spans="1:10" s="1" customFormat="1" ht="15.75" customHeight="1" x14ac:dyDescent="0.2">
      <c r="A10" s="5" t="s">
        <v>30</v>
      </c>
      <c r="B10" s="6" t="s">
        <v>22</v>
      </c>
      <c r="C10" s="61"/>
      <c r="D10" s="31">
        <f>(Jul!C10*2)+(Aug!C10*1)</f>
        <v>0</v>
      </c>
      <c r="E10" s="62"/>
      <c r="F10" s="31">
        <f>(Jul!E10*2)+(Aug!E10*1)</f>
        <v>0</v>
      </c>
      <c r="G10" s="63"/>
      <c r="H10" s="31">
        <f>Jul!H10+Aug!G10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3555</v>
      </c>
      <c r="D11" s="31">
        <f>(Jul!C11*2)+(Aug!C11*1)</f>
        <v>3835</v>
      </c>
      <c r="E11" s="62">
        <v>90</v>
      </c>
      <c r="F11" s="31">
        <f>(Jul!E11*2)+(Aug!E11*1)</f>
        <v>90</v>
      </c>
      <c r="G11" s="63">
        <v>20844</v>
      </c>
      <c r="H11" s="31">
        <f>Jul!H11+Aug!G11</f>
        <v>20984</v>
      </c>
      <c r="I11" s="31">
        <f t="shared" si="0"/>
        <v>24489</v>
      </c>
      <c r="J11" s="31">
        <f t="shared" si="1"/>
        <v>24909</v>
      </c>
    </row>
    <row r="12" spans="1:10" s="11" customFormat="1" ht="15.75" customHeight="1" x14ac:dyDescent="0.2">
      <c r="A12" s="9" t="s">
        <v>36</v>
      </c>
      <c r="B12" s="10" t="s">
        <v>22</v>
      </c>
      <c r="C12" s="61"/>
      <c r="D12" s="31">
        <f>(Jul!C12*2)+(Aug!C12*1)</f>
        <v>0</v>
      </c>
      <c r="E12" s="62"/>
      <c r="F12" s="31">
        <f>(Jul!E12*2)+(Aug!E12*1)</f>
        <v>0</v>
      </c>
      <c r="G12" s="63"/>
      <c r="H12" s="31">
        <f>Jul!H12+Aug!G12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61"/>
      <c r="D13" s="31">
        <f>(Jul!C13*2)+(Aug!C13*1)</f>
        <v>0</v>
      </c>
      <c r="E13" s="62"/>
      <c r="F13" s="31">
        <f>(Jul!E13*2)+(Aug!E13*1)</f>
        <v>0</v>
      </c>
      <c r="G13" s="63"/>
      <c r="H13" s="31">
        <f>Jul!H13+Aug!G13</f>
        <v>4062</v>
      </c>
      <c r="I13" s="31">
        <f t="shared" si="0"/>
        <v>0</v>
      </c>
      <c r="J13" s="31">
        <f t="shared" si="1"/>
        <v>4062</v>
      </c>
    </row>
    <row r="14" spans="1:10" s="1" customFormat="1" ht="15.75" customHeight="1" x14ac:dyDescent="0.2">
      <c r="A14" s="5" t="s">
        <v>40</v>
      </c>
      <c r="B14" s="6" t="s">
        <v>22</v>
      </c>
      <c r="C14" s="61"/>
      <c r="D14" s="31">
        <f>(Jul!C14*2)+(Aug!C14*1)</f>
        <v>0</v>
      </c>
      <c r="E14" s="62"/>
      <c r="F14" s="31">
        <f>(Jul!E14*2)+(Aug!E14*1)</f>
        <v>0</v>
      </c>
      <c r="G14" s="63"/>
      <c r="H14" s="31">
        <f>Jul!H14+Aug!G14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/>
      <c r="D16" s="31">
        <f>(Jul!C16*2)+(Aug!C16*1)</f>
        <v>0</v>
      </c>
      <c r="E16" s="62"/>
      <c r="F16" s="31">
        <f>(Jul!E16*2)+(Aug!E16*1)</f>
        <v>0</v>
      </c>
      <c r="G16" s="63"/>
      <c r="H16" s="31">
        <f>Jul!H16+Aug!G16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61"/>
      <c r="D17" s="31">
        <f>(Jul!C17*2)+(Aug!C17*1)</f>
        <v>0</v>
      </c>
      <c r="E17" s="62"/>
      <c r="F17" s="31">
        <f>(Jul!E17*2)+(Aug!E17*1)</f>
        <v>0</v>
      </c>
      <c r="G17" s="63"/>
      <c r="H17" s="31">
        <f>Jul!H17+Aug!G17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0</v>
      </c>
      <c r="G19" s="63"/>
      <c r="H19" s="31">
        <f>Jul!H19+Aug!G19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0</v>
      </c>
      <c r="E20" s="62"/>
      <c r="F20" s="31">
        <f>(Jul!E20*2)+(Aug!E20*1)</f>
        <v>0</v>
      </c>
      <c r="G20" s="63"/>
      <c r="H20" s="31">
        <f>Jul!H20+Aug!G20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61">
        <v>1833</v>
      </c>
      <c r="D21" s="31">
        <f>(Jul!C21*2)+(Aug!C21*1)</f>
        <v>6681</v>
      </c>
      <c r="E21" s="62"/>
      <c r="F21" s="31">
        <f>(Jul!E21*2)+(Aug!E21*1)</f>
        <v>0</v>
      </c>
      <c r="G21" s="63">
        <v>25371</v>
      </c>
      <c r="H21" s="31">
        <f>Jul!H21+Aug!G21</f>
        <v>39244</v>
      </c>
      <c r="I21" s="31">
        <f t="shared" si="0"/>
        <v>27204</v>
      </c>
      <c r="J21" s="31">
        <f t="shared" si="1"/>
        <v>45925</v>
      </c>
    </row>
    <row r="22" spans="1:10" s="1" customFormat="1" ht="15.75" customHeight="1" x14ac:dyDescent="0.2">
      <c r="A22" s="5" t="s">
        <v>51</v>
      </c>
      <c r="B22" s="6" t="s">
        <v>22</v>
      </c>
      <c r="C22" s="61"/>
      <c r="D22" s="31">
        <f>(Jul!C22*2)+(Aug!C22*1)</f>
        <v>4584</v>
      </c>
      <c r="E22" s="62"/>
      <c r="F22" s="31">
        <f>(Jul!E22*2)+(Aug!E22*1)</f>
        <v>0</v>
      </c>
      <c r="G22" s="63"/>
      <c r="H22" s="31">
        <f>Jul!H22+Aug!G22</f>
        <v>7244</v>
      </c>
      <c r="I22" s="31">
        <f t="shared" si="0"/>
        <v>0</v>
      </c>
      <c r="J22" s="31">
        <f t="shared" si="1"/>
        <v>11828</v>
      </c>
    </row>
    <row r="23" spans="1:10" s="1" customFormat="1" ht="15.75" customHeight="1" x14ac:dyDescent="0.2">
      <c r="A23" s="5" t="s">
        <v>52</v>
      </c>
      <c r="B23" s="6" t="s">
        <v>22</v>
      </c>
      <c r="C23" s="61"/>
      <c r="D23" s="31">
        <f>(Jul!C23*2)+(Aug!C23*1)</f>
        <v>0</v>
      </c>
      <c r="E23" s="62"/>
      <c r="F23" s="31">
        <f>(Jul!E23*2)+(Aug!E23*1)</f>
        <v>0</v>
      </c>
      <c r="G23" s="63"/>
      <c r="H23" s="31">
        <f>Jul!H23+Aug!G23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61"/>
      <c r="D24" s="31">
        <f>(Jul!C24*2)+(Aug!C24*1)</f>
        <v>0</v>
      </c>
      <c r="E24" s="62"/>
      <c r="F24" s="31">
        <f>(Jul!E24*2)+(Aug!E24*1)</f>
        <v>0</v>
      </c>
      <c r="G24" s="63"/>
      <c r="H24" s="31">
        <f>Jul!H24+Aug!G24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61"/>
      <c r="D25" s="31">
        <f>(Jul!C25*2)+(Aug!C25*1)</f>
        <v>0</v>
      </c>
      <c r="E25" s="62"/>
      <c r="F25" s="31">
        <f>(Jul!E25*2)+(Aug!E25*1)</f>
        <v>0</v>
      </c>
      <c r="G25" s="63"/>
      <c r="H25" s="31">
        <f>Jul!H25+Aug!G25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61"/>
      <c r="D26" s="31">
        <f>(Jul!C26*2)+(Aug!C26*1)</f>
        <v>0</v>
      </c>
      <c r="E26" s="62"/>
      <c r="F26" s="31">
        <f>(Jul!E26*2)+(Aug!E26*1)</f>
        <v>0</v>
      </c>
      <c r="G26" s="63"/>
      <c r="H26" s="31">
        <f>Jul!H26+Aug!G26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1891</v>
      </c>
      <c r="D27" s="31">
        <f>(Jul!C27*2)+(Aug!C27*1)</f>
        <v>1891</v>
      </c>
      <c r="E27" s="62"/>
      <c r="F27" s="31">
        <f>(Jul!E27*2)+(Aug!E27*1)</f>
        <v>0</v>
      </c>
      <c r="G27" s="63">
        <v>7108</v>
      </c>
      <c r="H27" s="31">
        <f>Jul!H27+Aug!G27</f>
        <v>7108</v>
      </c>
      <c r="I27" s="31">
        <f t="shared" si="0"/>
        <v>8999</v>
      </c>
      <c r="J27" s="31">
        <f t="shared" si="1"/>
        <v>8999</v>
      </c>
    </row>
    <row r="28" spans="1:10" s="1" customFormat="1" ht="15.75" customHeight="1" x14ac:dyDescent="0.2">
      <c r="A28" s="5" t="s">
        <v>80</v>
      </c>
      <c r="B28" s="6" t="s">
        <v>22</v>
      </c>
      <c r="C28" s="61"/>
      <c r="D28" s="31">
        <f>(Jul!C28*2)+(Aug!C28*1)</f>
        <v>0</v>
      </c>
      <c r="E28" s="62"/>
      <c r="F28" s="31">
        <f>(Jul!E28*2)+(Aug!E28*1)</f>
        <v>0</v>
      </c>
      <c r="G28" s="63"/>
      <c r="H28" s="31">
        <f>Jul!H28+Aug!G28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61"/>
      <c r="D29" s="31">
        <f>(Jul!C29*2)+(Aug!C29*1)</f>
        <v>0</v>
      </c>
      <c r="E29" s="62"/>
      <c r="F29" s="31">
        <f>(Jul!E29*2)+(Aug!E29*1)</f>
        <v>0</v>
      </c>
      <c r="G29" s="63"/>
      <c r="H29" s="31">
        <f>Jul!H29+Aug!G29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61"/>
      <c r="D30" s="31">
        <f>(Jul!C30*2)+(Aug!C30*1)</f>
        <v>0</v>
      </c>
      <c r="E30" s="62"/>
      <c r="F30" s="31">
        <f>(Jul!E30*2)+(Aug!E30*1)</f>
        <v>0</v>
      </c>
      <c r="G30" s="63"/>
      <c r="H30" s="31">
        <f>Jul!H30+Aug!G30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61"/>
      <c r="D31" s="31">
        <f>(Jul!C31*2)+(Aug!C31*1)</f>
        <v>0</v>
      </c>
      <c r="E31" s="62"/>
      <c r="F31" s="31">
        <f>(Jul!E31*2)+(Aug!E31*1)</f>
        <v>0</v>
      </c>
      <c r="G31" s="63"/>
      <c r="H31" s="31">
        <f>Jul!H31+Aug!G31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0</v>
      </c>
      <c r="E32" s="62"/>
      <c r="F32" s="31">
        <f>(Jul!E32*2)+(Aug!E32*1)</f>
        <v>0</v>
      </c>
      <c r="G32" s="63">
        <v>140</v>
      </c>
      <c r="H32" s="31">
        <f>Jul!H32+Aug!G32</f>
        <v>140</v>
      </c>
      <c r="I32" s="31">
        <f t="shared" si="0"/>
        <v>140</v>
      </c>
      <c r="J32" s="31">
        <f t="shared" si="1"/>
        <v>140</v>
      </c>
    </row>
    <row r="33" spans="1:10" s="1" customFormat="1" ht="15.75" customHeight="1" x14ac:dyDescent="0.2">
      <c r="A33" s="5" t="s">
        <v>26</v>
      </c>
      <c r="B33" s="6" t="s">
        <v>20</v>
      </c>
      <c r="C33" s="61"/>
      <c r="D33" s="31">
        <f>(Jul!C33*2)+(Aug!C33*1)</f>
        <v>0</v>
      </c>
      <c r="E33" s="62"/>
      <c r="F33" s="31">
        <f>(Jul!E33*2)+(Aug!E33*1)</f>
        <v>0</v>
      </c>
      <c r="G33" s="63"/>
      <c r="H33" s="31">
        <f>Jul!H33+Aug!G33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61"/>
      <c r="D34" s="31">
        <f>(Jul!C34*2)+(Aug!C34*1)</f>
        <v>0</v>
      </c>
      <c r="E34" s="62"/>
      <c r="F34" s="31">
        <f>(Jul!E34*2)+(Aug!E34*1)</f>
        <v>0</v>
      </c>
      <c r="G34" s="63"/>
      <c r="H34" s="31">
        <f>Jul!H34+Aug!G34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477</v>
      </c>
      <c r="D35" s="31">
        <f>(Jul!C35*2)+(Aug!C35*1)</f>
        <v>1207</v>
      </c>
      <c r="E35" s="62"/>
      <c r="F35" s="31">
        <f>(Jul!E35*2)+(Aug!E35*1)</f>
        <v>0</v>
      </c>
      <c r="G35" s="63">
        <v>1908</v>
      </c>
      <c r="H35" s="31">
        <f>Jul!H35+Aug!G35</f>
        <v>2638</v>
      </c>
      <c r="I35" s="31">
        <f t="shared" si="0"/>
        <v>2385</v>
      </c>
      <c r="J35" s="31">
        <f t="shared" si="1"/>
        <v>3845</v>
      </c>
    </row>
    <row r="36" spans="1:10" s="11" customFormat="1" ht="15.75" customHeight="1" x14ac:dyDescent="0.2">
      <c r="A36" s="9" t="s">
        <v>32</v>
      </c>
      <c r="B36" s="10" t="s">
        <v>20</v>
      </c>
      <c r="C36" s="61">
        <v>140</v>
      </c>
      <c r="D36" s="31">
        <f>(Jul!C36*2)+(Aug!C36*1)</f>
        <v>140</v>
      </c>
      <c r="E36" s="62"/>
      <c r="F36" s="31">
        <f>(Jul!E36*2)+(Aug!E36*1)</f>
        <v>0</v>
      </c>
      <c r="G36" s="63">
        <v>280</v>
      </c>
      <c r="H36" s="31">
        <f>Jul!H36+Aug!G36</f>
        <v>280</v>
      </c>
      <c r="I36" s="31">
        <f t="shared" si="0"/>
        <v>420</v>
      </c>
      <c r="J36" s="31">
        <f t="shared" si="1"/>
        <v>420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0</v>
      </c>
      <c r="E37" s="62"/>
      <c r="F37" s="31">
        <f>(Jul!E37*2)+(Aug!E37*1)</f>
        <v>0</v>
      </c>
      <c r="G37" s="63"/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>
        <v>1833</v>
      </c>
      <c r="D38" s="31">
        <f>(Jul!C38*2)+(Aug!C38*1)</f>
        <v>2113</v>
      </c>
      <c r="E38" s="62"/>
      <c r="F38" s="31">
        <f>(Jul!E38*2)+(Aug!E38*1)</f>
        <v>0</v>
      </c>
      <c r="G38" s="63">
        <v>3667</v>
      </c>
      <c r="H38" s="31">
        <f>Jul!H38+Aug!G38</f>
        <v>5037</v>
      </c>
      <c r="I38" s="31">
        <f t="shared" si="0"/>
        <v>5500</v>
      </c>
      <c r="J38" s="31">
        <f t="shared" si="1"/>
        <v>7150</v>
      </c>
    </row>
    <row r="39" spans="1:10" s="11" customFormat="1" ht="15.75" customHeight="1" x14ac:dyDescent="0.2">
      <c r="A39" s="9" t="s">
        <v>35</v>
      </c>
      <c r="B39" s="10" t="s">
        <v>20</v>
      </c>
      <c r="C39" s="61">
        <v>2917</v>
      </c>
      <c r="D39" s="31">
        <f>(Jul!C39*2)+(Aug!C39*1)</f>
        <v>2917</v>
      </c>
      <c r="E39" s="62"/>
      <c r="F39" s="31">
        <f>(Jul!E39*2)+(Aug!E39*1)</f>
        <v>0</v>
      </c>
      <c r="G39" s="63">
        <v>99083</v>
      </c>
      <c r="H39" s="31">
        <f>Jul!H39+Aug!G39</f>
        <v>99083</v>
      </c>
      <c r="I39" s="31">
        <f t="shared" si="0"/>
        <v>102000</v>
      </c>
      <c r="J39" s="31">
        <f t="shared" si="1"/>
        <v>102000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31">
        <f>(Jul!C40*2)+(Aug!C40*1)</f>
        <v>0</v>
      </c>
      <c r="E40" s="62"/>
      <c r="F40" s="31">
        <f>(Jul!E40*2)+(Aug!E40*1)</f>
        <v>0</v>
      </c>
      <c r="G40" s="63"/>
      <c r="H40" s="31">
        <f>Jul!H40+Aug!G40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/>
      <c r="D41" s="31">
        <f>(Jul!C41*2)+(Aug!C41*1)</f>
        <v>0</v>
      </c>
      <c r="E41" s="62"/>
      <c r="F41" s="31">
        <f>(Jul!E41*2)+(Aug!E41*1)</f>
        <v>0</v>
      </c>
      <c r="G41" s="63"/>
      <c r="H41" s="31">
        <f>Jul!H41+Aug!G41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61"/>
      <c r="D42" s="31">
        <f>(Jul!C42*2)+(Aug!C42*1)</f>
        <v>0</v>
      </c>
      <c r="E42" s="62"/>
      <c r="F42" s="31">
        <f>(Jul!E42*2)+(Aug!E42*1)</f>
        <v>0</v>
      </c>
      <c r="G42" s="63"/>
      <c r="H42" s="31">
        <f>Jul!H42+Aug!G42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61">
        <v>987</v>
      </c>
      <c r="D43" s="31">
        <f>(Jul!C43*2)+(Aug!C43*1)</f>
        <v>987</v>
      </c>
      <c r="E43" s="62"/>
      <c r="F43" s="31">
        <f>(Jul!E43*2)+(Aug!E43*1)</f>
        <v>0</v>
      </c>
      <c r="G43" s="63">
        <v>9825</v>
      </c>
      <c r="H43" s="31">
        <f>Jul!H43+Aug!G43</f>
        <v>9825</v>
      </c>
      <c r="I43" s="31">
        <f t="shared" si="0"/>
        <v>10812</v>
      </c>
      <c r="J43" s="31">
        <f t="shared" si="1"/>
        <v>10812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2917</v>
      </c>
      <c r="D44" s="31">
        <f>(Jul!C44*2)+(Aug!C44*1)</f>
        <v>6127</v>
      </c>
      <c r="E44" s="62"/>
      <c r="F44" s="31">
        <f>(Jul!E44*2)+(Aug!E44*1)</f>
        <v>0</v>
      </c>
      <c r="G44" s="63">
        <v>5834</v>
      </c>
      <c r="H44" s="31">
        <f>Jul!H44+Aug!G44</f>
        <v>9044</v>
      </c>
      <c r="I44" s="31">
        <f t="shared" si="0"/>
        <v>8751</v>
      </c>
      <c r="J44" s="31">
        <f t="shared" si="1"/>
        <v>15171</v>
      </c>
    </row>
    <row r="45" spans="1:10" s="1" customFormat="1" ht="15.75" customHeight="1" x14ac:dyDescent="0.2">
      <c r="A45" s="5" t="s">
        <v>48</v>
      </c>
      <c r="B45" s="6" t="s">
        <v>20</v>
      </c>
      <c r="C45" s="61"/>
      <c r="D45" s="31">
        <f>(Jul!C45*2)+(Aug!C45*1)</f>
        <v>0</v>
      </c>
      <c r="E45" s="62"/>
      <c r="F45" s="31">
        <f>(Jul!E45*2)+(Aug!E45*1)</f>
        <v>0</v>
      </c>
      <c r="G45" s="63"/>
      <c r="H45" s="31">
        <f>Jul!H45+Aug!G45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1674</v>
      </c>
      <c r="E46" s="62"/>
      <c r="F46" s="31">
        <f>(Jul!E46*2)+(Aug!E46*1)</f>
        <v>0</v>
      </c>
      <c r="G46" s="63"/>
      <c r="H46" s="31">
        <f>Jul!H46+Aug!G46</f>
        <v>2541</v>
      </c>
      <c r="I46" s="31">
        <f t="shared" si="0"/>
        <v>0</v>
      </c>
      <c r="J46" s="31">
        <f t="shared" si="1"/>
        <v>4215</v>
      </c>
    </row>
    <row r="47" spans="1:10" s="11" customFormat="1" ht="15.75" customHeight="1" x14ac:dyDescent="0.2">
      <c r="A47" s="9" t="s">
        <v>54</v>
      </c>
      <c r="B47" s="10" t="s">
        <v>20</v>
      </c>
      <c r="C47" s="61"/>
      <c r="D47" s="31">
        <f>(Jul!C47*2)+(Aug!C47*1)</f>
        <v>0</v>
      </c>
      <c r="E47" s="62"/>
      <c r="F47" s="31">
        <f>(Jul!E47*2)+(Aug!E47*1)</f>
        <v>0</v>
      </c>
      <c r="G47" s="63"/>
      <c r="H47" s="31">
        <f>Jul!H47+Aug!G47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61"/>
      <c r="D48" s="31">
        <f>(Jul!C48*2)+(Aug!C48*1)</f>
        <v>0</v>
      </c>
      <c r="E48" s="62"/>
      <c r="F48" s="31">
        <f>(Jul!E48*2)+(Aug!E48*1)</f>
        <v>0</v>
      </c>
      <c r="G48" s="63"/>
      <c r="H48" s="31">
        <f>Jul!H48+Aug!G48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61">
        <v>140</v>
      </c>
      <c r="D49" s="31">
        <f>(Jul!C49*2)+(Aug!C49*1)</f>
        <v>140</v>
      </c>
      <c r="E49" s="62"/>
      <c r="F49" s="31">
        <f>(Jul!E49*2)+(Aug!E49*1)</f>
        <v>0</v>
      </c>
      <c r="G49" s="63">
        <v>420</v>
      </c>
      <c r="H49" s="31">
        <f>Jul!H49+Aug!G49</f>
        <v>420</v>
      </c>
      <c r="I49" s="31">
        <f t="shared" si="0"/>
        <v>560</v>
      </c>
      <c r="J49" s="31">
        <f t="shared" si="1"/>
        <v>560</v>
      </c>
    </row>
    <row r="50" spans="1:10" s="1" customFormat="1" ht="15.75" customHeight="1" x14ac:dyDescent="0.2">
      <c r="A50" s="5" t="s">
        <v>58</v>
      </c>
      <c r="B50" s="6" t="s">
        <v>20</v>
      </c>
      <c r="C50" s="61"/>
      <c r="D50" s="31">
        <f>(Jul!C50*2)+(Aug!C50*1)</f>
        <v>0</v>
      </c>
      <c r="E50" s="62"/>
      <c r="F50" s="31">
        <f>(Jul!E50*2)+(Aug!E50*1)</f>
        <v>0</v>
      </c>
      <c r="G50" s="63"/>
      <c r="H50" s="31">
        <f>Jul!H50+Aug!G50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61">
        <v>140</v>
      </c>
      <c r="D51" s="31">
        <f>(Jul!C51*2)+(Aug!C51*1)</f>
        <v>140</v>
      </c>
      <c r="E51" s="62"/>
      <c r="F51" s="31">
        <f>(Jul!E51*2)+(Aug!E51*1)</f>
        <v>0</v>
      </c>
      <c r="G51" s="63">
        <v>280</v>
      </c>
      <c r="H51" s="31">
        <f>Jul!H51+Aug!G51</f>
        <v>280</v>
      </c>
      <c r="I51" s="31">
        <f t="shared" si="0"/>
        <v>420</v>
      </c>
      <c r="J51" s="31">
        <f t="shared" si="1"/>
        <v>420</v>
      </c>
    </row>
    <row r="52" spans="1:10" s="1" customFormat="1" ht="15.75" customHeight="1" x14ac:dyDescent="0.2">
      <c r="A52" s="5" t="s">
        <v>60</v>
      </c>
      <c r="B52" s="6" t="s">
        <v>20</v>
      </c>
      <c r="C52" s="61"/>
      <c r="D52" s="31">
        <f>(Jul!C52*2)+(Aug!C52*1)</f>
        <v>0</v>
      </c>
      <c r="E52" s="62"/>
      <c r="F52" s="31">
        <f>(Jul!E52*2)+(Aug!E52*1)</f>
        <v>0</v>
      </c>
      <c r="G52" s="63"/>
      <c r="H52" s="31">
        <f>Jul!H52+Aug!G52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61">
        <v>234</v>
      </c>
      <c r="D53" s="31">
        <f>(Jul!C53*2)+(Aug!C53*1)</f>
        <v>234</v>
      </c>
      <c r="E53" s="62"/>
      <c r="F53" s="31">
        <f>(Jul!E53*2)+(Aug!E53*1)</f>
        <v>0</v>
      </c>
      <c r="G53" s="63"/>
      <c r="H53" s="31">
        <f>Jul!H53+Aug!G53</f>
        <v>1930</v>
      </c>
      <c r="I53" s="31">
        <f t="shared" si="0"/>
        <v>234</v>
      </c>
      <c r="J53" s="31">
        <f t="shared" si="1"/>
        <v>2164</v>
      </c>
    </row>
    <row r="54" spans="1:10" s="1" customFormat="1" ht="15.75" customHeight="1" x14ac:dyDescent="0.2">
      <c r="A54" s="5" t="s">
        <v>65</v>
      </c>
      <c r="B54" s="6" t="s">
        <v>20</v>
      </c>
      <c r="C54" s="61"/>
      <c r="D54" s="31">
        <f>(Jul!C54*2)+(Aug!C54*1)</f>
        <v>0</v>
      </c>
      <c r="E54" s="62"/>
      <c r="F54" s="31">
        <f>(Jul!E54*2)+(Aug!E54*1)</f>
        <v>0</v>
      </c>
      <c r="G54" s="63"/>
      <c r="H54" s="31">
        <f>Jul!H54+Aug!G54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61"/>
      <c r="D55" s="31">
        <f>(Jul!C55*2)+(Aug!C55*1)</f>
        <v>730</v>
      </c>
      <c r="E55" s="62"/>
      <c r="F55" s="31">
        <f>(Jul!E55*2)+(Aug!E55*1)</f>
        <v>0</v>
      </c>
      <c r="G55" s="63"/>
      <c r="H55" s="31">
        <f>Jul!H55+Aug!G55</f>
        <v>1095</v>
      </c>
      <c r="I55" s="31">
        <f t="shared" si="0"/>
        <v>0</v>
      </c>
      <c r="J55" s="31">
        <f t="shared" si="1"/>
        <v>1825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/>
      <c r="D57" s="31">
        <f>(Jul!C57*2)+(Aug!C57*1)</f>
        <v>0</v>
      </c>
      <c r="E57" s="62"/>
      <c r="F57" s="31">
        <f>(Jul!E57*2)+(Aug!E57*1)</f>
        <v>0</v>
      </c>
      <c r="G57" s="63"/>
      <c r="H57" s="31">
        <f>Jul!H57+Aug!G57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61"/>
      <c r="D58" s="31">
        <f>(Jul!C58*2)+(Aug!C58*1)</f>
        <v>0</v>
      </c>
      <c r="E58" s="62"/>
      <c r="F58" s="31">
        <f>(Jul!E58*2)+(Aug!E58*1)</f>
        <v>0</v>
      </c>
      <c r="G58" s="63"/>
      <c r="H58" s="31">
        <f>Jul!H58+Aug!G58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0</v>
      </c>
      <c r="E59" s="62"/>
      <c r="F59" s="31">
        <f>(Jul!E59*2)+(Aug!E59*1)</f>
        <v>0</v>
      </c>
      <c r="G59" s="63"/>
      <c r="H59" s="31">
        <f>Jul!H59+Aug!G59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7498</v>
      </c>
      <c r="D60" s="31">
        <f>(Jul!C60*2)+(Aug!C60*1)</f>
        <v>16352</v>
      </c>
      <c r="E60" s="62"/>
      <c r="F60" s="31">
        <f>(Jul!E60*2)+(Aug!E60*1)</f>
        <v>0</v>
      </c>
      <c r="G60" s="63">
        <v>80783</v>
      </c>
      <c r="H60" s="31">
        <f>Jul!H60+Aug!G60</f>
        <v>167447</v>
      </c>
      <c r="I60" s="31">
        <f t="shared" si="0"/>
        <v>88281</v>
      </c>
      <c r="J60" s="31">
        <f t="shared" si="1"/>
        <v>183799</v>
      </c>
    </row>
    <row r="61" spans="1:10" s="1" customFormat="1" ht="15.75" customHeight="1" x14ac:dyDescent="0.2">
      <c r="A61" s="5" t="s">
        <v>72</v>
      </c>
      <c r="B61" s="6" t="s">
        <v>20</v>
      </c>
      <c r="C61" s="61"/>
      <c r="D61" s="31">
        <f>(Jul!C61*2)+(Aug!C61*1)</f>
        <v>0</v>
      </c>
      <c r="E61" s="62"/>
      <c r="F61" s="31">
        <f>(Jul!E61*2)+(Aug!E61*1)</f>
        <v>0</v>
      </c>
      <c r="G61" s="63"/>
      <c r="H61" s="31">
        <f>Jul!H61+Aug!G61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61"/>
      <c r="D62" s="31">
        <f>(Jul!C62*2)+(Aug!C62*1)</f>
        <v>0</v>
      </c>
      <c r="E62" s="62"/>
      <c r="F62" s="31">
        <f>(Jul!E62*2)+(Aug!E62*1)</f>
        <v>0</v>
      </c>
      <c r="G62" s="63"/>
      <c r="H62" s="31">
        <f>Jul!H62+Aug!G62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61"/>
      <c r="D63" s="31">
        <f>(Jul!C63*2)+(Aug!C63*1)</f>
        <v>0</v>
      </c>
      <c r="E63" s="62"/>
      <c r="F63" s="31">
        <f>(Jul!E63*2)+(Aug!E63*1)</f>
        <v>0</v>
      </c>
      <c r="G63" s="63"/>
      <c r="H63" s="31">
        <f>Jul!H63+Aug!G63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0</v>
      </c>
      <c r="E66" s="62"/>
      <c r="F66" s="31">
        <f>(Jul!E66*2)+(Aug!E66*1)</f>
        <v>0</v>
      </c>
      <c r="G66" s="63"/>
      <c r="H66" s="31">
        <f>Jul!H66+Aug!G66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/>
      <c r="D69" s="31">
        <f>(Jul!C69*2)+(Aug!C69*1)</f>
        <v>0</v>
      </c>
      <c r="E69" s="62"/>
      <c r="F69" s="31">
        <f>(Jul!E69*2)+(Aug!E69*1)</f>
        <v>0</v>
      </c>
      <c r="G69" s="63"/>
      <c r="H69" s="31">
        <f>Jul!H69+Aug!G69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61"/>
      <c r="D70" s="31">
        <f>(Jul!C70*2)+(Aug!C70*1)</f>
        <v>0</v>
      </c>
      <c r="E70" s="62"/>
      <c r="F70" s="31">
        <f>(Jul!E70*2)+(Aug!E70*1)</f>
        <v>0</v>
      </c>
      <c r="G70" s="63"/>
      <c r="H70" s="31">
        <f>Jul!H70+Aug!G70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/>
      <c r="D71" s="31">
        <f>(Jul!C71*2)+(Aug!C71*1)</f>
        <v>0</v>
      </c>
      <c r="E71" s="62"/>
      <c r="F71" s="31">
        <f>(Jul!E71*2)+(Aug!E71*1)</f>
        <v>0</v>
      </c>
      <c r="G71" s="63"/>
      <c r="H71" s="31">
        <f>Jul!H71+Aug!G71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6">
        <f t="shared" ref="C72:J72" si="4">SUM(C5:C31)</f>
        <v>19942</v>
      </c>
      <c r="D72" s="36">
        <f t="shared" si="4"/>
        <v>40096</v>
      </c>
      <c r="E72" s="36">
        <f t="shared" si="4"/>
        <v>90</v>
      </c>
      <c r="F72" s="36">
        <f t="shared" si="4"/>
        <v>90</v>
      </c>
      <c r="G72" s="36">
        <f t="shared" si="4"/>
        <v>246110</v>
      </c>
      <c r="H72" s="36">
        <f t="shared" si="4"/>
        <v>296747</v>
      </c>
      <c r="I72" s="36">
        <f t="shared" si="4"/>
        <v>266142</v>
      </c>
      <c r="J72" s="36">
        <f t="shared" si="4"/>
        <v>336933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17283</v>
      </c>
      <c r="D73" s="36">
        <f t="shared" si="5"/>
        <v>32761</v>
      </c>
      <c r="E73" s="36">
        <f t="shared" si="5"/>
        <v>0</v>
      </c>
      <c r="F73" s="36">
        <f t="shared" si="5"/>
        <v>0</v>
      </c>
      <c r="G73" s="36">
        <f t="shared" si="5"/>
        <v>202220</v>
      </c>
      <c r="H73" s="36">
        <f t="shared" si="5"/>
        <v>299760</v>
      </c>
      <c r="I73" s="36">
        <f t="shared" si="5"/>
        <v>219503</v>
      </c>
      <c r="J73" s="36">
        <f t="shared" si="5"/>
        <v>332521</v>
      </c>
    </row>
    <row r="74" spans="1:10" s="3" customFormat="1" ht="15.75" customHeight="1" x14ac:dyDescent="0.2">
      <c r="A74" s="17" t="s">
        <v>87</v>
      </c>
      <c r="B74" s="2"/>
      <c r="C74" s="36">
        <f>SUM(C72:C73)</f>
        <v>37225</v>
      </c>
      <c r="D74" s="32">
        <f t="shared" ref="D74:J74" si="6">SUM(D72:D73)</f>
        <v>72857</v>
      </c>
      <c r="E74" s="36">
        <f t="shared" si="6"/>
        <v>90</v>
      </c>
      <c r="F74" s="32">
        <f t="shared" si="6"/>
        <v>90</v>
      </c>
      <c r="G74" s="36">
        <f t="shared" si="6"/>
        <v>448330</v>
      </c>
      <c r="H74" s="32">
        <f t="shared" si="6"/>
        <v>596507</v>
      </c>
      <c r="I74" s="32">
        <f t="shared" si="6"/>
        <v>485645</v>
      </c>
      <c r="J74" s="32">
        <f t="shared" si="6"/>
        <v>669454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"/>
  <sheetViews>
    <sheetView workbookViewId="0">
      <pane ySplit="4" topLeftCell="A56" activePane="bottomLeft" state="frozen"/>
      <selection pane="bottomLeft" activeCell="F63" sqref="F63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129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/>
      <c r="D5" s="31">
        <f>(Jul!C5*3)+(Aug!C5*2)+(Sep!C5*1)</f>
        <v>0</v>
      </c>
      <c r="E5" s="8"/>
      <c r="F5" s="31">
        <f>(Jul!E5*3)+(Aug!E5*2)+(Sep!E5*1)</f>
        <v>0</v>
      </c>
      <c r="G5" s="8"/>
      <c r="H5" s="31">
        <f>SUM(Aug!H5+G5)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25"/>
      <c r="D6" s="31">
        <f>(Jul!C6*3)+(Aug!C6*2)+(Sep!C6*1)</f>
        <v>0</v>
      </c>
      <c r="E6" s="8"/>
      <c r="F6" s="31">
        <f>(Jul!E6*3)+(Aug!E6*2)+(Sep!E6*1)</f>
        <v>0</v>
      </c>
      <c r="G6" s="8"/>
      <c r="H6" s="31">
        <f>SUM(Aug!H6+G6)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25"/>
      <c r="D7" s="31">
        <f>(Jul!C7*3)+(Aug!C7*2)+(Sep!C7*1)</f>
        <v>0</v>
      </c>
      <c r="E7" s="8"/>
      <c r="F7" s="31">
        <f>(Jul!E7*3)+(Aug!E7*2)+(Sep!E7*1)</f>
        <v>0</v>
      </c>
      <c r="G7" s="8"/>
      <c r="H7" s="31">
        <f>SUM(Aug!H7+G7)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25">
        <v>280</v>
      </c>
      <c r="D8" s="31">
        <f>(Jul!C8*3)+(Aug!C8*2)+(Sep!C8*1)</f>
        <v>1022</v>
      </c>
      <c r="E8" s="8"/>
      <c r="F8" s="31">
        <f>(Jul!E8*3)+(Aug!E8*2)+(Sep!E8*1)</f>
        <v>0</v>
      </c>
      <c r="G8" s="8">
        <v>2497</v>
      </c>
      <c r="H8" s="31">
        <f>SUM(Aug!H8+G8)</f>
        <v>13424</v>
      </c>
      <c r="I8" s="31">
        <f t="shared" si="0"/>
        <v>2777</v>
      </c>
      <c r="J8" s="31">
        <f t="shared" si="1"/>
        <v>14446</v>
      </c>
    </row>
    <row r="9" spans="1:10" s="1" customFormat="1" ht="15.75" customHeight="1" x14ac:dyDescent="0.2">
      <c r="A9" s="5" t="s">
        <v>27</v>
      </c>
      <c r="B9" s="6" t="s">
        <v>22</v>
      </c>
      <c r="C9" s="25">
        <v>4178</v>
      </c>
      <c r="D9" s="31">
        <f>(Jul!C9*3)+(Aug!C9*2)+(Sep!C9*1)</f>
        <v>44425</v>
      </c>
      <c r="E9" s="8"/>
      <c r="F9" s="31">
        <f>(Jul!E9*3)+(Aug!E9*2)+(Sep!E9*1)</f>
        <v>0</v>
      </c>
      <c r="G9" s="8">
        <v>24504</v>
      </c>
      <c r="H9" s="31">
        <f>SUM(Aug!H9+G9)</f>
        <v>231682</v>
      </c>
      <c r="I9" s="31">
        <f t="shared" si="0"/>
        <v>28682</v>
      </c>
      <c r="J9" s="31">
        <f t="shared" si="1"/>
        <v>276107</v>
      </c>
    </row>
    <row r="10" spans="1:10" s="1" customFormat="1" ht="15.75" customHeight="1" x14ac:dyDescent="0.2">
      <c r="A10" s="5" t="s">
        <v>30</v>
      </c>
      <c r="B10" s="6" t="s">
        <v>22</v>
      </c>
      <c r="C10" s="25"/>
      <c r="D10" s="31">
        <f>(Jul!C10*3)+(Aug!C10*2)+(Sep!C10*1)</f>
        <v>0</v>
      </c>
      <c r="E10" s="8"/>
      <c r="F10" s="31">
        <f>(Jul!E10*3)+(Aug!E10*2)+(Sep!E10*1)</f>
        <v>0</v>
      </c>
      <c r="G10" s="8"/>
      <c r="H10" s="31">
        <f>SUM(Aug!H10+G10)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25">
        <v>4929</v>
      </c>
      <c r="D11" s="31">
        <f>(Jul!C11*3)+(Aug!C11*2)+(Sep!C11*1)</f>
        <v>12459</v>
      </c>
      <c r="E11" s="8"/>
      <c r="F11" s="31">
        <f>(Jul!E11*3)+(Aug!E11*2)+(Sep!E11*1)</f>
        <v>180</v>
      </c>
      <c r="G11" s="8">
        <v>36922</v>
      </c>
      <c r="H11" s="31">
        <f>SUM(Aug!H11+G11)</f>
        <v>57906</v>
      </c>
      <c r="I11" s="31">
        <f t="shared" si="0"/>
        <v>41851</v>
      </c>
      <c r="J11" s="31">
        <f t="shared" si="1"/>
        <v>70545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0</v>
      </c>
      <c r="E12" s="8"/>
      <c r="F12" s="31">
        <f>(Jul!E12*3)+(Aug!E12*2)+(Sep!E12*1)</f>
        <v>0</v>
      </c>
      <c r="G12" s="8"/>
      <c r="H12" s="31">
        <f>SUM(Aug!H12+G12)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451</v>
      </c>
      <c r="D13" s="31">
        <f>(Jul!C13*3)+(Aug!C13*2)+(Sep!C13*1)</f>
        <v>451</v>
      </c>
      <c r="E13" s="8"/>
      <c r="F13" s="31">
        <f>(Jul!E13*3)+(Aug!E13*2)+(Sep!E13*1)</f>
        <v>0</v>
      </c>
      <c r="G13" s="8">
        <v>5658</v>
      </c>
      <c r="H13" s="31">
        <f>SUM(Aug!H13+G13)</f>
        <v>9720</v>
      </c>
      <c r="I13" s="31">
        <f t="shared" si="0"/>
        <v>6109</v>
      </c>
      <c r="J13" s="31">
        <f t="shared" si="1"/>
        <v>10171</v>
      </c>
    </row>
    <row r="14" spans="1:10" s="1" customFormat="1" ht="15.75" customHeight="1" x14ac:dyDescent="0.2">
      <c r="A14" s="5" t="s">
        <v>40</v>
      </c>
      <c r="B14" s="6" t="s">
        <v>22</v>
      </c>
      <c r="C14" s="25"/>
      <c r="D14" s="31">
        <f>(Jul!C14*3)+(Aug!C14*2)+(Sep!C14*1)</f>
        <v>0</v>
      </c>
      <c r="E14" s="8"/>
      <c r="F14" s="31">
        <f>(Jul!E14*3)+(Aug!E14*2)+(Sep!E14*1)</f>
        <v>0</v>
      </c>
      <c r="G14" s="8"/>
      <c r="H14" s="31">
        <f>SUM(Aug!H14+G14)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/>
      <c r="D16" s="31">
        <f>(Jul!C16*3)+(Aug!C16*2)+(Sep!C16*1)</f>
        <v>0</v>
      </c>
      <c r="E16" s="8"/>
      <c r="F16" s="31">
        <f>(Jul!E16*3)+(Aug!E16*2)+(Sep!E16*1)</f>
        <v>0</v>
      </c>
      <c r="G16" s="8"/>
      <c r="H16" s="31">
        <f>SUM(Aug!H16+G16)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25"/>
      <c r="D17" s="31">
        <f>(Jul!C17*3)+(Aug!C17*2)+(Sep!C17*1)</f>
        <v>0</v>
      </c>
      <c r="E17" s="8"/>
      <c r="F17" s="31">
        <f>(Jul!E17*3)+(Aug!E17*2)+(Sep!E17*1)</f>
        <v>0</v>
      </c>
      <c r="G17" s="8"/>
      <c r="H17" s="31">
        <f>SUM(Aug!H17+G17)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25"/>
      <c r="D18" s="31">
        <f>(Jul!C18*3)+(Aug!C18*2)+(Sep!C18*1)</f>
        <v>0</v>
      </c>
      <c r="E18" s="8"/>
      <c r="F18" s="31">
        <f>(Jul!E18*3)+(Aug!E18*2)+(Sep!E18*1)</f>
        <v>0</v>
      </c>
      <c r="G18" s="8"/>
      <c r="H18" s="31">
        <f>SUM(Aug!H18+G18)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0</v>
      </c>
      <c r="G19" s="8"/>
      <c r="H19" s="31">
        <f>SUM(Aug!H19+G19)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0</v>
      </c>
      <c r="G20" s="8"/>
      <c r="H20" s="31">
        <f>SUM(Aug!H20+G20)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25">
        <v>1516</v>
      </c>
      <c r="D21" s="31">
        <f>(Jul!C21*3)+(Aug!C21*2)+(Sep!C21*1)</f>
        <v>12454</v>
      </c>
      <c r="E21" s="8"/>
      <c r="F21" s="31">
        <f>(Jul!E21*3)+(Aug!E21*2)+(Sep!E21*1)</f>
        <v>0</v>
      </c>
      <c r="G21" s="8">
        <v>5193</v>
      </c>
      <c r="H21" s="31">
        <f>SUM(Aug!H21+G21)</f>
        <v>44437</v>
      </c>
      <c r="I21" s="31">
        <f t="shared" si="0"/>
        <v>6709</v>
      </c>
      <c r="J21" s="31">
        <f t="shared" si="1"/>
        <v>56891</v>
      </c>
    </row>
    <row r="22" spans="1:10" s="1" customFormat="1" ht="15.75" customHeight="1" x14ac:dyDescent="0.2">
      <c r="A22" s="5" t="s">
        <v>51</v>
      </c>
      <c r="B22" s="6" t="s">
        <v>22</v>
      </c>
      <c r="C22" s="25"/>
      <c r="D22" s="31">
        <f>(Jul!C22*3)+(Aug!C22*2)+(Sep!C22*1)</f>
        <v>6876</v>
      </c>
      <c r="E22" s="8"/>
      <c r="F22" s="31">
        <f>(Jul!E22*3)+(Aug!E22*2)+(Sep!E22*1)</f>
        <v>0</v>
      </c>
      <c r="G22" s="8"/>
      <c r="H22" s="31">
        <f>SUM(Aug!H22+G22)</f>
        <v>7244</v>
      </c>
      <c r="I22" s="31">
        <f t="shared" si="0"/>
        <v>0</v>
      </c>
      <c r="J22" s="31">
        <f t="shared" si="1"/>
        <v>14120</v>
      </c>
    </row>
    <row r="23" spans="1:10" s="1" customFormat="1" ht="15.75" customHeight="1" x14ac:dyDescent="0.2">
      <c r="A23" s="5" t="s">
        <v>52</v>
      </c>
      <c r="B23" s="6" t="s">
        <v>22</v>
      </c>
      <c r="C23" s="25"/>
      <c r="D23" s="31">
        <f>(Jul!C23*3)+(Aug!C23*2)+(Sep!C23*1)</f>
        <v>0</v>
      </c>
      <c r="E23" s="8"/>
      <c r="F23" s="31">
        <f>(Jul!E23*3)+(Aug!E23*2)+(Sep!E23*1)</f>
        <v>0</v>
      </c>
      <c r="G23" s="8"/>
      <c r="H23" s="31">
        <f>SUM(Aug!H23+G23)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25"/>
      <c r="D24" s="31">
        <f>(Jul!C24*3)+(Aug!C24*2)+(Sep!C24*1)</f>
        <v>0</v>
      </c>
      <c r="E24" s="8"/>
      <c r="F24" s="31">
        <f>(Jul!E24*3)+(Aug!E24*2)+(Sep!E24*1)</f>
        <v>0</v>
      </c>
      <c r="G24" s="8"/>
      <c r="H24" s="31">
        <f>SUM(Aug!H24+G24)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25"/>
      <c r="D25" s="31">
        <f>(Jul!C25*3)+(Aug!C25*2)+(Sep!C25*1)</f>
        <v>0</v>
      </c>
      <c r="E25" s="8"/>
      <c r="F25" s="31">
        <f>(Jul!E25*3)+(Aug!E25*2)+(Sep!E25*1)</f>
        <v>0</v>
      </c>
      <c r="G25" s="8"/>
      <c r="H25" s="31">
        <f>SUM(Aug!H25+G25)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25"/>
      <c r="D26" s="31">
        <f>(Jul!C26*3)+(Aug!C26*2)+(Sep!C26*1)</f>
        <v>0</v>
      </c>
      <c r="E26" s="8"/>
      <c r="F26" s="31">
        <f>(Jul!E26*3)+(Aug!E26*2)+(Sep!E26*1)</f>
        <v>0</v>
      </c>
      <c r="G26" s="8"/>
      <c r="H26" s="31">
        <f>SUM(Aug!H26+G26)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25">
        <v>1825</v>
      </c>
      <c r="D27" s="31">
        <f>(Jul!C27*3)+(Aug!C27*2)+(Sep!C27*1)</f>
        <v>5607</v>
      </c>
      <c r="E27" s="8"/>
      <c r="F27" s="31">
        <f>(Jul!E27*3)+(Aug!E27*2)+(Sep!E27*1)</f>
        <v>0</v>
      </c>
      <c r="G27" s="8">
        <v>0</v>
      </c>
      <c r="H27" s="31">
        <f>SUM(Aug!H27+G27)</f>
        <v>7108</v>
      </c>
      <c r="I27" s="31">
        <f t="shared" si="0"/>
        <v>1825</v>
      </c>
      <c r="J27" s="31">
        <f t="shared" si="1"/>
        <v>12715</v>
      </c>
    </row>
    <row r="28" spans="1:10" s="1" customFormat="1" ht="15.75" customHeight="1" x14ac:dyDescent="0.2">
      <c r="A28" s="5" t="s">
        <v>80</v>
      </c>
      <c r="B28" s="6" t="s">
        <v>22</v>
      </c>
      <c r="C28" s="25"/>
      <c r="D28" s="31">
        <f>(Jul!C28*3)+(Aug!C28*2)+(Sep!C28*1)</f>
        <v>0</v>
      </c>
      <c r="E28" s="8"/>
      <c r="F28" s="31">
        <f>(Jul!E28*3)+(Aug!E28*2)+(Sep!E28*1)</f>
        <v>0</v>
      </c>
      <c r="G28" s="8"/>
      <c r="H28" s="31">
        <f>SUM(Aug!H28+G28)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25"/>
      <c r="D29" s="31">
        <f>(Jul!C29*3)+(Aug!C29*2)+(Sep!C29*1)</f>
        <v>0</v>
      </c>
      <c r="E29" s="8"/>
      <c r="F29" s="31">
        <f>(Jul!E29*3)+(Aug!E29*2)+(Sep!E29*1)</f>
        <v>0</v>
      </c>
      <c r="G29" s="8"/>
      <c r="H29" s="31">
        <f>SUM(Aug!H29+G29)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25"/>
      <c r="D30" s="31">
        <f>(Jul!C30*3)+(Aug!C30*2)+(Sep!C30*1)</f>
        <v>0</v>
      </c>
      <c r="E30" s="8"/>
      <c r="F30" s="31">
        <f>(Jul!E30*3)+(Aug!E30*2)+(Sep!E30*1)</f>
        <v>0</v>
      </c>
      <c r="G30" s="8"/>
      <c r="H30" s="31">
        <f>SUM(Aug!H30+G30)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25"/>
      <c r="D31" s="31">
        <f>(Jul!C31*3)+(Aug!C31*2)+(Sep!C31*1)</f>
        <v>0</v>
      </c>
      <c r="E31" s="8"/>
      <c r="F31" s="31">
        <f>(Jul!E31*3)+(Aug!E31*2)+(Sep!E31*1)</f>
        <v>0</v>
      </c>
      <c r="G31" s="8"/>
      <c r="H31" s="31">
        <f>SUM(Aug!H31+G31)</f>
        <v>0</v>
      </c>
      <c r="I31" s="31">
        <f t="shared" si="0"/>
        <v>0</v>
      </c>
      <c r="J31" s="31">
        <f t="shared" si="1"/>
        <v>0</v>
      </c>
    </row>
    <row r="32" spans="1:10" s="1" customFormat="1" ht="15.75" customHeight="1" x14ac:dyDescent="0.2">
      <c r="A32" s="5" t="s">
        <v>19</v>
      </c>
      <c r="B32" s="6" t="s">
        <v>20</v>
      </c>
      <c r="C32" s="25"/>
      <c r="D32" s="31">
        <f>(Jul!C32*3)+(Aug!C32*2)+(Sep!C32*1)</f>
        <v>0</v>
      </c>
      <c r="E32" s="8"/>
      <c r="F32" s="31">
        <f>(Jul!E32*3)+(Aug!E32*2)+(Sep!E32*1)</f>
        <v>0</v>
      </c>
      <c r="G32" s="8"/>
      <c r="H32" s="31">
        <f>SUM(Aug!H32+G32)</f>
        <v>140</v>
      </c>
      <c r="I32" s="31">
        <f t="shared" si="0"/>
        <v>0</v>
      </c>
      <c r="J32" s="31">
        <f t="shared" si="1"/>
        <v>140</v>
      </c>
    </row>
    <row r="33" spans="1:10" s="1" customFormat="1" ht="15.75" customHeight="1" x14ac:dyDescent="0.2">
      <c r="A33" s="5" t="s">
        <v>26</v>
      </c>
      <c r="B33" s="6" t="s">
        <v>20</v>
      </c>
      <c r="C33" s="25"/>
      <c r="D33" s="31">
        <f>(Jul!C33*3)+(Aug!C33*2)+(Sep!C33*1)</f>
        <v>0</v>
      </c>
      <c r="E33" s="8"/>
      <c r="F33" s="31">
        <f>(Jul!E33*3)+(Aug!E33*2)+(Sep!E33*1)</f>
        <v>0</v>
      </c>
      <c r="G33" s="8"/>
      <c r="H33" s="31">
        <f>SUM(Aug!H33+G33)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0</v>
      </c>
      <c r="E34" s="8"/>
      <c r="F34" s="31">
        <f>(Jul!E34*3)+(Aug!E34*2)+(Sep!E34*1)</f>
        <v>0</v>
      </c>
      <c r="G34" s="8"/>
      <c r="H34" s="31">
        <f>SUM(Aug!H34+G34)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4413</v>
      </c>
      <c r="D35" s="31">
        <f>(Jul!C35*3)+(Aug!C35*2)+(Sep!C35*1)</f>
        <v>6462</v>
      </c>
      <c r="E35" s="8"/>
      <c r="F35" s="31">
        <f>(Jul!E35*3)+(Aug!E35*2)+(Sep!E35*1)</f>
        <v>0</v>
      </c>
      <c r="G35" s="8">
        <v>12894</v>
      </c>
      <c r="H35" s="31">
        <f>SUM(Aug!H35+G35)</f>
        <v>15532</v>
      </c>
      <c r="I35" s="31">
        <f t="shared" si="0"/>
        <v>17307</v>
      </c>
      <c r="J35" s="31">
        <f t="shared" si="1"/>
        <v>21994</v>
      </c>
    </row>
    <row r="36" spans="1:10" s="11" customFormat="1" ht="15.75" customHeight="1" x14ac:dyDescent="0.2">
      <c r="A36" s="9" t="s">
        <v>32</v>
      </c>
      <c r="B36" s="10" t="s">
        <v>20</v>
      </c>
      <c r="C36" s="25"/>
      <c r="D36" s="31">
        <f>(Jul!C36*3)+(Aug!C36*2)+(Sep!C36*1)</f>
        <v>280</v>
      </c>
      <c r="E36" s="8"/>
      <c r="F36" s="31">
        <f>(Jul!E36*3)+(Aug!E36*2)+(Sep!E36*1)</f>
        <v>0</v>
      </c>
      <c r="G36" s="8"/>
      <c r="H36" s="31">
        <f>SUM(Aug!H36+G36)</f>
        <v>280</v>
      </c>
      <c r="I36" s="31">
        <f t="shared" si="0"/>
        <v>0</v>
      </c>
      <c r="J36" s="31">
        <f t="shared" si="1"/>
        <v>560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0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25">
        <v>1767</v>
      </c>
      <c r="D38" s="31">
        <f>(Jul!C38*3)+(Aug!C38*2)+(Sep!C38*1)</f>
        <v>5853</v>
      </c>
      <c r="E38" s="8"/>
      <c r="F38" s="31">
        <f>(Jul!E38*3)+(Aug!E38*2)+(Sep!E38*1)</f>
        <v>0</v>
      </c>
      <c r="G38" s="8">
        <v>7070</v>
      </c>
      <c r="H38" s="31">
        <f>SUM(Aug!H38+G38)</f>
        <v>12107</v>
      </c>
      <c r="I38" s="31">
        <f t="shared" si="0"/>
        <v>8837</v>
      </c>
      <c r="J38" s="31">
        <f t="shared" si="1"/>
        <v>17960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1512</v>
      </c>
      <c r="D39" s="31">
        <f>(Jul!C39*3)+(Aug!C39*2)+(Sep!C39*1)</f>
        <v>7346</v>
      </c>
      <c r="E39" s="8"/>
      <c r="F39" s="31">
        <f>(Jul!E39*3)+(Aug!E39*2)+(Sep!E39*1)</f>
        <v>0</v>
      </c>
      <c r="G39" s="8">
        <v>20054</v>
      </c>
      <c r="H39" s="31">
        <f>SUM(Aug!H39+G39)</f>
        <v>119137</v>
      </c>
      <c r="I39" s="31">
        <f t="shared" si="0"/>
        <v>21566</v>
      </c>
      <c r="J39" s="31">
        <f t="shared" si="1"/>
        <v>126483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0</v>
      </c>
      <c r="E40" s="8"/>
      <c r="F40" s="31">
        <f>(Jul!E40*3)+(Aug!E40*2)+(Sep!E40*1)</f>
        <v>0</v>
      </c>
      <c r="G40" s="8"/>
      <c r="H40" s="31">
        <f>SUM(Aug!H40+G40)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25"/>
      <c r="D41" s="31">
        <f>(Jul!C41*3)+(Aug!C41*2)+(Sep!C41*1)</f>
        <v>0</v>
      </c>
      <c r="E41" s="8"/>
      <c r="F41" s="31">
        <f>(Jul!E41*3)+(Aug!E41*2)+(Sep!E41*1)</f>
        <v>0</v>
      </c>
      <c r="G41" s="8"/>
      <c r="H41" s="31">
        <f>SUM(Aug!H41+G41)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25"/>
      <c r="D42" s="31">
        <f>(Jul!C42*3)+(Aug!C42*2)+(Sep!C42*1)</f>
        <v>0</v>
      </c>
      <c r="E42" s="8"/>
      <c r="F42" s="31">
        <f>(Jul!E42*3)+(Aug!E42*2)+(Sep!E42*1)</f>
        <v>0</v>
      </c>
      <c r="G42" s="8"/>
      <c r="H42" s="31">
        <f>SUM(Aug!H42+G42)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25"/>
      <c r="D43" s="31">
        <f>(Jul!C43*3)+(Aug!C43*2)+(Sep!C43*1)</f>
        <v>1974</v>
      </c>
      <c r="E43" s="8"/>
      <c r="F43" s="31">
        <f>(Jul!E43*3)+(Aug!E43*2)+(Sep!E43*1)</f>
        <v>0</v>
      </c>
      <c r="G43" s="8"/>
      <c r="H43" s="31">
        <f>SUM(Aug!H43+G43)</f>
        <v>9825</v>
      </c>
      <c r="I43" s="31">
        <f t="shared" si="0"/>
        <v>0</v>
      </c>
      <c r="J43" s="31">
        <f t="shared" si="1"/>
        <v>11799</v>
      </c>
    </row>
    <row r="44" spans="1:10" s="11" customFormat="1" ht="15.75" customHeight="1" x14ac:dyDescent="0.2">
      <c r="A44" s="9" t="s">
        <v>43</v>
      </c>
      <c r="B44" s="10" t="s">
        <v>20</v>
      </c>
      <c r="C44" s="25">
        <v>1599</v>
      </c>
      <c r="D44" s="31">
        <f>(Jul!C44*3)+(Aug!C44*2)+(Sep!C44*1)</f>
        <v>12248</v>
      </c>
      <c r="E44" s="8"/>
      <c r="F44" s="31">
        <f>(Jul!E44*3)+(Aug!E44*2)+(Sep!E44*1)</f>
        <v>0</v>
      </c>
      <c r="G44" s="8">
        <v>7566</v>
      </c>
      <c r="H44" s="31">
        <f>SUM(Aug!H44+G44)</f>
        <v>16610</v>
      </c>
      <c r="I44" s="31">
        <f t="shared" si="0"/>
        <v>9165</v>
      </c>
      <c r="J44" s="31">
        <f t="shared" si="1"/>
        <v>28858</v>
      </c>
    </row>
    <row r="45" spans="1:10" s="1" customFormat="1" ht="15.75" customHeight="1" x14ac:dyDescent="0.2">
      <c r="A45" s="5" t="s">
        <v>48</v>
      </c>
      <c r="B45" s="6" t="s">
        <v>20</v>
      </c>
      <c r="C45" s="25"/>
      <c r="D45" s="31">
        <f>(Jul!C45*3)+(Aug!C45*2)+(Sep!C45*1)</f>
        <v>0</v>
      </c>
      <c r="E45" s="8"/>
      <c r="F45" s="31">
        <f>(Jul!E45*3)+(Aug!E45*2)+(Sep!E45*1)</f>
        <v>0</v>
      </c>
      <c r="G45" s="8"/>
      <c r="H45" s="31">
        <f>SUM(Aug!H45+G45)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2511</v>
      </c>
      <c r="E46" s="8"/>
      <c r="F46" s="31">
        <f>(Jul!E46*3)+(Aug!E46*2)+(Sep!E46*1)</f>
        <v>0</v>
      </c>
      <c r="G46" s="8"/>
      <c r="H46" s="31">
        <f>SUM(Aug!H46+G46)</f>
        <v>2541</v>
      </c>
      <c r="I46" s="31">
        <f t="shared" si="0"/>
        <v>0</v>
      </c>
      <c r="J46" s="31">
        <f t="shared" si="1"/>
        <v>5052</v>
      </c>
    </row>
    <row r="47" spans="1:10" s="11" customFormat="1" ht="15.75" customHeight="1" x14ac:dyDescent="0.2">
      <c r="A47" s="9" t="s">
        <v>54</v>
      </c>
      <c r="B47" s="10" t="s">
        <v>20</v>
      </c>
      <c r="C47" s="25"/>
      <c r="D47" s="31">
        <f>(Jul!C47*3)+(Aug!C47*2)+(Sep!C47*1)</f>
        <v>0</v>
      </c>
      <c r="E47" s="8"/>
      <c r="F47" s="31">
        <f>(Jul!E47*3)+(Aug!E47*2)+(Sep!E47*1)</f>
        <v>0</v>
      </c>
      <c r="G47" s="8"/>
      <c r="H47" s="31">
        <f>SUM(Aug!H47+G47)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25"/>
      <c r="D48" s="31">
        <f>(Jul!C48*3)+(Aug!C48*2)+(Sep!C48*1)</f>
        <v>0</v>
      </c>
      <c r="E48" s="8"/>
      <c r="F48" s="31">
        <f>(Jul!E48*3)+(Aug!E48*2)+(Sep!E48*1)</f>
        <v>0</v>
      </c>
      <c r="G48" s="8"/>
      <c r="H48" s="31">
        <f>SUM(Aug!H48+G48)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280</v>
      </c>
      <c r="E49" s="8"/>
      <c r="F49" s="31">
        <f>(Jul!E49*3)+(Aug!E49*2)+(Sep!E49*1)</f>
        <v>0</v>
      </c>
      <c r="G49" s="8"/>
      <c r="H49" s="31">
        <f>SUM(Aug!H49+G49)</f>
        <v>420</v>
      </c>
      <c r="I49" s="31">
        <f t="shared" si="0"/>
        <v>0</v>
      </c>
      <c r="J49" s="31">
        <f t="shared" si="1"/>
        <v>700</v>
      </c>
    </row>
    <row r="50" spans="1:10" s="1" customFormat="1" ht="15.75" customHeight="1" x14ac:dyDescent="0.2">
      <c r="A50" s="5" t="s">
        <v>58</v>
      </c>
      <c r="B50" s="6" t="s">
        <v>20</v>
      </c>
      <c r="C50" s="25"/>
      <c r="D50" s="31">
        <f>(Jul!C50*3)+(Aug!C50*2)+(Sep!C50*1)</f>
        <v>0</v>
      </c>
      <c r="E50" s="8"/>
      <c r="F50" s="31">
        <f>(Jul!E50*3)+(Aug!E50*2)+(Sep!E50*1)</f>
        <v>0</v>
      </c>
      <c r="G50" s="8"/>
      <c r="H50" s="31">
        <f>SUM(Aug!H50+G50)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25"/>
      <c r="D51" s="31">
        <f>(Jul!C51*3)+(Aug!C51*2)+(Sep!C51*1)</f>
        <v>280</v>
      </c>
      <c r="E51" s="8"/>
      <c r="F51" s="31">
        <f>(Jul!E51*3)+(Aug!E51*2)+(Sep!E51*1)</f>
        <v>0</v>
      </c>
      <c r="G51" s="8"/>
      <c r="H51" s="31">
        <f>SUM(Aug!H51+G51)</f>
        <v>280</v>
      </c>
      <c r="I51" s="31">
        <f t="shared" si="0"/>
        <v>0</v>
      </c>
      <c r="J51" s="31">
        <f t="shared" si="1"/>
        <v>560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0</v>
      </c>
      <c r="E52" s="8"/>
      <c r="F52" s="31">
        <f>(Jul!E52*3)+(Aug!E52*2)+(Sep!E52*1)</f>
        <v>0</v>
      </c>
      <c r="G52" s="8"/>
      <c r="H52" s="31">
        <f>SUM(Aug!H52+G52)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25"/>
      <c r="D53" s="31">
        <f>(Jul!C53*3)+(Aug!C53*2)+(Sep!C53*1)</f>
        <v>468</v>
      </c>
      <c r="E53" s="8"/>
      <c r="F53" s="31">
        <f>(Jul!E53*3)+(Aug!E53*2)+(Sep!E53*1)</f>
        <v>0</v>
      </c>
      <c r="G53" s="8"/>
      <c r="H53" s="31">
        <f>SUM(Aug!H53+G53)</f>
        <v>1930</v>
      </c>
      <c r="I53" s="31">
        <f t="shared" si="0"/>
        <v>0</v>
      </c>
      <c r="J53" s="31">
        <f t="shared" si="1"/>
        <v>2398</v>
      </c>
    </row>
    <row r="54" spans="1:10" s="1" customFormat="1" ht="15.75" customHeight="1" x14ac:dyDescent="0.2">
      <c r="A54" s="5" t="s">
        <v>65</v>
      </c>
      <c r="B54" s="6" t="s">
        <v>20</v>
      </c>
      <c r="C54" s="25"/>
      <c r="D54" s="31">
        <f>(Jul!C54*3)+(Aug!C54*2)+(Sep!C54*1)</f>
        <v>0</v>
      </c>
      <c r="E54" s="8"/>
      <c r="F54" s="31">
        <f>(Jul!E54*3)+(Aug!E54*2)+(Sep!E54*1)</f>
        <v>0</v>
      </c>
      <c r="G54" s="8"/>
      <c r="H54" s="31">
        <f>SUM(Aug!H54+G54)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25">
        <v>156</v>
      </c>
      <c r="D55" s="31">
        <f>(Jul!C55*3)+(Aug!C55*2)+(Sep!C55*1)</f>
        <v>1251</v>
      </c>
      <c r="E55" s="8"/>
      <c r="F55" s="31">
        <f>(Jul!E55*3)+(Aug!E55*2)+(Sep!E55*1)</f>
        <v>0</v>
      </c>
      <c r="G55" s="8">
        <v>312</v>
      </c>
      <c r="H55" s="31">
        <f>SUM(Aug!H55+G55)</f>
        <v>1407</v>
      </c>
      <c r="I55" s="31">
        <f t="shared" si="0"/>
        <v>468</v>
      </c>
      <c r="J55" s="31">
        <f t="shared" si="1"/>
        <v>2658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0</v>
      </c>
      <c r="E57" s="8"/>
      <c r="F57" s="31">
        <f>(Jul!E57*3)+(Aug!E57*2)+(Sep!E57*1)</f>
        <v>0</v>
      </c>
      <c r="G57" s="8"/>
      <c r="H57" s="31">
        <f>SUM(Aug!H57+G57)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0</v>
      </c>
      <c r="E58" s="8"/>
      <c r="F58" s="31">
        <f>(Jul!E58*3)+(Aug!E58*2)+(Sep!E58*1)</f>
        <v>0</v>
      </c>
      <c r="G58" s="8"/>
      <c r="H58" s="31">
        <f>SUM(Aug!H58+G58)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25"/>
      <c r="D59" s="31">
        <f>(Jul!C59*3)+(Aug!C59*2)+(Sep!C59*1)</f>
        <v>0</v>
      </c>
      <c r="E59" s="8"/>
      <c r="F59" s="31">
        <f>(Jul!E59*3)+(Aug!E59*2)+(Sep!E59*1)</f>
        <v>0</v>
      </c>
      <c r="G59" s="8"/>
      <c r="H59" s="31">
        <f>SUM(Aug!H59+G59)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1253</v>
      </c>
      <c r="D60" s="31">
        <f>(Jul!C60*3)+(Aug!C60*2)+(Sep!C60*1)</f>
        <v>29530</v>
      </c>
      <c r="E60" s="8"/>
      <c r="F60" s="31">
        <f>(Jul!E60*3)+(Aug!E60*2)+(Sep!E60*1)</f>
        <v>0</v>
      </c>
      <c r="G60" s="8">
        <v>3761</v>
      </c>
      <c r="H60" s="31">
        <f>SUM(Aug!H60+G60)</f>
        <v>171208</v>
      </c>
      <c r="I60" s="31">
        <f t="shared" si="0"/>
        <v>5014</v>
      </c>
      <c r="J60" s="31">
        <f t="shared" si="1"/>
        <v>200738</v>
      </c>
    </row>
    <row r="61" spans="1:10" s="1" customFormat="1" ht="15.75" customHeight="1" x14ac:dyDescent="0.2">
      <c r="A61" s="5" t="s">
        <v>72</v>
      </c>
      <c r="B61" s="6" t="s">
        <v>20</v>
      </c>
      <c r="C61" s="25"/>
      <c r="D61" s="31">
        <f>(Jul!C61*3)+(Aug!C61*2)+(Sep!C61*1)</f>
        <v>0</v>
      </c>
      <c r="E61" s="8"/>
      <c r="F61" s="31">
        <f>(Jul!E61*3)+(Aug!E61*2)+(Sep!E61*1)</f>
        <v>0</v>
      </c>
      <c r="G61" s="8"/>
      <c r="H61" s="31">
        <f>SUM(Aug!H61+G61)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25"/>
      <c r="D62" s="31">
        <f>(Jul!C62*3)+(Aug!C62*2)+(Sep!C62*1)</f>
        <v>0</v>
      </c>
      <c r="E62" s="8"/>
      <c r="F62" s="31">
        <f>(Jul!E62*3)+(Aug!E62*2)+(Sep!E62*1)</f>
        <v>0</v>
      </c>
      <c r="G62" s="8"/>
      <c r="H62" s="31">
        <f>SUM(Aug!H62+G62)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25"/>
      <c r="D63" s="31">
        <f>(Jul!C63*3)+(Aug!C63*2)+(Sep!C63*1)</f>
        <v>0</v>
      </c>
      <c r="E63" s="8"/>
      <c r="F63" s="31">
        <f>(Jul!E63*3)+(Aug!E63*2)+(Sep!E63*1)</f>
        <v>0</v>
      </c>
      <c r="G63" s="8"/>
      <c r="H63" s="31">
        <f>SUM(Aug!H63+G63)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0</v>
      </c>
      <c r="E66" s="8"/>
      <c r="F66" s="31">
        <f>(Jul!E66*3)+(Aug!E66*2)+(Sep!E66*1)</f>
        <v>0</v>
      </c>
      <c r="G66" s="8"/>
      <c r="H66" s="31">
        <f>SUM(Aug!H66+G66)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25"/>
      <c r="D67" s="31">
        <f>(Jul!C67*3)+(Aug!C67*2)+(Sep!C67*1)</f>
        <v>0</v>
      </c>
      <c r="E67" s="8"/>
      <c r="F67" s="31">
        <f>(Jul!E67*3)+(Aug!E67*2)+(Sep!E67*1)</f>
        <v>0</v>
      </c>
      <c r="G67" s="8"/>
      <c r="H67" s="31">
        <f>SUM(Aug!H67+G67)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/>
      <c r="D69" s="31">
        <f>(Jul!C69*3)+(Aug!C69*2)+(Sep!C69*1)</f>
        <v>0</v>
      </c>
      <c r="E69" s="8"/>
      <c r="F69" s="31">
        <f>(Jul!E69*3)+(Aug!E69*2)+(Sep!E69*1)</f>
        <v>0</v>
      </c>
      <c r="G69" s="8"/>
      <c r="H69" s="31">
        <f>SUM(Aug!H69+G69)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0</v>
      </c>
      <c r="E70" s="8"/>
      <c r="F70" s="31">
        <f>(Jul!E70*3)+(Aug!E70*2)+(Sep!E70*1)</f>
        <v>0</v>
      </c>
      <c r="G70" s="8"/>
      <c r="H70" s="31">
        <f>SUM(Aug!H70+G70)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25"/>
      <c r="D71" s="31">
        <f>(Jul!C71*3)+(Aug!C71*2)+(Sep!C71*1)</f>
        <v>0</v>
      </c>
      <c r="E71" s="8"/>
      <c r="F71" s="31">
        <f>(Jul!E71*3)+(Aug!E71*2)+(Sep!E71*1)</f>
        <v>0</v>
      </c>
      <c r="G71" s="8"/>
      <c r="H71" s="31">
        <f>SUM(Aug!H71+G71)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13179</v>
      </c>
      <c r="D72" s="32">
        <f t="shared" si="4"/>
        <v>83294</v>
      </c>
      <c r="E72" s="32">
        <f t="shared" si="4"/>
        <v>0</v>
      </c>
      <c r="F72" s="32">
        <f t="shared" si="4"/>
        <v>180</v>
      </c>
      <c r="G72" s="32">
        <f t="shared" si="4"/>
        <v>74774</v>
      </c>
      <c r="H72" s="32">
        <f t="shared" si="4"/>
        <v>371521</v>
      </c>
      <c r="I72" s="32">
        <f t="shared" si="4"/>
        <v>87953</v>
      </c>
      <c r="J72" s="32">
        <f t="shared" si="4"/>
        <v>454995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10700</v>
      </c>
      <c r="D73" s="32">
        <f t="shared" si="5"/>
        <v>68483</v>
      </c>
      <c r="E73" s="32">
        <f t="shared" si="5"/>
        <v>0</v>
      </c>
      <c r="F73" s="32">
        <f t="shared" si="5"/>
        <v>0</v>
      </c>
      <c r="G73" s="32">
        <f t="shared" si="5"/>
        <v>51657</v>
      </c>
      <c r="H73" s="32">
        <f t="shared" si="5"/>
        <v>351417</v>
      </c>
      <c r="I73" s="32">
        <f t="shared" si="5"/>
        <v>62357</v>
      </c>
      <c r="J73" s="32">
        <f t="shared" si="5"/>
        <v>419900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23879</v>
      </c>
      <c r="D74" s="32">
        <f t="shared" ref="D74:J74" si="6">SUM(D72:D73)</f>
        <v>151777</v>
      </c>
      <c r="E74" s="32">
        <f t="shared" si="6"/>
        <v>0</v>
      </c>
      <c r="F74" s="32">
        <f t="shared" si="6"/>
        <v>180</v>
      </c>
      <c r="G74" s="32">
        <f t="shared" si="6"/>
        <v>126431</v>
      </c>
      <c r="H74" s="32">
        <f t="shared" si="6"/>
        <v>722938</v>
      </c>
      <c r="I74" s="32">
        <f t="shared" si="6"/>
        <v>150310</v>
      </c>
      <c r="J74" s="32">
        <f t="shared" si="6"/>
        <v>874895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"/>
  <sheetViews>
    <sheetView workbookViewId="0">
      <pane ySplit="4" topLeftCell="A17" activePane="bottomLeft" state="frozen"/>
      <selection pane="bottomLeft" activeCell="E63" sqref="E63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130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/>
      <c r="D5" s="30">
        <f>(Jul!C5*4)+(Aug!C5*3)+(Sep!C5*2)+(Oct!C5*1)</f>
        <v>0</v>
      </c>
      <c r="E5" s="26"/>
      <c r="F5" s="30">
        <f>(Jul!E5*4)+(Aug!E5*3)+(Sep!E5*2)+(Oct!E5*1)</f>
        <v>0</v>
      </c>
      <c r="G5" s="26"/>
      <c r="H5" s="30">
        <f>Sep!H5+G5</f>
        <v>0</v>
      </c>
      <c r="I5" s="30">
        <f t="shared" ref="I5:I63" si="0">C5+E5+G5</f>
        <v>0</v>
      </c>
      <c r="J5" s="30">
        <f t="shared" ref="J5:J63" si="1">D5+F5+H5</f>
        <v>0</v>
      </c>
    </row>
    <row r="6" spans="1:10" s="15" customFormat="1" ht="15.75" customHeight="1" x14ac:dyDescent="0.2">
      <c r="A6" s="9" t="s">
        <v>23</v>
      </c>
      <c r="B6" s="10" t="s">
        <v>22</v>
      </c>
      <c r="C6" s="26"/>
      <c r="D6" s="30">
        <f>(Jul!C6*4)+(Aug!C6*3)+(Sep!C6*2)+(Oct!C6*1)</f>
        <v>0</v>
      </c>
      <c r="E6" s="26"/>
      <c r="F6" s="30">
        <f>(Jul!E6*4)+(Aug!E6*3)+(Sep!E6*2)+(Oct!E6*1)</f>
        <v>0</v>
      </c>
      <c r="G6" s="26"/>
      <c r="H6" s="30">
        <f>Sep!H6+G6</f>
        <v>0</v>
      </c>
      <c r="I6" s="30">
        <f t="shared" si="0"/>
        <v>0</v>
      </c>
      <c r="J6" s="30">
        <f t="shared" si="1"/>
        <v>0</v>
      </c>
    </row>
    <row r="7" spans="1:10" s="17" customFormat="1" ht="15.75" customHeight="1" x14ac:dyDescent="0.2">
      <c r="A7" s="5" t="s">
        <v>24</v>
      </c>
      <c r="B7" s="6" t="s">
        <v>22</v>
      </c>
      <c r="C7" s="26"/>
      <c r="D7" s="30">
        <f>(Jul!C7*4)+(Aug!C7*3)+(Sep!C7*2)+(Oct!C7*1)</f>
        <v>0</v>
      </c>
      <c r="E7" s="26"/>
      <c r="F7" s="30">
        <f>(Jul!E7*4)+(Aug!E7*3)+(Sep!E7*2)+(Oct!E7*1)</f>
        <v>0</v>
      </c>
      <c r="G7" s="26"/>
      <c r="H7" s="30">
        <f>Sep!H7+G7</f>
        <v>0</v>
      </c>
      <c r="I7" s="30">
        <f t="shared" si="0"/>
        <v>0</v>
      </c>
      <c r="J7" s="30">
        <f t="shared" si="1"/>
        <v>0</v>
      </c>
    </row>
    <row r="8" spans="1:10" s="15" customFormat="1" ht="15.75" customHeight="1" x14ac:dyDescent="0.2">
      <c r="A8" s="9" t="s">
        <v>25</v>
      </c>
      <c r="B8" s="10" t="s">
        <v>22</v>
      </c>
      <c r="C8" s="26">
        <v>140</v>
      </c>
      <c r="D8" s="30">
        <f>(Jul!C8*4)+(Aug!C8*3)+(Sep!C8*2)+(Oct!C8*1)</f>
        <v>1813</v>
      </c>
      <c r="E8" s="26"/>
      <c r="F8" s="30">
        <f>(Jul!E8*4)+(Aug!E8*3)+(Sep!E8*2)+(Oct!E8*1)</f>
        <v>0</v>
      </c>
      <c r="G8" s="26">
        <v>420</v>
      </c>
      <c r="H8" s="30">
        <f>Sep!H8+G8</f>
        <v>13844</v>
      </c>
      <c r="I8" s="30">
        <f t="shared" si="0"/>
        <v>560</v>
      </c>
      <c r="J8" s="30">
        <f t="shared" si="1"/>
        <v>15657</v>
      </c>
    </row>
    <row r="9" spans="1:10" s="17" customFormat="1" ht="15.75" customHeight="1" x14ac:dyDescent="0.2">
      <c r="A9" s="5" t="s">
        <v>27</v>
      </c>
      <c r="B9" s="6" t="s">
        <v>22</v>
      </c>
      <c r="C9" s="26">
        <v>15859</v>
      </c>
      <c r="D9" s="30">
        <f>(Jul!C9*4)+(Aug!C9*3)+(Sep!C9*2)+(Oct!C9*1)</f>
        <v>81975</v>
      </c>
      <c r="E9" s="26"/>
      <c r="F9" s="30">
        <f>(Jul!E9*4)+(Aug!E9*3)+(Sep!E9*2)+(Oct!E9*1)</f>
        <v>0</v>
      </c>
      <c r="G9" s="26">
        <v>218594</v>
      </c>
      <c r="H9" s="30">
        <f>Sep!H9+G9</f>
        <v>450276</v>
      </c>
      <c r="I9" s="30">
        <f t="shared" si="0"/>
        <v>234453</v>
      </c>
      <c r="J9" s="30">
        <f t="shared" si="1"/>
        <v>532251</v>
      </c>
    </row>
    <row r="10" spans="1:10" s="17" customFormat="1" ht="15.75" customHeight="1" x14ac:dyDescent="0.2">
      <c r="A10" s="5" t="s">
        <v>30</v>
      </c>
      <c r="B10" s="6" t="s">
        <v>22</v>
      </c>
      <c r="C10" s="26"/>
      <c r="D10" s="30">
        <f>(Jul!C10*4)+(Aug!C10*3)+(Sep!C10*2)+(Oct!C10*1)</f>
        <v>0</v>
      </c>
      <c r="E10" s="26"/>
      <c r="F10" s="30">
        <f>(Jul!E10*4)+(Aug!E10*3)+(Sep!E10*2)+(Oct!E10*1)</f>
        <v>0</v>
      </c>
      <c r="G10" s="26"/>
      <c r="H10" s="30">
        <f>Sep!H10+G10</f>
        <v>0</v>
      </c>
      <c r="I10" s="30">
        <f t="shared" si="0"/>
        <v>0</v>
      </c>
      <c r="J10" s="30">
        <f t="shared" si="1"/>
        <v>0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3561</v>
      </c>
      <c r="D11" s="30">
        <f>(Jul!C11*4)+(Aug!C11*3)+(Sep!C11*2)+(Oct!C11*1)</f>
        <v>24644</v>
      </c>
      <c r="E11" s="26"/>
      <c r="F11" s="30">
        <f>(Jul!E11*4)+(Aug!E11*3)+(Sep!E11*2)+(Oct!E11*1)</f>
        <v>270</v>
      </c>
      <c r="G11" s="26">
        <v>13967</v>
      </c>
      <c r="H11" s="30">
        <f>Sep!H11+G11</f>
        <v>71873</v>
      </c>
      <c r="I11" s="30">
        <f t="shared" si="0"/>
        <v>17528</v>
      </c>
      <c r="J11" s="30">
        <f t="shared" si="1"/>
        <v>96787</v>
      </c>
    </row>
    <row r="12" spans="1:10" s="15" customFormat="1" ht="15.75" customHeight="1" x14ac:dyDescent="0.2">
      <c r="A12" s="9" t="s">
        <v>36</v>
      </c>
      <c r="B12" s="10" t="s">
        <v>22</v>
      </c>
      <c r="C12" s="26"/>
      <c r="D12" s="30">
        <f>(Jul!C12*4)+(Aug!C12*3)+(Sep!C12*2)+(Oct!C12*1)</f>
        <v>0</v>
      </c>
      <c r="E12" s="26"/>
      <c r="F12" s="30">
        <f>(Jul!E12*4)+(Aug!E12*3)+(Sep!E12*2)+(Oct!E12*1)</f>
        <v>0</v>
      </c>
      <c r="G12" s="26"/>
      <c r="H12" s="30">
        <f>Sep!H12+G12</f>
        <v>0</v>
      </c>
      <c r="I12" s="30">
        <f t="shared" si="0"/>
        <v>0</v>
      </c>
      <c r="J12" s="30">
        <f t="shared" si="1"/>
        <v>0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1215</v>
      </c>
      <c r="D13" s="30">
        <f>(Jul!C13*4)+(Aug!C13*3)+(Sep!C13*2)+(Oct!C13*1)</f>
        <v>2117</v>
      </c>
      <c r="E13" s="26"/>
      <c r="F13" s="30">
        <f>(Jul!E13*4)+(Aug!E13*3)+(Sep!E13*2)+(Oct!E13*1)</f>
        <v>0</v>
      </c>
      <c r="G13" s="26">
        <v>4863</v>
      </c>
      <c r="H13" s="30">
        <f>Sep!H13+G13</f>
        <v>14583</v>
      </c>
      <c r="I13" s="30">
        <f t="shared" si="0"/>
        <v>6078</v>
      </c>
      <c r="J13" s="30">
        <f t="shared" si="1"/>
        <v>16700</v>
      </c>
    </row>
    <row r="14" spans="1:10" s="17" customFormat="1" ht="15.75" customHeight="1" x14ac:dyDescent="0.2">
      <c r="A14" s="5" t="s">
        <v>40</v>
      </c>
      <c r="B14" s="6" t="s">
        <v>22</v>
      </c>
      <c r="C14" s="26"/>
      <c r="D14" s="30">
        <f>(Jul!C14*4)+(Aug!C14*3)+(Sep!C14*2)+(Oct!C14*1)</f>
        <v>0</v>
      </c>
      <c r="E14" s="26"/>
      <c r="F14" s="30">
        <f>(Jul!E14*4)+(Aug!E14*3)+(Sep!E14*2)+(Oct!E14*1)</f>
        <v>0</v>
      </c>
      <c r="G14" s="26"/>
      <c r="H14" s="30">
        <f>Sep!H14+G14</f>
        <v>0</v>
      </c>
      <c r="I14" s="30">
        <f t="shared" si="0"/>
        <v>0</v>
      </c>
      <c r="J14" s="30">
        <f t="shared" si="1"/>
        <v>0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/>
      <c r="D16" s="30">
        <f>(Jul!C16*4)+(Aug!C16*3)+(Sep!C16*2)+(Oct!C16*1)</f>
        <v>0</v>
      </c>
      <c r="E16" s="26"/>
      <c r="F16" s="30">
        <f>(Jul!E16*4)+(Aug!E16*3)+(Sep!E16*2)+(Oct!E16*1)</f>
        <v>0</v>
      </c>
      <c r="G16" s="26"/>
      <c r="H16" s="30">
        <f>Sep!H16+G16</f>
        <v>0</v>
      </c>
      <c r="I16" s="30">
        <f t="shared" si="0"/>
        <v>0</v>
      </c>
      <c r="J16" s="30">
        <f t="shared" si="1"/>
        <v>0</v>
      </c>
    </row>
    <row r="17" spans="1:10" s="17" customFormat="1" ht="15.75" customHeight="1" x14ac:dyDescent="0.2">
      <c r="A17" s="5" t="s">
        <v>46</v>
      </c>
      <c r="B17" s="6" t="s">
        <v>22</v>
      </c>
      <c r="C17" s="26"/>
      <c r="D17" s="30">
        <f>(Jul!C17*4)+(Aug!C17*3)+(Sep!C17*2)+(Oct!C17*1)</f>
        <v>0</v>
      </c>
      <c r="E17" s="26"/>
      <c r="F17" s="30">
        <f>(Jul!E17*4)+(Aug!E17*3)+(Sep!E17*2)+(Oct!E17*1)</f>
        <v>0</v>
      </c>
      <c r="G17" s="26"/>
      <c r="H17" s="30">
        <f>Sep!H17+G17</f>
        <v>0</v>
      </c>
      <c r="I17" s="30">
        <f t="shared" si="0"/>
        <v>0</v>
      </c>
      <c r="J17" s="30">
        <f t="shared" si="1"/>
        <v>0</v>
      </c>
    </row>
    <row r="18" spans="1:10" s="15" customFormat="1" ht="15.75" customHeight="1" x14ac:dyDescent="0.2">
      <c r="A18" s="9" t="s">
        <v>47</v>
      </c>
      <c r="B18" s="10" t="s">
        <v>22</v>
      </c>
      <c r="C18" s="26"/>
      <c r="D18" s="30">
        <f>(Jul!C18*4)+(Aug!C18*3)+(Sep!C18*2)+(Oct!C18*1)</f>
        <v>0</v>
      </c>
      <c r="E18" s="26"/>
      <c r="F18" s="30">
        <f>(Jul!E18*4)+(Aug!E18*3)+(Sep!E18*2)+(Oct!E18*1)</f>
        <v>0</v>
      </c>
      <c r="G18" s="26"/>
      <c r="H18" s="30">
        <f>Sep!H18+G18</f>
        <v>0</v>
      </c>
      <c r="I18" s="30">
        <f t="shared" si="0"/>
        <v>0</v>
      </c>
      <c r="J18" s="30">
        <f t="shared" si="1"/>
        <v>0</v>
      </c>
    </row>
    <row r="19" spans="1:10" s="15" customFormat="1" ht="15.75" customHeight="1" x14ac:dyDescent="0.2">
      <c r="A19" s="9" t="s">
        <v>49</v>
      </c>
      <c r="B19" s="10" t="s">
        <v>22</v>
      </c>
      <c r="C19" s="26"/>
      <c r="D19" s="30">
        <f>(Jul!C19*4)+(Aug!C19*3)+(Sep!C19*2)+(Oct!C19*1)</f>
        <v>0</v>
      </c>
      <c r="E19" s="26"/>
      <c r="F19" s="30">
        <f>(Jul!E19*4)+(Aug!E19*3)+(Sep!E19*2)+(Oct!E19*1)</f>
        <v>0</v>
      </c>
      <c r="G19" s="26"/>
      <c r="H19" s="30">
        <f>Sep!H19+G19</f>
        <v>0</v>
      </c>
      <c r="I19" s="30">
        <f t="shared" si="0"/>
        <v>0</v>
      </c>
      <c r="J19" s="30">
        <f t="shared" si="1"/>
        <v>0</v>
      </c>
    </row>
    <row r="20" spans="1:10" s="17" customFormat="1" ht="15.75" customHeight="1" x14ac:dyDescent="0.2">
      <c r="A20" s="5" t="s">
        <v>50</v>
      </c>
      <c r="B20" s="6" t="s">
        <v>22</v>
      </c>
      <c r="C20" s="26"/>
      <c r="D20" s="30">
        <f>(Jul!C20*4)+(Aug!C20*3)+(Sep!C20*2)+(Oct!C20*1)</f>
        <v>0</v>
      </c>
      <c r="E20" s="26"/>
      <c r="F20" s="30">
        <f>(Jul!E20*4)+(Aug!E20*3)+(Sep!E20*2)+(Oct!E20*1)</f>
        <v>0</v>
      </c>
      <c r="G20" s="26"/>
      <c r="H20" s="30">
        <f>Sep!H20+G20</f>
        <v>0</v>
      </c>
      <c r="I20" s="30">
        <f t="shared" si="0"/>
        <v>0</v>
      </c>
      <c r="J20" s="30">
        <f t="shared" si="1"/>
        <v>0</v>
      </c>
    </row>
    <row r="21" spans="1:10" s="17" customFormat="1" ht="15.75" customHeight="1" x14ac:dyDescent="0.2">
      <c r="A21" s="5" t="s">
        <v>141</v>
      </c>
      <c r="B21" s="6" t="s">
        <v>22</v>
      </c>
      <c r="C21" s="26">
        <v>1726</v>
      </c>
      <c r="D21" s="30">
        <f>(Jul!C21*4)+(Aug!C21*3)+(Sep!C21*2)+(Oct!C21*1)</f>
        <v>19953</v>
      </c>
      <c r="E21" s="26"/>
      <c r="F21" s="30">
        <f>(Jul!E21*4)+(Aug!E21*3)+(Sep!E21*2)+(Oct!E21*1)</f>
        <v>0</v>
      </c>
      <c r="G21" s="26">
        <v>20563</v>
      </c>
      <c r="H21" s="30">
        <f>Sep!H21+G21</f>
        <v>65000</v>
      </c>
      <c r="I21" s="30">
        <f t="shared" si="0"/>
        <v>22289</v>
      </c>
      <c r="J21" s="30">
        <f t="shared" si="1"/>
        <v>84953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9168</v>
      </c>
      <c r="E22" s="26"/>
      <c r="F22" s="30">
        <f>(Jul!E22*4)+(Aug!E22*3)+(Sep!E22*2)+(Oct!E22*1)</f>
        <v>0</v>
      </c>
      <c r="G22" s="26"/>
      <c r="H22" s="30">
        <f>Sep!H22+G22</f>
        <v>7244</v>
      </c>
      <c r="I22" s="30">
        <f t="shared" si="0"/>
        <v>0</v>
      </c>
      <c r="J22" s="30">
        <f t="shared" si="1"/>
        <v>16412</v>
      </c>
    </row>
    <row r="23" spans="1:10" s="17" customFormat="1" ht="15.75" customHeight="1" x14ac:dyDescent="0.2">
      <c r="A23" s="5" t="s">
        <v>52</v>
      </c>
      <c r="B23" s="6" t="s">
        <v>22</v>
      </c>
      <c r="C23" s="26"/>
      <c r="D23" s="30">
        <f>(Jul!C23*4)+(Aug!C23*3)+(Sep!C23*2)+(Oct!C23*1)</f>
        <v>0</v>
      </c>
      <c r="E23" s="26"/>
      <c r="F23" s="30">
        <f>(Jul!E23*4)+(Aug!E23*3)+(Sep!E23*2)+(Oct!E23*1)</f>
        <v>0</v>
      </c>
      <c r="G23" s="26"/>
      <c r="H23" s="30">
        <f>Sep!H23+G23</f>
        <v>0</v>
      </c>
      <c r="I23" s="30">
        <f t="shared" si="0"/>
        <v>0</v>
      </c>
      <c r="J23" s="30">
        <f t="shared" si="1"/>
        <v>0</v>
      </c>
    </row>
    <row r="24" spans="1:10" s="15" customFormat="1" ht="15.75" customHeight="1" x14ac:dyDescent="0.2">
      <c r="A24" s="9" t="s">
        <v>56</v>
      </c>
      <c r="B24" s="10" t="s">
        <v>22</v>
      </c>
      <c r="C24" s="26"/>
      <c r="D24" s="30">
        <f>(Jul!C24*4)+(Aug!C24*3)+(Sep!C24*2)+(Oct!C24*1)</f>
        <v>0</v>
      </c>
      <c r="E24" s="26"/>
      <c r="F24" s="30">
        <f>(Jul!E24*4)+(Aug!E24*3)+(Sep!E24*2)+(Oct!E24*1)</f>
        <v>0</v>
      </c>
      <c r="G24" s="26"/>
      <c r="H24" s="30">
        <f>Sep!H24+G24</f>
        <v>0</v>
      </c>
      <c r="I24" s="30">
        <f t="shared" si="0"/>
        <v>0</v>
      </c>
      <c r="J24" s="30">
        <f t="shared" si="1"/>
        <v>0</v>
      </c>
    </row>
    <row r="25" spans="1:10" s="17" customFormat="1" ht="15.75" customHeight="1" x14ac:dyDescent="0.2">
      <c r="A25" s="5" t="s">
        <v>62</v>
      </c>
      <c r="B25" s="6" t="s">
        <v>22</v>
      </c>
      <c r="C25" s="26"/>
      <c r="D25" s="30">
        <f>(Jul!C25*4)+(Aug!C25*3)+(Sep!C25*2)+(Oct!C25*1)</f>
        <v>0</v>
      </c>
      <c r="E25" s="26"/>
      <c r="F25" s="30">
        <f>(Jul!E25*4)+(Aug!E25*3)+(Sep!E25*2)+(Oct!E25*1)</f>
        <v>0</v>
      </c>
      <c r="G25" s="26"/>
      <c r="H25" s="30">
        <f>Sep!H25+G25</f>
        <v>0</v>
      </c>
      <c r="I25" s="30">
        <f t="shared" si="0"/>
        <v>0</v>
      </c>
      <c r="J25" s="30">
        <f t="shared" si="1"/>
        <v>0</v>
      </c>
    </row>
    <row r="26" spans="1:10" s="17" customFormat="1" ht="15.75" customHeight="1" x14ac:dyDescent="0.2">
      <c r="A26" s="5" t="s">
        <v>63</v>
      </c>
      <c r="B26" s="6" t="s">
        <v>22</v>
      </c>
      <c r="C26" s="26"/>
      <c r="D26" s="30">
        <f>(Jul!C26*4)+(Aug!C26*3)+(Sep!C26*2)+(Oct!C26*1)</f>
        <v>0</v>
      </c>
      <c r="E26" s="26"/>
      <c r="F26" s="30">
        <f>(Jul!E26*4)+(Aug!E26*3)+(Sep!E26*2)+(Oct!E26*1)</f>
        <v>0</v>
      </c>
      <c r="G26" s="26"/>
      <c r="H26" s="30">
        <f>Sep!H26+G26</f>
        <v>0</v>
      </c>
      <c r="I26" s="30">
        <f t="shared" si="0"/>
        <v>0</v>
      </c>
      <c r="J26" s="30">
        <f t="shared" si="1"/>
        <v>0</v>
      </c>
    </row>
    <row r="27" spans="1:10" s="17" customFormat="1" ht="15.75" customHeight="1" x14ac:dyDescent="0.2">
      <c r="A27" s="5" t="s">
        <v>75</v>
      </c>
      <c r="B27" s="6" t="s">
        <v>22</v>
      </c>
      <c r="C27" s="26">
        <v>819</v>
      </c>
      <c r="D27" s="30">
        <f>(Jul!C27*4)+(Aug!C27*3)+(Sep!C27*2)+(Oct!C27*1)</f>
        <v>10142</v>
      </c>
      <c r="E27" s="26"/>
      <c r="F27" s="30">
        <f>(Jul!E27*4)+(Aug!E27*3)+(Sep!E27*2)+(Oct!E27*1)</f>
        <v>0</v>
      </c>
      <c r="G27" s="26">
        <v>871</v>
      </c>
      <c r="H27" s="30">
        <f>Sep!H27+G27</f>
        <v>7979</v>
      </c>
      <c r="I27" s="30">
        <f t="shared" si="0"/>
        <v>1690</v>
      </c>
      <c r="J27" s="30">
        <f t="shared" si="1"/>
        <v>18121</v>
      </c>
    </row>
    <row r="28" spans="1:10" s="17" customFormat="1" ht="15.75" customHeight="1" x14ac:dyDescent="0.2">
      <c r="A28" s="5" t="s">
        <v>80</v>
      </c>
      <c r="B28" s="6" t="s">
        <v>22</v>
      </c>
      <c r="C28" s="26"/>
      <c r="D28" s="30">
        <f>(Jul!C28*4)+(Aug!C28*3)+(Sep!C28*2)+(Oct!C28*1)</f>
        <v>0</v>
      </c>
      <c r="E28" s="26"/>
      <c r="F28" s="30">
        <f>(Jul!E28*4)+(Aug!E28*3)+(Sep!E28*2)+(Oct!E28*1)</f>
        <v>0</v>
      </c>
      <c r="G28" s="26"/>
      <c r="H28" s="30">
        <f>Sep!H28+G28</f>
        <v>0</v>
      </c>
      <c r="I28" s="30">
        <f t="shared" si="0"/>
        <v>0</v>
      </c>
      <c r="J28" s="30">
        <f t="shared" si="1"/>
        <v>0</v>
      </c>
    </row>
    <row r="29" spans="1:10" s="17" customFormat="1" ht="15.75" customHeight="1" x14ac:dyDescent="0.2">
      <c r="A29" s="5" t="s">
        <v>81</v>
      </c>
      <c r="B29" s="6" t="s">
        <v>22</v>
      </c>
      <c r="C29" s="26"/>
      <c r="D29" s="30">
        <f>(Jul!C29*4)+(Aug!C29*3)+(Sep!C29*2)+(Oct!C29*1)</f>
        <v>0</v>
      </c>
      <c r="E29" s="26"/>
      <c r="F29" s="30">
        <f>(Jul!E29*4)+(Aug!E29*3)+(Sep!E29*2)+(Oct!E29*1)</f>
        <v>0</v>
      </c>
      <c r="G29" s="26"/>
      <c r="H29" s="30">
        <f>Sep!H29+G29</f>
        <v>0</v>
      </c>
      <c r="I29" s="30">
        <f t="shared" si="0"/>
        <v>0</v>
      </c>
      <c r="J29" s="30">
        <f t="shared" si="1"/>
        <v>0</v>
      </c>
    </row>
    <row r="30" spans="1:10" s="17" customFormat="1" ht="15.75" customHeight="1" x14ac:dyDescent="0.2">
      <c r="A30" s="5" t="s">
        <v>82</v>
      </c>
      <c r="B30" s="6" t="s">
        <v>22</v>
      </c>
      <c r="C30" s="26"/>
      <c r="D30" s="30">
        <f>(Jul!C30*4)+(Aug!C30*3)+(Sep!C30*2)+(Oct!C30*1)</f>
        <v>0</v>
      </c>
      <c r="E30" s="26"/>
      <c r="F30" s="30">
        <f>(Jul!E30*4)+(Aug!E30*3)+(Sep!E30*2)+(Oct!E30*1)</f>
        <v>0</v>
      </c>
      <c r="G30" s="26"/>
      <c r="H30" s="30">
        <f>Sep!H30+G30</f>
        <v>0</v>
      </c>
      <c r="I30" s="30">
        <f t="shared" si="0"/>
        <v>0</v>
      </c>
      <c r="J30" s="30">
        <f t="shared" si="1"/>
        <v>0</v>
      </c>
    </row>
    <row r="31" spans="1:10" s="15" customFormat="1" ht="15.75" customHeight="1" x14ac:dyDescent="0.2">
      <c r="A31" s="9" t="s">
        <v>84</v>
      </c>
      <c r="B31" s="10" t="s">
        <v>22</v>
      </c>
      <c r="C31" s="26"/>
      <c r="D31" s="30">
        <f>(Jul!C31*4)+(Aug!C31*3)+(Sep!C31*2)+(Oct!C31*1)</f>
        <v>0</v>
      </c>
      <c r="E31" s="26"/>
      <c r="F31" s="30">
        <f>(Jul!E31*4)+(Aug!E31*3)+(Sep!E31*2)+(Oct!E31*1)</f>
        <v>0</v>
      </c>
      <c r="G31" s="26"/>
      <c r="H31" s="30">
        <f>Sep!H31+G31</f>
        <v>0</v>
      </c>
      <c r="I31" s="30">
        <f t="shared" si="0"/>
        <v>0</v>
      </c>
      <c r="J31" s="30">
        <f t="shared" si="1"/>
        <v>0</v>
      </c>
    </row>
    <row r="32" spans="1:10" s="17" customFormat="1" ht="15.75" customHeight="1" x14ac:dyDescent="0.2">
      <c r="A32" s="5" t="s">
        <v>19</v>
      </c>
      <c r="B32" s="6" t="s">
        <v>20</v>
      </c>
      <c r="C32" s="26"/>
      <c r="D32" s="30">
        <f>(Jul!C32*4)+(Aug!C32*3)+(Sep!C32*2)+(Oct!C32*1)</f>
        <v>0</v>
      </c>
      <c r="E32" s="26"/>
      <c r="F32" s="30">
        <f>(Jul!E32*4)+(Aug!E32*3)+(Sep!E32*2)+(Oct!E32*1)</f>
        <v>0</v>
      </c>
      <c r="G32" s="26"/>
      <c r="H32" s="30">
        <f>Sep!H32+G32</f>
        <v>140</v>
      </c>
      <c r="I32" s="30">
        <f t="shared" si="0"/>
        <v>0</v>
      </c>
      <c r="J32" s="30">
        <f t="shared" si="1"/>
        <v>140</v>
      </c>
    </row>
    <row r="33" spans="1:10" s="17" customFormat="1" ht="15.75" customHeight="1" x14ac:dyDescent="0.2">
      <c r="A33" s="5" t="s">
        <v>26</v>
      </c>
      <c r="B33" s="6" t="s">
        <v>20</v>
      </c>
      <c r="C33" s="26"/>
      <c r="D33" s="30">
        <f>(Jul!C33*4)+(Aug!C33*3)+(Sep!C33*2)+(Oct!C33*1)</f>
        <v>0</v>
      </c>
      <c r="E33" s="26"/>
      <c r="F33" s="30">
        <f>(Jul!E33*4)+(Aug!E33*3)+(Sep!E33*2)+(Oct!E33*1)</f>
        <v>0</v>
      </c>
      <c r="G33" s="26"/>
      <c r="H33" s="30">
        <f>Sep!H33+G33</f>
        <v>0</v>
      </c>
      <c r="I33" s="30">
        <f t="shared" si="0"/>
        <v>0</v>
      </c>
      <c r="J33" s="30">
        <f t="shared" si="1"/>
        <v>0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0</v>
      </c>
      <c r="E34" s="26"/>
      <c r="F34" s="30">
        <f>(Jul!E34*4)+(Aug!E34*3)+(Sep!E34*2)+(Oct!E34*1)</f>
        <v>0</v>
      </c>
      <c r="G34" s="26"/>
      <c r="H34" s="30">
        <f>Sep!H34+G34</f>
        <v>0</v>
      </c>
      <c r="I34" s="30">
        <f t="shared" si="0"/>
        <v>0</v>
      </c>
      <c r="J34" s="30">
        <f t="shared" si="1"/>
        <v>0</v>
      </c>
    </row>
    <row r="35" spans="1:10" s="17" customFormat="1" ht="15.75" customHeight="1" x14ac:dyDescent="0.2">
      <c r="A35" s="5" t="s">
        <v>29</v>
      </c>
      <c r="B35" s="6" t="s">
        <v>20</v>
      </c>
      <c r="C35" s="26"/>
      <c r="D35" s="30">
        <f>(Jul!C35*4)+(Aug!C35*3)+(Sep!C35*2)+(Oct!C35*1)</f>
        <v>11717</v>
      </c>
      <c r="E35" s="26"/>
      <c r="F35" s="30">
        <f>(Jul!E35*4)+(Aug!E35*3)+(Sep!E35*2)+(Oct!E35*1)</f>
        <v>0</v>
      </c>
      <c r="G35" s="26"/>
      <c r="H35" s="30">
        <f>Sep!H35+G35</f>
        <v>15532</v>
      </c>
      <c r="I35" s="30">
        <f t="shared" si="0"/>
        <v>0</v>
      </c>
      <c r="J35" s="30">
        <f t="shared" si="1"/>
        <v>27249</v>
      </c>
    </row>
    <row r="36" spans="1:10" s="15" customFormat="1" ht="15.75" customHeight="1" x14ac:dyDescent="0.2">
      <c r="A36" s="9" t="s">
        <v>32</v>
      </c>
      <c r="B36" s="10" t="s">
        <v>20</v>
      </c>
      <c r="C36" s="26"/>
      <c r="D36" s="30">
        <f>(Jul!C36*4)+(Aug!C36*3)+(Sep!C36*2)+(Oct!C36*1)</f>
        <v>420</v>
      </c>
      <c r="E36" s="26"/>
      <c r="F36" s="30">
        <f>(Jul!E36*4)+(Aug!E36*3)+(Sep!E36*2)+(Oct!E36*1)</f>
        <v>0</v>
      </c>
      <c r="G36" s="26"/>
      <c r="H36" s="30">
        <f>Sep!H36+G36</f>
        <v>280</v>
      </c>
      <c r="I36" s="30">
        <f t="shared" si="0"/>
        <v>0</v>
      </c>
      <c r="J36" s="30">
        <f t="shared" si="1"/>
        <v>700</v>
      </c>
    </row>
    <row r="37" spans="1:10" s="17" customFormat="1" ht="15.75" customHeight="1" x14ac:dyDescent="0.2">
      <c r="A37" s="5" t="s">
        <v>33</v>
      </c>
      <c r="B37" s="6" t="s">
        <v>20</v>
      </c>
      <c r="C37" s="26"/>
      <c r="D37" s="30">
        <f>(Jul!C37*4)+(Aug!C37*3)+(Sep!C37*2)+(Oct!C37*1)</f>
        <v>0</v>
      </c>
      <c r="E37" s="26"/>
      <c r="F37" s="30">
        <f>(Jul!E37*4)+(Aug!E37*3)+(Sep!E37*2)+(Oct!E37*1)</f>
        <v>0</v>
      </c>
      <c r="G37" s="26"/>
      <c r="H37" s="30">
        <f>Sep!H37+G37</f>
        <v>0</v>
      </c>
      <c r="I37" s="30">
        <f t="shared" si="0"/>
        <v>0</v>
      </c>
      <c r="J37" s="30">
        <f t="shared" si="1"/>
        <v>0</v>
      </c>
    </row>
    <row r="38" spans="1:10" s="17" customFormat="1" ht="15.75" customHeight="1" x14ac:dyDescent="0.2">
      <c r="A38" s="5" t="s">
        <v>34</v>
      </c>
      <c r="B38" s="6" t="s">
        <v>20</v>
      </c>
      <c r="C38" s="26">
        <v>140</v>
      </c>
      <c r="D38" s="30">
        <f>(Jul!C38*4)+(Aug!C38*3)+(Sep!C38*2)+(Oct!C38*1)</f>
        <v>9733</v>
      </c>
      <c r="E38" s="26"/>
      <c r="F38" s="30">
        <f>(Jul!E38*4)+(Aug!E38*3)+(Sep!E38*2)+(Oct!E38*1)</f>
        <v>0</v>
      </c>
      <c r="G38" s="26">
        <v>140</v>
      </c>
      <c r="H38" s="30">
        <f>Sep!H38+G38</f>
        <v>12247</v>
      </c>
      <c r="I38" s="30">
        <f t="shared" si="0"/>
        <v>280</v>
      </c>
      <c r="J38" s="30">
        <f t="shared" si="1"/>
        <v>21980</v>
      </c>
    </row>
    <row r="39" spans="1:10" s="15" customFormat="1" ht="15.75" customHeight="1" x14ac:dyDescent="0.2">
      <c r="A39" s="9" t="s">
        <v>35</v>
      </c>
      <c r="B39" s="10" t="s">
        <v>20</v>
      </c>
      <c r="C39" s="26"/>
      <c r="D39" s="30">
        <f>(Jul!C39*4)+(Aug!C39*3)+(Sep!C39*2)+(Oct!C39*1)</f>
        <v>11775</v>
      </c>
      <c r="E39" s="26"/>
      <c r="F39" s="30">
        <f>(Jul!E39*4)+(Aug!E39*3)+(Sep!E39*2)+(Oct!E39*1)</f>
        <v>0</v>
      </c>
      <c r="G39" s="26"/>
      <c r="H39" s="30">
        <f>Sep!H39+G39</f>
        <v>119137</v>
      </c>
      <c r="I39" s="30">
        <f t="shared" si="0"/>
        <v>0</v>
      </c>
      <c r="J39" s="30">
        <f t="shared" si="1"/>
        <v>130912</v>
      </c>
    </row>
    <row r="40" spans="1:10" s="17" customFormat="1" ht="15.75" customHeight="1" x14ac:dyDescent="0.2">
      <c r="A40" s="5" t="s">
        <v>38</v>
      </c>
      <c r="B40" s="6" t="s">
        <v>20</v>
      </c>
      <c r="C40" s="26"/>
      <c r="D40" s="30">
        <f>(Jul!C40*4)+(Aug!C40*3)+(Sep!C40*2)+(Oct!C40*1)</f>
        <v>0</v>
      </c>
      <c r="E40" s="26"/>
      <c r="F40" s="30">
        <f>(Jul!E40*4)+(Aug!E40*3)+(Sep!E40*2)+(Oct!E40*1)</f>
        <v>0</v>
      </c>
      <c r="G40" s="26"/>
      <c r="H40" s="30">
        <f>Sep!H40+G40</f>
        <v>0</v>
      </c>
      <c r="I40" s="30">
        <f t="shared" si="0"/>
        <v>0</v>
      </c>
      <c r="J40" s="30">
        <f t="shared" si="1"/>
        <v>0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0</v>
      </c>
      <c r="E41" s="26"/>
      <c r="F41" s="30">
        <f>(Jul!E41*4)+(Aug!E41*3)+(Sep!E41*2)+(Oct!E41*1)</f>
        <v>0</v>
      </c>
      <c r="G41" s="26"/>
      <c r="H41" s="30">
        <f>Sep!H41+G41</f>
        <v>0</v>
      </c>
      <c r="I41" s="30">
        <f t="shared" si="0"/>
        <v>0</v>
      </c>
      <c r="J41" s="30">
        <f t="shared" si="1"/>
        <v>0</v>
      </c>
    </row>
    <row r="42" spans="1:10" s="17" customFormat="1" ht="15.75" customHeight="1" x14ac:dyDescent="0.2">
      <c r="A42" s="5" t="s">
        <v>41</v>
      </c>
      <c r="B42" s="6" t="s">
        <v>20</v>
      </c>
      <c r="C42" s="26"/>
      <c r="D42" s="30">
        <f>(Jul!C42*4)+(Aug!C42*3)+(Sep!C42*2)+(Oct!C42*1)</f>
        <v>0</v>
      </c>
      <c r="E42" s="26"/>
      <c r="F42" s="30">
        <f>(Jul!E42*4)+(Aug!E42*3)+(Sep!E42*2)+(Oct!E42*1)</f>
        <v>0</v>
      </c>
      <c r="G42" s="26"/>
      <c r="H42" s="30">
        <f>Sep!H42+G42</f>
        <v>0</v>
      </c>
      <c r="I42" s="30">
        <f t="shared" si="0"/>
        <v>0</v>
      </c>
      <c r="J42" s="30">
        <f t="shared" si="1"/>
        <v>0</v>
      </c>
    </row>
    <row r="43" spans="1:10" s="17" customFormat="1" ht="15.75" customHeight="1" x14ac:dyDescent="0.2">
      <c r="A43" s="5" t="s">
        <v>42</v>
      </c>
      <c r="B43" s="6" t="s">
        <v>20</v>
      </c>
      <c r="C43" s="26"/>
      <c r="D43" s="30">
        <f>(Jul!C43*4)+(Aug!C43*3)+(Sep!C43*2)+(Oct!C43*1)</f>
        <v>2961</v>
      </c>
      <c r="E43" s="26"/>
      <c r="F43" s="30">
        <f>(Jul!E43*4)+(Aug!E43*3)+(Sep!E43*2)+(Oct!E43*1)</f>
        <v>0</v>
      </c>
      <c r="G43" s="26"/>
      <c r="H43" s="30">
        <f>Sep!H43+G43</f>
        <v>9825</v>
      </c>
      <c r="I43" s="30">
        <f t="shared" si="0"/>
        <v>0</v>
      </c>
      <c r="J43" s="30">
        <f t="shared" si="1"/>
        <v>12786</v>
      </c>
    </row>
    <row r="44" spans="1:10" s="15" customFormat="1" ht="15.75" customHeight="1" x14ac:dyDescent="0.2">
      <c r="A44" s="9" t="s">
        <v>43</v>
      </c>
      <c r="B44" s="10" t="s">
        <v>20</v>
      </c>
      <c r="C44" s="26"/>
      <c r="D44" s="30">
        <f>(Jul!C44*4)+(Aug!C44*3)+(Sep!C44*2)+(Oct!C44*1)</f>
        <v>18369</v>
      </c>
      <c r="E44" s="26"/>
      <c r="F44" s="30">
        <f>(Jul!E44*4)+(Aug!E44*3)+(Sep!E44*2)+(Oct!E44*1)</f>
        <v>0</v>
      </c>
      <c r="G44" s="26">
        <v>13956</v>
      </c>
      <c r="H44" s="30">
        <f>Sep!H44+G44</f>
        <v>30566</v>
      </c>
      <c r="I44" s="30">
        <f t="shared" si="0"/>
        <v>13956</v>
      </c>
      <c r="J44" s="30">
        <f t="shared" si="1"/>
        <v>48935</v>
      </c>
    </row>
    <row r="45" spans="1:10" s="17" customFormat="1" ht="15.75" customHeight="1" x14ac:dyDescent="0.2">
      <c r="A45" s="5" t="s">
        <v>48</v>
      </c>
      <c r="B45" s="6" t="s">
        <v>20</v>
      </c>
      <c r="C45" s="26"/>
      <c r="D45" s="30">
        <f>(Jul!C45*4)+(Aug!C45*3)+(Sep!C45*2)+(Oct!C45*1)</f>
        <v>0</v>
      </c>
      <c r="E45" s="26"/>
      <c r="F45" s="30">
        <f>(Jul!E45*4)+(Aug!E45*3)+(Sep!E45*2)+(Oct!E45*1)</f>
        <v>0</v>
      </c>
      <c r="G45" s="26"/>
      <c r="H45" s="30">
        <f>Sep!H45+G45</f>
        <v>0</v>
      </c>
      <c r="I45" s="30">
        <f t="shared" si="0"/>
        <v>0</v>
      </c>
      <c r="J45" s="30">
        <f t="shared" si="1"/>
        <v>0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3348</v>
      </c>
      <c r="E46" s="26"/>
      <c r="F46" s="30">
        <f>(Jul!E46*4)+(Aug!E46*3)+(Sep!E46*2)+(Oct!E46*1)</f>
        <v>0</v>
      </c>
      <c r="G46" s="26"/>
      <c r="H46" s="30">
        <f>Sep!H46+G46</f>
        <v>2541</v>
      </c>
      <c r="I46" s="30">
        <f t="shared" si="0"/>
        <v>0</v>
      </c>
      <c r="J46" s="30">
        <f t="shared" si="1"/>
        <v>5889</v>
      </c>
    </row>
    <row r="47" spans="1:10" s="15" customFormat="1" ht="15.75" customHeight="1" x14ac:dyDescent="0.2">
      <c r="A47" s="9" t="s">
        <v>54</v>
      </c>
      <c r="B47" s="10" t="s">
        <v>20</v>
      </c>
      <c r="C47" s="26"/>
      <c r="D47" s="30">
        <f>(Jul!C47*4)+(Aug!C47*3)+(Sep!C47*2)+(Oct!C47*1)</f>
        <v>0</v>
      </c>
      <c r="E47" s="26"/>
      <c r="F47" s="30">
        <f>(Jul!E47*4)+(Aug!E47*3)+(Sep!E47*2)+(Oct!E47*1)</f>
        <v>0</v>
      </c>
      <c r="G47" s="26"/>
      <c r="H47" s="30">
        <f>Sep!H47+G47</f>
        <v>0</v>
      </c>
      <c r="I47" s="30">
        <f t="shared" si="0"/>
        <v>0</v>
      </c>
      <c r="J47" s="30">
        <f t="shared" si="1"/>
        <v>0</v>
      </c>
    </row>
    <row r="48" spans="1:10" s="15" customFormat="1" ht="15.75" customHeight="1" x14ac:dyDescent="0.2">
      <c r="A48" s="9" t="s">
        <v>55</v>
      </c>
      <c r="B48" s="10" t="s">
        <v>20</v>
      </c>
      <c r="C48" s="26"/>
      <c r="D48" s="30">
        <f>(Jul!C48*4)+(Aug!C48*3)+(Sep!C48*2)+(Oct!C48*1)</f>
        <v>0</v>
      </c>
      <c r="E48" s="26"/>
      <c r="F48" s="30">
        <f>(Jul!E48*4)+(Aug!E48*3)+(Sep!E48*2)+(Oct!E48*1)</f>
        <v>0</v>
      </c>
      <c r="G48" s="26"/>
      <c r="H48" s="30">
        <f>Sep!H48+G48</f>
        <v>0</v>
      </c>
      <c r="I48" s="30">
        <f t="shared" si="0"/>
        <v>0</v>
      </c>
      <c r="J48" s="30">
        <f t="shared" si="1"/>
        <v>0</v>
      </c>
    </row>
    <row r="49" spans="1:10" s="17" customFormat="1" ht="15.75" customHeight="1" x14ac:dyDescent="0.2">
      <c r="A49" s="5" t="s">
        <v>57</v>
      </c>
      <c r="B49" s="6" t="s">
        <v>20</v>
      </c>
      <c r="C49" s="26"/>
      <c r="D49" s="30">
        <f>(Jul!C49*4)+(Aug!C49*3)+(Sep!C49*2)+(Oct!C49*1)</f>
        <v>420</v>
      </c>
      <c r="E49" s="26"/>
      <c r="F49" s="30">
        <f>(Jul!E49*4)+(Aug!E49*3)+(Sep!E49*2)+(Oct!E49*1)</f>
        <v>0</v>
      </c>
      <c r="G49" s="26"/>
      <c r="H49" s="30">
        <f>Sep!H49+G49</f>
        <v>420</v>
      </c>
      <c r="I49" s="30">
        <f t="shared" si="0"/>
        <v>0</v>
      </c>
      <c r="J49" s="30">
        <f t="shared" si="1"/>
        <v>840</v>
      </c>
    </row>
    <row r="50" spans="1:10" s="17" customFormat="1" ht="15.75" customHeight="1" x14ac:dyDescent="0.2">
      <c r="A50" s="5" t="s">
        <v>58</v>
      </c>
      <c r="B50" s="6" t="s">
        <v>20</v>
      </c>
      <c r="C50" s="26"/>
      <c r="D50" s="30">
        <f>(Jul!C50*4)+(Aug!C50*3)+(Sep!C50*2)+(Oct!C50*1)</f>
        <v>0</v>
      </c>
      <c r="E50" s="26"/>
      <c r="F50" s="30">
        <f>(Jul!E50*4)+(Aug!E50*3)+(Sep!E50*2)+(Oct!E50*1)</f>
        <v>0</v>
      </c>
      <c r="G50" s="26"/>
      <c r="H50" s="30">
        <f>Sep!H50+G50</f>
        <v>0</v>
      </c>
      <c r="I50" s="30">
        <f t="shared" si="0"/>
        <v>0</v>
      </c>
      <c r="J50" s="30">
        <f t="shared" si="1"/>
        <v>0</v>
      </c>
    </row>
    <row r="51" spans="1:10" s="17" customFormat="1" ht="15.75" customHeight="1" x14ac:dyDescent="0.2">
      <c r="A51" s="5" t="s">
        <v>59</v>
      </c>
      <c r="B51" s="6" t="s">
        <v>20</v>
      </c>
      <c r="C51" s="26"/>
      <c r="D51" s="30">
        <f>(Jul!C51*4)+(Aug!C51*3)+(Sep!C51*2)+(Oct!C51*1)</f>
        <v>420</v>
      </c>
      <c r="E51" s="26"/>
      <c r="F51" s="30">
        <f>(Jul!E51*4)+(Aug!E51*3)+(Sep!E51*2)+(Oct!E51*1)</f>
        <v>0</v>
      </c>
      <c r="G51" s="26"/>
      <c r="H51" s="30">
        <f>Sep!H51+G51</f>
        <v>280</v>
      </c>
      <c r="I51" s="30">
        <f t="shared" si="0"/>
        <v>0</v>
      </c>
      <c r="J51" s="30">
        <f t="shared" si="1"/>
        <v>700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0</v>
      </c>
      <c r="E52" s="26"/>
      <c r="F52" s="30">
        <f>(Jul!E52*4)+(Aug!E52*3)+(Sep!E52*2)+(Oct!E52*1)</f>
        <v>0</v>
      </c>
      <c r="G52" s="26"/>
      <c r="H52" s="30">
        <f>Sep!H52+G52</f>
        <v>0</v>
      </c>
      <c r="I52" s="30">
        <f t="shared" si="0"/>
        <v>0</v>
      </c>
      <c r="J52" s="30">
        <f t="shared" si="1"/>
        <v>0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702</v>
      </c>
      <c r="E53" s="26"/>
      <c r="F53" s="30">
        <f>(Jul!E53*4)+(Aug!E53*3)+(Sep!E53*2)+(Oct!E53*1)</f>
        <v>0</v>
      </c>
      <c r="G53" s="26"/>
      <c r="H53" s="30">
        <f>Sep!H53+G53</f>
        <v>1930</v>
      </c>
      <c r="I53" s="30">
        <f t="shared" si="0"/>
        <v>0</v>
      </c>
      <c r="J53" s="30">
        <f t="shared" si="1"/>
        <v>2632</v>
      </c>
    </row>
    <row r="54" spans="1:10" s="17" customFormat="1" ht="15.75" customHeight="1" x14ac:dyDescent="0.2">
      <c r="A54" s="5" t="s">
        <v>65</v>
      </c>
      <c r="B54" s="6" t="s">
        <v>20</v>
      </c>
      <c r="C54" s="26"/>
      <c r="D54" s="30">
        <f>(Jul!C54*4)+(Aug!C54*3)+(Sep!C54*2)+(Oct!C54*1)</f>
        <v>0</v>
      </c>
      <c r="E54" s="26"/>
      <c r="F54" s="30">
        <f>(Jul!E54*4)+(Aug!E54*3)+(Sep!E54*2)+(Oct!E54*1)</f>
        <v>0</v>
      </c>
      <c r="G54" s="26"/>
      <c r="H54" s="30">
        <f>Sep!H54+G54</f>
        <v>0</v>
      </c>
      <c r="I54" s="30">
        <f t="shared" si="0"/>
        <v>0</v>
      </c>
      <c r="J54" s="30">
        <f t="shared" si="1"/>
        <v>0</v>
      </c>
    </row>
    <row r="55" spans="1:10" s="17" customFormat="1" ht="15.75" customHeight="1" x14ac:dyDescent="0.2">
      <c r="A55" s="5" t="s">
        <v>66</v>
      </c>
      <c r="B55" s="6" t="s">
        <v>20</v>
      </c>
      <c r="C55" s="26"/>
      <c r="D55" s="30">
        <f>(Jul!C55*4)+(Aug!C55*3)+(Sep!C55*2)+(Oct!C55*1)</f>
        <v>1772</v>
      </c>
      <c r="E55" s="26"/>
      <c r="F55" s="30">
        <f>(Jul!E55*4)+(Aug!E55*3)+(Sep!E55*2)+(Oct!E55*1)</f>
        <v>0</v>
      </c>
      <c r="G55" s="26"/>
      <c r="H55" s="30">
        <f>Sep!H55+G55</f>
        <v>1407</v>
      </c>
      <c r="I55" s="30">
        <f t="shared" si="0"/>
        <v>0</v>
      </c>
      <c r="J55" s="30">
        <f t="shared" si="1"/>
        <v>3179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0</v>
      </c>
      <c r="E57" s="26"/>
      <c r="F57" s="30">
        <f>(Jul!E57*4)+(Aug!E57*3)+(Sep!E57*2)+(Oct!E57*1)</f>
        <v>0</v>
      </c>
      <c r="G57" s="26"/>
      <c r="H57" s="30">
        <f>Sep!H57+G57</f>
        <v>0</v>
      </c>
      <c r="I57" s="30">
        <f t="shared" si="0"/>
        <v>0</v>
      </c>
      <c r="J57" s="30">
        <f t="shared" si="1"/>
        <v>0</v>
      </c>
    </row>
    <row r="58" spans="1:10" s="15" customFormat="1" ht="15.75" customHeight="1" x14ac:dyDescent="0.2">
      <c r="A58" s="9" t="s">
        <v>69</v>
      </c>
      <c r="B58" s="10" t="s">
        <v>20</v>
      </c>
      <c r="C58" s="26"/>
      <c r="D58" s="30">
        <f>(Jul!C58*4)+(Aug!C58*3)+(Sep!C58*2)+(Oct!C58*1)</f>
        <v>0</v>
      </c>
      <c r="E58" s="26"/>
      <c r="F58" s="30">
        <f>(Jul!E58*4)+(Aug!E58*3)+(Sep!E58*2)+(Oct!E58*1)</f>
        <v>0</v>
      </c>
      <c r="G58" s="26"/>
      <c r="H58" s="30">
        <f>Sep!H58+G58</f>
        <v>0</v>
      </c>
      <c r="I58" s="30">
        <f t="shared" si="0"/>
        <v>0</v>
      </c>
      <c r="J58" s="30">
        <f t="shared" si="1"/>
        <v>0</v>
      </c>
    </row>
    <row r="59" spans="1:10" s="17" customFormat="1" ht="15.75" customHeight="1" x14ac:dyDescent="0.2">
      <c r="A59" s="5" t="s">
        <v>70</v>
      </c>
      <c r="B59" s="6" t="s">
        <v>20</v>
      </c>
      <c r="C59" s="26"/>
      <c r="D59" s="30">
        <f>(Jul!C59*4)+(Aug!C59*3)+(Sep!C59*2)+(Oct!C59*1)</f>
        <v>0</v>
      </c>
      <c r="E59" s="26"/>
      <c r="F59" s="30">
        <f>(Jul!E59*4)+(Aug!E59*3)+(Sep!E59*2)+(Oct!E59*1)</f>
        <v>0</v>
      </c>
      <c r="G59" s="26"/>
      <c r="H59" s="30">
        <f>Sep!H59+G59</f>
        <v>0</v>
      </c>
      <c r="I59" s="30">
        <f t="shared" si="0"/>
        <v>0</v>
      </c>
      <c r="J59" s="30">
        <f t="shared" si="1"/>
        <v>0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4433</v>
      </c>
      <c r="D60" s="30">
        <f>(Jul!C60*4)+(Aug!C60*3)+(Sep!C60*2)+(Oct!C60*1)</f>
        <v>47141</v>
      </c>
      <c r="E60" s="26"/>
      <c r="F60" s="30">
        <f>(Jul!E60*4)+(Aug!E60*3)+(Sep!E60*2)+(Oct!E60*1)</f>
        <v>0</v>
      </c>
      <c r="G60" s="26">
        <v>24431</v>
      </c>
      <c r="H60" s="30">
        <f>Sep!H60+G60</f>
        <v>195639</v>
      </c>
      <c r="I60" s="30">
        <f t="shared" si="0"/>
        <v>28864</v>
      </c>
      <c r="J60" s="30">
        <f t="shared" si="1"/>
        <v>242780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0</v>
      </c>
      <c r="E61" s="26"/>
      <c r="F61" s="30">
        <f>(Jul!E61*4)+(Aug!E61*3)+(Sep!E61*2)+(Oct!E61*1)</f>
        <v>0</v>
      </c>
      <c r="G61" s="26"/>
      <c r="H61" s="30">
        <f>Sep!H61+G61</f>
        <v>0</v>
      </c>
      <c r="I61" s="30">
        <f t="shared" si="0"/>
        <v>0</v>
      </c>
      <c r="J61" s="30">
        <f t="shared" si="1"/>
        <v>0</v>
      </c>
    </row>
    <row r="62" spans="1:10" s="15" customFormat="1" ht="15.75" customHeight="1" x14ac:dyDescent="0.2">
      <c r="A62" s="9" t="s">
        <v>73</v>
      </c>
      <c r="B62" s="10" t="s">
        <v>20</v>
      </c>
      <c r="C62" s="26"/>
      <c r="D62" s="30">
        <f>(Jul!C62*4)+(Aug!C62*3)+(Sep!C62*2)+(Oct!C62*1)</f>
        <v>0</v>
      </c>
      <c r="E62" s="26"/>
      <c r="F62" s="30">
        <f>(Jul!E62*4)+(Aug!E62*3)+(Sep!E62*2)+(Oct!E62*1)</f>
        <v>0</v>
      </c>
      <c r="G62" s="26"/>
      <c r="H62" s="30">
        <f>Sep!H62+G62</f>
        <v>0</v>
      </c>
      <c r="I62" s="30">
        <f t="shared" si="0"/>
        <v>0</v>
      </c>
      <c r="J62" s="30">
        <f t="shared" si="1"/>
        <v>0</v>
      </c>
    </row>
    <row r="63" spans="1:10" s="17" customFormat="1" ht="15.75" customHeight="1" x14ac:dyDescent="0.2">
      <c r="A63" s="5" t="s">
        <v>126</v>
      </c>
      <c r="B63" s="6" t="s">
        <v>20</v>
      </c>
      <c r="C63" s="26"/>
      <c r="D63" s="30">
        <f>(Jul!C63*4)+(Aug!C63*3)+(Sep!C63*2)+(Oct!C63*1)</f>
        <v>0</v>
      </c>
      <c r="E63" s="26"/>
      <c r="F63" s="30">
        <f>(Jul!E63*4)+(Aug!E63*3)+(Sep!E63*2)+(Oct!E63*1)</f>
        <v>0</v>
      </c>
      <c r="G63" s="26"/>
      <c r="H63" s="30">
        <f>Sep!H63+G63</f>
        <v>0</v>
      </c>
      <c r="I63" s="30">
        <f t="shared" si="0"/>
        <v>0</v>
      </c>
      <c r="J63" s="30">
        <f t="shared" si="1"/>
        <v>0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/>
      <c r="D66" s="30">
        <f>(Jul!C66*4)+(Aug!C66*3)+(Sep!C66*2)+(Oct!C66*1)</f>
        <v>0</v>
      </c>
      <c r="E66" s="26"/>
      <c r="F66" s="30">
        <f>(Jul!E66*4)+(Aug!E66*3)+(Sep!E66*2)+(Oct!E66*1)</f>
        <v>0</v>
      </c>
      <c r="G66" s="26"/>
      <c r="H66" s="30">
        <f>Sep!H66+G66</f>
        <v>0</v>
      </c>
      <c r="I66" s="30">
        <f t="shared" si="2"/>
        <v>0</v>
      </c>
      <c r="J66" s="30">
        <f t="shared" si="3"/>
        <v>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0</v>
      </c>
      <c r="E67" s="26"/>
      <c r="F67" s="30">
        <f>(Jul!E67*4)+(Aug!E67*3)+(Sep!E67*2)+(Oct!E67*1)</f>
        <v>0</v>
      </c>
      <c r="G67" s="26"/>
      <c r="H67" s="30">
        <f>Sep!H67+G67</f>
        <v>0</v>
      </c>
      <c r="I67" s="30">
        <f t="shared" si="2"/>
        <v>0</v>
      </c>
      <c r="J67" s="30">
        <f t="shared" si="3"/>
        <v>0</v>
      </c>
    </row>
    <row r="68" spans="1:10" s="17" customFormat="1" ht="15.75" customHeight="1" x14ac:dyDescent="0.2">
      <c r="A68" s="5" t="s">
        <v>79</v>
      </c>
      <c r="B68" s="6" t="s">
        <v>20</v>
      </c>
      <c r="C68" s="26"/>
      <c r="D68" s="30">
        <f>(Jul!C68*4)+(Aug!C68*3)+(Sep!C68*2)+(Oct!C68*1)</f>
        <v>0</v>
      </c>
      <c r="E68" s="26"/>
      <c r="F68" s="30">
        <f>(Jul!E68*4)+(Aug!E68*3)+(Sep!E68*2)+(Oct!E68*1)</f>
        <v>0</v>
      </c>
      <c r="G68" s="26"/>
      <c r="H68" s="30">
        <f>Sep!H68+G68</f>
        <v>0</v>
      </c>
      <c r="I68" s="30">
        <f t="shared" si="2"/>
        <v>0</v>
      </c>
      <c r="J68" s="30">
        <f t="shared" si="3"/>
        <v>0</v>
      </c>
    </row>
    <row r="69" spans="1:10" s="15" customFormat="1" ht="15.75" customHeight="1" x14ac:dyDescent="0.2">
      <c r="A69" s="9" t="s">
        <v>83</v>
      </c>
      <c r="B69" s="10" t="s">
        <v>20</v>
      </c>
      <c r="C69" s="26"/>
      <c r="D69" s="30">
        <f>(Jul!C69*4)+(Aug!C69*3)+(Sep!C69*2)+(Oct!C69*1)</f>
        <v>0</v>
      </c>
      <c r="E69" s="26"/>
      <c r="F69" s="30">
        <f>(Jul!E69*4)+(Aug!E69*3)+(Sep!E69*2)+(Oct!E69*1)</f>
        <v>0</v>
      </c>
      <c r="G69" s="26"/>
      <c r="H69" s="30">
        <f>Sep!H69+G69</f>
        <v>0</v>
      </c>
      <c r="I69" s="30">
        <f t="shared" si="2"/>
        <v>0</v>
      </c>
      <c r="J69" s="30">
        <f t="shared" si="3"/>
        <v>0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0</v>
      </c>
      <c r="E70" s="26"/>
      <c r="F70" s="30">
        <f>(Jul!E70*4)+(Aug!E70*3)+(Sep!E70*2)+(Oct!E70*1)</f>
        <v>0</v>
      </c>
      <c r="G70" s="26"/>
      <c r="H70" s="30">
        <f>Sep!H70+G70</f>
        <v>0</v>
      </c>
      <c r="I70" s="30">
        <f t="shared" si="2"/>
        <v>0</v>
      </c>
      <c r="J70" s="30">
        <f t="shared" si="3"/>
        <v>0</v>
      </c>
    </row>
    <row r="71" spans="1:10" s="17" customFormat="1" ht="15.75" customHeight="1" x14ac:dyDescent="0.2">
      <c r="A71" s="5" t="s">
        <v>86</v>
      </c>
      <c r="B71" s="6" t="s">
        <v>20</v>
      </c>
      <c r="C71" s="26"/>
      <c r="D71" s="30">
        <f>(Jul!C71*4)+(Aug!C71*3)+(Sep!C71*2)+(Oct!C71*1)</f>
        <v>0</v>
      </c>
      <c r="E71" s="26"/>
      <c r="F71" s="30">
        <f>(Jul!E71*4)+(Aug!E71*3)+(Sep!E71*2)+(Oct!E71*1)</f>
        <v>0</v>
      </c>
      <c r="G71" s="26"/>
      <c r="H71" s="30">
        <f>Sep!H71+G71</f>
        <v>0</v>
      </c>
      <c r="I71" s="30">
        <f t="shared" si="2"/>
        <v>0</v>
      </c>
      <c r="J71" s="30">
        <f t="shared" si="3"/>
        <v>0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23320</v>
      </c>
      <c r="D72" s="32">
        <f t="shared" si="4"/>
        <v>149812</v>
      </c>
      <c r="E72" s="32">
        <f t="shared" si="4"/>
        <v>0</v>
      </c>
      <c r="F72" s="32">
        <f t="shared" si="4"/>
        <v>270</v>
      </c>
      <c r="G72" s="32">
        <f t="shared" si="4"/>
        <v>259278</v>
      </c>
      <c r="H72" s="32">
        <f t="shared" si="4"/>
        <v>630799</v>
      </c>
      <c r="I72" s="32">
        <f t="shared" si="4"/>
        <v>282598</v>
      </c>
      <c r="J72" s="32">
        <f t="shared" si="4"/>
        <v>780881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4573</v>
      </c>
      <c r="D73" s="32">
        <f t="shared" si="5"/>
        <v>108778</v>
      </c>
      <c r="E73" s="32">
        <f t="shared" si="5"/>
        <v>0</v>
      </c>
      <c r="F73" s="32">
        <f t="shared" si="5"/>
        <v>0</v>
      </c>
      <c r="G73" s="32">
        <f t="shared" si="5"/>
        <v>38527</v>
      </c>
      <c r="H73" s="32">
        <f t="shared" si="5"/>
        <v>389944</v>
      </c>
      <c r="I73" s="32">
        <f t="shared" si="5"/>
        <v>43100</v>
      </c>
      <c r="J73" s="32">
        <f t="shared" si="5"/>
        <v>498722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27893</v>
      </c>
      <c r="D74" s="32">
        <f t="shared" ref="D74:J74" si="6">SUM(D72:D73)</f>
        <v>258590</v>
      </c>
      <c r="E74" s="32">
        <f t="shared" si="6"/>
        <v>0</v>
      </c>
      <c r="F74" s="32">
        <f t="shared" si="6"/>
        <v>270</v>
      </c>
      <c r="G74" s="32">
        <f t="shared" si="6"/>
        <v>297805</v>
      </c>
      <c r="H74" s="32">
        <f t="shared" si="6"/>
        <v>1020743</v>
      </c>
      <c r="I74" s="32">
        <f t="shared" si="6"/>
        <v>325698</v>
      </c>
      <c r="J74" s="32">
        <f t="shared" si="6"/>
        <v>1279603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workbookViewId="0">
      <pane ySplit="4" topLeftCell="A59" activePane="bottomLeft" state="frozen"/>
      <selection pane="bottomLeft" activeCell="F63" sqref="F63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(Jul!C5*5)+(Aug!C5*4)+(Sep!C5*3)+(Oct!C5*2)+(Nov!C5*1)</f>
        <v>0</v>
      </c>
      <c r="E5" s="8"/>
      <c r="F5" s="31">
        <f>(Jul!E5*5)+(Aug!E5*4)+(Sep!E5*3)+(Oct!E5*2)+(Nov!E5*1)</f>
        <v>0</v>
      </c>
      <c r="G5" s="8"/>
      <c r="H5" s="31">
        <f>Oct!H5+G5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0</v>
      </c>
      <c r="E6" s="8"/>
      <c r="F6" s="31">
        <f>(Jul!E6*5)+(Aug!E6*4)+(Sep!E6*3)+(Oct!E6*2)+(Nov!E6*1)</f>
        <v>0</v>
      </c>
      <c r="G6" s="8"/>
      <c r="H6" s="31">
        <f>Oct!H6+G6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(Jul!C7*5)+(Aug!C7*4)+(Sep!C7*3)+(Oct!C7*2)+(Nov!C7*1)</f>
        <v>0</v>
      </c>
      <c r="E7" s="8"/>
      <c r="F7" s="31">
        <f>(Jul!E7*5)+(Aug!E7*4)+(Sep!E7*3)+(Oct!E7*2)+(Nov!E7*1)</f>
        <v>0</v>
      </c>
      <c r="G7" s="8"/>
      <c r="H7" s="31">
        <f>Oct!H7+G7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(Jul!C8*5)+(Aug!C8*4)+(Sep!C8*3)+(Oct!C8*2)+(Nov!C8*1)</f>
        <v>2604</v>
      </c>
      <c r="E8" s="8"/>
      <c r="F8" s="31">
        <f>(Jul!E8*5)+(Aug!E8*4)+(Sep!E8*3)+(Oct!E8*2)+(Nov!E8*1)</f>
        <v>0</v>
      </c>
      <c r="G8" s="8">
        <v>3308</v>
      </c>
      <c r="H8" s="31">
        <f>Oct!H8+G8</f>
        <v>17152</v>
      </c>
      <c r="I8" s="31">
        <f t="shared" si="0"/>
        <v>3308</v>
      </c>
      <c r="J8" s="31">
        <f t="shared" si="1"/>
        <v>19756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11479</v>
      </c>
      <c r="D9" s="31">
        <f>(Jul!C9*5)+(Aug!C9*4)+(Sep!C9*3)+(Oct!C9*2)+(Nov!C9*1)</f>
        <v>131004</v>
      </c>
      <c r="E9" s="8"/>
      <c r="F9" s="31">
        <f>(Jul!E9*5)+(Aug!E9*4)+(Sep!E9*3)+(Oct!E9*2)+(Nov!E9*1)</f>
        <v>0</v>
      </c>
      <c r="G9" s="8">
        <v>54624</v>
      </c>
      <c r="H9" s="31">
        <f>Oct!H9+G9</f>
        <v>504900</v>
      </c>
      <c r="I9" s="31">
        <f t="shared" si="0"/>
        <v>66103</v>
      </c>
      <c r="J9" s="31">
        <f t="shared" si="1"/>
        <v>635904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(Jul!C10*5)+(Aug!C10*4)+(Sep!C10*3)+(Oct!C10*2)+(Nov!C10*1)</f>
        <v>0</v>
      </c>
      <c r="E10" s="8"/>
      <c r="F10" s="31">
        <f>(Jul!E10*5)+(Aug!E10*4)+(Sep!E10*3)+(Oct!E10*2)+(Nov!E10*1)</f>
        <v>0</v>
      </c>
      <c r="G10" s="8"/>
      <c r="H10" s="31">
        <f>Oct!H10+G10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4749</v>
      </c>
      <c r="D11" s="31">
        <f>(Jul!C11*5)+(Aug!C11*4)+(Sep!C11*3)+(Oct!C11*2)+(Nov!C11*1)</f>
        <v>41578</v>
      </c>
      <c r="E11" s="8"/>
      <c r="F11" s="31">
        <f>(Jul!E11*5)+(Aug!E11*4)+(Sep!E11*3)+(Oct!E11*2)+(Nov!E11*1)</f>
        <v>360</v>
      </c>
      <c r="G11" s="8">
        <v>64555</v>
      </c>
      <c r="H11" s="31">
        <f>Oct!H11+G11</f>
        <v>136428</v>
      </c>
      <c r="I11" s="31">
        <f t="shared" si="0"/>
        <v>69304</v>
      </c>
      <c r="J11" s="31">
        <f t="shared" si="1"/>
        <v>178366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(Jul!C12*5)+(Aug!C12*4)+(Sep!C12*3)+(Oct!C12*2)+(Nov!C12*1)</f>
        <v>0</v>
      </c>
      <c r="E12" s="8"/>
      <c r="F12" s="31">
        <f>(Jul!E12*5)+(Aug!E12*4)+(Sep!E12*3)+(Oct!E12*2)+(Nov!E12*1)</f>
        <v>0</v>
      </c>
      <c r="G12" s="8"/>
      <c r="H12" s="31">
        <f>Oct!H12+G12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242</v>
      </c>
      <c r="D13" s="31">
        <f>(Jul!C13*5)+(Aug!C13*4)+(Sep!C13*3)+(Oct!C13*2)+(Nov!C13*1)</f>
        <v>4025</v>
      </c>
      <c r="E13" s="8"/>
      <c r="F13" s="31">
        <f>(Jul!E13*5)+(Aug!E13*4)+(Sep!E13*3)+(Oct!E13*2)+(Nov!E13*1)</f>
        <v>0</v>
      </c>
      <c r="G13" s="8">
        <v>10356</v>
      </c>
      <c r="H13" s="31">
        <f>Oct!H13+G13</f>
        <v>24939</v>
      </c>
      <c r="I13" s="31">
        <f t="shared" si="0"/>
        <v>10598</v>
      </c>
      <c r="J13" s="31">
        <f t="shared" si="1"/>
        <v>28964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(Jul!C14*5)+(Aug!C14*4)+(Sep!C14*3)+(Oct!C14*2)+(Nov!C14*1)</f>
        <v>0</v>
      </c>
      <c r="E14" s="8"/>
      <c r="F14" s="31">
        <f>(Jul!E14*5)+(Aug!E14*4)+(Sep!E14*3)+(Oct!E14*2)+(Nov!E14*1)</f>
        <v>0</v>
      </c>
      <c r="G14" s="8"/>
      <c r="H14" s="31">
        <f>Oct!H14+G14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(Jul!C16*5)+(Aug!C16*4)+(Sep!C16*3)+(Oct!C16*2)+(Nov!C16*1)</f>
        <v>0</v>
      </c>
      <c r="E16" s="8"/>
      <c r="F16" s="31">
        <f>(Jul!E16*5)+(Aug!E16*4)+(Sep!E16*3)+(Oct!E16*2)+(Nov!E16*1)</f>
        <v>0</v>
      </c>
      <c r="G16" s="8"/>
      <c r="H16" s="31">
        <f>Oct!H16+G16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(Jul!C17*5)+(Aug!C17*4)+(Sep!C17*3)+(Oct!C17*2)+(Nov!C17*1)</f>
        <v>0</v>
      </c>
      <c r="E17" s="8"/>
      <c r="F17" s="31">
        <f>(Jul!E17*5)+(Aug!E17*4)+(Sep!E17*3)+(Oct!E17*2)+(Nov!E17*1)</f>
        <v>0</v>
      </c>
      <c r="G17" s="8"/>
      <c r="H17" s="31">
        <f>Oct!H17+G17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0</v>
      </c>
      <c r="E18" s="8"/>
      <c r="F18" s="31">
        <f>(Jul!E18*5)+(Aug!E18*4)+(Sep!E18*3)+(Oct!E18*2)+(Nov!E18*1)</f>
        <v>0</v>
      </c>
      <c r="G18" s="8"/>
      <c r="H18" s="31">
        <f>Oct!H18+G18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0</v>
      </c>
      <c r="E19" s="8"/>
      <c r="F19" s="31">
        <f>(Jul!E19*5)+(Aug!E19*4)+(Sep!E19*3)+(Oct!E19*2)+(Nov!E19*1)</f>
        <v>0</v>
      </c>
      <c r="G19" s="8"/>
      <c r="H19" s="31">
        <f>Oct!H19+G19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(Jul!C20*5)+(Aug!C20*4)+(Sep!C20*3)+(Oct!C20*2)+(Nov!C20*1)</f>
        <v>0</v>
      </c>
      <c r="E20" s="8"/>
      <c r="F20" s="31">
        <f>(Jul!E20*5)+(Aug!E20*4)+(Sep!E20*3)+(Oct!E20*2)+(Nov!E20*1)</f>
        <v>0</v>
      </c>
      <c r="G20" s="8"/>
      <c r="H20" s="31">
        <f>Oct!H20+G20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(Jul!C21*5)+(Aug!C21*4)+(Sep!C21*3)+(Oct!C21*2)+(Nov!C21*1)</f>
        <v>27452</v>
      </c>
      <c r="E21" s="8"/>
      <c r="F21" s="31">
        <f>(Jul!E21*5)+(Aug!E21*4)+(Sep!E21*3)+(Oct!E21*2)+(Nov!E21*1)</f>
        <v>0</v>
      </c>
      <c r="G21" s="8"/>
      <c r="H21" s="31">
        <f>Oct!H21+G21</f>
        <v>65000</v>
      </c>
      <c r="I21" s="31">
        <f t="shared" si="0"/>
        <v>0</v>
      </c>
      <c r="J21" s="31">
        <f t="shared" si="1"/>
        <v>92452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(Jul!C22*5)+(Aug!C22*4)+(Sep!C22*3)+(Oct!C22*2)+(Nov!C22*1)</f>
        <v>11460</v>
      </c>
      <c r="E22" s="8"/>
      <c r="F22" s="31">
        <f>(Jul!E22*5)+(Aug!E22*4)+(Sep!E22*3)+(Oct!E22*2)+(Nov!E22*1)</f>
        <v>0</v>
      </c>
      <c r="G22" s="8"/>
      <c r="H22" s="31">
        <f>Oct!H22+G22</f>
        <v>7244</v>
      </c>
      <c r="I22" s="31">
        <f t="shared" si="0"/>
        <v>0</v>
      </c>
      <c r="J22" s="31">
        <f t="shared" si="1"/>
        <v>18704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(Jul!C23*5)+(Aug!C23*4)+(Sep!C23*3)+(Oct!C23*2)+(Nov!C23*1)</f>
        <v>0</v>
      </c>
      <c r="E23" s="8"/>
      <c r="F23" s="31">
        <f>(Jul!E23*5)+(Aug!E23*4)+(Sep!E23*3)+(Oct!E23*2)+(Nov!E23*1)</f>
        <v>0</v>
      </c>
      <c r="G23" s="8"/>
      <c r="H23" s="31">
        <f>Oct!H23+G23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(Jul!C24*5)+(Aug!C24*4)+(Sep!C24*3)+(Oct!C24*2)+(Nov!C24*1)</f>
        <v>0</v>
      </c>
      <c r="E24" s="8"/>
      <c r="F24" s="31">
        <f>(Jul!E24*5)+(Aug!E24*4)+(Sep!E24*3)+(Oct!E24*2)+(Nov!E24*1)</f>
        <v>0</v>
      </c>
      <c r="G24" s="8"/>
      <c r="H24" s="31">
        <f>Oct!H24+G24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(Jul!C25*5)+(Aug!C25*4)+(Sep!C25*3)+(Oct!C25*2)+(Nov!C25*1)</f>
        <v>0</v>
      </c>
      <c r="E25" s="8"/>
      <c r="F25" s="31">
        <f>(Jul!E25*5)+(Aug!E25*4)+(Sep!E25*3)+(Oct!E25*2)+(Nov!E25*1)</f>
        <v>0</v>
      </c>
      <c r="G25" s="8"/>
      <c r="H25" s="31">
        <f>Oct!H25+G25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(Jul!C26*5)+(Aug!C26*4)+(Sep!C26*3)+(Oct!C26*2)+(Nov!C26*1)</f>
        <v>0</v>
      </c>
      <c r="E26" s="8"/>
      <c r="F26" s="31">
        <f>(Jul!E26*5)+(Aug!E26*4)+(Sep!E26*3)+(Oct!E26*2)+(Nov!E26*1)</f>
        <v>0</v>
      </c>
      <c r="G26" s="8"/>
      <c r="H26" s="31">
        <f>Oct!H26+G26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5448</v>
      </c>
      <c r="D27" s="31">
        <f>(Jul!C27*5)+(Aug!C27*4)+(Sep!C27*3)+(Oct!C27*2)+(Nov!C27*1)</f>
        <v>20125</v>
      </c>
      <c r="E27" s="8"/>
      <c r="F27" s="31">
        <f>(Jul!E27*5)+(Aug!E27*4)+(Sep!E27*3)+(Oct!E27*2)+(Nov!E27*1)</f>
        <v>0</v>
      </c>
      <c r="G27" s="8">
        <v>23426</v>
      </c>
      <c r="H27" s="31">
        <f>Oct!H27+G27</f>
        <v>31405</v>
      </c>
      <c r="I27" s="31">
        <f t="shared" si="0"/>
        <v>28874</v>
      </c>
      <c r="J27" s="31">
        <f t="shared" si="1"/>
        <v>51530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(Jul!C28*5)+(Aug!C28*4)+(Sep!C28*3)+(Oct!C28*2)+(Nov!C28*1)</f>
        <v>0</v>
      </c>
      <c r="E28" s="8"/>
      <c r="F28" s="31">
        <f>(Jul!E28*5)+(Aug!E28*4)+(Sep!E28*3)+(Oct!E28*2)+(Nov!E28*1)</f>
        <v>0</v>
      </c>
      <c r="G28" s="8"/>
      <c r="H28" s="31">
        <f>Oct!H28+G28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(Jul!C29*5)+(Aug!C29*4)+(Sep!C29*3)+(Oct!C29*2)+(Nov!C29*1)</f>
        <v>0</v>
      </c>
      <c r="E29" s="8"/>
      <c r="F29" s="31">
        <f>(Jul!E29*5)+(Aug!E29*4)+(Sep!E29*3)+(Oct!E29*2)+(Nov!E29*1)</f>
        <v>0</v>
      </c>
      <c r="G29" s="8"/>
      <c r="H29" s="31">
        <f>Oct!H29+G29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(Jul!C30*5)+(Aug!C30*4)+(Sep!C30*3)+(Oct!C30*2)+(Nov!C30*1)</f>
        <v>0</v>
      </c>
      <c r="E30" s="8"/>
      <c r="F30" s="31">
        <f>(Jul!E30*5)+(Aug!E30*4)+(Sep!E30*3)+(Oct!E30*2)+(Nov!E30*1)</f>
        <v>0</v>
      </c>
      <c r="G30" s="8"/>
      <c r="H30" s="31">
        <f>Oct!H30+G30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1522</v>
      </c>
      <c r="D31" s="31">
        <f>(Jul!C31*5)+(Aug!C31*4)+(Sep!C31*3)+(Oct!C31*2)+(Nov!C31*1)</f>
        <v>1522</v>
      </c>
      <c r="E31" s="8"/>
      <c r="F31" s="31">
        <f>(Jul!E31*5)+(Aug!E31*4)+(Sep!E31*3)+(Oct!E31*2)+(Nov!E31*1)</f>
        <v>0</v>
      </c>
      <c r="G31" s="8">
        <v>9136</v>
      </c>
      <c r="H31" s="31">
        <f>Oct!H31+G31</f>
        <v>9136</v>
      </c>
      <c r="I31" s="31">
        <f t="shared" si="0"/>
        <v>10658</v>
      </c>
      <c r="J31" s="31">
        <f t="shared" si="1"/>
        <v>10658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(Jul!C32*5)+(Aug!C32*4)+(Sep!C32*3)+(Oct!C32*2)+(Nov!C32*1)</f>
        <v>0</v>
      </c>
      <c r="E32" s="8"/>
      <c r="F32" s="31">
        <f>(Jul!E32*5)+(Aug!E32*4)+(Sep!E32*3)+(Oct!E32*2)+(Nov!E32*1)</f>
        <v>0</v>
      </c>
      <c r="G32" s="8"/>
      <c r="H32" s="31">
        <f>Oct!H32+G32</f>
        <v>140</v>
      </c>
      <c r="I32" s="31">
        <f t="shared" si="0"/>
        <v>0</v>
      </c>
      <c r="J32" s="31">
        <f t="shared" si="1"/>
        <v>140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(Jul!C33*5)+(Aug!C33*4)+(Sep!C33*3)+(Oct!C33*2)+(Nov!C33*1)</f>
        <v>0</v>
      </c>
      <c r="E33" s="8"/>
      <c r="F33" s="31">
        <f>(Jul!E33*5)+(Aug!E33*4)+(Sep!E33*3)+(Oct!E33*2)+(Nov!E33*1)</f>
        <v>0</v>
      </c>
      <c r="G33" s="8"/>
      <c r="H33" s="31">
        <f>Oct!H33+G33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(Jul!C34*5)+(Aug!C34*4)+(Sep!C34*3)+(Oct!C34*2)+(Nov!C34*1)</f>
        <v>0</v>
      </c>
      <c r="E34" s="8"/>
      <c r="F34" s="31">
        <f>(Jul!E34*5)+(Aug!E34*4)+(Sep!E34*3)+(Oct!E34*2)+(Nov!E34*1)</f>
        <v>0</v>
      </c>
      <c r="G34" s="8"/>
      <c r="H34" s="31">
        <f>Oct!H34+G34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2937</v>
      </c>
      <c r="D35" s="31">
        <f>(Jul!C35*5)+(Aug!C35*4)+(Sep!C35*3)+(Oct!C35*2)+(Nov!C35*1)</f>
        <v>19909</v>
      </c>
      <c r="E35" s="8"/>
      <c r="F35" s="31">
        <f>(Jul!E35*5)+(Aug!E35*4)+(Sep!E35*3)+(Oct!E35*2)+(Nov!E35*1)</f>
        <v>0</v>
      </c>
      <c r="G35" s="8">
        <v>13014</v>
      </c>
      <c r="H35" s="31">
        <f>Oct!H35+G35</f>
        <v>28546</v>
      </c>
      <c r="I35" s="31">
        <f t="shared" si="0"/>
        <v>15951</v>
      </c>
      <c r="J35" s="31">
        <f t="shared" si="1"/>
        <v>48455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(Jul!C36*5)+(Aug!C36*4)+(Sep!C36*3)+(Oct!C36*2)+(Nov!C36*1)</f>
        <v>560</v>
      </c>
      <c r="E36" s="8"/>
      <c r="F36" s="31">
        <f>(Jul!E36*5)+(Aug!E36*4)+(Sep!E36*3)+(Oct!E36*2)+(Nov!E36*1)</f>
        <v>0</v>
      </c>
      <c r="G36" s="8"/>
      <c r="H36" s="31">
        <f>Oct!H36+G36</f>
        <v>280</v>
      </c>
      <c r="I36" s="31">
        <f t="shared" si="0"/>
        <v>0</v>
      </c>
      <c r="J36" s="31">
        <f t="shared" si="1"/>
        <v>840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(Jul!C37*5)+(Aug!C37*4)+(Sep!C37*3)+(Oct!C37*2)+(Nov!C37*1)</f>
        <v>0</v>
      </c>
      <c r="E37" s="8"/>
      <c r="F37" s="31">
        <f>(Jul!E37*5)+(Aug!E37*4)+(Sep!E37*3)+(Oct!E37*2)+(Nov!E37*1)</f>
        <v>0</v>
      </c>
      <c r="G37" s="8"/>
      <c r="H37" s="31">
        <f>Oct!H37+G37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508</v>
      </c>
      <c r="D38" s="31">
        <f>(Jul!C38*5)+(Aug!C38*4)+(Sep!C38*3)+(Oct!C38*2)+(Nov!C38*1)</f>
        <v>14121</v>
      </c>
      <c r="E38" s="8"/>
      <c r="F38" s="31">
        <f>(Jul!E38*5)+(Aug!E38*4)+(Sep!E38*3)+(Oct!E38*2)+(Nov!E38*1)</f>
        <v>0</v>
      </c>
      <c r="G38" s="8">
        <v>1016</v>
      </c>
      <c r="H38" s="31">
        <f>Oct!H38+G38</f>
        <v>13263</v>
      </c>
      <c r="I38" s="31">
        <f t="shared" si="0"/>
        <v>1524</v>
      </c>
      <c r="J38" s="31">
        <f t="shared" si="1"/>
        <v>27384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1705</v>
      </c>
      <c r="D39" s="31">
        <f>(Jul!C39*5)+(Aug!C39*4)+(Sep!C39*3)+(Oct!C39*2)+(Nov!C39*1)</f>
        <v>17909</v>
      </c>
      <c r="E39" s="8"/>
      <c r="F39" s="31">
        <f>(Jul!E39*5)+(Aug!E39*4)+(Sep!E39*3)+(Oct!E39*2)+(Nov!E39*1)</f>
        <v>0</v>
      </c>
      <c r="G39" s="8">
        <v>5116</v>
      </c>
      <c r="H39" s="31">
        <f>Oct!H39+G39</f>
        <v>124253</v>
      </c>
      <c r="I39" s="31">
        <f t="shared" si="0"/>
        <v>6821</v>
      </c>
      <c r="J39" s="31">
        <f t="shared" si="1"/>
        <v>142162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0</v>
      </c>
      <c r="E40" s="8"/>
      <c r="F40" s="31">
        <f>(Jul!E40*5)+(Aug!E40*4)+(Sep!E40*3)+(Oct!E40*2)+(Nov!E40*1)</f>
        <v>0</v>
      </c>
      <c r="G40" s="8"/>
      <c r="H40" s="31">
        <f>Oct!H40+G40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(Jul!C41*5)+(Aug!C41*4)+(Sep!C41*3)+(Oct!C41*2)+(Nov!C41*1)</f>
        <v>0</v>
      </c>
      <c r="E41" s="8"/>
      <c r="F41" s="31">
        <f>(Jul!E41*5)+(Aug!E41*4)+(Sep!E41*3)+(Oct!E41*2)+(Nov!E41*1)</f>
        <v>0</v>
      </c>
      <c r="G41" s="8"/>
      <c r="H41" s="31">
        <f>Oct!H41+G41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(Jul!C42*5)+(Aug!C42*4)+(Sep!C42*3)+(Oct!C42*2)+(Nov!C42*1)</f>
        <v>0</v>
      </c>
      <c r="E42" s="8"/>
      <c r="F42" s="31">
        <f>(Jul!E42*5)+(Aug!E42*4)+(Sep!E42*3)+(Oct!E42*2)+(Nov!E42*1)</f>
        <v>0</v>
      </c>
      <c r="G42" s="8"/>
      <c r="H42" s="31">
        <f>Oct!H42+G42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(Jul!C43*5)+(Aug!C43*4)+(Sep!C43*3)+(Oct!C43*2)+(Nov!C43*1)</f>
        <v>3948</v>
      </c>
      <c r="E43" s="8"/>
      <c r="F43" s="31">
        <f>(Jul!E43*5)+(Aug!E43*4)+(Sep!E43*3)+(Oct!E43*2)+(Nov!E43*1)</f>
        <v>0</v>
      </c>
      <c r="G43" s="8"/>
      <c r="H43" s="31">
        <f>Oct!H43+G43</f>
        <v>9825</v>
      </c>
      <c r="I43" s="31">
        <f t="shared" si="0"/>
        <v>0</v>
      </c>
      <c r="J43" s="31">
        <f t="shared" si="1"/>
        <v>13773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(Jul!C44*5)+(Aug!C44*4)+(Sep!C44*3)+(Oct!C44*2)+(Nov!C44*1)</f>
        <v>24490</v>
      </c>
      <c r="E44" s="8"/>
      <c r="F44" s="31">
        <f>(Jul!E44*5)+(Aug!E44*4)+(Sep!E44*3)+(Oct!E44*2)+(Nov!E44*1)</f>
        <v>0</v>
      </c>
      <c r="G44" s="8"/>
      <c r="H44" s="31">
        <f>Oct!H44+G44</f>
        <v>30566</v>
      </c>
      <c r="I44" s="31">
        <f t="shared" si="0"/>
        <v>0</v>
      </c>
      <c r="J44" s="31">
        <f t="shared" si="1"/>
        <v>55056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(Jul!C45*5)+(Aug!C45*4)+(Sep!C45*3)+(Oct!C45*2)+(Nov!C45*1)</f>
        <v>0</v>
      </c>
      <c r="E45" s="8"/>
      <c r="F45" s="31">
        <f>(Jul!E45*5)+(Aug!E45*4)+(Sep!E45*3)+(Oct!E45*2)+(Nov!E45*1)</f>
        <v>0</v>
      </c>
      <c r="G45" s="8"/>
      <c r="H45" s="31">
        <f>Oct!H45+G45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4185</v>
      </c>
      <c r="E46" s="8"/>
      <c r="F46" s="31">
        <f>(Jul!E46*5)+(Aug!E46*4)+(Sep!E46*3)+(Oct!E46*2)+(Nov!E46*1)</f>
        <v>0</v>
      </c>
      <c r="G46" s="8"/>
      <c r="H46" s="31">
        <f>Oct!H46+G46</f>
        <v>2541</v>
      </c>
      <c r="I46" s="31">
        <f t="shared" si="0"/>
        <v>0</v>
      </c>
      <c r="J46" s="31">
        <f t="shared" si="1"/>
        <v>6726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(Jul!C47*5)+(Aug!C47*4)+(Sep!C47*3)+(Oct!C47*2)+(Nov!C47*1)</f>
        <v>0</v>
      </c>
      <c r="E47" s="8"/>
      <c r="F47" s="31">
        <f>(Jul!E47*5)+(Aug!E47*4)+(Sep!E47*3)+(Oct!E47*2)+(Nov!E47*1)</f>
        <v>0</v>
      </c>
      <c r="G47" s="8"/>
      <c r="H47" s="31">
        <f>Oct!H47+G47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(Jul!C48*5)+(Aug!C48*4)+(Sep!C48*3)+(Oct!C48*2)+(Nov!C48*1)</f>
        <v>0</v>
      </c>
      <c r="E48" s="8"/>
      <c r="F48" s="31">
        <f>(Jul!E48*5)+(Aug!E48*4)+(Sep!E48*3)+(Oct!E48*2)+(Nov!E48*1)</f>
        <v>0</v>
      </c>
      <c r="G48" s="8"/>
      <c r="H48" s="31">
        <f>Oct!H48+G48</f>
        <v>0</v>
      </c>
      <c r="I48" s="31">
        <f t="shared" si="0"/>
        <v>0</v>
      </c>
      <c r="J48" s="31">
        <f t="shared" si="1"/>
        <v>0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(Jul!C49*5)+(Aug!C49*4)+(Sep!C49*3)+(Oct!C49*2)+(Nov!C49*1)</f>
        <v>560</v>
      </c>
      <c r="E49" s="8"/>
      <c r="F49" s="31">
        <f>(Jul!E49*5)+(Aug!E49*4)+(Sep!E49*3)+(Oct!E49*2)+(Nov!E49*1)</f>
        <v>0</v>
      </c>
      <c r="G49" s="8"/>
      <c r="H49" s="31">
        <f>Oct!H49+G49</f>
        <v>420</v>
      </c>
      <c r="I49" s="31">
        <f t="shared" si="0"/>
        <v>0</v>
      </c>
      <c r="J49" s="31">
        <f t="shared" si="1"/>
        <v>980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(Jul!C50*5)+(Aug!C50*4)+(Sep!C50*3)+(Oct!C50*2)+(Nov!C50*1)</f>
        <v>0</v>
      </c>
      <c r="E50" s="8"/>
      <c r="F50" s="31">
        <f>(Jul!E50*5)+(Aug!E50*4)+(Sep!E50*3)+(Oct!E50*2)+(Nov!E50*1)</f>
        <v>0</v>
      </c>
      <c r="G50" s="8"/>
      <c r="H50" s="31">
        <f>Oct!H50+G50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(Jul!C51*5)+(Aug!C51*4)+(Sep!C51*3)+(Oct!C51*2)+(Nov!C51*1)</f>
        <v>560</v>
      </c>
      <c r="E51" s="8"/>
      <c r="F51" s="31">
        <f>(Jul!E51*5)+(Aug!E51*4)+(Sep!E51*3)+(Oct!E51*2)+(Nov!E51*1)</f>
        <v>0</v>
      </c>
      <c r="G51" s="8"/>
      <c r="H51" s="31">
        <f>Oct!H51+G51</f>
        <v>280</v>
      </c>
      <c r="I51" s="31">
        <f t="shared" si="0"/>
        <v>0</v>
      </c>
      <c r="J51" s="31">
        <f t="shared" si="1"/>
        <v>840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0</v>
      </c>
      <c r="E52" s="8"/>
      <c r="F52" s="31">
        <f>(Jul!E52*5)+(Aug!E52*4)+(Sep!E52*3)+(Oct!E52*2)+(Nov!E52*1)</f>
        <v>0</v>
      </c>
      <c r="G52" s="8"/>
      <c r="H52" s="31">
        <f>Oct!H52+G52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936</v>
      </c>
      <c r="E53" s="8"/>
      <c r="F53" s="31">
        <f>(Jul!E53*5)+(Aug!E53*4)+(Sep!E53*3)+(Oct!E53*2)+(Nov!E53*1)</f>
        <v>0</v>
      </c>
      <c r="G53" s="8"/>
      <c r="H53" s="31">
        <f>Oct!H53+G53</f>
        <v>1930</v>
      </c>
      <c r="I53" s="31">
        <f t="shared" si="0"/>
        <v>0</v>
      </c>
      <c r="J53" s="31">
        <f t="shared" si="1"/>
        <v>2866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(Jul!C54*5)+(Aug!C54*4)+(Sep!C54*3)+(Oct!C54*2)+(Nov!C54*1)</f>
        <v>0</v>
      </c>
      <c r="E54" s="8"/>
      <c r="F54" s="31">
        <f>(Jul!E54*5)+(Aug!E54*4)+(Sep!E54*3)+(Oct!E54*2)+(Nov!E54*1)</f>
        <v>0</v>
      </c>
      <c r="G54" s="8"/>
      <c r="H54" s="31">
        <f>Oct!H54+G54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(Jul!C55*5)+(Aug!C55*4)+(Sep!C55*3)+(Oct!C55*2)+(Nov!C55*1)</f>
        <v>2293</v>
      </c>
      <c r="E55" s="8"/>
      <c r="F55" s="31">
        <f>(Jul!E55*5)+(Aug!E55*4)+(Sep!E55*3)+(Oct!E55*2)+(Nov!E55*1)</f>
        <v>0</v>
      </c>
      <c r="G55" s="8"/>
      <c r="H55" s="31">
        <f>Oct!H55+G55</f>
        <v>1407</v>
      </c>
      <c r="I55" s="31">
        <f t="shared" si="0"/>
        <v>0</v>
      </c>
      <c r="J55" s="31">
        <f t="shared" si="1"/>
        <v>3700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(Jul!C57*5)+(Aug!C57*4)+(Sep!C57*3)+(Oct!C57*2)+(Nov!C57*1)</f>
        <v>0</v>
      </c>
      <c r="E57" s="8"/>
      <c r="F57" s="31">
        <f>(Jul!E57*5)+(Aug!E57*4)+(Sep!E57*3)+(Oct!E57*2)+(Nov!E57*1)</f>
        <v>0</v>
      </c>
      <c r="G57" s="8"/>
      <c r="H57" s="31">
        <f>Oct!H57+G57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(Jul!C58*5)+(Aug!C58*4)+(Sep!C58*3)+(Oct!C58*2)+(Nov!C58*1)</f>
        <v>0</v>
      </c>
      <c r="E58" s="8"/>
      <c r="F58" s="31">
        <f>(Jul!E58*5)+(Aug!E58*4)+(Sep!E58*3)+(Oct!E58*2)+(Nov!E58*1)</f>
        <v>0</v>
      </c>
      <c r="G58" s="8"/>
      <c r="H58" s="31">
        <f>Oct!H58+G58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0</v>
      </c>
      <c r="E59" s="8"/>
      <c r="F59" s="31">
        <f>(Jul!E59*5)+(Aug!E59*4)+(Sep!E59*3)+(Oct!E59*2)+(Nov!E59*1)</f>
        <v>0</v>
      </c>
      <c r="G59" s="8"/>
      <c r="H59" s="31">
        <f>Oct!H59+G59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4752</v>
      </c>
      <c r="D60" s="31">
        <f>(Jul!C60*5)+(Aug!C60*4)+(Sep!C60*3)+(Oct!C60*2)+(Nov!C60*1)</f>
        <v>69504</v>
      </c>
      <c r="E60" s="8"/>
      <c r="F60" s="31">
        <f>(Jul!E60*5)+(Aug!E60*4)+(Sep!E60*3)+(Oct!E60*2)+(Nov!E60*1)</f>
        <v>0</v>
      </c>
      <c r="G60" s="8">
        <v>14465</v>
      </c>
      <c r="H60" s="31">
        <f>Oct!H60+G60</f>
        <v>210104</v>
      </c>
      <c r="I60" s="31">
        <f t="shared" si="0"/>
        <v>19217</v>
      </c>
      <c r="J60" s="31">
        <f t="shared" si="1"/>
        <v>279608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(Jul!C61*5)+(Aug!C61*4)+(Sep!C61*3)+(Oct!C61*2)+(Nov!C61*1)</f>
        <v>0</v>
      </c>
      <c r="E61" s="8"/>
      <c r="F61" s="31">
        <f>(Jul!E61*5)+(Aug!E61*4)+(Sep!E61*3)+(Oct!E61*2)+(Nov!E61*1)</f>
        <v>0</v>
      </c>
      <c r="G61" s="8"/>
      <c r="H61" s="31">
        <f>Oct!H61+G61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(Jul!C62*5)+(Aug!C62*4)+(Sep!C62*3)+(Oct!C62*2)+(Nov!C62*1)</f>
        <v>0</v>
      </c>
      <c r="E62" s="8"/>
      <c r="F62" s="31">
        <f>(Jul!E62*5)+(Aug!E62*4)+(Sep!E62*3)+(Oct!E62*2)+(Nov!E62*1)</f>
        <v>0</v>
      </c>
      <c r="H62" s="31">
        <f>Oct!H62+G62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(Jul!C63*5)+(Aug!C63*4)+(Sep!C63*3)+(Oct!C63*2)+(Nov!C63*1)</f>
        <v>0</v>
      </c>
      <c r="E63" s="8"/>
      <c r="F63" s="31">
        <f>(Jul!E63*5)+(Aug!E63*4)+(Sep!E63*3)+(Oct!E63*2)+(Nov!E63*1)</f>
        <v>0</v>
      </c>
      <c r="G63" s="8"/>
      <c r="H63" s="31">
        <f>Oct!H63+G63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0</v>
      </c>
      <c r="E66" s="8"/>
      <c r="F66" s="31">
        <f>(Jul!E66*5)+(Aug!E66*4)+(Sep!E66*3)+(Oct!E66*2)+(Nov!E66*1)</f>
        <v>0</v>
      </c>
      <c r="G66" s="8"/>
      <c r="H66" s="31">
        <f>Oct!H66+G66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0</v>
      </c>
      <c r="E67" s="8"/>
      <c r="F67" s="31">
        <f>(Jul!E67*5)+(Aug!E67*4)+(Sep!E67*3)+(Oct!E67*2)+(Nov!E67*1)</f>
        <v>0</v>
      </c>
      <c r="G67" s="8"/>
      <c r="H67" s="31">
        <f>Oct!H67+G67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0</v>
      </c>
      <c r="E68" s="8"/>
      <c r="F68" s="31">
        <f>(Jul!E68*5)+(Aug!E68*4)+(Sep!E68*3)+(Oct!E68*2)+(Nov!E68*1)</f>
        <v>0</v>
      </c>
      <c r="G68" s="8"/>
      <c r="H68" s="31">
        <f>Oct!H68+G68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(Jul!C69*5)+(Aug!C69*4)+(Sep!C69*3)+(Oct!C69*2)+(Nov!C69*1)</f>
        <v>0</v>
      </c>
      <c r="E69" s="8"/>
      <c r="F69" s="31">
        <f>(Jul!E69*5)+(Aug!E69*4)+(Sep!E69*3)+(Oct!E69*2)+(Nov!E69*1)</f>
        <v>0</v>
      </c>
      <c r="G69" s="8"/>
      <c r="H69" s="31">
        <f>Oct!H69+G69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(Jul!C70*5)+(Aug!C70*4)+(Sep!C70*3)+(Oct!C70*2)+(Nov!C70*1)</f>
        <v>0</v>
      </c>
      <c r="E70" s="8"/>
      <c r="F70" s="31">
        <f>(Jul!E70*5)+(Aug!E70*4)+(Sep!E70*3)+(Oct!E70*2)+(Nov!E70*1)</f>
        <v>0</v>
      </c>
      <c r="G70" s="8"/>
      <c r="H70" s="31">
        <f>Oct!H70+G70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(Jul!C71*5)+(Aug!C71*4)+(Sep!C71*3)+(Oct!C71*2)+(Nov!C71*1)</f>
        <v>0</v>
      </c>
      <c r="E71" s="8"/>
      <c r="F71" s="31">
        <f>(Jul!E71*5)+(Aug!E71*4)+(Sep!E71*3)+(Oct!E71*2)+(Nov!E71*1)</f>
        <v>0</v>
      </c>
      <c r="G71" s="8"/>
      <c r="H71" s="31">
        <f>Oct!H71+G71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>SUM(C32:C71)</f>
        <v>9902</v>
      </c>
      <c r="D72" s="32">
        <f t="shared" ref="D72:J72" si="4">SUM(D5:D31)</f>
        <v>239770</v>
      </c>
      <c r="E72" s="32">
        <f t="shared" si="4"/>
        <v>0</v>
      </c>
      <c r="F72" s="32">
        <f t="shared" si="4"/>
        <v>360</v>
      </c>
      <c r="G72" s="32">
        <f t="shared" si="4"/>
        <v>165405</v>
      </c>
      <c r="H72" s="32">
        <f t="shared" si="4"/>
        <v>796204</v>
      </c>
      <c r="I72" s="32">
        <f t="shared" si="4"/>
        <v>188845</v>
      </c>
      <c r="J72" s="32">
        <f t="shared" si="4"/>
        <v>1036334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9902</v>
      </c>
      <c r="D73" s="32">
        <f t="shared" si="5"/>
        <v>158975</v>
      </c>
      <c r="E73" s="32">
        <f t="shared" si="5"/>
        <v>0</v>
      </c>
      <c r="F73" s="32">
        <f t="shared" si="5"/>
        <v>0</v>
      </c>
      <c r="G73" s="32">
        <f t="shared" si="5"/>
        <v>33611</v>
      </c>
      <c r="H73" s="32">
        <f t="shared" si="5"/>
        <v>423555</v>
      </c>
      <c r="I73" s="32">
        <f t="shared" si="5"/>
        <v>43513</v>
      </c>
      <c r="J73" s="32">
        <f t="shared" si="5"/>
        <v>582530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19804</v>
      </c>
      <c r="D74" s="32">
        <f t="shared" ref="D74:J74" si="6">SUM(D72:D73)</f>
        <v>398745</v>
      </c>
      <c r="E74" s="32">
        <f t="shared" si="6"/>
        <v>0</v>
      </c>
      <c r="F74" s="32">
        <f t="shared" si="6"/>
        <v>360</v>
      </c>
      <c r="G74" s="32">
        <f t="shared" si="6"/>
        <v>199016</v>
      </c>
      <c r="H74" s="32">
        <f t="shared" si="6"/>
        <v>1219759</v>
      </c>
      <c r="I74" s="32">
        <f t="shared" si="6"/>
        <v>232358</v>
      </c>
      <c r="J74" s="32">
        <f t="shared" si="6"/>
        <v>1618864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"/>
  <sheetViews>
    <sheetView workbookViewId="0">
      <pane ySplit="4" topLeftCell="A63" activePane="bottomLeft" state="frozen"/>
      <selection pane="bottomLeft" activeCell="E65" sqref="E65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132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(Jul!C5*6)+(Aug!C5*5)+(Sep!C5*4)+(Oct!C5*3)+(Nov!C5*2)+(Dec!C5*1)</f>
        <v>0</v>
      </c>
      <c r="E5" s="8"/>
      <c r="F5" s="31">
        <f>(Jul!E5*6)+(Aug!E5*5)+(Sep!E5*4)+(Oct!E5*3)+(Nov!E5*2)+(Dec!E5*1)</f>
        <v>0</v>
      </c>
      <c r="G5" s="8"/>
      <c r="H5" s="31">
        <f>Nov!H5+G5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(Jul!C6*6)+(Aug!C6*5)+(Sep!C6*4)+(Oct!C6*3)+(Nov!C6*2)+(Dec!C6*1)</f>
        <v>0</v>
      </c>
      <c r="E6" s="8"/>
      <c r="F6" s="31">
        <f>(Jul!E6*6)+(Aug!E6*5)+(Sep!E6*4)+(Oct!E6*3)+(Nov!E6*2)+(Dec!E6*1)</f>
        <v>0</v>
      </c>
      <c r="G6" s="8"/>
      <c r="H6" s="31">
        <f>Nov!H6+G6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(Jul!C7*6)+(Aug!C7*5)+(Sep!C7*4)+(Oct!C7*3)+(Nov!C7*2)+(Dec!C7*1)</f>
        <v>0</v>
      </c>
      <c r="E7" s="8"/>
      <c r="F7" s="31">
        <f>(Jul!E7*6)+(Aug!E7*5)+(Sep!E7*4)+(Oct!E7*3)+(Nov!E7*2)+(Dec!E7*1)</f>
        <v>0</v>
      </c>
      <c r="G7" s="8"/>
      <c r="H7" s="31">
        <f>Nov!H7+G7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(Jul!C8*6)+(Aug!C8*5)+(Sep!C8*4)+(Oct!C8*3)+(Nov!C8*2)+(Dec!C8*1)</f>
        <v>3395</v>
      </c>
      <c r="E8" s="8"/>
      <c r="F8" s="31">
        <f>(Jul!E8*6)+(Aug!E8*5)+(Sep!E8*4)+(Oct!E8*3)+(Nov!E8*2)+(Dec!E8*1)</f>
        <v>0</v>
      </c>
      <c r="G8" s="8"/>
      <c r="H8" s="31">
        <f>Nov!H8+G8</f>
        <v>17152</v>
      </c>
      <c r="I8" s="31">
        <f t="shared" si="0"/>
        <v>0</v>
      </c>
      <c r="J8" s="31">
        <f t="shared" si="1"/>
        <v>20547</v>
      </c>
    </row>
    <row r="9" spans="1:10" s="1" customFormat="1" ht="15.75" customHeight="1" x14ac:dyDescent="0.2">
      <c r="A9" s="5" t="s">
        <v>27</v>
      </c>
      <c r="B9" s="6" t="s">
        <v>22</v>
      </c>
      <c r="C9" s="7">
        <v>8706</v>
      </c>
      <c r="D9" s="31">
        <f>(Jul!C9*6)+(Aug!C9*5)+(Sep!C9*4)+(Oct!C9*3)+(Nov!C9*2)+(Dec!C9*1)</f>
        <v>188739</v>
      </c>
      <c r="E9" s="8"/>
      <c r="F9" s="31">
        <f>(Jul!E9*6)+(Aug!E9*5)+(Sep!E9*4)+(Oct!E9*3)+(Nov!E9*2)+(Dec!E9*1)</f>
        <v>0</v>
      </c>
      <c r="G9" s="8">
        <v>35263</v>
      </c>
      <c r="H9" s="31">
        <f>Nov!H9+G9</f>
        <v>540163</v>
      </c>
      <c r="I9" s="31">
        <f t="shared" si="0"/>
        <v>43969</v>
      </c>
      <c r="J9" s="31">
        <f t="shared" si="1"/>
        <v>728902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(Jul!C10*6)+(Aug!C10*5)+(Sep!C10*4)+(Oct!C10*3)+(Nov!C10*2)+(Dec!C10*1)</f>
        <v>0</v>
      </c>
      <c r="E10" s="8"/>
      <c r="F10" s="31">
        <f>(Jul!E10*6)+(Aug!E10*5)+(Sep!E10*4)+(Oct!E10*3)+(Nov!E10*2)+(Dec!E10*1)</f>
        <v>0</v>
      </c>
      <c r="G10" s="8"/>
      <c r="H10" s="31">
        <f>Nov!H10+G10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368</v>
      </c>
      <c r="D11" s="31">
        <f>(Jul!C11*6)+(Aug!C11*5)+(Sep!C11*4)+(Oct!C11*3)+(Nov!C11*2)+(Dec!C11*1)</f>
        <v>58880</v>
      </c>
      <c r="E11" s="8"/>
      <c r="F11" s="31">
        <f>(Jul!E11*6)+(Aug!E11*5)+(Sep!E11*4)+(Oct!E11*3)+(Nov!E11*2)+(Dec!E11*1)</f>
        <v>450</v>
      </c>
      <c r="G11" s="8">
        <v>3407</v>
      </c>
      <c r="H11" s="31">
        <f>Nov!H11+G11</f>
        <v>139835</v>
      </c>
      <c r="I11" s="31">
        <f t="shared" si="0"/>
        <v>3775</v>
      </c>
      <c r="J11" s="31">
        <f t="shared" si="1"/>
        <v>199165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(Jul!C12*6)+(Aug!C12*5)+(Sep!C12*4)+(Oct!C12*3)+(Nov!C12*2)+(Dec!C12*1)</f>
        <v>0</v>
      </c>
      <c r="E12" s="8"/>
      <c r="F12" s="31">
        <f>(Jul!E12*6)+(Aug!E12*5)+(Sep!E12*4)+(Oct!E12*3)+(Nov!E12*2)+(Dec!E12*1)</f>
        <v>0</v>
      </c>
      <c r="G12" s="8"/>
      <c r="H12" s="31">
        <f>Nov!H12+G12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2415</v>
      </c>
      <c r="D13" s="31">
        <f>(Jul!C13*6)+(Aug!C13*5)+(Sep!C13*4)+(Oct!C13*3)+(Nov!C13*2)+(Dec!C13*1)</f>
        <v>8348</v>
      </c>
      <c r="E13" s="8"/>
      <c r="F13" s="31">
        <f>(Jul!E13*6)+(Aug!E13*5)+(Sep!E13*4)+(Oct!E13*3)+(Nov!E13*2)+(Dec!E13*1)</f>
        <v>0</v>
      </c>
      <c r="G13" s="8">
        <v>15677</v>
      </c>
      <c r="H13" s="31">
        <f>Nov!H13+G13</f>
        <v>40616</v>
      </c>
      <c r="I13" s="31">
        <f t="shared" si="0"/>
        <v>18092</v>
      </c>
      <c r="J13" s="31">
        <f t="shared" si="1"/>
        <v>48964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(Jul!C14*6)+(Aug!C14*5)+(Sep!C14*4)+(Oct!C14*3)+(Nov!C14*2)+(Dec!C14*1)</f>
        <v>0</v>
      </c>
      <c r="E14" s="8"/>
      <c r="F14" s="31">
        <f>(Jul!E14*6)+(Aug!E14*5)+(Sep!E14*4)+(Oct!E14*3)+(Nov!E14*2)+(Dec!E14*1)</f>
        <v>0</v>
      </c>
      <c r="G14" s="8"/>
      <c r="H14" s="31">
        <f>Nov!H14+G14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533</v>
      </c>
      <c r="D15" s="31">
        <f>(Jul!C15*6)+(Aug!C15*5)+(Sep!C15*4)+(Oct!C15*3)+(Nov!C15*2)+(Dec!C15*1)</f>
        <v>533</v>
      </c>
      <c r="E15" s="8"/>
      <c r="F15" s="31">
        <f>(Jul!E15*6)+(Aug!E15*5)+(Sep!E15*4)+(Oct!E15*3)+(Nov!E15*2)+(Dec!E15*1)</f>
        <v>0</v>
      </c>
      <c r="G15" s="8">
        <v>2891</v>
      </c>
      <c r="H15" s="31">
        <f>Nov!H15+G15</f>
        <v>2891</v>
      </c>
      <c r="I15" s="31">
        <f t="shared" si="0"/>
        <v>3424</v>
      </c>
      <c r="J15" s="31">
        <f t="shared" si="1"/>
        <v>3424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(Jul!C16*6)+(Aug!C16*5)+(Sep!C16*4)+(Oct!C16*3)+(Nov!C16*2)+(Dec!C16*1)</f>
        <v>0</v>
      </c>
      <c r="E16" s="8"/>
      <c r="F16" s="31">
        <f>(Jul!E16*6)+(Aug!E16*5)+(Sep!E16*4)+(Oct!E16*3)+(Nov!E16*2)+(Dec!E16*1)</f>
        <v>0</v>
      </c>
      <c r="G16" s="8"/>
      <c r="H16" s="31">
        <f>Nov!H16+G16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(Jul!C17*6)+(Aug!C17*5)+(Sep!C17*4)+(Oct!C17*3)+(Nov!C17*2)+(Dec!C17*1)</f>
        <v>0</v>
      </c>
      <c r="E17" s="8"/>
      <c r="F17" s="31">
        <f>(Jul!E17*6)+(Aug!E17*5)+(Sep!E17*4)+(Oct!E17*3)+(Nov!E17*2)+(Dec!E17*1)</f>
        <v>0</v>
      </c>
      <c r="G17" s="8"/>
      <c r="H17" s="31">
        <f>Nov!H17+G17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(Jul!C18*6)+(Aug!C18*5)+(Sep!C18*4)+(Oct!C18*3)+(Nov!C18*2)+(Dec!C18*1)</f>
        <v>0</v>
      </c>
      <c r="E18" s="8"/>
      <c r="F18" s="31">
        <f>(Jul!E18*6)+(Aug!E18*5)+(Sep!E18*4)+(Oct!E18*3)+(Nov!E18*2)+(Dec!E18*1)</f>
        <v>0</v>
      </c>
      <c r="G18" s="8"/>
      <c r="H18" s="31">
        <f>Nov!H18+G18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0</v>
      </c>
      <c r="E19" s="8"/>
      <c r="F19" s="31">
        <f>(Jul!E19*6)+(Aug!E19*5)+(Sep!E19*4)+(Oct!E19*3)+(Nov!E19*2)+(Dec!E19*1)</f>
        <v>0</v>
      </c>
      <c r="G19" s="8"/>
      <c r="H19" s="31">
        <f>Nov!H19+G19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(Jul!C20*6)+(Aug!C20*5)+(Sep!C20*4)+(Oct!C20*3)+(Nov!C20*2)+(Dec!C20*1)</f>
        <v>0</v>
      </c>
      <c r="E20" s="8"/>
      <c r="F20" s="31">
        <f>(Jul!E20*6)+(Aug!E20*5)+(Sep!E20*4)+(Oct!E20*3)+(Nov!E20*2)+(Dec!E20*1)</f>
        <v>0</v>
      </c>
      <c r="G20" s="8"/>
      <c r="H20" s="31">
        <f>Nov!H20+G20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2045</v>
      </c>
      <c r="D21" s="31">
        <f>(Jul!C21*6)+(Aug!C21*5)+(Sep!C21*4)+(Oct!C21*3)+(Nov!C21*2)+(Dec!C21*1)</f>
        <v>36996</v>
      </c>
      <c r="E21" s="8"/>
      <c r="F21" s="31">
        <f>(Jul!E21*6)+(Aug!E21*5)+(Sep!E21*4)+(Oct!E21*3)+(Nov!E21*2)+(Dec!E21*1)</f>
        <v>0</v>
      </c>
      <c r="G21" s="8">
        <v>2012</v>
      </c>
      <c r="H21" s="31">
        <f>Nov!H21+G21</f>
        <v>67012</v>
      </c>
      <c r="I21" s="31">
        <f t="shared" si="0"/>
        <v>4057</v>
      </c>
      <c r="J21" s="31">
        <f t="shared" si="1"/>
        <v>104008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1718</v>
      </c>
      <c r="D22" s="31">
        <f>(Jul!C22*6)+(Aug!C22*5)+(Sep!C22*4)+(Oct!C22*3)+(Nov!C22*2)+(Dec!C22*1)</f>
        <v>15470</v>
      </c>
      <c r="E22" s="8"/>
      <c r="F22" s="31">
        <f>(Jul!E22*6)+(Aug!E22*5)+(Sep!E22*4)+(Oct!E22*3)+(Nov!E22*2)+(Dec!E22*1)</f>
        <v>0</v>
      </c>
      <c r="G22" s="8">
        <v>8175</v>
      </c>
      <c r="H22" s="31">
        <f>Nov!H22+G22</f>
        <v>15419</v>
      </c>
      <c r="I22" s="31">
        <f t="shared" si="0"/>
        <v>9893</v>
      </c>
      <c r="J22" s="31">
        <f t="shared" si="1"/>
        <v>30889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(Jul!C23*6)+(Aug!C23*5)+(Sep!C23*4)+(Oct!C23*3)+(Nov!C23*2)+(Dec!C23*1)</f>
        <v>0</v>
      </c>
      <c r="E23" s="8"/>
      <c r="F23" s="31">
        <f>(Jul!E23*6)+(Aug!E23*5)+(Sep!E23*4)+(Oct!E23*3)+(Nov!E23*2)+(Dec!E23*1)</f>
        <v>0</v>
      </c>
      <c r="G23" s="8"/>
      <c r="H23" s="31">
        <f>Nov!H23+G23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(Jul!C24*6)+(Aug!C24*5)+(Sep!C24*4)+(Oct!C24*3)+(Nov!C24*2)+(Dec!C24*1)</f>
        <v>0</v>
      </c>
      <c r="E24" s="8"/>
      <c r="F24" s="31">
        <f>(Jul!E24*6)+(Aug!E24*5)+(Sep!E24*4)+(Oct!E24*3)+(Nov!E24*2)+(Dec!E24*1)</f>
        <v>0</v>
      </c>
      <c r="G24" s="8"/>
      <c r="H24" s="31">
        <f>Nov!H24+G24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(Jul!C25*6)+(Aug!C25*5)+(Sep!C25*4)+(Oct!C25*3)+(Nov!C25*2)+(Dec!C25*1)</f>
        <v>0</v>
      </c>
      <c r="E25" s="8"/>
      <c r="F25" s="31">
        <f>(Jul!E25*6)+(Aug!E25*5)+(Sep!E25*4)+(Oct!E25*3)+(Nov!E25*2)+(Dec!E25*1)</f>
        <v>0</v>
      </c>
      <c r="G25" s="8"/>
      <c r="H25" s="31">
        <f>Nov!H25+G25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(Jul!C26*6)+(Aug!C26*5)+(Sep!C26*4)+(Oct!C26*3)+(Nov!C26*2)+(Dec!C26*1)</f>
        <v>0</v>
      </c>
      <c r="E26" s="8"/>
      <c r="F26" s="31">
        <f>(Jul!E26*6)+(Aug!E26*5)+(Sep!E26*4)+(Oct!E26*3)+(Nov!E26*2)+(Dec!E26*1)</f>
        <v>0</v>
      </c>
      <c r="G26" s="8"/>
      <c r="H26" s="31">
        <f>Nov!H26+G26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3586</v>
      </c>
      <c r="D27" s="31">
        <f>(Jul!C27*6)+(Aug!C27*5)+(Sep!C27*4)+(Oct!C27*3)+(Nov!C27*2)+(Dec!C27*1)</f>
        <v>33694</v>
      </c>
      <c r="E27" s="8"/>
      <c r="F27" s="31">
        <f>(Jul!E27*6)+(Aug!E27*5)+(Sep!E27*4)+(Oct!E27*3)+(Nov!E27*2)+(Dec!E27*1)</f>
        <v>0</v>
      </c>
      <c r="G27" s="8">
        <v>10591</v>
      </c>
      <c r="H27" s="31">
        <f>Nov!H27+G27</f>
        <v>41996</v>
      </c>
      <c r="I27" s="31">
        <f t="shared" si="0"/>
        <v>14177</v>
      </c>
      <c r="J27" s="31">
        <f t="shared" si="1"/>
        <v>75690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(Jul!C28*6)+(Aug!C28*5)+(Sep!C28*4)+(Oct!C28*3)+(Nov!C28*2)+(Dec!C28*1)</f>
        <v>0</v>
      </c>
      <c r="E28" s="8"/>
      <c r="F28" s="31">
        <f>(Jul!E28*6)+(Aug!E28*5)+(Sep!E28*4)+(Oct!E28*3)+(Nov!E28*2)+(Dec!E28*1)</f>
        <v>0</v>
      </c>
      <c r="G28" s="8"/>
      <c r="H28" s="31">
        <f>Nov!H28+G28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(Jul!C29*6)+(Aug!C29*5)+(Sep!C29*4)+(Oct!C29*3)+(Nov!C29*2)+(Dec!C29*1)</f>
        <v>0</v>
      </c>
      <c r="E29" s="8"/>
      <c r="F29" s="31">
        <f>(Jul!E29*6)+(Aug!E29*5)+(Sep!E29*4)+(Oct!E29*3)+(Nov!E29*2)+(Dec!E29*1)</f>
        <v>0</v>
      </c>
      <c r="G29" s="8"/>
      <c r="H29" s="31">
        <f>Nov!H29+G29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(Jul!C30*6)+(Aug!C30*5)+(Sep!C30*4)+(Oct!C30*3)+(Nov!C30*2)+(Dec!C30*1)</f>
        <v>0</v>
      </c>
      <c r="E30" s="8"/>
      <c r="F30" s="31">
        <f>(Jul!E30*6)+(Aug!E30*5)+(Sep!E30*4)+(Oct!E30*3)+(Nov!E30*2)+(Dec!E30*1)</f>
        <v>0</v>
      </c>
      <c r="G30" s="8"/>
      <c r="H30" s="31">
        <f>Nov!H30+G30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(Jul!C31*6)+(Aug!C31*5)+(Sep!C31*4)+(Oct!C31*3)+(Nov!C31*2)+(Dec!C31*1)</f>
        <v>3044</v>
      </c>
      <c r="E31" s="8"/>
      <c r="F31" s="31">
        <f>(Jul!E31*6)+(Aug!E31*5)+(Sep!E31*4)+(Oct!E31*3)+(Nov!E31*2)+(Dec!E31*1)</f>
        <v>0</v>
      </c>
      <c r="G31" s="8"/>
      <c r="H31" s="31">
        <f>Nov!H31+G31</f>
        <v>9136</v>
      </c>
      <c r="I31" s="31">
        <f t="shared" si="0"/>
        <v>0</v>
      </c>
      <c r="J31" s="31">
        <f t="shared" si="1"/>
        <v>12180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137</v>
      </c>
      <c r="D32" s="31">
        <f>(Jul!C32*6)+(Aug!C32*5)+(Sep!C32*4)+(Oct!C32*3)+(Nov!C32*2)+(Dec!C32*1)</f>
        <v>137</v>
      </c>
      <c r="E32" s="8"/>
      <c r="F32" s="31">
        <f>(Jul!E32*6)+(Aug!E32*5)+(Sep!E32*4)+(Oct!E32*3)+(Nov!E32*2)+(Dec!E32*1)</f>
        <v>0</v>
      </c>
      <c r="G32" s="8">
        <v>270</v>
      </c>
      <c r="H32" s="31">
        <f>Nov!H32+G32</f>
        <v>410</v>
      </c>
      <c r="I32" s="31">
        <f t="shared" si="0"/>
        <v>407</v>
      </c>
      <c r="J32" s="31">
        <f t="shared" si="1"/>
        <v>547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(Jul!C33*6)+(Aug!C33*5)+(Sep!C33*4)+(Oct!C33*3)+(Nov!C33*2)+(Dec!C33*1)</f>
        <v>0</v>
      </c>
      <c r="E33" s="8"/>
      <c r="F33" s="31">
        <f>(Jul!E33*6)+(Aug!E33*5)+(Sep!E33*4)+(Oct!E33*3)+(Nov!E33*2)+(Dec!E33*1)</f>
        <v>0</v>
      </c>
      <c r="G33" s="8"/>
      <c r="H33" s="31">
        <f>Nov!H33+G33</f>
        <v>0</v>
      </c>
      <c r="I33" s="31">
        <f t="shared" si="0"/>
        <v>0</v>
      </c>
      <c r="J33" s="31">
        <f t="shared" si="1"/>
        <v>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0</v>
      </c>
      <c r="E34" s="8"/>
      <c r="F34" s="31">
        <f>(Jul!E34*6)+(Aug!E34*5)+(Sep!E34*4)+(Oct!E34*3)+(Nov!E34*2)+(Dec!E34*1)</f>
        <v>0</v>
      </c>
      <c r="G34" s="8"/>
      <c r="H34" s="31">
        <f>Nov!H34+G34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(Jul!C35*6)+(Aug!C35*5)+(Sep!C35*4)+(Oct!C35*3)+(Nov!C35*2)+(Dec!C35*1)</f>
        <v>28101</v>
      </c>
      <c r="E35" s="8"/>
      <c r="F35" s="31">
        <f>(Jul!E35*6)+(Aug!E35*5)+(Sep!E35*4)+(Oct!E35*3)+(Nov!E35*2)+(Dec!E35*1)</f>
        <v>0</v>
      </c>
      <c r="G35" s="8"/>
      <c r="H35" s="31">
        <f>Nov!H35+G35</f>
        <v>28546</v>
      </c>
      <c r="I35" s="31">
        <f t="shared" si="0"/>
        <v>0</v>
      </c>
      <c r="J35" s="31">
        <f t="shared" si="1"/>
        <v>56647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(Jul!C36*6)+(Aug!C36*5)+(Sep!C36*4)+(Oct!C36*3)+(Nov!C36*2)+(Dec!C36*1)</f>
        <v>700</v>
      </c>
      <c r="E36" s="8"/>
      <c r="F36" s="31">
        <f>(Jul!E36*6)+(Aug!E36*5)+(Sep!E36*4)+(Oct!E36*3)+(Nov!E36*2)+(Dec!E36*1)</f>
        <v>0</v>
      </c>
      <c r="G36" s="8"/>
      <c r="H36" s="31">
        <f>Nov!H36+G36</f>
        <v>280</v>
      </c>
      <c r="I36" s="31">
        <f t="shared" si="0"/>
        <v>0</v>
      </c>
      <c r="J36" s="31">
        <f t="shared" si="1"/>
        <v>980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0</v>
      </c>
      <c r="E37" s="8"/>
      <c r="F37" s="31">
        <f>(Jul!E37*6)+(Aug!E37*5)+(Sep!E37*4)+(Oct!E37*3)+(Nov!E37*2)+(Dec!E37*1)</f>
        <v>0</v>
      </c>
      <c r="G37" s="8"/>
      <c r="H37" s="31">
        <f>Nov!H37+G37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279</v>
      </c>
      <c r="D38" s="31">
        <f>(Jul!C38*6)+(Aug!C38*5)+(Sep!C38*4)+(Oct!C38*3)+(Nov!C38*2)+(Dec!C38*1)</f>
        <v>18788</v>
      </c>
      <c r="E38" s="8"/>
      <c r="F38" s="31">
        <f>(Jul!E38*6)+(Aug!E38*5)+(Sep!E38*4)+(Oct!E38*3)+(Nov!E38*2)+(Dec!E38*1)</f>
        <v>0</v>
      </c>
      <c r="G38" s="8">
        <v>558</v>
      </c>
      <c r="H38" s="31">
        <f>Nov!H38+G38</f>
        <v>13821</v>
      </c>
      <c r="I38" s="31">
        <f t="shared" si="0"/>
        <v>837</v>
      </c>
      <c r="J38" s="31">
        <f t="shared" si="1"/>
        <v>32609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(Jul!C39*6)+(Aug!C39*5)+(Sep!C39*4)+(Oct!C39*3)+(Nov!C39*2)+(Dec!C39*1)</f>
        <v>24043</v>
      </c>
      <c r="E39" s="8"/>
      <c r="F39" s="31">
        <f>(Jul!E39*6)+(Aug!E39*5)+(Sep!E39*4)+(Oct!E39*3)+(Nov!E39*2)+(Dec!E39*1)</f>
        <v>0</v>
      </c>
      <c r="G39" s="8"/>
      <c r="H39" s="31">
        <f>Nov!H39+G39</f>
        <v>124253</v>
      </c>
      <c r="I39" s="31">
        <f t="shared" si="0"/>
        <v>0</v>
      </c>
      <c r="J39" s="31">
        <f t="shared" si="1"/>
        <v>148296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0</v>
      </c>
      <c r="E40" s="8"/>
      <c r="F40" s="31">
        <f>(Jul!E40*6)+(Aug!E40*5)+(Sep!E40*4)+(Oct!E40*3)+(Nov!E40*2)+(Dec!E40*1)</f>
        <v>0</v>
      </c>
      <c r="G40" s="8"/>
      <c r="H40" s="31">
        <f>Nov!H40+G40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(Jul!C41*6)+(Aug!C41*5)+(Sep!C41*4)+(Oct!C41*3)+(Nov!C41*2)+(Dec!C41*1)</f>
        <v>0</v>
      </c>
      <c r="E41" s="8"/>
      <c r="F41" s="31">
        <f>(Jul!E41*6)+(Aug!E41*5)+(Sep!E41*4)+(Oct!E41*3)+(Nov!E41*2)+(Dec!E41*1)</f>
        <v>0</v>
      </c>
      <c r="G41" s="8"/>
      <c r="H41" s="31">
        <f>Nov!H41+G41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(Jul!C42*6)+(Aug!C42*5)+(Sep!C42*4)+(Oct!C42*3)+(Nov!C42*2)+(Dec!C42*1)</f>
        <v>0</v>
      </c>
      <c r="E42" s="8"/>
      <c r="F42" s="31">
        <f>(Jul!E42*6)+(Aug!E42*5)+(Sep!E42*4)+(Oct!E42*3)+(Nov!E42*2)+(Dec!E42*1)</f>
        <v>0</v>
      </c>
      <c r="G42" s="8"/>
      <c r="H42" s="31">
        <f>Nov!H42+G42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(Jul!C43*6)+(Aug!C43*5)+(Sep!C43*4)+(Oct!C43*3)+(Nov!C43*2)+(Dec!C43*1)</f>
        <v>4935</v>
      </c>
      <c r="E43" s="8"/>
      <c r="F43" s="31">
        <f>(Jul!E43*6)+(Aug!E43*5)+(Sep!E43*4)+(Oct!E43*3)+(Nov!E43*2)+(Dec!E43*1)</f>
        <v>0</v>
      </c>
      <c r="G43" s="8"/>
      <c r="H43" s="31">
        <f>Nov!H43+G43</f>
        <v>9825</v>
      </c>
      <c r="I43" s="31">
        <f t="shared" si="0"/>
        <v>0</v>
      </c>
      <c r="J43" s="31">
        <f t="shared" si="1"/>
        <v>14760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(Jul!C44*6)+(Aug!C44*5)+(Sep!C44*4)+(Oct!C44*3)+(Nov!C44*2)+(Dec!C44*1)</f>
        <v>30611</v>
      </c>
      <c r="E44" s="8"/>
      <c r="F44" s="31">
        <f>(Jul!E44*6)+(Aug!E44*5)+(Sep!E44*4)+(Oct!E44*3)+(Nov!E44*2)+(Dec!E44*1)</f>
        <v>0</v>
      </c>
      <c r="G44" s="8"/>
      <c r="H44" s="31">
        <f>Nov!H44+G44</f>
        <v>30566</v>
      </c>
      <c r="I44" s="31">
        <f t="shared" si="0"/>
        <v>0</v>
      </c>
      <c r="J44" s="31">
        <f t="shared" si="1"/>
        <v>61177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0</v>
      </c>
      <c r="E45" s="8"/>
      <c r="F45" s="31">
        <f>(Jul!E45*6)+(Aug!E45*5)+(Sep!E45*4)+(Oct!E45*3)+(Nov!E45*2)+(Dec!E45*1)</f>
        <v>0</v>
      </c>
      <c r="G45" s="8"/>
      <c r="H45" s="31">
        <f>Nov!H45+G45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5022</v>
      </c>
      <c r="E46" s="8"/>
      <c r="F46" s="31">
        <f>(Jul!E46*6)+(Aug!E46*5)+(Sep!E46*4)+(Oct!E46*3)+(Nov!E46*2)+(Dec!E46*1)</f>
        <v>0</v>
      </c>
      <c r="G46" s="8"/>
      <c r="H46" s="31">
        <f>Nov!H46+G46</f>
        <v>2541</v>
      </c>
      <c r="I46" s="31">
        <f t="shared" si="0"/>
        <v>0</v>
      </c>
      <c r="J46" s="31">
        <f t="shared" si="1"/>
        <v>7563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(Jul!C47*6)+(Aug!C47*5)+(Sep!C47*4)+(Oct!C47*3)+(Nov!C47*2)+(Dec!C47*1)</f>
        <v>0</v>
      </c>
      <c r="E47" s="8"/>
      <c r="F47" s="31">
        <f>(Jul!E47*6)+(Aug!E47*5)+(Sep!E47*4)+(Oct!E47*3)+(Nov!E47*2)+(Dec!E47*1)</f>
        <v>0</v>
      </c>
      <c r="G47" s="8"/>
      <c r="H47" s="31">
        <f>Nov!H47+G47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685</v>
      </c>
      <c r="D48" s="31">
        <f>(Jul!C48*6)+(Aug!C48*5)+(Sep!C48*4)+(Oct!C48*3)+(Nov!C48*2)+(Dec!C48*1)</f>
        <v>685</v>
      </c>
      <c r="E48" s="8"/>
      <c r="F48" s="31">
        <f>(Jul!E48*6)+(Aug!E48*5)+(Sep!E48*4)+(Oct!E48*3)+(Nov!E48*2)+(Dec!E48*1)</f>
        <v>0</v>
      </c>
      <c r="G48" s="8">
        <v>2742</v>
      </c>
      <c r="H48" s="31">
        <f>Nov!H48+G48</f>
        <v>2742</v>
      </c>
      <c r="I48" s="31">
        <f t="shared" si="0"/>
        <v>3427</v>
      </c>
      <c r="J48" s="31">
        <f t="shared" si="1"/>
        <v>3427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(Jul!C49*6)+(Aug!C49*5)+(Sep!C49*4)+(Oct!C49*3)+(Nov!C49*2)+(Dec!C49*1)</f>
        <v>700</v>
      </c>
      <c r="E49" s="8"/>
      <c r="F49" s="31">
        <f>(Jul!E49*6)+(Aug!E49*5)+(Sep!E49*4)+(Oct!E49*3)+(Nov!E49*2)+(Dec!E49*1)</f>
        <v>0</v>
      </c>
      <c r="G49" s="8"/>
      <c r="H49" s="31">
        <f>Nov!H49+G49</f>
        <v>420</v>
      </c>
      <c r="I49" s="31">
        <f t="shared" si="0"/>
        <v>0</v>
      </c>
      <c r="J49" s="31">
        <f t="shared" si="1"/>
        <v>1120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(Jul!C50*6)+(Aug!C50*5)+(Sep!C50*4)+(Oct!C50*3)+(Nov!C50*2)+(Dec!C50*1)</f>
        <v>0</v>
      </c>
      <c r="E50" s="8"/>
      <c r="F50" s="31">
        <f>(Jul!E50*6)+(Aug!E50*5)+(Sep!E50*4)+(Oct!E50*3)+(Nov!E50*2)+(Dec!E50*1)</f>
        <v>0</v>
      </c>
      <c r="G50" s="8"/>
      <c r="H50" s="31">
        <f>Nov!H50+G50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281</v>
      </c>
      <c r="D51" s="31">
        <f>(Jul!C51*6)+(Aug!C51*5)+(Sep!C51*4)+(Oct!C51*3)+(Nov!C51*2)+(Dec!C51*1)</f>
        <v>981</v>
      </c>
      <c r="E51" s="8"/>
      <c r="F51" s="31">
        <f>(Jul!E51*6)+(Aug!E51*5)+(Sep!E51*4)+(Oct!E51*3)+(Nov!E51*2)+(Dec!E51*1)</f>
        <v>0</v>
      </c>
      <c r="G51" s="8">
        <v>4130</v>
      </c>
      <c r="H51" s="31">
        <f>Nov!H51+G51</f>
        <v>4410</v>
      </c>
      <c r="I51" s="31">
        <f t="shared" si="0"/>
        <v>4411</v>
      </c>
      <c r="J51" s="31">
        <f t="shared" si="1"/>
        <v>5391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(Jul!C52*6)+(Aug!C52*5)+(Sep!C52*4)+(Oct!C52*3)+(Nov!C52*2)+(Dec!C52*1)</f>
        <v>0</v>
      </c>
      <c r="E52" s="8"/>
      <c r="F52" s="31">
        <f>(Jul!E52*6)+(Aug!E52*5)+(Sep!E52*4)+(Oct!E52*3)+(Nov!E52*2)+(Dec!E52*1)</f>
        <v>0</v>
      </c>
      <c r="G52" s="8"/>
      <c r="H52" s="31">
        <f>Nov!H52+G52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1170</v>
      </c>
      <c r="E53" s="8"/>
      <c r="F53" s="31">
        <f>(Jul!E53*6)+(Aug!E53*5)+(Sep!E53*4)+(Oct!E53*3)+(Nov!E53*2)+(Dec!E53*1)</f>
        <v>0</v>
      </c>
      <c r="G53" s="8"/>
      <c r="H53" s="31">
        <f>Nov!H53+G53</f>
        <v>1930</v>
      </c>
      <c r="I53" s="31">
        <f t="shared" si="0"/>
        <v>0</v>
      </c>
      <c r="J53" s="31">
        <f t="shared" si="1"/>
        <v>3100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0</v>
      </c>
      <c r="E54" s="8"/>
      <c r="F54" s="31">
        <f>(Jul!E54*6)+(Aug!E54*5)+(Sep!E54*4)+(Oct!E54*3)+(Nov!E54*2)+(Dec!E54*1)</f>
        <v>0</v>
      </c>
      <c r="G54" s="8"/>
      <c r="H54" s="31">
        <f>Nov!H54+G54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(Jul!C55*6)+(Aug!C55*5)+(Sep!C55*4)+(Oct!C55*3)+(Nov!C55*2)+(Dec!C55*1)</f>
        <v>2814</v>
      </c>
      <c r="E55" s="8">
        <v>1209</v>
      </c>
      <c r="F55" s="31">
        <f>(Jul!E55*6)+(Aug!E55*5)+(Sep!E55*4)+(Oct!E55*3)+(Nov!E55*2)+(Dec!E55*1)</f>
        <v>1209</v>
      </c>
      <c r="G55" s="8">
        <v>10881</v>
      </c>
      <c r="H55" s="31">
        <f>Nov!H55+G55</f>
        <v>12288</v>
      </c>
      <c r="I55" s="31">
        <f t="shared" si="0"/>
        <v>12090</v>
      </c>
      <c r="J55" s="31">
        <f t="shared" si="1"/>
        <v>16311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(Jul!C57*6)+(Aug!C57*5)+(Sep!C57*4)+(Oct!C57*3)+(Nov!C57*2)+(Dec!C57*1)</f>
        <v>0</v>
      </c>
      <c r="E57" s="8"/>
      <c r="F57" s="31">
        <f>(Jul!E57*6)+(Aug!E57*5)+(Sep!E57*4)+(Oct!E57*3)+(Nov!E57*2)+(Dec!E57*1)</f>
        <v>0</v>
      </c>
      <c r="G57" s="8"/>
      <c r="H57" s="31">
        <f>Nov!H57+G57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(Jul!C58*6)+(Aug!C58*5)+(Sep!C58*4)+(Oct!C58*3)+(Nov!C58*2)+(Dec!C58*1)</f>
        <v>0</v>
      </c>
      <c r="E58" s="8"/>
      <c r="F58" s="31">
        <f>(Jul!E58*6)+(Aug!E58*5)+(Sep!E58*4)+(Oct!E58*3)+(Nov!E58*2)+(Dec!E58*1)</f>
        <v>0</v>
      </c>
      <c r="G58" s="8"/>
      <c r="H58" s="31">
        <f>Nov!H58+G58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0</v>
      </c>
      <c r="E59" s="8"/>
      <c r="F59" s="31">
        <f>(Jul!E59*6)+(Aug!E59*5)+(Sep!E59*4)+(Oct!E59*3)+(Nov!E59*2)+(Dec!E59*1)</f>
        <v>0</v>
      </c>
      <c r="G59" s="8"/>
      <c r="H59" s="31">
        <f>Nov!H59+G59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1442</v>
      </c>
      <c r="D60" s="31">
        <f>(Jul!C60*6)+(Aug!C60*5)+(Sep!C60*4)+(Oct!C60*3)+(Nov!C60*2)+(Dec!C60*1)</f>
        <v>93309</v>
      </c>
      <c r="E60" s="8"/>
      <c r="F60" s="31">
        <f>(Jul!E60*6)+(Aug!E60*5)+(Sep!E60*4)+(Oct!E60*3)+(Nov!E60*2)+(Dec!E60*1)</f>
        <v>0</v>
      </c>
      <c r="G60" s="8">
        <v>6104</v>
      </c>
      <c r="H60" s="31">
        <f>Nov!H60+G60</f>
        <v>216208</v>
      </c>
      <c r="I60" s="31">
        <f t="shared" si="0"/>
        <v>7546</v>
      </c>
      <c r="J60" s="31">
        <f t="shared" si="1"/>
        <v>309517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0</v>
      </c>
      <c r="E61" s="8"/>
      <c r="F61" s="31">
        <f>(Jul!E61*6)+(Aug!E61*5)+(Sep!E61*4)+(Oct!E61*3)+(Nov!E61*2)+(Dec!E61*1)</f>
        <v>0</v>
      </c>
      <c r="G61" s="8"/>
      <c r="H61" s="31">
        <f>Nov!H61+G61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0</v>
      </c>
      <c r="E62" s="8"/>
      <c r="F62" s="31">
        <f>(Jul!E62*6)+(Aug!E62*5)+(Sep!E62*4)+(Oct!E62*3)+(Nov!E62*2)+(Dec!E62*1)</f>
        <v>0</v>
      </c>
      <c r="G62" s="8"/>
      <c r="H62" s="31">
        <f>Nov!H62+G62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(Jul!C63*6)+(Aug!C63*5)+(Sep!C63*4)+(Oct!C63*3)+(Nov!C63*2)+(Dec!C63*1)</f>
        <v>0</v>
      </c>
      <c r="E63" s="8"/>
      <c r="F63" s="31">
        <f>(Jul!E63*6)+(Aug!E63*5)+(Sep!E63*4)+(Oct!E63*3)+(Nov!E63*2)+(Dec!E63*1)</f>
        <v>0</v>
      </c>
      <c r="G63" s="8"/>
      <c r="H63" s="31">
        <f>Nov!H63+G63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0</v>
      </c>
      <c r="E66" s="8"/>
      <c r="F66" s="31">
        <f>(Jul!E66*6)+(Aug!E66*5)+(Sep!E66*4)+(Oct!E66*3)+(Nov!E66*2)+(Dec!E66*1)</f>
        <v>0</v>
      </c>
      <c r="G66" s="8"/>
      <c r="H66" s="31">
        <f>Nov!H66+G66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0</v>
      </c>
      <c r="E67" s="8"/>
      <c r="F67" s="31">
        <f>(Jul!E67*6)+(Aug!E67*5)+(Sep!E67*4)+(Oct!E67*3)+(Nov!E67*2)+(Dec!E67*1)</f>
        <v>0</v>
      </c>
      <c r="G67" s="8"/>
      <c r="H67" s="31">
        <f>Nov!H67+G67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0</v>
      </c>
      <c r="E68" s="8"/>
      <c r="F68" s="31">
        <f>(Jul!E68*6)+(Aug!E68*5)+(Sep!E68*4)+(Oct!E68*3)+(Nov!E68*2)+(Dec!E68*1)</f>
        <v>0</v>
      </c>
      <c r="G68" s="8"/>
      <c r="H68" s="31">
        <f>Nov!H68+G68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0</v>
      </c>
      <c r="E69" s="8"/>
      <c r="F69" s="31">
        <f>(Jul!E69*6)+(Aug!E69*5)+(Sep!E69*4)+(Oct!E69*3)+(Nov!E69*2)+(Dec!E69*1)</f>
        <v>0</v>
      </c>
      <c r="G69" s="8"/>
      <c r="H69" s="31">
        <f>Nov!H69+G69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(Jul!C70*6)+(Aug!C70*5)+(Sep!C70*4)+(Oct!C70*3)+(Nov!C70*2)+(Dec!C70*1)</f>
        <v>0</v>
      </c>
      <c r="E70" s="8"/>
      <c r="F70" s="31">
        <f>(Jul!E70*6)+(Aug!E70*5)+(Sep!E70*4)+(Oct!E70*3)+(Nov!E70*2)+(Dec!E70*1)</f>
        <v>0</v>
      </c>
      <c r="G70" s="8"/>
      <c r="H70" s="31">
        <f>Nov!H70+G70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(Jul!C71*6)+(Aug!C71*5)+(Sep!C71*4)+(Oct!C71*3)+(Nov!C71*2)+(Dec!C71*1)</f>
        <v>0</v>
      </c>
      <c r="E71" s="8"/>
      <c r="F71" s="31">
        <f>(Jul!E71*6)+(Aug!E71*5)+(Sep!E71*4)+(Oct!E71*3)+(Nov!E71*2)+(Dec!E71*1)</f>
        <v>0</v>
      </c>
      <c r="G71" s="8"/>
      <c r="H71" s="31">
        <f>Nov!H71+G71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19371</v>
      </c>
      <c r="D72" s="32">
        <f t="shared" si="4"/>
        <v>349099</v>
      </c>
      <c r="E72" s="32">
        <f t="shared" si="4"/>
        <v>0</v>
      </c>
      <c r="F72" s="32">
        <f t="shared" si="4"/>
        <v>450</v>
      </c>
      <c r="G72" s="32">
        <f t="shared" si="4"/>
        <v>78016</v>
      </c>
      <c r="H72" s="32">
        <f t="shared" si="4"/>
        <v>874220</v>
      </c>
      <c r="I72" s="32">
        <f t="shared" si="4"/>
        <v>97387</v>
      </c>
      <c r="J72" s="32">
        <f t="shared" si="4"/>
        <v>1223769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2824</v>
      </c>
      <c r="D73" s="32">
        <f t="shared" si="5"/>
        <v>211996</v>
      </c>
      <c r="E73" s="32">
        <f t="shared" si="5"/>
        <v>1209</v>
      </c>
      <c r="F73" s="32">
        <f t="shared" si="5"/>
        <v>1209</v>
      </c>
      <c r="G73" s="32">
        <f t="shared" si="5"/>
        <v>24685</v>
      </c>
      <c r="H73" s="32">
        <f t="shared" si="5"/>
        <v>448240</v>
      </c>
      <c r="I73" s="32">
        <f t="shared" si="5"/>
        <v>28718</v>
      </c>
      <c r="J73" s="32">
        <f t="shared" si="5"/>
        <v>661445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22195</v>
      </c>
      <c r="D74" s="32">
        <f t="shared" ref="D74:J74" si="6">SUM(D72:D73)</f>
        <v>561095</v>
      </c>
      <c r="E74" s="32">
        <f t="shared" si="6"/>
        <v>1209</v>
      </c>
      <c r="F74" s="32">
        <f t="shared" si="6"/>
        <v>1659</v>
      </c>
      <c r="G74" s="32">
        <f t="shared" si="6"/>
        <v>102701</v>
      </c>
      <c r="H74" s="32">
        <f t="shared" si="6"/>
        <v>1322460</v>
      </c>
      <c r="I74" s="32">
        <f t="shared" si="6"/>
        <v>126105</v>
      </c>
      <c r="J74" s="32">
        <f t="shared" si="6"/>
        <v>1885214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"/>
  <sheetViews>
    <sheetView workbookViewId="0">
      <pane ySplit="4" topLeftCell="A65" activePane="bottomLeft" state="frozen"/>
      <selection pane="bottomLeft" activeCell="E18" sqref="E18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(Jul!C5*7)+(Aug!C5*6)+(Sep!C5*5)+(Oct!C5*4)+(Nov!C5*3)+(Dec!C5*2)+(Jan!C5*1)</f>
        <v>0</v>
      </c>
      <c r="E5" s="8"/>
      <c r="F5" s="31">
        <f>(Jul!E5*7)+(Aug!E5*6)+(Sep!E5*5)+(Oct!E5*4)+(Nov!E5*3)+(Dec!E5*2)+(Jan!E5*1)</f>
        <v>0</v>
      </c>
      <c r="G5" s="8"/>
      <c r="H5" s="31">
        <f>Dec!H5+G5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(Jul!C6*7)+(Aug!C6*6)+(Sep!C6*5)+(Oct!C6*4)+(Nov!C6*3)+(Dec!C6*2)+(Jan!C6*1)</f>
        <v>0</v>
      </c>
      <c r="E6" s="8"/>
      <c r="F6" s="31">
        <f>(Jul!E6*7)+(Aug!E6*6)+(Sep!E6*5)+(Oct!E6*4)+(Nov!E6*3)+(Dec!E6*2)+(Jan!E6*1)</f>
        <v>0</v>
      </c>
      <c r="G6" s="8"/>
      <c r="H6" s="31">
        <f>Dec!H6+G6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(Jul!C7*7)+(Aug!C7*6)+(Sep!C7*5)+(Oct!C7*4)+(Nov!C7*3)+(Dec!C7*2)+(Jan!C7*1)</f>
        <v>0</v>
      </c>
      <c r="E7" s="8"/>
      <c r="F7" s="31">
        <f>(Jul!E7*7)+(Aug!E7*6)+(Sep!E7*5)+(Oct!E7*4)+(Nov!E7*3)+(Dec!E7*2)+(Jan!E7*1)</f>
        <v>0</v>
      </c>
      <c r="G7" s="8"/>
      <c r="H7" s="31">
        <f>Dec!H7+G7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4186</v>
      </c>
      <c r="E8" s="8"/>
      <c r="F8" s="31">
        <f>(Jul!E8*7)+(Aug!E8*6)+(Sep!E8*5)+(Oct!E8*4)+(Nov!E8*3)+(Dec!E8*2)+(Jan!E8*1)</f>
        <v>0</v>
      </c>
      <c r="G8" s="8"/>
      <c r="H8" s="31">
        <f>Dec!H8+G8</f>
        <v>17152</v>
      </c>
      <c r="I8" s="31">
        <f t="shared" si="0"/>
        <v>0</v>
      </c>
      <c r="J8" s="31">
        <f t="shared" si="1"/>
        <v>21338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12539</v>
      </c>
      <c r="D9" s="31">
        <f>(Jul!C9*7)+(Aug!C9*6)+(Sep!C9*5)+(Oct!C9*4)+(Nov!C9*3)+(Dec!C9*2)+(Jan!C9*1)</f>
        <v>259013</v>
      </c>
      <c r="E9" s="8"/>
      <c r="F9" s="31">
        <f>(Jul!E9*7)+(Aug!E9*6)+(Sep!E9*5)+(Oct!E9*4)+(Nov!E9*3)+(Dec!E9*2)+(Jan!E9*1)</f>
        <v>0</v>
      </c>
      <c r="G9" s="8">
        <v>254801</v>
      </c>
      <c r="H9" s="31">
        <f>Dec!H9+G9</f>
        <v>794964</v>
      </c>
      <c r="I9" s="31">
        <f t="shared" si="0"/>
        <v>267340</v>
      </c>
      <c r="J9" s="31">
        <f t="shared" si="1"/>
        <v>1053977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(Jul!C10*7)+(Aug!C10*6)+(Sep!C10*5)+(Oct!C10*4)+(Nov!C10*3)+(Dec!C10*2)+(Jan!C10*1)</f>
        <v>0</v>
      </c>
      <c r="E10" s="8"/>
      <c r="F10" s="31">
        <f>(Jul!E10*7)+(Aug!E10*6)+(Sep!E10*5)+(Oct!E10*4)+(Nov!E10*3)+(Dec!E10*2)+(Jan!E10*1)</f>
        <v>0</v>
      </c>
      <c r="G10" s="8"/>
      <c r="H10" s="31">
        <f>Dec!H10+G10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2748</v>
      </c>
      <c r="D11" s="31">
        <f>(Jul!C11*7)+(Aug!C11*6)+(Sep!C11*5)+(Oct!C11*4)+(Nov!C11*3)+(Dec!C11*2)+(Jan!C11*1)</f>
        <v>78930</v>
      </c>
      <c r="E11" s="8">
        <v>1228</v>
      </c>
      <c r="F11" s="31">
        <f>(Jul!E11*7)+(Aug!E11*6)+(Sep!E11*5)+(Oct!E11*4)+(Nov!E11*3)+(Dec!E11*2)+(Jan!E11*1)</f>
        <v>1768</v>
      </c>
      <c r="G11" s="8">
        <v>24632</v>
      </c>
      <c r="H11" s="31">
        <f>Dec!H11+G11</f>
        <v>164467</v>
      </c>
      <c r="I11" s="31">
        <f t="shared" si="0"/>
        <v>28608</v>
      </c>
      <c r="J11" s="31">
        <f t="shared" si="1"/>
        <v>245165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0</v>
      </c>
      <c r="E12" s="8"/>
      <c r="F12" s="31">
        <f>(Jul!E12*7)+(Aug!E12*6)+(Sep!E12*5)+(Oct!E12*4)+(Nov!E12*3)+(Dec!E12*2)+(Jan!E12*1)</f>
        <v>0</v>
      </c>
      <c r="G12" s="8"/>
      <c r="H12" s="31">
        <f>Dec!H12+G12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603</v>
      </c>
      <c r="D13" s="31">
        <f>(Jul!C13*7)+(Aug!C13*6)+(Sep!C13*5)+(Oct!C13*4)+(Nov!C13*3)+(Dec!C13*2)+(Jan!C13*1)</f>
        <v>13274</v>
      </c>
      <c r="E13" s="8"/>
      <c r="F13" s="31">
        <f>(Jul!E13*7)+(Aug!E13*6)+(Sep!E13*5)+(Oct!E13*4)+(Nov!E13*3)+(Dec!E13*2)+(Jan!E13*1)</f>
        <v>0</v>
      </c>
      <c r="G13" s="8">
        <v>10062</v>
      </c>
      <c r="H13" s="31">
        <f>Dec!H13+G13</f>
        <v>50678</v>
      </c>
      <c r="I13" s="31">
        <f t="shared" si="0"/>
        <v>10665</v>
      </c>
      <c r="J13" s="31">
        <f t="shared" si="1"/>
        <v>63952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(Jul!C14*7)+(Aug!C14*6)+(Sep!C14*5)+(Oct!C14*4)+(Nov!C14*3)+(Dec!C14*2)+(Jan!C14*1)</f>
        <v>0</v>
      </c>
      <c r="E14" s="8"/>
      <c r="F14" s="31">
        <f>(Jul!E14*7)+(Aug!E14*6)+(Sep!E14*5)+(Oct!E14*4)+(Nov!E14*3)+(Dec!E14*2)+(Jan!E14*1)</f>
        <v>0</v>
      </c>
      <c r="G14" s="8"/>
      <c r="H14" s="31">
        <f>Dec!H14+G14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1066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2891</v>
      </c>
      <c r="I15" s="31">
        <f t="shared" si="0"/>
        <v>0</v>
      </c>
      <c r="J15" s="31">
        <f t="shared" si="1"/>
        <v>3957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(Jul!C16*7)+(Aug!C16*6)+(Sep!C16*5)+(Oct!C16*4)+(Nov!C16*3)+(Dec!C16*2)+(Jan!C16*1)</f>
        <v>0</v>
      </c>
      <c r="E16" s="8"/>
      <c r="F16" s="31">
        <f>(Jul!E16*7)+(Aug!E16*6)+(Sep!E16*5)+(Oct!E16*4)+(Nov!E16*3)+(Dec!E16*2)+(Jan!E16*1)</f>
        <v>0</v>
      </c>
      <c r="G16" s="8"/>
      <c r="H16" s="31">
        <f>Dec!H16+G16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(Jul!C17*7)+(Aug!C17*6)+(Sep!C17*5)+(Oct!C17*4)+(Nov!C17*3)+(Dec!C17*2)+(Jan!C17*1)</f>
        <v>0</v>
      </c>
      <c r="E17" s="8"/>
      <c r="F17" s="31">
        <f>(Jul!E17*7)+(Aug!E17*6)+(Sep!E17*5)+(Oct!E17*4)+(Nov!E17*3)+(Dec!E17*2)+(Jan!E17*1)</f>
        <v>0</v>
      </c>
      <c r="G17" s="8"/>
      <c r="H17" s="31">
        <f>Dec!H17+G17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0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0</v>
      </c>
      <c r="E19" s="8"/>
      <c r="F19" s="31">
        <f>(Jul!E19*7)+(Aug!E19*6)+(Sep!E19*5)+(Oct!E19*4)+(Nov!E19*3)+(Dec!E19*2)+(Jan!E19*1)</f>
        <v>0</v>
      </c>
      <c r="G19" s="8"/>
      <c r="H19" s="31">
        <f>Dec!H19+G19</f>
        <v>0</v>
      </c>
      <c r="I19" s="31">
        <f t="shared" si="0"/>
        <v>0</v>
      </c>
      <c r="J19" s="31">
        <f t="shared" si="1"/>
        <v>0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(Jul!C20*7)+(Aug!C20*6)+(Sep!C20*5)+(Oct!C20*4)+(Nov!C20*3)+(Dec!C20*2)+(Jan!C20*1)</f>
        <v>0</v>
      </c>
      <c r="E20" s="8"/>
      <c r="F20" s="31">
        <f>(Jul!E20*7)+(Aug!E20*6)+(Sep!E20*5)+(Oct!E20*4)+(Nov!E20*3)+(Dec!E20*2)+(Jan!E20*1)</f>
        <v>0</v>
      </c>
      <c r="G20" s="8"/>
      <c r="H20" s="31">
        <f>Dec!H20+G20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248</v>
      </c>
      <c r="D21" s="31">
        <f>(Jul!C21*7)+(Aug!C21*6)+(Sep!C21*5)+(Oct!C21*4)+(Nov!C21*3)+(Dec!C21*2)+(Jan!C21*1)</f>
        <v>46788</v>
      </c>
      <c r="E21" s="8"/>
      <c r="F21" s="31">
        <f>(Jul!E21*7)+(Aug!E21*6)+(Sep!E21*5)+(Oct!E21*4)+(Nov!E21*3)+(Dec!E21*2)+(Jan!E21*1)</f>
        <v>0</v>
      </c>
      <c r="G21" s="8">
        <v>493</v>
      </c>
      <c r="H21" s="31">
        <f>Dec!H21+G21</f>
        <v>67505</v>
      </c>
      <c r="I21" s="31">
        <f t="shared" si="0"/>
        <v>741</v>
      </c>
      <c r="J21" s="31">
        <f t="shared" si="1"/>
        <v>114293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142</v>
      </c>
      <c r="D22" s="31">
        <f>(Jul!C22*7)+(Aug!C22*6)+(Sep!C22*5)+(Oct!C22*4)+(Nov!C22*3)+(Dec!C22*2)+(Jan!C22*1)</f>
        <v>19622</v>
      </c>
      <c r="E22" s="8"/>
      <c r="F22" s="31">
        <f>(Jul!E22*7)+(Aug!E22*6)+(Sep!E22*5)+(Oct!E22*4)+(Nov!E22*3)+(Dec!E22*2)+(Jan!E22*1)</f>
        <v>0</v>
      </c>
      <c r="G22" s="8"/>
      <c r="H22" s="31">
        <f>Dec!H22+G22</f>
        <v>15419</v>
      </c>
      <c r="I22" s="31">
        <f t="shared" si="0"/>
        <v>142</v>
      </c>
      <c r="J22" s="31">
        <f t="shared" si="1"/>
        <v>35041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(Jul!C23*7)+(Aug!C23*6)+(Sep!C23*5)+(Oct!C23*4)+(Nov!C23*3)+(Dec!C23*2)+(Jan!C23*1)</f>
        <v>0</v>
      </c>
      <c r="E23" s="8"/>
      <c r="F23" s="31">
        <f>(Jul!E23*7)+(Aug!E23*6)+(Sep!E23*5)+(Oct!E23*4)+(Nov!E23*3)+(Dec!E23*2)+(Jan!E23*1)</f>
        <v>0</v>
      </c>
      <c r="G23" s="8"/>
      <c r="H23" s="31">
        <f>Dec!H23+G23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(Jul!C24*7)+(Aug!C24*6)+(Sep!C24*5)+(Oct!C24*4)+(Nov!C24*3)+(Dec!C24*2)+(Jan!C24*1)</f>
        <v>0</v>
      </c>
      <c r="E24" s="8"/>
      <c r="F24" s="31">
        <f>(Jul!E24*7)+(Aug!E24*6)+(Sep!E24*5)+(Oct!E24*4)+(Nov!E24*3)+(Dec!E24*2)+(Jan!E24*1)</f>
        <v>0</v>
      </c>
      <c r="G24" s="8"/>
      <c r="H24" s="31">
        <f>Dec!H24+G24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(Jul!C25*7)+(Aug!C25*6)+(Sep!C25*5)+(Oct!C25*4)+(Nov!C25*3)+(Dec!C25*2)+(Jan!C25*1)</f>
        <v>0</v>
      </c>
      <c r="E25" s="8"/>
      <c r="F25" s="31">
        <f>(Jul!E25*7)+(Aug!E25*6)+(Sep!E25*5)+(Oct!E25*4)+(Nov!E25*3)+(Dec!E25*2)+(Jan!E25*1)</f>
        <v>0</v>
      </c>
      <c r="G25" s="8"/>
      <c r="H25" s="31">
        <f>Dec!H25+G25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(Jul!C26*7)+(Aug!C26*6)+(Sep!C26*5)+(Oct!C26*4)+(Nov!C26*3)+(Dec!C26*2)+(Jan!C26*1)</f>
        <v>0</v>
      </c>
      <c r="E26" s="8"/>
      <c r="F26" s="31">
        <f>(Jul!E26*7)+(Aug!E26*6)+(Sep!E26*5)+(Oct!E26*4)+(Nov!E26*3)+(Dec!E26*2)+(Jan!E26*1)</f>
        <v>0</v>
      </c>
      <c r="G26" s="8"/>
      <c r="H26" s="31">
        <f>Dec!H26+G26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2771</v>
      </c>
      <c r="D27" s="31">
        <f>(Jul!C27*7)+(Aug!C27*6)+(Sep!C27*5)+(Oct!C27*4)+(Nov!C27*3)+(Dec!C27*2)+(Jan!C27*1)</f>
        <v>50034</v>
      </c>
      <c r="E27" s="8"/>
      <c r="F27" s="31">
        <f>(Jul!E27*7)+(Aug!E27*6)+(Sep!E27*5)+(Oct!E27*4)+(Nov!E27*3)+(Dec!E27*2)+(Jan!E27*1)</f>
        <v>0</v>
      </c>
      <c r="G27" s="8">
        <v>6831</v>
      </c>
      <c r="H27" s="31">
        <f>Dec!H27+G27</f>
        <v>48827</v>
      </c>
      <c r="I27" s="31">
        <f t="shared" si="0"/>
        <v>9602</v>
      </c>
      <c r="J27" s="31">
        <f t="shared" si="1"/>
        <v>98861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(Jul!C28*7)+(Aug!C28*6)+(Sep!C28*5)+(Oct!C28*4)+(Nov!C28*3)+(Dec!C28*2)+(Jan!C28*1)</f>
        <v>0</v>
      </c>
      <c r="E28" s="8"/>
      <c r="F28" s="31">
        <f>(Jul!E28*7)+(Aug!E28*6)+(Sep!E28*5)+(Oct!E28*4)+(Nov!E28*3)+(Dec!E28*2)+(Jan!E28*1)</f>
        <v>0</v>
      </c>
      <c r="G28" s="8"/>
      <c r="H28" s="31">
        <f>Dec!H28+G28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(Jul!C29*7)+(Aug!C29*6)+(Sep!C29*5)+(Oct!C29*4)+(Nov!C29*3)+(Dec!C29*2)+(Jan!C29*1)</f>
        <v>0</v>
      </c>
      <c r="E29" s="8"/>
      <c r="F29" s="31">
        <f>(Jul!E29*7)+(Aug!E29*6)+(Sep!E29*5)+(Oct!E29*4)+(Nov!E29*3)+(Dec!E29*2)+(Jan!E29*1)</f>
        <v>0</v>
      </c>
      <c r="G29" s="8"/>
      <c r="H29" s="31">
        <f>Dec!H29+G29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(Jul!C30*7)+(Aug!C30*6)+(Sep!C30*5)+(Oct!C30*4)+(Nov!C30*3)+(Dec!C30*2)+(Jan!C30*1)</f>
        <v>0</v>
      </c>
      <c r="E30" s="8"/>
      <c r="F30" s="31">
        <f>(Jul!E30*7)+(Aug!E30*6)+(Sep!E30*5)+(Oct!E30*4)+(Nov!E30*3)+(Dec!E30*2)+(Jan!E30*1)</f>
        <v>0</v>
      </c>
      <c r="G30" s="8"/>
      <c r="H30" s="31">
        <f>Dec!H30+G30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(Jul!C31*7)+(Aug!C31*6)+(Sep!C31*5)+(Oct!C31*4)+(Nov!C31*3)+(Dec!C31*2)+(Jan!C31*1)</f>
        <v>4566</v>
      </c>
      <c r="E31" s="8"/>
      <c r="F31" s="31">
        <f>(Jul!E31*7)+(Aug!E31*6)+(Sep!E31*5)+(Oct!E31*4)+(Nov!E31*3)+(Dec!E31*2)+(Jan!E31*1)</f>
        <v>0</v>
      </c>
      <c r="G31" s="8"/>
      <c r="H31" s="31">
        <f>Dec!H31+G31</f>
        <v>9136</v>
      </c>
      <c r="I31" s="31">
        <f t="shared" si="0"/>
        <v>0</v>
      </c>
      <c r="J31" s="31">
        <f t="shared" si="1"/>
        <v>13702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274</v>
      </c>
      <c r="E32" s="8"/>
      <c r="F32" s="31">
        <f>(Jul!E32*7)+(Aug!E32*6)+(Sep!E32*5)+(Oct!E32*4)+(Nov!E32*3)+(Dec!E32*2)+(Jan!E32*1)</f>
        <v>0</v>
      </c>
      <c r="G32" s="8"/>
      <c r="H32" s="31">
        <f>Dec!H32+G32</f>
        <v>410</v>
      </c>
      <c r="I32" s="31">
        <f t="shared" si="0"/>
        <v>0</v>
      </c>
      <c r="J32" s="31">
        <f t="shared" si="1"/>
        <v>684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1833</v>
      </c>
      <c r="D33" s="31">
        <f>(Jul!C33*7)+(Aug!C33*6)+(Sep!C33*5)+(Oct!C33*4)+(Nov!C33*3)+(Dec!C33*2)+(Jan!C33*1)</f>
        <v>1833</v>
      </c>
      <c r="E33" s="8"/>
      <c r="F33" s="31">
        <f>(Jul!E33*7)+(Aug!E33*6)+(Sep!E33*5)+(Oct!E33*4)+(Nov!E33*3)+(Dec!E33*2)+(Jan!E33*1)</f>
        <v>0</v>
      </c>
      <c r="G33" s="8">
        <v>38056</v>
      </c>
      <c r="H33" s="31">
        <f>Dec!H33+G33</f>
        <v>38056</v>
      </c>
      <c r="I33" s="31">
        <f t="shared" si="0"/>
        <v>39889</v>
      </c>
      <c r="J33" s="31">
        <f t="shared" si="1"/>
        <v>39889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0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(Jul!C35*7)+(Aug!C35*6)+(Sep!C35*5)+(Oct!C35*4)+(Nov!C35*3)+(Dec!C35*2)+(Jan!C35*1)</f>
        <v>36293</v>
      </c>
      <c r="E35" s="8"/>
      <c r="F35" s="31">
        <f>(Jul!E35*7)+(Aug!E35*6)+(Sep!E35*5)+(Oct!E35*4)+(Nov!E35*3)+(Dec!E35*2)+(Jan!E35*1)</f>
        <v>0</v>
      </c>
      <c r="G35" s="8"/>
      <c r="H35" s="31">
        <f>Dec!H35+G35</f>
        <v>28546</v>
      </c>
      <c r="I35" s="31">
        <f t="shared" si="0"/>
        <v>0</v>
      </c>
      <c r="J35" s="31">
        <f t="shared" si="1"/>
        <v>64839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(Jul!C36*7)+(Aug!C36*6)+(Sep!C36*5)+(Oct!C36*4)+(Nov!C36*3)+(Dec!C36*2)+(Jan!C36*1)</f>
        <v>840</v>
      </c>
      <c r="E36" s="8"/>
      <c r="F36" s="31">
        <f>(Jul!E36*7)+(Aug!E36*6)+(Sep!E36*5)+(Oct!E36*4)+(Nov!E36*3)+(Dec!E36*2)+(Jan!E36*1)</f>
        <v>0</v>
      </c>
      <c r="G36" s="8"/>
      <c r="H36" s="31">
        <f>Dec!H36+G36</f>
        <v>280</v>
      </c>
      <c r="I36" s="31">
        <f t="shared" si="0"/>
        <v>0</v>
      </c>
      <c r="J36" s="31">
        <f t="shared" si="1"/>
        <v>1120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0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142</v>
      </c>
      <c r="D38" s="31">
        <f>(Jul!C38*7)+(Aug!C38*6)+(Sep!C38*5)+(Oct!C38*4)+(Nov!C38*3)+(Dec!C38*2)+(Jan!C38*1)</f>
        <v>23597</v>
      </c>
      <c r="E38" s="8"/>
      <c r="F38" s="31">
        <f>(Jul!E38*7)+(Aug!E38*6)+(Sep!E38*5)+(Oct!E38*4)+(Nov!E38*3)+(Dec!E38*2)+(Jan!E38*1)</f>
        <v>0</v>
      </c>
      <c r="G38" s="8">
        <v>562</v>
      </c>
      <c r="H38" s="31">
        <f>Dec!H38+G38</f>
        <v>14383</v>
      </c>
      <c r="I38" s="31">
        <f t="shared" si="0"/>
        <v>704</v>
      </c>
      <c r="J38" s="31">
        <f t="shared" si="1"/>
        <v>37980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1680</v>
      </c>
      <c r="D39" s="31">
        <f>(Jul!C39*7)+(Aug!C39*6)+(Sep!C39*5)+(Oct!C39*4)+(Nov!C39*3)+(Dec!C39*2)+(Jan!C39*1)</f>
        <v>31857</v>
      </c>
      <c r="E39" s="8"/>
      <c r="F39" s="31">
        <f>(Jul!E39*7)+(Aug!E39*6)+(Sep!E39*5)+(Oct!E39*4)+(Nov!E39*3)+(Dec!E39*2)+(Jan!E39*1)</f>
        <v>0</v>
      </c>
      <c r="G39" s="8">
        <v>40824</v>
      </c>
      <c r="H39" s="31">
        <f>Dec!H39+G39</f>
        <v>165077</v>
      </c>
      <c r="I39" s="31">
        <f t="shared" si="0"/>
        <v>42504</v>
      </c>
      <c r="J39" s="31">
        <f t="shared" si="1"/>
        <v>196934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0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(Jul!C41*7)+(Aug!C41*6)+(Sep!C41*5)+(Oct!C41*4)+(Nov!C41*3)+(Dec!C41*2)+(Jan!C41*1)</f>
        <v>0</v>
      </c>
      <c r="E41" s="8"/>
      <c r="F41" s="31">
        <f>(Jul!E41*7)+(Aug!E41*6)+(Sep!E41*5)+(Oct!E41*4)+(Nov!E41*3)+(Dec!E41*2)+(Jan!E41*1)</f>
        <v>0</v>
      </c>
      <c r="G41" s="8"/>
      <c r="H41" s="31">
        <f>Dec!H41+G41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(Jul!C42*7)+(Aug!C42*6)+(Sep!C42*5)+(Oct!C42*4)+(Nov!C42*3)+(Dec!C42*2)+(Jan!C42*1)</f>
        <v>0</v>
      </c>
      <c r="E42" s="8"/>
      <c r="F42" s="31">
        <f>(Jul!E42*7)+(Aug!E42*6)+(Sep!E42*5)+(Oct!E42*4)+(Nov!E42*3)+(Dec!E42*2)+(Jan!E42*1)</f>
        <v>0</v>
      </c>
      <c r="G42" s="8"/>
      <c r="H42" s="31">
        <f>Dec!H42+G42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(Jul!C43*7)+(Aug!C43*6)+(Sep!C43*5)+(Oct!C43*4)+(Nov!C43*3)+(Dec!C43*2)+(Jan!C43*1)</f>
        <v>5922</v>
      </c>
      <c r="E43" s="8"/>
      <c r="F43" s="31">
        <f>(Jul!E43*7)+(Aug!E43*6)+(Sep!E43*5)+(Oct!E43*4)+(Nov!E43*3)+(Dec!E43*2)+(Jan!E43*1)</f>
        <v>0</v>
      </c>
      <c r="G43" s="8"/>
      <c r="H43" s="31">
        <f>Dec!H43+G43</f>
        <v>9825</v>
      </c>
      <c r="I43" s="31">
        <f t="shared" si="0"/>
        <v>0</v>
      </c>
      <c r="J43" s="31">
        <f t="shared" si="1"/>
        <v>15747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(Jul!C44*7)+(Aug!C44*6)+(Sep!C44*5)+(Oct!C44*4)+(Nov!C44*3)+(Dec!C44*2)+(Jan!C44*1)</f>
        <v>36732</v>
      </c>
      <c r="E44" s="8"/>
      <c r="F44" s="31">
        <f>(Jul!E44*7)+(Aug!E44*6)+(Sep!E44*5)+(Oct!E44*4)+(Nov!E44*3)+(Dec!E44*2)+(Jan!E44*1)</f>
        <v>0</v>
      </c>
      <c r="G44" s="8"/>
      <c r="H44" s="31">
        <f>Dec!H44+G44</f>
        <v>30566</v>
      </c>
      <c r="I44" s="31">
        <f t="shared" si="0"/>
        <v>0</v>
      </c>
      <c r="J44" s="31">
        <f t="shared" si="1"/>
        <v>67298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(Jul!C45*7)+(Aug!C45*6)+(Sep!C45*5)+(Oct!C45*4)+(Nov!C45*3)+(Dec!C45*2)+(Jan!C45*1)</f>
        <v>0</v>
      </c>
      <c r="E45" s="8"/>
      <c r="F45" s="31">
        <f>(Jul!E45*7)+(Aug!E45*6)+(Sep!E45*5)+(Oct!E45*4)+(Nov!E45*3)+(Dec!E45*2)+(Jan!E45*1)</f>
        <v>0</v>
      </c>
      <c r="G45" s="8"/>
      <c r="H45" s="31">
        <f>Dec!H45+G45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5859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2541</v>
      </c>
      <c r="I46" s="31">
        <f t="shared" si="0"/>
        <v>0</v>
      </c>
      <c r="J46" s="31">
        <f t="shared" si="1"/>
        <v>8400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(Jul!C47*7)+(Aug!C47*6)+(Sep!C47*5)+(Oct!C47*4)+(Nov!C47*3)+(Dec!C47*2)+(Jan!C47*1)</f>
        <v>0</v>
      </c>
      <c r="E47" s="8"/>
      <c r="F47" s="31">
        <f>(Jul!E47*7)+(Aug!E47*6)+(Sep!E47*5)+(Oct!E47*4)+(Nov!E47*3)+(Dec!E47*2)+(Jan!E47*1)</f>
        <v>0</v>
      </c>
      <c r="G47" s="8"/>
      <c r="H47" s="31">
        <f>Dec!H47+G47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685</v>
      </c>
      <c r="D48" s="31">
        <f>(Jul!C48*7)+(Aug!C48*6)+(Sep!C48*5)+(Oct!C48*4)+(Nov!C48*3)+(Dec!C48*2)+(Jan!C48*1)</f>
        <v>2055</v>
      </c>
      <c r="E48" s="8"/>
      <c r="F48" s="31">
        <f>(Jul!E48*7)+(Aug!E48*6)+(Sep!E48*5)+(Oct!E48*4)+(Nov!E48*3)+(Dec!E48*2)+(Jan!E48*1)</f>
        <v>0</v>
      </c>
      <c r="G48" s="8">
        <v>3428</v>
      </c>
      <c r="H48" s="31">
        <f>Dec!H48+G48</f>
        <v>6170</v>
      </c>
      <c r="I48" s="31">
        <f t="shared" si="0"/>
        <v>4113</v>
      </c>
      <c r="J48" s="31">
        <f t="shared" si="1"/>
        <v>8225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(Jul!C49*7)+(Aug!C49*6)+(Sep!C49*5)+(Oct!C49*4)+(Nov!C49*3)+(Dec!C49*2)+(Jan!C49*1)</f>
        <v>840</v>
      </c>
      <c r="E49" s="8"/>
      <c r="F49" s="31">
        <f>(Jul!E49*7)+(Aug!E49*6)+(Sep!E49*5)+(Oct!E49*4)+(Nov!E49*3)+(Dec!E49*2)+(Jan!E49*1)</f>
        <v>0</v>
      </c>
      <c r="G49" s="8"/>
      <c r="H49" s="31">
        <f>Dec!H49+G49</f>
        <v>420</v>
      </c>
      <c r="I49" s="31">
        <f t="shared" si="0"/>
        <v>0</v>
      </c>
      <c r="J49" s="31">
        <f t="shared" si="1"/>
        <v>1260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(Jul!C50*7)+(Aug!C50*6)+(Sep!C50*5)+(Oct!C50*4)+(Nov!C50*3)+(Dec!C50*2)+(Jan!C50*1)</f>
        <v>0</v>
      </c>
      <c r="E50" s="8"/>
      <c r="F50" s="31">
        <f>(Jul!E50*7)+(Aug!E50*6)+(Sep!E50*5)+(Oct!E50*4)+(Nov!E50*3)+(Dec!E50*2)+(Jan!E50*1)</f>
        <v>0</v>
      </c>
      <c r="G50" s="8"/>
      <c r="H50" s="31">
        <f>Dec!H50+G50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(Jul!C51*7)+(Aug!C51*6)+(Sep!C51*5)+(Oct!C51*4)+(Nov!C51*3)+(Dec!C51*2)+(Jan!C51*1)</f>
        <v>1402</v>
      </c>
      <c r="E51" s="8"/>
      <c r="F51" s="31">
        <f>(Jul!E51*7)+(Aug!E51*6)+(Sep!E51*5)+(Oct!E51*4)+(Nov!E51*3)+(Dec!E51*2)+(Jan!E51*1)</f>
        <v>0</v>
      </c>
      <c r="G51" s="8"/>
      <c r="H51" s="31">
        <f>Dec!H51+G51</f>
        <v>4410</v>
      </c>
      <c r="I51" s="31">
        <f t="shared" si="0"/>
        <v>0</v>
      </c>
      <c r="J51" s="31">
        <f t="shared" si="1"/>
        <v>5812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(Jul!C52*7)+(Aug!C52*6)+(Sep!C52*5)+(Oct!C52*4)+(Nov!C52*3)+(Dec!C52*2)+(Jan!C52*1)</f>
        <v>0</v>
      </c>
      <c r="E52" s="8"/>
      <c r="F52" s="31">
        <f>(Jul!E52*7)+(Aug!E52*6)+(Sep!E52*5)+(Oct!E52*4)+(Nov!E52*3)+(Dec!E52*2)+(Jan!E52*1)</f>
        <v>0</v>
      </c>
      <c r="G52" s="8"/>
      <c r="H52" s="31">
        <f>Dec!H52+G52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1404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1930</v>
      </c>
      <c r="I53" s="31">
        <f t="shared" si="0"/>
        <v>0</v>
      </c>
      <c r="J53" s="31">
        <f t="shared" si="1"/>
        <v>3334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(Jul!C54*7)+(Aug!C54*6)+(Sep!C54*5)+(Oct!C54*4)+(Nov!C54*3)+(Dec!C54*2)+(Jan!C54*1)</f>
        <v>0</v>
      </c>
      <c r="E54" s="8"/>
      <c r="F54" s="31">
        <f>(Jul!E54*7)+(Aug!E54*6)+(Sep!E54*5)+(Oct!E54*4)+(Nov!E54*3)+(Dec!E54*2)+(Jan!E54*1)</f>
        <v>0</v>
      </c>
      <c r="G54" s="8"/>
      <c r="H54" s="31">
        <f>Dec!H54+G54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(Jul!C55*7)+(Aug!C55*6)+(Sep!C55*5)+(Oct!C55*4)+(Nov!C55*3)+(Dec!C55*2)+(Jan!C55*1)</f>
        <v>3335</v>
      </c>
      <c r="E55" s="8">
        <v>1911</v>
      </c>
      <c r="F55" s="31">
        <f>(Jul!E55*7)+(Aug!E55*6)+(Sep!E55*5)+(Oct!E55*4)+(Nov!E55*3)+(Dec!E55*2)+(Jan!E55*1)</f>
        <v>4329</v>
      </c>
      <c r="G55" s="8">
        <v>15048</v>
      </c>
      <c r="H55" s="31">
        <f>Dec!H55+G55</f>
        <v>27336</v>
      </c>
      <c r="I55" s="31">
        <f t="shared" si="0"/>
        <v>16959</v>
      </c>
      <c r="J55" s="31">
        <f t="shared" si="1"/>
        <v>35000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0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(Jul!C58*7)+(Aug!C58*6)+(Sep!C58*5)+(Oct!C58*4)+(Nov!C58*3)+(Dec!C58*2)+(Jan!C58*1)</f>
        <v>0</v>
      </c>
      <c r="E58" s="8"/>
      <c r="F58" s="31">
        <f>(Jul!E58*7)+(Aug!E58*6)+(Sep!E58*5)+(Oct!E58*4)+(Nov!E58*3)+(Dec!E58*2)+(Jan!E58*1)</f>
        <v>0</v>
      </c>
      <c r="G58" s="8"/>
      <c r="H58" s="31">
        <f>Dec!H58+G58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0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293</v>
      </c>
      <c r="D60" s="31">
        <f>(Jul!C60*7)+(Aug!C60*6)+(Sep!C60*5)+(Oct!C60*4)+(Nov!C60*3)+(Dec!C60*2)+(Jan!C60*1)</f>
        <v>117407</v>
      </c>
      <c r="E60" s="8"/>
      <c r="F60" s="31">
        <f>(Jul!E60*7)+(Aug!E60*6)+(Sep!E60*5)+(Oct!E60*4)+(Nov!E60*3)+(Dec!E60*2)+(Jan!E60*1)</f>
        <v>0</v>
      </c>
      <c r="G60" s="8">
        <v>1445</v>
      </c>
      <c r="H60" s="31">
        <f>Dec!H60+G60</f>
        <v>217653</v>
      </c>
      <c r="I60" s="31">
        <f t="shared" si="0"/>
        <v>1738</v>
      </c>
      <c r="J60" s="31">
        <f t="shared" si="1"/>
        <v>335060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(Jul!C61*7)+(Aug!C61*6)+(Sep!C61*5)+(Oct!C61*4)+(Nov!C61*3)+(Dec!C61*2)+(Jan!C61*1)</f>
        <v>0</v>
      </c>
      <c r="E61" s="8"/>
      <c r="F61" s="31">
        <f>(Jul!E61*7)+(Aug!E61*6)+(Sep!E61*5)+(Oct!E61*4)+(Nov!E61*3)+(Dec!E61*2)+(Jan!E61*1)</f>
        <v>0</v>
      </c>
      <c r="G61" s="8"/>
      <c r="H61" s="31">
        <f>Dec!H61+G61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(Jul!C62*7)+(Aug!C62*6)+(Sep!C62*5)+(Oct!C62*4)+(Nov!C62*3)+(Dec!C62*2)+(Jan!C62*1)</f>
        <v>0</v>
      </c>
      <c r="E62" s="8"/>
      <c r="F62" s="31">
        <f>(Jul!E62*7)+(Aug!E62*6)+(Sep!E62*5)+(Oct!E62*4)+(Nov!E62*3)+(Dec!E62*2)+(Jan!E62*1)</f>
        <v>0</v>
      </c>
      <c r="G62" s="8"/>
      <c r="H62" s="31">
        <f>Dec!H62+G62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0</v>
      </c>
      <c r="E63" s="8"/>
      <c r="F63" s="31">
        <f>(Jul!E63*7)+(Aug!E63*6)+(Sep!E63*5)+(Oct!E63*4)+(Nov!E63*3)+(Dec!E63*2)+(Jan!E63*1)</f>
        <v>0</v>
      </c>
      <c r="G63" s="8"/>
      <c r="H63" s="31">
        <f>Dec!H63+G63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(Jul!C66*7)+(Aug!C66*6)+(Sep!C66*5)+(Oct!C66*4)+(Nov!C66*3)+(Dec!C66*2)+(Jan!C66*1)</f>
        <v>0</v>
      </c>
      <c r="E66" s="8"/>
      <c r="F66" s="31">
        <f>(Jul!E66*7)+(Aug!E66*6)+(Sep!E66*5)+(Oct!E66*4)+(Nov!E66*3)+(Dec!E66*2)+(Jan!E66*1)</f>
        <v>0</v>
      </c>
      <c r="G66" s="8"/>
      <c r="H66" s="31">
        <f>Dec!H66+G66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(Jul!C69*7)+(Aug!C69*6)+(Sep!C69*5)+(Oct!C69*4)+(Nov!C69*3)+(Dec!C69*2)+(Jan!C69*1)</f>
        <v>0</v>
      </c>
      <c r="E69" s="8"/>
      <c r="F69" s="31">
        <f>(Jul!E69*7)+(Aug!E69*6)+(Sep!E69*5)+(Oct!E69*4)+(Nov!E69*3)+(Dec!E69*2)+(Jan!E69*1)</f>
        <v>0</v>
      </c>
      <c r="G69" s="8"/>
      <c r="H69" s="31">
        <f>Dec!H69+G69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0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(Jul!C71*7)+(Aug!C71*6)+(Sep!C71*5)+(Oct!C71*4)+(Nov!C71*3)+(Dec!C71*2)+(Jan!C71*1)</f>
        <v>0</v>
      </c>
      <c r="E71" s="8"/>
      <c r="F71" s="31">
        <f>(Jul!E71*7)+(Aug!E71*6)+(Sep!E71*5)+(Oct!E71*4)+(Nov!E71*3)+(Dec!E71*2)+(Jan!E71*1)</f>
        <v>0</v>
      </c>
      <c r="G71" s="8"/>
      <c r="H71" s="31">
        <f>Dec!H71+G71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19051</v>
      </c>
      <c r="D72" s="32">
        <f t="shared" si="4"/>
        <v>477479</v>
      </c>
      <c r="E72" s="32">
        <f t="shared" si="4"/>
        <v>1228</v>
      </c>
      <c r="F72" s="32">
        <f t="shared" si="4"/>
        <v>1768</v>
      </c>
      <c r="G72" s="32">
        <f t="shared" si="4"/>
        <v>296819</v>
      </c>
      <c r="H72" s="32">
        <f t="shared" si="4"/>
        <v>1171039</v>
      </c>
      <c r="I72" s="32">
        <f t="shared" si="4"/>
        <v>317098</v>
      </c>
      <c r="J72" s="32">
        <f t="shared" si="4"/>
        <v>1650286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4633</v>
      </c>
      <c r="D73" s="32">
        <f t="shared" si="5"/>
        <v>269650</v>
      </c>
      <c r="E73" s="32">
        <f t="shared" si="5"/>
        <v>1911</v>
      </c>
      <c r="F73" s="32">
        <f t="shared" si="5"/>
        <v>4329</v>
      </c>
      <c r="G73" s="32">
        <f t="shared" si="5"/>
        <v>99363</v>
      </c>
      <c r="H73" s="32">
        <f t="shared" si="5"/>
        <v>547603</v>
      </c>
      <c r="I73" s="32">
        <f t="shared" si="5"/>
        <v>105907</v>
      </c>
      <c r="J73" s="32">
        <f t="shared" si="5"/>
        <v>821582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23684</v>
      </c>
      <c r="D74" s="32">
        <f t="shared" ref="D74:J74" si="6">SUM(D72:D73)</f>
        <v>747129</v>
      </c>
      <c r="E74" s="32">
        <f t="shared" si="6"/>
        <v>3139</v>
      </c>
      <c r="F74" s="32">
        <f t="shared" si="6"/>
        <v>6097</v>
      </c>
      <c r="G74" s="32">
        <f t="shared" si="6"/>
        <v>396182</v>
      </c>
      <c r="H74" s="32">
        <f t="shared" si="6"/>
        <v>1718642</v>
      </c>
      <c r="I74" s="32">
        <f t="shared" si="6"/>
        <v>423005</v>
      </c>
      <c r="J74" s="32">
        <f t="shared" si="6"/>
        <v>2471868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8"/>
  <sheetViews>
    <sheetView workbookViewId="0">
      <pane ySplit="4" topLeftCell="A61" activePane="bottomLeft" state="frozen"/>
      <selection pane="bottomLeft" activeCell="G66" sqref="G66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(Jul!C5*8)+(Aug!C5*7)+(Sep!C5*6)+(Oct!C5*5)+(Nov!C5*4)+(Dec!C5*3)+(Jan!C5*2)+(Feb!C5*1)</f>
        <v>0</v>
      </c>
      <c r="E5" s="8"/>
      <c r="F5" s="31">
        <f>(Jul!E5*8)+(Aug!E5*7)+(Sep!E5*6)+(Oct!E5*5)+(Nov!E5*4)+(Dec!E5*3)+(Jan!E5*2)+(Feb!E5*1)</f>
        <v>0</v>
      </c>
      <c r="G5" s="8"/>
      <c r="H5" s="31">
        <f>Jan!H5+G5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0</v>
      </c>
      <c r="E6" s="8"/>
      <c r="F6" s="31">
        <f>(Jul!E6*8)+(Aug!E6*7)+(Sep!E6*6)+(Oct!E6*5)+(Nov!E6*4)+(Dec!E6*3)+(Jan!E6*2)+(Feb!E6*1)</f>
        <v>0</v>
      </c>
      <c r="G6" s="8"/>
      <c r="H6" s="31">
        <f>Jan!H6+G6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(Jul!C7*8)+(Aug!C7*7)+(Sep!C7*6)+(Oct!C7*5)+(Nov!C7*4)+(Dec!C7*3)+(Jan!C7*2)+(Feb!C7*1)</f>
        <v>0</v>
      </c>
      <c r="E7" s="8"/>
      <c r="F7" s="31">
        <f>(Jul!E7*8)+(Aug!E7*7)+(Sep!E7*6)+(Oct!E7*5)+(Nov!E7*4)+(Dec!E7*3)+(Jan!E7*2)+(Feb!E7*1)</f>
        <v>0</v>
      </c>
      <c r="G7" s="8"/>
      <c r="H7" s="31">
        <f>Jan!H7+G7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1086</v>
      </c>
      <c r="D8" s="31">
        <f>(Jul!C8*8)+(Aug!C8*7)+(Sep!C8*6)+(Oct!C8*5)+(Nov!C8*4)+(Dec!C8*3)+(Jan!C8*2)+(Feb!C8*1)</f>
        <v>6063</v>
      </c>
      <c r="E8" s="8"/>
      <c r="F8" s="31">
        <f>(Jul!E8*8)+(Aug!E8*7)+(Sep!E8*6)+(Oct!E8*5)+(Nov!E8*4)+(Dec!E8*3)+(Jan!E8*2)+(Feb!E8*1)</f>
        <v>0</v>
      </c>
      <c r="G8" s="8">
        <v>1086</v>
      </c>
      <c r="H8" s="31">
        <f>Jan!H8+G8</f>
        <v>18238</v>
      </c>
      <c r="I8" s="31">
        <f t="shared" si="0"/>
        <v>2172</v>
      </c>
      <c r="J8" s="31">
        <f t="shared" si="1"/>
        <v>24301</v>
      </c>
    </row>
    <row r="9" spans="1:10" s="1" customFormat="1" ht="15.75" customHeight="1" x14ac:dyDescent="0.2">
      <c r="A9" s="5" t="s">
        <v>27</v>
      </c>
      <c r="B9" s="6" t="s">
        <v>22</v>
      </c>
      <c r="C9" s="7">
        <v>4502</v>
      </c>
      <c r="D9" s="31">
        <f>(Jul!C9*8)+(Aug!C9*7)+(Sep!C9*6)+(Oct!C9*5)+(Nov!C9*4)+(Dec!C9*3)+(Jan!C9*2)+(Feb!C9*1)</f>
        <v>333789</v>
      </c>
      <c r="E9" s="8"/>
      <c r="F9" s="31">
        <f>(Jul!E9*8)+(Aug!E9*7)+(Sep!E9*6)+(Oct!E9*5)+(Nov!E9*4)+(Dec!E9*3)+(Jan!E9*2)+(Feb!E9*1)</f>
        <v>0</v>
      </c>
      <c r="G9" s="8">
        <v>106020</v>
      </c>
      <c r="H9" s="31">
        <f>Jan!H9+G9</f>
        <v>900984</v>
      </c>
      <c r="I9" s="31">
        <f t="shared" si="0"/>
        <v>110522</v>
      </c>
      <c r="J9" s="31">
        <f t="shared" si="1"/>
        <v>1234773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0</v>
      </c>
      <c r="E10" s="8"/>
      <c r="F10" s="31">
        <f>(Jul!E10*8)+(Aug!E10*7)+(Sep!E10*6)+(Oct!E10*5)+(Nov!E10*4)+(Dec!E10*3)+(Jan!E10*2)+(Feb!E10*1)</f>
        <v>0</v>
      </c>
      <c r="G10" s="8"/>
      <c r="H10" s="31">
        <f>Jan!H10+G10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4893</v>
      </c>
      <c r="D11" s="31">
        <f>(Jul!C11*8)+(Aug!C11*7)+(Sep!C11*6)+(Oct!C11*5)+(Nov!C11*4)+(Dec!C11*3)+(Jan!C11*2)+(Feb!C11*1)</f>
        <v>103873</v>
      </c>
      <c r="E11" s="8"/>
      <c r="F11" s="31">
        <f>(Jul!E11*8)+(Aug!E11*7)+(Sep!E11*6)+(Oct!E11*5)+(Nov!E11*4)+(Dec!E11*3)+(Jan!E11*2)+(Feb!E11*1)</f>
        <v>3086</v>
      </c>
      <c r="G11" s="8">
        <v>6282</v>
      </c>
      <c r="H11" s="31">
        <f>Jan!H11+G11</f>
        <v>170749</v>
      </c>
      <c r="I11" s="31">
        <f t="shared" si="0"/>
        <v>11175</v>
      </c>
      <c r="J11" s="31">
        <f t="shared" si="1"/>
        <v>277708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(Jul!C12*8)+(Aug!C12*7)+(Sep!C12*6)+(Oct!C12*5)+(Nov!C12*4)+(Dec!C12*3)+(Jan!C12*2)+(Feb!C12*1)</f>
        <v>0</v>
      </c>
      <c r="E12" s="8"/>
      <c r="F12" s="31">
        <f>(Jul!E12*8)+(Aug!E12*7)+(Sep!E12*6)+(Oct!E12*5)+(Nov!E12*4)+(Dec!E12*3)+(Jan!E12*2)+(Feb!E12*1)</f>
        <v>0</v>
      </c>
      <c r="G12" s="8"/>
      <c r="H12" s="31">
        <f>Jan!H12+G12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486</v>
      </c>
      <c r="D13" s="31">
        <f>(Jul!C13*8)+(Aug!C13*7)+(Sep!C13*6)+(Oct!C13*5)+(Nov!C13*4)+(Dec!C13*3)+(Jan!C13*2)+(Feb!C13*1)</f>
        <v>18686</v>
      </c>
      <c r="E13" s="8"/>
      <c r="F13" s="31">
        <f>(Jul!E13*8)+(Aug!E13*7)+(Sep!E13*6)+(Oct!E13*5)+(Nov!E13*4)+(Dec!E13*3)+(Jan!E13*2)+(Feb!E13*1)</f>
        <v>0</v>
      </c>
      <c r="G13" s="8">
        <v>1453</v>
      </c>
      <c r="H13" s="31">
        <f>Jan!H13+G13</f>
        <v>52131</v>
      </c>
      <c r="I13" s="31">
        <f t="shared" si="0"/>
        <v>1939</v>
      </c>
      <c r="J13" s="31">
        <f t="shared" si="1"/>
        <v>70817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(Jul!C14*8)+(Aug!C14*7)+(Sep!C14*6)+(Oct!C14*5)+(Nov!C14*4)+(Dec!C14*3)+(Jan!C14*2)+(Feb!C14*1)</f>
        <v>0</v>
      </c>
      <c r="E14" s="8"/>
      <c r="F14" s="31">
        <f>(Jul!E14*8)+(Aug!E14*7)+(Sep!E14*6)+(Oct!E14*5)+(Nov!E14*4)+(Dec!E14*3)+(Jan!E14*2)+(Feb!E14*1)</f>
        <v>0</v>
      </c>
      <c r="G14" s="8"/>
      <c r="H14" s="31">
        <f>Jan!H14+G14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1599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2891</v>
      </c>
      <c r="I15" s="31">
        <f t="shared" si="0"/>
        <v>0</v>
      </c>
      <c r="J15" s="31">
        <f t="shared" si="1"/>
        <v>4490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(Jul!C16*8)+(Aug!C16*7)+(Sep!C16*6)+(Oct!C16*5)+(Nov!C16*4)+(Dec!C16*3)+(Jan!C16*2)+(Feb!C16*1)</f>
        <v>0</v>
      </c>
      <c r="E16" s="8"/>
      <c r="F16" s="31">
        <f>(Jul!E16*8)+(Aug!E16*7)+(Sep!E16*6)+(Oct!E16*5)+(Nov!E16*4)+(Dec!E16*3)+(Jan!E16*2)+(Feb!E16*1)</f>
        <v>0</v>
      </c>
      <c r="G16" s="8"/>
      <c r="H16" s="31">
        <f>Jan!H16+G16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(Jul!C17*8)+(Aug!C17*7)+(Sep!C17*6)+(Oct!C17*5)+(Nov!C17*4)+(Dec!C17*3)+(Jan!C17*2)+(Feb!C17*1)</f>
        <v>0</v>
      </c>
      <c r="E17" s="8"/>
      <c r="F17" s="31">
        <f>(Jul!E17*8)+(Aug!E17*7)+(Sep!E17*6)+(Oct!E17*5)+(Nov!E17*4)+(Dec!E17*3)+(Jan!E17*2)+(Feb!E17*1)</f>
        <v>0</v>
      </c>
      <c r="G17" s="8"/>
      <c r="H17" s="31">
        <f>Jan!H17+G17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0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323</v>
      </c>
      <c r="D19" s="31">
        <f>(Jul!C19*8)+(Aug!C19*7)+(Sep!C19*6)+(Oct!C19*5)+(Nov!C19*4)+(Dec!C19*3)+(Jan!C19*2)+(Feb!C19*1)</f>
        <v>323</v>
      </c>
      <c r="E19" s="8"/>
      <c r="F19" s="31">
        <f>(Jul!E19*8)+(Aug!E19*7)+(Sep!E19*6)+(Oct!E19*5)+(Nov!E19*4)+(Dec!E19*3)+(Jan!E19*2)+(Feb!E19*1)</f>
        <v>0</v>
      </c>
      <c r="G19" s="8">
        <v>323</v>
      </c>
      <c r="H19" s="31">
        <f>Jan!H19+G19</f>
        <v>323</v>
      </c>
      <c r="I19" s="31">
        <f t="shared" si="0"/>
        <v>646</v>
      </c>
      <c r="J19" s="31">
        <f t="shared" si="1"/>
        <v>646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0</v>
      </c>
      <c r="E20" s="8"/>
      <c r="F20" s="31">
        <f>(Jul!E20*8)+(Aug!E20*7)+(Sep!E20*6)+(Oct!E20*5)+(Nov!E20*4)+(Dec!E20*3)+(Jan!E20*2)+(Feb!E20*1)</f>
        <v>0</v>
      </c>
      <c r="G20" s="8"/>
      <c r="H20" s="31">
        <f>Jan!H20+G20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/>
      <c r="D21" s="31">
        <f>(Jul!C21*8)+(Aug!C21*7)+(Sep!C21*6)+(Oct!C21*5)+(Nov!C21*4)+(Dec!C21*3)+(Jan!C21*2)+(Feb!C21*1)</f>
        <v>56580</v>
      </c>
      <c r="E21" s="8"/>
      <c r="F21" s="31">
        <f>(Jul!E21*8)+(Aug!E21*7)+(Sep!E21*6)+(Oct!E21*5)+(Nov!E21*4)+(Dec!E21*3)+(Jan!E21*2)+(Feb!E21*1)</f>
        <v>0</v>
      </c>
      <c r="G21" s="8"/>
      <c r="H21" s="31">
        <f>Jan!H21+G21</f>
        <v>67505</v>
      </c>
      <c r="I21" s="31">
        <f t="shared" si="0"/>
        <v>0</v>
      </c>
      <c r="J21" s="31">
        <f t="shared" si="1"/>
        <v>124085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142</v>
      </c>
      <c r="D22" s="31">
        <f>(Jul!C22*8)+(Aug!C22*7)+(Sep!C22*6)+(Oct!C22*5)+(Nov!C22*4)+(Dec!C22*3)+(Jan!C22*2)+(Feb!C22*1)</f>
        <v>23916</v>
      </c>
      <c r="E22" s="8"/>
      <c r="F22" s="31">
        <f>(Jul!E22*8)+(Aug!E22*7)+(Sep!E22*6)+(Oct!E22*5)+(Nov!E22*4)+(Dec!E22*3)+(Jan!E22*2)+(Feb!E22*1)</f>
        <v>0</v>
      </c>
      <c r="G22" s="8">
        <v>424</v>
      </c>
      <c r="H22" s="31">
        <f>Jan!H22+G22</f>
        <v>15843</v>
      </c>
      <c r="I22" s="31">
        <f t="shared" si="0"/>
        <v>566</v>
      </c>
      <c r="J22" s="31">
        <f t="shared" si="1"/>
        <v>39759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(Jul!C23*8)+(Aug!C23*7)+(Sep!C23*6)+(Oct!C23*5)+(Nov!C23*4)+(Dec!C23*3)+(Jan!C23*2)+(Feb!C23*1)</f>
        <v>0</v>
      </c>
      <c r="E23" s="8"/>
      <c r="F23" s="31">
        <f>(Jul!E23*8)+(Aug!E23*7)+(Sep!E23*6)+(Oct!E23*5)+(Nov!E23*4)+(Dec!E23*3)+(Jan!E23*2)+(Feb!E23*1)</f>
        <v>0</v>
      </c>
      <c r="G23" s="8"/>
      <c r="H23" s="31">
        <f>Jan!H23+G23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(Jul!C24*8)+(Aug!C24*7)+(Sep!C24*6)+(Oct!C24*5)+(Nov!C24*4)+(Dec!C24*3)+(Jan!C24*2)+(Feb!C24*1)</f>
        <v>0</v>
      </c>
      <c r="E24" s="8"/>
      <c r="F24" s="31">
        <f>(Jul!E24*8)+(Aug!E24*7)+(Sep!E24*6)+(Oct!E24*5)+(Nov!E24*4)+(Dec!E24*3)+(Jan!E24*2)+(Feb!E24*1)</f>
        <v>0</v>
      </c>
      <c r="G24" s="8"/>
      <c r="H24" s="31">
        <f>Jan!H24+G24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(Jul!C25*8)+(Aug!C25*7)+(Sep!C25*6)+(Oct!C25*5)+(Nov!C25*4)+(Dec!C25*3)+(Jan!C25*2)+(Feb!C25*1)</f>
        <v>0</v>
      </c>
      <c r="E25" s="8"/>
      <c r="F25" s="31">
        <f>(Jul!E25*8)+(Aug!E25*7)+(Sep!E25*6)+(Oct!E25*5)+(Nov!E25*4)+(Dec!E25*3)+(Jan!E25*2)+(Feb!E25*1)</f>
        <v>0</v>
      </c>
      <c r="G25" s="8"/>
      <c r="H25" s="31">
        <f>Jan!H25+G25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(Jul!C26*8)+(Aug!C26*7)+(Sep!C26*6)+(Oct!C26*5)+(Nov!C26*4)+(Dec!C26*3)+(Jan!C26*2)+(Feb!C26*1)</f>
        <v>0</v>
      </c>
      <c r="E26" s="8"/>
      <c r="F26" s="31">
        <f>(Jul!E26*8)+(Aug!E26*7)+(Sep!E26*6)+(Oct!E26*5)+(Nov!E26*4)+(Dec!E26*3)+(Jan!E26*2)+(Feb!E26*1)</f>
        <v>0</v>
      </c>
      <c r="G26" s="8"/>
      <c r="H26" s="31">
        <f>Jan!H26+G26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1018</v>
      </c>
      <c r="D27" s="31">
        <f>(Jul!C27*8)+(Aug!C27*7)+(Sep!C27*6)+(Oct!C27*5)+(Nov!C27*4)+(Dec!C27*3)+(Jan!C27*2)+(Feb!C27*1)</f>
        <v>67392</v>
      </c>
      <c r="E27" s="8"/>
      <c r="F27" s="31">
        <f>(Jul!E27*8)+(Aug!E27*7)+(Sep!E27*6)+(Oct!E27*5)+(Nov!E27*4)+(Dec!E27*3)+(Jan!E27*2)+(Feb!E27*1)</f>
        <v>0</v>
      </c>
      <c r="G27" s="8">
        <v>13645</v>
      </c>
      <c r="H27" s="31">
        <f>Jan!H27+G27</f>
        <v>62472</v>
      </c>
      <c r="I27" s="31">
        <f t="shared" si="0"/>
        <v>14663</v>
      </c>
      <c r="J27" s="31">
        <f t="shared" si="1"/>
        <v>129864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(Jul!C28*8)+(Aug!C28*7)+(Sep!C28*6)+(Oct!C28*5)+(Nov!C28*4)+(Dec!C28*3)+(Jan!C28*2)+(Feb!C28*1)</f>
        <v>0</v>
      </c>
      <c r="E28" s="8"/>
      <c r="F28" s="31">
        <f>(Jul!E28*8)+(Aug!E28*7)+(Sep!E28*6)+(Oct!E28*5)+(Nov!E28*4)+(Dec!E28*3)+(Jan!E28*2)+(Feb!E28*1)</f>
        <v>0</v>
      </c>
      <c r="G28" s="8"/>
      <c r="H28" s="31">
        <f>Jan!H28+G28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(Jul!C29*8)+(Aug!C29*7)+(Sep!C29*6)+(Oct!C29*5)+(Nov!C29*4)+(Dec!C29*3)+(Jan!C29*2)+(Feb!C29*1)</f>
        <v>0</v>
      </c>
      <c r="E29" s="8"/>
      <c r="F29" s="31">
        <f>(Jul!E29*8)+(Aug!E29*7)+(Sep!E29*6)+(Oct!E29*5)+(Nov!E29*4)+(Dec!E29*3)+(Jan!E29*2)+(Feb!E29*1)</f>
        <v>0</v>
      </c>
      <c r="G29" s="8"/>
      <c r="H29" s="31">
        <f>Jan!H29+G29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(Jul!C30*8)+(Aug!C30*7)+(Sep!C30*6)+(Oct!C30*5)+(Nov!C30*4)+(Dec!C30*3)+(Jan!C30*2)+(Feb!C30*1)</f>
        <v>0</v>
      </c>
      <c r="E30" s="8"/>
      <c r="F30" s="31">
        <f>(Jul!E30*8)+(Aug!E30*7)+(Sep!E30*6)+(Oct!E30*5)+(Nov!E30*4)+(Dec!E30*3)+(Jan!E30*2)+(Feb!E30*1)</f>
        <v>0</v>
      </c>
      <c r="G30" s="8"/>
      <c r="H30" s="31">
        <f>Jan!H30+G30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(Jul!C31*8)+(Aug!C31*7)+(Sep!C31*6)+(Oct!C31*5)+(Nov!C31*4)+(Dec!C31*3)+(Jan!C31*2)+(Feb!C31*1)</f>
        <v>6088</v>
      </c>
      <c r="E31" s="8"/>
      <c r="F31" s="31">
        <f>(Jul!E31*8)+(Aug!E31*7)+(Sep!E31*6)+(Oct!E31*5)+(Nov!E31*4)+(Dec!E31*3)+(Jan!E31*2)+(Feb!E31*1)</f>
        <v>0</v>
      </c>
      <c r="G31" s="8"/>
      <c r="H31" s="31">
        <f>Jan!H31+G31</f>
        <v>9136</v>
      </c>
      <c r="I31" s="31">
        <f t="shared" si="0"/>
        <v>0</v>
      </c>
      <c r="J31" s="31">
        <f t="shared" si="1"/>
        <v>15224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(Jul!C32*8)+(Aug!C32*7)+(Sep!C32*6)+(Oct!C32*5)+(Nov!C32*4)+(Dec!C32*3)+(Jan!C32*2)+(Feb!C32*1)</f>
        <v>411</v>
      </c>
      <c r="E32" s="8"/>
      <c r="F32" s="31">
        <f>(Jul!E32*8)+(Aug!E32*7)+(Sep!E32*6)+(Oct!E32*5)+(Nov!E32*4)+(Dec!E32*3)+(Jan!E32*2)+(Feb!E32*1)</f>
        <v>0</v>
      </c>
      <c r="G32" s="8"/>
      <c r="H32" s="31">
        <f>Jan!H32+G32</f>
        <v>410</v>
      </c>
      <c r="I32" s="31">
        <f t="shared" si="0"/>
        <v>0</v>
      </c>
      <c r="J32" s="31">
        <f t="shared" si="1"/>
        <v>821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(Jul!C33*8)+(Aug!C33*7)+(Sep!C33*6)+(Oct!C33*5)+(Nov!C33*4)+(Dec!C33*3)+(Jan!C33*2)+(Feb!C33*1)</f>
        <v>3666</v>
      </c>
      <c r="E33" s="8"/>
      <c r="F33" s="31">
        <f>(Jul!E33*8)+(Aug!E33*7)+(Sep!E33*6)+(Oct!E33*5)+(Nov!E33*4)+(Dec!E33*3)+(Jan!E33*2)+(Feb!E33*1)</f>
        <v>0</v>
      </c>
      <c r="G33" s="8"/>
      <c r="H33" s="31">
        <f>Jan!H33+G33</f>
        <v>38056</v>
      </c>
      <c r="I33" s="31">
        <f t="shared" si="0"/>
        <v>0</v>
      </c>
      <c r="J33" s="31">
        <f t="shared" si="1"/>
        <v>41722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0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(Jul!C35*8)+(Aug!C35*7)+(Sep!C35*6)+(Oct!C35*5)+(Nov!C35*4)+(Dec!C35*3)+(Jan!C35*2)+(Feb!C35*1)</f>
        <v>44485</v>
      </c>
      <c r="E35" s="8"/>
      <c r="F35" s="31">
        <f>(Jul!E35*8)+(Aug!E35*7)+(Sep!E35*6)+(Oct!E35*5)+(Nov!E35*4)+(Dec!E35*3)+(Jan!E35*2)+(Feb!E35*1)</f>
        <v>0</v>
      </c>
      <c r="G35" s="8"/>
      <c r="H35" s="31">
        <f>Jan!H35+G35</f>
        <v>28546</v>
      </c>
      <c r="I35" s="31">
        <f t="shared" si="0"/>
        <v>0</v>
      </c>
      <c r="J35" s="31">
        <f t="shared" si="1"/>
        <v>73031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980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280</v>
      </c>
      <c r="I36" s="31">
        <f t="shared" si="0"/>
        <v>0</v>
      </c>
      <c r="J36" s="31">
        <f t="shared" si="1"/>
        <v>1260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0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(Jul!C38*8)+(Aug!C38*7)+(Sep!C38*6)+(Oct!C38*5)+(Nov!C38*4)+(Dec!C38*3)+(Jan!C38*2)+(Feb!C38*1)</f>
        <v>28406</v>
      </c>
      <c r="E38" s="8"/>
      <c r="F38" s="31">
        <f>(Jul!E38*8)+(Aug!E38*7)+(Sep!E38*6)+(Oct!E38*5)+(Nov!E38*4)+(Dec!E38*3)+(Jan!E38*2)+(Feb!E38*1)</f>
        <v>0</v>
      </c>
      <c r="G38" s="8"/>
      <c r="H38" s="31">
        <f>Jan!H38+G38</f>
        <v>14383</v>
      </c>
      <c r="I38" s="31">
        <f t="shared" si="0"/>
        <v>0</v>
      </c>
      <c r="J38" s="31">
        <f t="shared" si="1"/>
        <v>42789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2004</v>
      </c>
      <c r="D39" s="31">
        <f>(Jul!C39*8)+(Aug!C39*7)+(Sep!C39*6)+(Oct!C39*5)+(Nov!C39*4)+(Dec!C39*3)+(Jan!C39*2)+(Feb!C39*1)</f>
        <v>41675</v>
      </c>
      <c r="E39" s="8"/>
      <c r="F39" s="31">
        <f>(Jul!E39*8)+(Aug!E39*7)+(Sep!E39*6)+(Oct!E39*5)+(Nov!E39*4)+(Dec!E39*3)+(Jan!E39*2)+(Feb!E39*1)</f>
        <v>0</v>
      </c>
      <c r="G39" s="8">
        <v>80732</v>
      </c>
      <c r="H39" s="31">
        <f>Jan!H39+G39</f>
        <v>245809</v>
      </c>
      <c r="I39" s="31">
        <f t="shared" si="0"/>
        <v>82736</v>
      </c>
      <c r="J39" s="31">
        <f t="shared" si="1"/>
        <v>287484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0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(Jul!C41*8)+(Aug!C41*7)+(Sep!C41*6)+(Oct!C41*5)+(Nov!C41*4)+(Dec!C41*3)+(Jan!C41*2)+(Feb!C41*1)</f>
        <v>0</v>
      </c>
      <c r="E41" s="8"/>
      <c r="F41" s="31">
        <f>(Jul!E41*8)+(Aug!E41*7)+(Sep!E41*6)+(Oct!E41*5)+(Nov!E41*4)+(Dec!E41*3)+(Jan!E41*2)+(Feb!E41*1)</f>
        <v>0</v>
      </c>
      <c r="G41" s="8"/>
      <c r="H41" s="31">
        <f>Jan!H41+G41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(Jul!C42*8)+(Aug!C42*7)+(Sep!C42*6)+(Oct!C42*5)+(Nov!C42*4)+(Dec!C42*3)+(Jan!C42*2)+(Feb!C42*1)</f>
        <v>0</v>
      </c>
      <c r="E42" s="8"/>
      <c r="F42" s="31">
        <f>(Jul!E42*8)+(Aug!E42*7)+(Sep!E42*6)+(Oct!E42*5)+(Nov!E42*4)+(Dec!E42*3)+(Jan!E42*2)+(Feb!E42*1)</f>
        <v>0</v>
      </c>
      <c r="G42" s="8"/>
      <c r="H42" s="31">
        <f>Jan!H42+G42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(Jul!C43*8)+(Aug!C43*7)+(Sep!C43*6)+(Oct!C43*5)+(Nov!C43*4)+(Dec!C43*3)+(Jan!C43*2)+(Feb!C43*1)</f>
        <v>6909</v>
      </c>
      <c r="E43" s="8"/>
      <c r="F43" s="31">
        <f>(Jul!E43*8)+(Aug!E43*7)+(Sep!E43*6)+(Oct!E43*5)+(Nov!E43*4)+(Dec!E43*3)+(Jan!E43*2)+(Feb!E43*1)</f>
        <v>0</v>
      </c>
      <c r="G43" s="8"/>
      <c r="H43" s="31">
        <f>Jan!H43+G43</f>
        <v>9825</v>
      </c>
      <c r="I43" s="31">
        <f t="shared" si="0"/>
        <v>0</v>
      </c>
      <c r="J43" s="31">
        <f t="shared" si="1"/>
        <v>16734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(Jul!C44*8)+(Aug!C44*7)+(Sep!C44*6)+(Oct!C44*5)+(Nov!C44*4)+(Dec!C44*3)+(Jan!C44*2)+(Feb!C44*1)</f>
        <v>42853</v>
      </c>
      <c r="E44" s="8"/>
      <c r="F44" s="31">
        <f>(Jul!E44*8)+(Aug!E44*7)+(Sep!E44*6)+(Oct!E44*5)+(Nov!E44*4)+(Dec!E44*3)+(Jan!E44*2)+(Feb!E44*1)</f>
        <v>0</v>
      </c>
      <c r="G44" s="8"/>
      <c r="H44" s="31">
        <f>Jan!H44+G44</f>
        <v>30566</v>
      </c>
      <c r="I44" s="31">
        <f t="shared" si="0"/>
        <v>0</v>
      </c>
      <c r="J44" s="31">
        <f t="shared" si="1"/>
        <v>73419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(Jul!C45*8)+(Aug!C45*7)+(Sep!C45*6)+(Oct!C45*5)+(Nov!C45*4)+(Dec!C45*3)+(Jan!C45*2)+(Feb!C45*1)</f>
        <v>0</v>
      </c>
      <c r="E45" s="8"/>
      <c r="F45" s="31">
        <f>(Jul!E45*8)+(Aug!E45*7)+(Sep!E45*6)+(Oct!E45*5)+(Nov!E45*4)+(Dec!E45*3)+(Jan!E45*2)+(Feb!E45*1)</f>
        <v>0</v>
      </c>
      <c r="G45" s="8"/>
      <c r="H45" s="31">
        <f>Jan!H45+G45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6696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2541</v>
      </c>
      <c r="I46" s="31">
        <f t="shared" si="0"/>
        <v>0</v>
      </c>
      <c r="J46" s="31">
        <f t="shared" si="1"/>
        <v>9237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0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3425</v>
      </c>
      <c r="E48" s="8"/>
      <c r="F48" s="31">
        <f>(Jul!E48*8)+(Aug!E48*7)+(Sep!E48*6)+(Oct!E48*5)+(Nov!E48*4)+(Dec!E48*3)+(Jan!E48*2)+(Feb!E48*1)</f>
        <v>0</v>
      </c>
      <c r="G48" s="8"/>
      <c r="H48" s="31">
        <f>Jan!H48+G48</f>
        <v>6170</v>
      </c>
      <c r="I48" s="31">
        <f t="shared" si="0"/>
        <v>0</v>
      </c>
      <c r="J48" s="31">
        <f t="shared" si="1"/>
        <v>9595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980</v>
      </c>
      <c r="E49" s="8"/>
      <c r="F49" s="31">
        <f>(Jul!E49*8)+(Aug!E49*7)+(Sep!E49*6)+(Oct!E49*5)+(Nov!E49*4)+(Dec!E49*3)+(Jan!E49*2)+(Feb!E49*1)</f>
        <v>0</v>
      </c>
      <c r="G49" s="8"/>
      <c r="H49" s="31">
        <f>Jan!H49+G49</f>
        <v>420</v>
      </c>
      <c r="I49" s="31">
        <f t="shared" si="0"/>
        <v>0</v>
      </c>
      <c r="J49" s="31">
        <f t="shared" si="1"/>
        <v>1400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0</v>
      </c>
      <c r="E50" s="8"/>
      <c r="F50" s="31">
        <f>(Jul!E50*8)+(Aug!E50*7)+(Sep!E50*6)+(Oct!E50*5)+(Nov!E50*4)+(Dec!E50*3)+(Jan!E50*2)+(Feb!E50*1)</f>
        <v>0</v>
      </c>
      <c r="G50" s="8"/>
      <c r="H50" s="31">
        <f>Jan!H50+G50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(Jul!C51*8)+(Aug!C51*7)+(Sep!C51*6)+(Oct!C51*5)+(Nov!C51*4)+(Dec!C51*3)+(Jan!C51*2)+(Feb!C51*1)</f>
        <v>1823</v>
      </c>
      <c r="E51" s="8"/>
      <c r="F51" s="31">
        <f>(Jul!E51*8)+(Aug!E51*7)+(Sep!E51*6)+(Oct!E51*5)+(Nov!E51*4)+(Dec!E51*3)+(Jan!E51*2)+(Feb!E51*1)</f>
        <v>0</v>
      </c>
      <c r="G51" s="8"/>
      <c r="H51" s="31">
        <f>Jan!H51+G51</f>
        <v>4410</v>
      </c>
      <c r="I51" s="31">
        <f t="shared" si="0"/>
        <v>0</v>
      </c>
      <c r="J51" s="31">
        <f t="shared" si="1"/>
        <v>6233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0</v>
      </c>
      <c r="E52" s="8"/>
      <c r="F52" s="31">
        <f>(Jul!E52*8)+(Aug!E52*7)+(Sep!E52*6)+(Oct!E52*5)+(Nov!E52*4)+(Dec!E52*3)+(Jan!E52*2)+(Feb!E52*1)</f>
        <v>0</v>
      </c>
      <c r="G52" s="8"/>
      <c r="H52" s="31">
        <f>Jan!H52+G52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(Jul!C53*8)+(Aug!C53*7)+(Sep!C53*6)+(Oct!C53*5)+(Nov!C53*4)+(Dec!C53*3)+(Jan!C53*2)+(Feb!C53*1)</f>
        <v>1638</v>
      </c>
      <c r="E53" s="8"/>
      <c r="F53" s="31">
        <f>(Jul!E53*8)+(Aug!E53*7)+(Sep!E53*6)+(Oct!E53*5)+(Nov!E53*4)+(Dec!E53*3)+(Jan!E53*2)+(Feb!E53*1)</f>
        <v>0</v>
      </c>
      <c r="G53" s="8"/>
      <c r="H53" s="31">
        <f>Jan!H53+G53</f>
        <v>1930</v>
      </c>
      <c r="I53" s="31">
        <f t="shared" si="0"/>
        <v>0</v>
      </c>
      <c r="J53" s="31">
        <f t="shared" si="1"/>
        <v>3568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0</v>
      </c>
      <c r="E54" s="8"/>
      <c r="F54" s="31">
        <f>(Jul!E54*8)+(Aug!E54*7)+(Sep!E54*6)+(Oct!E54*5)+(Nov!E54*4)+(Dec!E54*3)+(Jan!E54*2)+(Feb!E54*1)</f>
        <v>0</v>
      </c>
      <c r="G54" s="8"/>
      <c r="H54" s="31">
        <f>Jan!H54+G54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(Jul!C55*8)+(Aug!C55*7)+(Sep!C55*6)+(Oct!C55*5)+(Nov!C55*4)+(Dec!C55*3)+(Jan!C55*2)+(Feb!C55*1)</f>
        <v>3856</v>
      </c>
      <c r="E55" s="8"/>
      <c r="F55" s="31">
        <f>(Jul!E55*8)+(Aug!E55*7)+(Sep!E55*6)+(Oct!E55*5)+(Nov!E55*4)+(Dec!E55*3)+(Jan!E55*2)+(Feb!E55*1)</f>
        <v>7449</v>
      </c>
      <c r="G55" s="8"/>
      <c r="H55" s="31">
        <f>Jan!H55+G55</f>
        <v>27336</v>
      </c>
      <c r="I55" s="31">
        <f t="shared" si="0"/>
        <v>0</v>
      </c>
      <c r="J55" s="31">
        <f t="shared" si="1"/>
        <v>38641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0</v>
      </c>
      <c r="E57" s="8"/>
      <c r="F57" s="31">
        <f>(Jul!E57*8)+(Aug!E57*7)+(Sep!E57*6)+(Oct!E57*5)+(Nov!E57*4)+(Dec!E57*3)+(Jan!E57*2)+(Feb!E57*1)</f>
        <v>0</v>
      </c>
      <c r="G57" s="8"/>
      <c r="H57" s="31">
        <f>Jan!H57+G57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0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0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929</v>
      </c>
      <c r="D60" s="31">
        <f>(Jul!C60*8)+(Aug!C60*7)+(Sep!C60*6)+(Oct!C60*5)+(Nov!C60*4)+(Dec!C60*3)+(Jan!C60*2)+(Feb!C60*1)</f>
        <v>142434</v>
      </c>
      <c r="E60" s="8"/>
      <c r="F60" s="31">
        <f>(Jul!E60*8)+(Aug!E60*7)+(Sep!E60*6)+(Oct!E60*5)+(Nov!E60*4)+(Dec!E60*3)+(Jan!E60*2)+(Feb!E60*1)</f>
        <v>0</v>
      </c>
      <c r="G60" s="8">
        <v>8965</v>
      </c>
      <c r="H60" s="31">
        <f>Jan!H60+G60</f>
        <v>226618</v>
      </c>
      <c r="I60" s="31">
        <f t="shared" si="0"/>
        <v>9894</v>
      </c>
      <c r="J60" s="31">
        <f t="shared" si="1"/>
        <v>369052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0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(Jul!C62*8)+(Aug!C62*7)+(Sep!C62*6)+(Oct!C62*5)+(Nov!C62*4)+(Dec!C62*3)+(Jan!C62*2)+(Feb!C62*1)</f>
        <v>0</v>
      </c>
      <c r="E62" s="8"/>
      <c r="F62" s="31">
        <f>(Jul!E62*8)+(Aug!E62*7)+(Sep!E62*6)+(Oct!E62*5)+(Nov!E62*4)+(Dec!E62*3)+(Jan!E62*2)+(Feb!E62*1)</f>
        <v>0</v>
      </c>
      <c r="G62" s="8"/>
      <c r="H62" s="31">
        <f>Jan!H62+G62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0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0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0</v>
      </c>
      <c r="I66" s="31">
        <f t="shared" si="2"/>
        <v>0</v>
      </c>
      <c r="J66" s="31">
        <f t="shared" si="3"/>
        <v>0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0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(Jul!C68*8)+(Aug!C68*7)+(Sep!C68*6)+(Oct!C68*5)+(Nov!C68*4)+(Dec!C68*3)+(Jan!C68*2)+(Feb!C68*1)</f>
        <v>0</v>
      </c>
      <c r="E68" s="8"/>
      <c r="F68" s="31">
        <f>(Jul!E68*8)+(Aug!E68*7)+(Sep!E68*6)+(Oct!E68*5)+(Nov!E68*4)+(Dec!E68*3)+(Jan!E68*2)+(Feb!E68*1)</f>
        <v>0</v>
      </c>
      <c r="G68" s="8"/>
      <c r="H68" s="31">
        <f>Jan!H68+G68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0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0</v>
      </c>
      <c r="I69" s="31">
        <f t="shared" si="2"/>
        <v>0</v>
      </c>
      <c r="J69" s="31">
        <f t="shared" si="3"/>
        <v>0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(Jul!C70*8)+(Aug!C70*7)+(Sep!C70*6)+(Oct!C70*5)+(Nov!C70*4)+(Dec!C70*3)+(Jan!C70*2)+(Feb!C70*1)</f>
        <v>0</v>
      </c>
      <c r="E70" s="8"/>
      <c r="F70" s="31">
        <f>(Jul!E70*8)+(Aug!E70*7)+(Sep!E70*6)+(Oct!E70*5)+(Nov!E70*4)+(Dec!E70*3)+(Jan!E70*2)+(Feb!E70*1)</f>
        <v>0</v>
      </c>
      <c r="G70" s="8"/>
      <c r="H70" s="31">
        <f>Jan!H70+G70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(Jul!C71*8)+(Aug!C71*7)+(Sep!C71*6)+(Oct!C71*5)+(Nov!C71*4)+(Dec!C71*3)+(Jan!C71*2)+(Feb!C71*1)</f>
        <v>0</v>
      </c>
      <c r="E71" s="8"/>
      <c r="F71" s="31">
        <f>(Jul!E71*8)+(Aug!E71*7)+(Sep!E71*6)+(Oct!E71*5)+(Nov!E71*4)+(Dec!E71*3)+(Jan!E71*2)+(Feb!E71*1)</f>
        <v>0</v>
      </c>
      <c r="G71" s="8"/>
      <c r="H71" s="31">
        <f>Jan!H71+G71</f>
        <v>0</v>
      </c>
      <c r="I71" s="31">
        <f t="shared" si="2"/>
        <v>0</v>
      </c>
      <c r="J71" s="31">
        <f t="shared" si="3"/>
        <v>0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12450</v>
      </c>
      <c r="D72" s="32">
        <f t="shared" si="4"/>
        <v>618309</v>
      </c>
      <c r="E72" s="32">
        <f t="shared" si="4"/>
        <v>0</v>
      </c>
      <c r="F72" s="32">
        <f t="shared" si="4"/>
        <v>3086</v>
      </c>
      <c r="G72" s="32">
        <f t="shared" si="4"/>
        <v>129233</v>
      </c>
      <c r="H72" s="32">
        <f t="shared" si="4"/>
        <v>1300272</v>
      </c>
      <c r="I72" s="32">
        <f t="shared" si="4"/>
        <v>141683</v>
      </c>
      <c r="J72" s="32">
        <f t="shared" si="4"/>
        <v>1921667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2933</v>
      </c>
      <c r="D73" s="32">
        <f t="shared" si="5"/>
        <v>330237</v>
      </c>
      <c r="E73" s="32">
        <f t="shared" si="5"/>
        <v>0</v>
      </c>
      <c r="F73" s="32">
        <f t="shared" si="5"/>
        <v>7449</v>
      </c>
      <c r="G73" s="32">
        <f t="shared" si="5"/>
        <v>89697</v>
      </c>
      <c r="H73" s="32">
        <f t="shared" si="5"/>
        <v>637300</v>
      </c>
      <c r="I73" s="32">
        <f t="shared" si="5"/>
        <v>92630</v>
      </c>
      <c r="J73" s="32">
        <f t="shared" si="5"/>
        <v>974986</v>
      </c>
    </row>
    <row r="74" spans="1:10" s="3" customFormat="1" ht="15.75" customHeight="1" x14ac:dyDescent="0.2">
      <c r="A74" s="17" t="s">
        <v>87</v>
      </c>
      <c r="B74" s="2"/>
      <c r="C74" s="32">
        <f>SUM(C72:C73)</f>
        <v>15383</v>
      </c>
      <c r="D74" s="31">
        <f>SUM(D72:D73)</f>
        <v>948546</v>
      </c>
      <c r="E74" s="32">
        <f t="shared" ref="E74:J74" si="6">SUM(E72:E73)</f>
        <v>0</v>
      </c>
      <c r="F74" s="32">
        <f t="shared" si="6"/>
        <v>10535</v>
      </c>
      <c r="G74" s="32">
        <f t="shared" si="6"/>
        <v>218930</v>
      </c>
      <c r="H74" s="32">
        <f t="shared" si="6"/>
        <v>1937572</v>
      </c>
      <c r="I74" s="32">
        <f t="shared" si="6"/>
        <v>234313</v>
      </c>
      <c r="J74" s="32">
        <f t="shared" si="6"/>
        <v>2896653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8"/>
  <sheetViews>
    <sheetView workbookViewId="0">
      <pane ySplit="4" topLeftCell="A56" activePane="bottomLeft" state="frozen"/>
      <selection pane="bottomLeft" activeCell="E63" sqref="E63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/>
      <c r="D5" s="31">
        <f>(Jul!C5*9)+(Aug!C5*8)+(Sep!C5*7)+(Oct!C5*6)+(Nov!C5*5)+(Dec!C5*4)+(Jan!C5*3)+(Feb!C5*2)+(Mar!C5*1)</f>
        <v>0</v>
      </c>
      <c r="E5" s="8"/>
      <c r="F5" s="31">
        <f>(Jul!E5*9)+(Aug!E5*8)+(Sep!E5*7)+(Oct!E5*6)+(Nov!E5*5)+(Dec!E5*4)+(Jan!E5*3)+(Feb!E5*2)+(Mar!E5*1)</f>
        <v>0</v>
      </c>
      <c r="G5" s="8"/>
      <c r="H5" s="31">
        <f>Feb!H5+G5</f>
        <v>0</v>
      </c>
      <c r="I5" s="31">
        <f t="shared" ref="I5:I63" si="0">C5+E5+G5</f>
        <v>0</v>
      </c>
      <c r="J5" s="31">
        <f t="shared" ref="J5:J63" si="1">D5+F5+H5</f>
        <v>0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0</v>
      </c>
      <c r="E6" s="8"/>
      <c r="F6" s="31">
        <f>(Jul!E6*9)+(Aug!E6*8)+(Sep!E6*7)+(Oct!E6*6)+(Nov!E6*5)+(Dec!E6*4)+(Jan!E6*3)+(Feb!E6*2)+(Mar!E6*1)</f>
        <v>0</v>
      </c>
      <c r="G6" s="8"/>
      <c r="H6" s="31">
        <f>Feb!H6+G6</f>
        <v>0</v>
      </c>
      <c r="I6" s="31">
        <f t="shared" si="0"/>
        <v>0</v>
      </c>
      <c r="J6" s="31">
        <f t="shared" si="1"/>
        <v>0</v>
      </c>
    </row>
    <row r="7" spans="1:10" s="1" customFormat="1" ht="15.75" customHeight="1" x14ac:dyDescent="0.2">
      <c r="A7" s="5" t="s">
        <v>24</v>
      </c>
      <c r="B7" s="6" t="s">
        <v>22</v>
      </c>
      <c r="C7" s="7"/>
      <c r="D7" s="31">
        <f>(Jul!C7*9)+(Aug!C7*8)+(Sep!C7*7)+(Oct!C7*6)+(Nov!C7*5)+(Dec!C7*4)+(Jan!C7*3)+(Feb!C7*2)+(Mar!C7*1)</f>
        <v>0</v>
      </c>
      <c r="E7" s="8"/>
      <c r="F7" s="31">
        <f>(Jul!E7*9)+(Aug!E7*8)+(Sep!E7*7)+(Oct!E7*6)+(Nov!E7*5)+(Dec!E7*4)+(Jan!E7*3)+(Feb!E7*2)+(Mar!E7*1)</f>
        <v>0</v>
      </c>
      <c r="G7" s="8"/>
      <c r="H7" s="31">
        <f>Feb!H7+G7</f>
        <v>0</v>
      </c>
      <c r="I7" s="31">
        <f t="shared" si="0"/>
        <v>0</v>
      </c>
      <c r="J7" s="31">
        <f t="shared" si="1"/>
        <v>0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7940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18238</v>
      </c>
      <c r="I8" s="31">
        <f t="shared" si="0"/>
        <v>0</v>
      </c>
      <c r="J8" s="31">
        <f t="shared" si="1"/>
        <v>26178</v>
      </c>
    </row>
    <row r="9" spans="1:10" s="1" customFormat="1" ht="15.75" customHeight="1" x14ac:dyDescent="0.2">
      <c r="A9" s="5" t="s">
        <v>27</v>
      </c>
      <c r="B9" s="6" t="s">
        <v>22</v>
      </c>
      <c r="C9" s="7">
        <v>5236</v>
      </c>
      <c r="D9" s="31">
        <f>(Jul!C9*9)+(Aug!C9*8)+(Sep!C9*7)+(Oct!C9*6)+(Nov!C9*5)+(Dec!C9*4)+(Jan!C9*3)+(Feb!C9*2)+(Mar!C9*1)</f>
        <v>413801</v>
      </c>
      <c r="E9" s="8">
        <v>57</v>
      </c>
      <c r="F9" s="31">
        <f>(Jul!E9*9)+(Aug!E9*8)+(Sep!E9*7)+(Oct!E9*6)+(Nov!E9*5)+(Dec!E9*4)+(Jan!E9*3)+(Feb!E9*2)+(Mar!E9*1)</f>
        <v>57</v>
      </c>
      <c r="G9" s="8">
        <v>4526</v>
      </c>
      <c r="H9" s="31">
        <f>Feb!H9+G9</f>
        <v>905510</v>
      </c>
      <c r="I9" s="31">
        <f t="shared" si="0"/>
        <v>9819</v>
      </c>
      <c r="J9" s="31">
        <f t="shared" si="1"/>
        <v>1319368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0</v>
      </c>
      <c r="E10" s="8"/>
      <c r="F10" s="31">
        <f>(Jul!E10*9)+(Aug!E10*8)+(Sep!E10*7)+(Oct!E10*6)+(Nov!E10*5)+(Dec!E10*4)+(Jan!E10*3)+(Feb!E10*2)+(Mar!E10*1)</f>
        <v>0</v>
      </c>
      <c r="G10" s="8"/>
      <c r="H10" s="31">
        <f>Feb!H10+G10</f>
        <v>0</v>
      </c>
      <c r="I10" s="31">
        <f t="shared" si="0"/>
        <v>0</v>
      </c>
      <c r="J10" s="31">
        <f t="shared" si="1"/>
        <v>0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3421</v>
      </c>
      <c r="D11" s="31">
        <f>(Jul!C11*9)+(Aug!C11*8)+(Sep!C11*7)+(Oct!C11*6)+(Nov!C11*5)+(Dec!C11*4)+(Jan!C11*3)+(Feb!C11*2)+(Mar!C11*1)</f>
        <v>132237</v>
      </c>
      <c r="E11" s="8"/>
      <c r="F11" s="31">
        <f>(Jul!E11*9)+(Aug!E11*8)+(Sep!E11*7)+(Oct!E11*6)+(Nov!E11*5)+(Dec!E11*4)+(Jan!E11*3)+(Feb!E11*2)+(Mar!E11*1)</f>
        <v>4404</v>
      </c>
      <c r="G11" s="8">
        <v>32126</v>
      </c>
      <c r="H11" s="31">
        <f>Feb!H11+G11</f>
        <v>202875</v>
      </c>
      <c r="I11" s="31">
        <f t="shared" si="0"/>
        <v>35547</v>
      </c>
      <c r="J11" s="31">
        <f t="shared" si="1"/>
        <v>339516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(Jul!C12*9)+(Aug!C12*8)+(Sep!C12*7)+(Oct!C12*6)+(Nov!C12*5)+(Dec!C12*4)+(Jan!C12*3)+(Feb!C12*2)+(Mar!C12*1)</f>
        <v>0</v>
      </c>
      <c r="E12" s="8"/>
      <c r="F12" s="31">
        <f>(Jul!E12*9)+(Aug!E12*8)+(Sep!E12*7)+(Oct!E12*6)+(Nov!E12*5)+(Dec!E12*4)+(Jan!E12*3)+(Feb!E12*2)+(Mar!E12*1)</f>
        <v>0</v>
      </c>
      <c r="G12" s="8"/>
      <c r="H12" s="31">
        <f>Feb!H12+G12</f>
        <v>0</v>
      </c>
      <c r="I12" s="31">
        <f t="shared" si="0"/>
        <v>0</v>
      </c>
      <c r="J12" s="31">
        <f t="shared" si="1"/>
        <v>0</v>
      </c>
    </row>
    <row r="13" spans="1:10" s="1" customFormat="1" ht="15.75" customHeight="1" x14ac:dyDescent="0.2">
      <c r="A13" s="5" t="s">
        <v>37</v>
      </c>
      <c r="B13" s="6" t="s">
        <v>22</v>
      </c>
      <c r="C13" s="7"/>
      <c r="D13" s="31">
        <f>(Jul!C13*9)+(Aug!C13*8)+(Sep!C13*7)+(Oct!C13*6)+(Nov!C13*5)+(Dec!C13*4)+(Jan!C13*3)+(Feb!C13*2)+(Mar!C13*1)</f>
        <v>24098</v>
      </c>
      <c r="E13" s="8"/>
      <c r="F13" s="31">
        <f>(Jul!E13*9)+(Aug!E13*8)+(Sep!E13*7)+(Oct!E13*6)+(Nov!E13*5)+(Dec!E13*4)+(Jan!E13*3)+(Feb!E13*2)+(Mar!E13*1)</f>
        <v>0</v>
      </c>
      <c r="G13" s="8"/>
      <c r="H13" s="31">
        <f>Feb!H13+G13</f>
        <v>52131</v>
      </c>
      <c r="I13" s="31">
        <f t="shared" si="0"/>
        <v>0</v>
      </c>
      <c r="J13" s="31">
        <f t="shared" si="1"/>
        <v>76229</v>
      </c>
    </row>
    <row r="14" spans="1:10" s="1" customFormat="1" ht="15.75" customHeight="1" x14ac:dyDescent="0.2">
      <c r="A14" s="5" t="s">
        <v>40</v>
      </c>
      <c r="B14" s="6" t="s">
        <v>22</v>
      </c>
      <c r="C14" s="7"/>
      <c r="D14" s="31">
        <f>(Jul!C14*9)+(Aug!C14*8)+(Sep!C14*7)+(Oct!C14*6)+(Nov!C14*5)+(Dec!C14*4)+(Jan!C14*3)+(Feb!C14*2)+(Mar!C14*1)</f>
        <v>0</v>
      </c>
      <c r="E14" s="8"/>
      <c r="F14" s="31">
        <f>(Jul!E14*9)+(Aug!E14*8)+(Sep!E14*7)+(Oct!E14*6)+(Nov!E14*5)+(Dec!E14*4)+(Jan!E14*3)+(Feb!E14*2)+(Mar!E14*1)</f>
        <v>0</v>
      </c>
      <c r="G14" s="8"/>
      <c r="H14" s="31">
        <f>Feb!H14+G14</f>
        <v>0</v>
      </c>
      <c r="I14" s="31">
        <f t="shared" si="0"/>
        <v>0</v>
      </c>
      <c r="J14" s="31">
        <f t="shared" si="1"/>
        <v>0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(Jul!C15*9)+(Aug!C15*8)+(Sep!C15*7)+(Oct!C15*6)+(Nov!C15*5)+(Dec!C15*4)+(Jan!C15*3)+(Feb!C15*2)+(Mar!C15*1)</f>
        <v>2132</v>
      </c>
      <c r="E15" s="8"/>
      <c r="F15" s="31">
        <f>(Jul!E15*9)+(Aug!E15*8)+(Sep!E15*7)+(Oct!E15*6)+(Nov!E15*5)+(Dec!E15*4)+(Jan!E15*3)+(Feb!E15*2)+(Mar!E15*1)</f>
        <v>0</v>
      </c>
      <c r="G15" s="8"/>
      <c r="H15" s="31">
        <f>Feb!H15+G15</f>
        <v>2891</v>
      </c>
      <c r="I15" s="31">
        <f t="shared" si="0"/>
        <v>0</v>
      </c>
      <c r="J15" s="31">
        <f t="shared" si="1"/>
        <v>5023</v>
      </c>
    </row>
    <row r="16" spans="1:10" s="1" customFormat="1" ht="15.75" customHeight="1" x14ac:dyDescent="0.2">
      <c r="A16" s="5" t="s">
        <v>45</v>
      </c>
      <c r="B16" s="6" t="s">
        <v>22</v>
      </c>
      <c r="C16" s="7"/>
      <c r="D16" s="31">
        <f>(Jul!C16*9)+(Aug!C16*8)+(Sep!C16*7)+(Oct!C16*6)+(Nov!C16*5)+(Dec!C16*4)+(Jan!C16*3)+(Feb!C16*2)+(Mar!C16*1)</f>
        <v>0</v>
      </c>
      <c r="E16" s="8"/>
      <c r="F16" s="31">
        <f>(Jul!E16*9)+(Aug!E16*8)+(Sep!E16*7)+(Oct!E16*6)+(Nov!E16*5)+(Dec!E16*4)+(Jan!E16*3)+(Feb!E16*2)+(Mar!E16*1)</f>
        <v>0</v>
      </c>
      <c r="G16" s="8"/>
      <c r="H16" s="31">
        <f>Feb!H16+G16</f>
        <v>0</v>
      </c>
      <c r="I16" s="31">
        <f t="shared" si="0"/>
        <v>0</v>
      </c>
      <c r="J16" s="31">
        <f t="shared" si="1"/>
        <v>0</v>
      </c>
    </row>
    <row r="17" spans="1:10" s="1" customFormat="1" ht="15.75" customHeight="1" x14ac:dyDescent="0.2">
      <c r="A17" s="5" t="s">
        <v>46</v>
      </c>
      <c r="B17" s="6" t="s">
        <v>22</v>
      </c>
      <c r="C17" s="7"/>
      <c r="D17" s="31">
        <f>(Jul!C17*9)+(Aug!C17*8)+(Sep!C17*7)+(Oct!C17*6)+(Nov!C17*5)+(Dec!C17*4)+(Jan!C17*3)+(Feb!C17*2)+(Mar!C17*1)</f>
        <v>0</v>
      </c>
      <c r="E17" s="8"/>
      <c r="F17" s="31">
        <f>(Jul!E17*9)+(Aug!E17*8)+(Sep!E17*7)+(Oct!E17*6)+(Nov!E17*5)+(Dec!E17*4)+(Jan!E17*3)+(Feb!E17*2)+(Mar!E17*1)</f>
        <v>0</v>
      </c>
      <c r="G17" s="8"/>
      <c r="H17" s="31">
        <f>Feb!H17+G17</f>
        <v>0</v>
      </c>
      <c r="I17" s="31">
        <f t="shared" si="0"/>
        <v>0</v>
      </c>
      <c r="J17" s="31">
        <f t="shared" si="1"/>
        <v>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0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989</v>
      </c>
      <c r="D19" s="31">
        <f>(Jul!C19*9)+(Aug!C19*8)+(Sep!C19*7)+(Oct!C19*6)+(Nov!C19*5)+(Dec!C19*4)+(Jan!C19*3)+(Feb!C19*2)+(Mar!C19*1)</f>
        <v>1635</v>
      </c>
      <c r="E19" s="8"/>
      <c r="F19" s="31">
        <f>(Jul!E19*9)+(Aug!E19*8)+(Sep!E19*7)+(Oct!E19*6)+(Nov!E19*5)+(Dec!E19*4)+(Jan!E19*3)+(Feb!E19*2)+(Mar!E19*1)</f>
        <v>0</v>
      </c>
      <c r="G19" s="8">
        <v>989</v>
      </c>
      <c r="H19" s="31">
        <f>Feb!H19+G19</f>
        <v>1312</v>
      </c>
      <c r="I19" s="31">
        <f t="shared" si="0"/>
        <v>1978</v>
      </c>
      <c r="J19" s="31">
        <f t="shared" si="1"/>
        <v>2947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(Jul!C20*9)+(Aug!C20*8)+(Sep!C20*7)+(Oct!C20*6)+(Nov!C20*5)+(Dec!C20*4)+(Jan!C20*3)+(Feb!C20*2)+(Mar!C20*1)</f>
        <v>0</v>
      </c>
      <c r="E20" s="8"/>
      <c r="F20" s="31">
        <f>(Jul!E20*9)+(Aug!E20*8)+(Sep!E20*7)+(Oct!E20*6)+(Nov!E20*5)+(Dec!E20*4)+(Jan!E20*3)+(Feb!E20*2)+(Mar!E20*1)</f>
        <v>0</v>
      </c>
      <c r="G20" s="8"/>
      <c r="H20" s="31">
        <f>Feb!H20+G20</f>
        <v>0</v>
      </c>
      <c r="I20" s="31">
        <f t="shared" si="0"/>
        <v>0</v>
      </c>
      <c r="J20" s="31">
        <f t="shared" si="1"/>
        <v>0</v>
      </c>
    </row>
    <row r="21" spans="1:10" s="1" customFormat="1" ht="15.75" customHeight="1" x14ac:dyDescent="0.2">
      <c r="A21" s="5" t="s">
        <v>141</v>
      </c>
      <c r="B21" s="6" t="s">
        <v>22</v>
      </c>
      <c r="C21" s="7">
        <v>3649</v>
      </c>
      <c r="D21" s="31">
        <f>(Jul!C21*9)+(Aug!C21*8)+(Sep!C21*7)+(Oct!C21*6)+(Nov!C21*5)+(Dec!C21*4)+(Jan!C21*3)+(Feb!C21*2)+(Mar!C21*1)</f>
        <v>70021</v>
      </c>
      <c r="E21" s="8"/>
      <c r="F21" s="31">
        <f>(Jul!E21*9)+(Aug!E21*8)+(Sep!E21*7)+(Oct!E21*6)+(Nov!E21*5)+(Dec!E21*4)+(Jan!E21*3)+(Feb!E21*2)+(Mar!E21*1)</f>
        <v>0</v>
      </c>
      <c r="G21" s="8">
        <v>14541</v>
      </c>
      <c r="H21" s="31">
        <f>Feb!H21+G21</f>
        <v>82046</v>
      </c>
      <c r="I21" s="31">
        <f t="shared" si="0"/>
        <v>18190</v>
      </c>
      <c r="J21" s="31">
        <f t="shared" si="1"/>
        <v>152067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205</v>
      </c>
      <c r="D22" s="31">
        <f>(Jul!C22*9)+(Aug!C22*8)+(Sep!C22*7)+(Oct!C22*6)+(Nov!C22*5)+(Dec!C22*4)+(Jan!C22*3)+(Feb!C22*2)+(Mar!C22*1)</f>
        <v>28415</v>
      </c>
      <c r="E22" s="8"/>
      <c r="F22" s="31">
        <f>(Jul!E22*9)+(Aug!E22*8)+(Sep!E22*7)+(Oct!E22*6)+(Nov!E22*5)+(Dec!E22*4)+(Jan!E22*3)+(Feb!E22*2)+(Mar!E22*1)</f>
        <v>0</v>
      </c>
      <c r="G22" s="8">
        <v>2239</v>
      </c>
      <c r="H22" s="31">
        <f>Feb!H22+G22</f>
        <v>18082</v>
      </c>
      <c r="I22" s="31">
        <f t="shared" si="0"/>
        <v>2444</v>
      </c>
      <c r="J22" s="31">
        <f t="shared" si="1"/>
        <v>46497</v>
      </c>
    </row>
    <row r="23" spans="1:10" s="1" customFormat="1" ht="15.75" customHeight="1" x14ac:dyDescent="0.2">
      <c r="A23" s="5" t="s">
        <v>52</v>
      </c>
      <c r="B23" s="6" t="s">
        <v>22</v>
      </c>
      <c r="C23" s="7"/>
      <c r="D23" s="31">
        <f>(Jul!C23*9)+(Aug!C23*8)+(Sep!C23*7)+(Oct!C23*6)+(Nov!C23*5)+(Dec!C23*4)+(Jan!C23*3)+(Feb!C23*2)+(Mar!C23*1)</f>
        <v>0</v>
      </c>
      <c r="E23" s="8"/>
      <c r="F23" s="31">
        <f>(Jul!E23*9)+(Aug!E23*8)+(Sep!E23*7)+(Oct!E23*6)+(Nov!E23*5)+(Dec!E23*4)+(Jan!E23*3)+(Feb!E23*2)+(Mar!E23*1)</f>
        <v>0</v>
      </c>
      <c r="G23" s="8"/>
      <c r="H23" s="31">
        <f>Feb!H23+G23</f>
        <v>0</v>
      </c>
      <c r="I23" s="31">
        <f t="shared" si="0"/>
        <v>0</v>
      </c>
      <c r="J23" s="31">
        <f t="shared" si="1"/>
        <v>0</v>
      </c>
    </row>
    <row r="24" spans="1:10" s="11" customFormat="1" ht="15.75" customHeight="1" x14ac:dyDescent="0.2">
      <c r="A24" s="9" t="s">
        <v>56</v>
      </c>
      <c r="B24" s="10" t="s">
        <v>22</v>
      </c>
      <c r="C24" s="7"/>
      <c r="D24" s="31">
        <f>(Jul!C24*9)+(Aug!C24*8)+(Sep!C24*7)+(Oct!C24*6)+(Nov!C24*5)+(Dec!C24*4)+(Jan!C24*3)+(Feb!C24*2)+(Mar!C24*1)</f>
        <v>0</v>
      </c>
      <c r="E24" s="8"/>
      <c r="F24" s="31">
        <f>(Jul!E24*9)+(Aug!E24*8)+(Sep!E24*7)+(Oct!E24*6)+(Nov!E24*5)+(Dec!E24*4)+(Jan!E24*3)+(Feb!E24*2)+(Mar!E24*1)</f>
        <v>0</v>
      </c>
      <c r="G24" s="8"/>
      <c r="H24" s="31">
        <f>Feb!H24+G24</f>
        <v>0</v>
      </c>
      <c r="I24" s="31">
        <f t="shared" si="0"/>
        <v>0</v>
      </c>
      <c r="J24" s="31">
        <f t="shared" si="1"/>
        <v>0</v>
      </c>
    </row>
    <row r="25" spans="1:10" s="1" customFormat="1" ht="15.75" customHeight="1" x14ac:dyDescent="0.2">
      <c r="A25" s="5" t="s">
        <v>62</v>
      </c>
      <c r="B25" s="6" t="s">
        <v>22</v>
      </c>
      <c r="C25" s="7"/>
      <c r="D25" s="31">
        <f>(Jul!C25*9)+(Aug!C25*8)+(Sep!C25*7)+(Oct!C25*6)+(Nov!C25*5)+(Dec!C25*4)+(Jan!C25*3)+(Feb!C25*2)+(Mar!C25*1)</f>
        <v>0</v>
      </c>
      <c r="E25" s="8"/>
      <c r="F25" s="31">
        <f>(Jul!E25*9)+(Aug!E25*8)+(Sep!E25*7)+(Oct!E25*6)+(Nov!E25*5)+(Dec!E25*4)+(Jan!E25*3)+(Feb!E25*2)+(Mar!E25*1)</f>
        <v>0</v>
      </c>
      <c r="G25" s="8"/>
      <c r="H25" s="31">
        <f>Feb!H25+G25</f>
        <v>0</v>
      </c>
      <c r="I25" s="31">
        <f t="shared" si="0"/>
        <v>0</v>
      </c>
      <c r="J25" s="31">
        <f t="shared" si="1"/>
        <v>0</v>
      </c>
    </row>
    <row r="26" spans="1:10" s="1" customFormat="1" ht="15.75" customHeight="1" x14ac:dyDescent="0.2">
      <c r="A26" s="5" t="s">
        <v>63</v>
      </c>
      <c r="B26" s="6" t="s">
        <v>22</v>
      </c>
      <c r="C26" s="7"/>
      <c r="D26" s="31">
        <f>(Jul!C26*9)+(Aug!C26*8)+(Sep!C26*7)+(Oct!C26*6)+(Nov!C26*5)+(Dec!C26*4)+(Jan!C26*3)+(Feb!C26*2)+(Mar!C26*1)</f>
        <v>0</v>
      </c>
      <c r="E26" s="8"/>
      <c r="F26" s="31">
        <f>(Jul!E26*9)+(Aug!E26*8)+(Sep!E26*7)+(Oct!E26*6)+(Nov!E26*5)+(Dec!E26*4)+(Jan!E26*3)+(Feb!E26*2)+(Mar!E26*1)</f>
        <v>0</v>
      </c>
      <c r="G26" s="8"/>
      <c r="H26" s="31">
        <f>Feb!H26+G26</f>
        <v>0</v>
      </c>
      <c r="I26" s="31">
        <f t="shared" si="0"/>
        <v>0</v>
      </c>
      <c r="J26" s="31">
        <f t="shared" si="1"/>
        <v>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84750</v>
      </c>
      <c r="E27" s="8"/>
      <c r="F27" s="31">
        <f>(Jul!E27*9)+(Aug!E27*8)+(Sep!E27*7)+(Oct!E27*6)+(Nov!E27*5)+(Dec!E27*4)+(Jan!E27*3)+(Feb!E27*2)+(Mar!E27*1)</f>
        <v>0</v>
      </c>
      <c r="G27" s="8"/>
      <c r="H27" s="31">
        <f>Feb!H27+G27</f>
        <v>62472</v>
      </c>
      <c r="I27" s="31">
        <f t="shared" si="0"/>
        <v>0</v>
      </c>
      <c r="J27" s="31">
        <f t="shared" si="1"/>
        <v>147222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0</v>
      </c>
      <c r="E28" s="8"/>
      <c r="F28" s="31">
        <f>(Jul!E28*9)+(Aug!E28*8)+(Sep!E28*7)+(Oct!E28*6)+(Nov!E28*5)+(Dec!E28*4)+(Jan!E28*3)+(Feb!E28*2)+(Mar!E28*1)</f>
        <v>0</v>
      </c>
      <c r="G28" s="8"/>
      <c r="H28" s="31">
        <f>Feb!H28+G28</f>
        <v>0</v>
      </c>
      <c r="I28" s="31">
        <f t="shared" si="0"/>
        <v>0</v>
      </c>
      <c r="J28" s="31">
        <f t="shared" si="1"/>
        <v>0</v>
      </c>
    </row>
    <row r="29" spans="1:10" s="1" customFormat="1" ht="15.75" customHeight="1" x14ac:dyDescent="0.2">
      <c r="A29" s="5" t="s">
        <v>81</v>
      </c>
      <c r="B29" s="6" t="s">
        <v>22</v>
      </c>
      <c r="C29" s="7"/>
      <c r="D29" s="31">
        <f>(Jul!C29*9)+(Aug!C29*8)+(Sep!C29*7)+(Oct!C29*6)+(Nov!C29*5)+(Dec!C29*4)+(Jan!C29*3)+(Feb!C29*2)+(Mar!C29*1)</f>
        <v>0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0</v>
      </c>
      <c r="I29" s="31">
        <f t="shared" si="0"/>
        <v>0</v>
      </c>
      <c r="J29" s="31">
        <f t="shared" si="1"/>
        <v>0</v>
      </c>
    </row>
    <row r="30" spans="1:10" s="1" customFormat="1" ht="15.75" customHeight="1" x14ac:dyDescent="0.2">
      <c r="A30" s="5" t="s">
        <v>82</v>
      </c>
      <c r="B30" s="6" t="s">
        <v>22</v>
      </c>
      <c r="C30" s="7"/>
      <c r="D30" s="31">
        <f>(Jul!C30*9)+(Aug!C30*8)+(Sep!C30*7)+(Oct!C30*6)+(Nov!C30*5)+(Dec!C30*4)+(Jan!C30*3)+(Feb!C30*2)+(Mar!C30*1)</f>
        <v>0</v>
      </c>
      <c r="E30" s="8"/>
      <c r="F30" s="31">
        <f>(Jul!E30*9)+(Aug!E30*8)+(Sep!E30*7)+(Oct!E30*6)+(Nov!E30*5)+(Dec!E30*4)+(Jan!E30*3)+(Feb!E30*2)+(Mar!E30*1)</f>
        <v>0</v>
      </c>
      <c r="G30" s="8"/>
      <c r="H30" s="31">
        <f>Feb!H30+G30</f>
        <v>0</v>
      </c>
      <c r="I30" s="31">
        <f t="shared" si="0"/>
        <v>0</v>
      </c>
      <c r="J30" s="31">
        <f t="shared" si="1"/>
        <v>0</v>
      </c>
    </row>
    <row r="31" spans="1:10" s="11" customFormat="1" ht="15.75" customHeight="1" x14ac:dyDescent="0.2">
      <c r="A31" s="9" t="s">
        <v>84</v>
      </c>
      <c r="B31" s="10" t="s">
        <v>22</v>
      </c>
      <c r="C31" s="7"/>
      <c r="D31" s="31">
        <f>(Jul!C31*9)+(Aug!C31*8)+(Sep!C31*7)+(Oct!C31*6)+(Nov!C31*5)+(Dec!C31*4)+(Jan!C31*3)+(Feb!C31*2)+(Mar!C31*1)</f>
        <v>7610</v>
      </c>
      <c r="E31" s="8"/>
      <c r="F31" s="31">
        <f>(Jul!E31*9)+(Aug!E31*8)+(Sep!E31*7)+(Oct!E31*6)+(Nov!E31*5)+(Dec!E31*4)+(Jan!E31*3)+(Feb!E31*2)+(Mar!E31*1)</f>
        <v>0</v>
      </c>
      <c r="G31" s="8"/>
      <c r="H31" s="31">
        <f>Feb!H31+G31</f>
        <v>9136</v>
      </c>
      <c r="I31" s="31">
        <f t="shared" si="0"/>
        <v>0</v>
      </c>
      <c r="J31" s="31">
        <f t="shared" si="1"/>
        <v>16746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548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410</v>
      </c>
      <c r="I32" s="31">
        <f t="shared" si="0"/>
        <v>0</v>
      </c>
      <c r="J32" s="31">
        <f t="shared" si="1"/>
        <v>958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5499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38056</v>
      </c>
      <c r="I33" s="31">
        <f t="shared" si="0"/>
        <v>0</v>
      </c>
      <c r="J33" s="31">
        <f t="shared" si="1"/>
        <v>43555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0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0</v>
      </c>
      <c r="I34" s="31">
        <f t="shared" si="0"/>
        <v>0</v>
      </c>
      <c r="J34" s="31">
        <f t="shared" si="1"/>
        <v>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(Jul!C35*9)+(Aug!C35*8)+(Sep!C35*7)+(Oct!C35*6)+(Nov!C35*5)+(Dec!C35*4)+(Jan!C35*3)+(Feb!C35*2)+(Mar!C35*1)</f>
        <v>52677</v>
      </c>
      <c r="E35" s="8"/>
      <c r="F35" s="31">
        <f>(Jul!E35*9)+(Aug!E35*8)+(Sep!E35*7)+(Oct!E35*6)+(Nov!E35*5)+(Dec!E35*4)+(Jan!E35*3)+(Feb!E35*2)+(Mar!E35*1)</f>
        <v>0</v>
      </c>
      <c r="G35" s="8"/>
      <c r="H35" s="31">
        <f>Feb!H35+G35</f>
        <v>28546</v>
      </c>
      <c r="I35" s="31">
        <f t="shared" si="0"/>
        <v>0</v>
      </c>
      <c r="J35" s="31">
        <f t="shared" si="1"/>
        <v>81223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205</v>
      </c>
      <c r="D36" s="31">
        <f>(Jul!C36*9)+(Aug!C36*8)+(Sep!C36*7)+(Oct!C36*6)+(Nov!C36*5)+(Dec!C36*4)+(Jan!C36*3)+(Feb!C36*2)+(Mar!C36*1)</f>
        <v>1325</v>
      </c>
      <c r="E36" s="8"/>
      <c r="F36" s="31">
        <f>(Jul!E36*9)+(Aug!E36*8)+(Sep!E36*7)+(Oct!E36*6)+(Nov!E36*5)+(Dec!E36*4)+(Jan!E36*3)+(Feb!E36*2)+(Mar!E36*1)</f>
        <v>0</v>
      </c>
      <c r="G36" s="8">
        <v>3839</v>
      </c>
      <c r="H36" s="31">
        <f>Feb!H36+G36</f>
        <v>4119</v>
      </c>
      <c r="I36" s="31">
        <f t="shared" si="0"/>
        <v>4044</v>
      </c>
      <c r="J36" s="31">
        <f t="shared" si="1"/>
        <v>5444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0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538</v>
      </c>
      <c r="D38" s="31">
        <f>(Jul!C38*9)+(Aug!C38*8)+(Sep!C38*7)+(Oct!C38*6)+(Nov!C38*5)+(Dec!C38*4)+(Jan!C38*3)+(Feb!C38*2)+(Mar!C38*1)</f>
        <v>33753</v>
      </c>
      <c r="E38" s="8"/>
      <c r="F38" s="31">
        <f>(Jul!E38*9)+(Aug!E38*8)+(Sep!E38*7)+(Oct!E38*6)+(Nov!E38*5)+(Dec!E38*4)+(Jan!E38*3)+(Feb!E38*2)+(Mar!E38*1)</f>
        <v>0</v>
      </c>
      <c r="G38" s="8">
        <v>1076</v>
      </c>
      <c r="H38" s="31">
        <f>Feb!H38+G38</f>
        <v>15459</v>
      </c>
      <c r="I38" s="31">
        <f t="shared" si="0"/>
        <v>1614</v>
      </c>
      <c r="J38" s="31">
        <f t="shared" si="1"/>
        <v>49212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(Jul!C39*9)+(Aug!C39*8)+(Sep!C39*7)+(Oct!C39*6)+(Nov!C39*5)+(Dec!C39*4)+(Jan!C39*3)+(Feb!C39*2)+(Mar!C39*1)</f>
        <v>51493</v>
      </c>
      <c r="E39" s="8"/>
      <c r="F39" s="31">
        <f>(Jul!E39*9)+(Aug!E39*8)+(Sep!E39*7)+(Oct!E39*6)+(Nov!E39*5)+(Dec!E39*4)+(Jan!E39*3)+(Feb!E39*2)+(Mar!E39*1)</f>
        <v>0</v>
      </c>
      <c r="G39" s="8"/>
      <c r="H39" s="31">
        <f>Feb!H39+G39</f>
        <v>245809</v>
      </c>
      <c r="I39" s="31">
        <f t="shared" si="0"/>
        <v>0</v>
      </c>
      <c r="J39" s="31">
        <f t="shared" si="1"/>
        <v>297302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0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0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0</v>
      </c>
      <c r="I41" s="31">
        <f t="shared" si="0"/>
        <v>0</v>
      </c>
      <c r="J41" s="31">
        <f t="shared" si="1"/>
        <v>0</v>
      </c>
    </row>
    <row r="42" spans="1:10" s="1" customFormat="1" ht="15.75" customHeight="1" x14ac:dyDescent="0.2">
      <c r="A42" s="5" t="s">
        <v>41</v>
      </c>
      <c r="B42" s="6" t="s">
        <v>20</v>
      </c>
      <c r="C42" s="7"/>
      <c r="D42" s="31">
        <f>(Jul!C42*9)+(Aug!C42*8)+(Sep!C42*7)+(Oct!C42*6)+(Nov!C42*5)+(Dec!C42*4)+(Jan!C42*3)+(Feb!C42*2)+(Mar!C42*1)</f>
        <v>0</v>
      </c>
      <c r="E42" s="8"/>
      <c r="F42" s="31">
        <f>(Jul!E42*9)+(Aug!E42*8)+(Sep!E42*7)+(Oct!E42*6)+(Nov!E42*5)+(Dec!E42*4)+(Jan!E42*3)+(Feb!E42*2)+(Mar!E42*1)</f>
        <v>0</v>
      </c>
      <c r="G42" s="8"/>
      <c r="H42" s="31">
        <f>Feb!H42+G42</f>
        <v>0</v>
      </c>
      <c r="I42" s="31">
        <f t="shared" si="0"/>
        <v>0</v>
      </c>
      <c r="J42" s="31">
        <f t="shared" si="1"/>
        <v>0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(Jul!C43*9)+(Aug!C43*8)+(Sep!C43*7)+(Oct!C43*6)+(Nov!C43*5)+(Dec!C43*4)+(Jan!C43*3)+(Feb!C43*2)+(Mar!C43*1)</f>
        <v>7896</v>
      </c>
      <c r="E43" s="8"/>
      <c r="F43" s="31">
        <f>(Jul!E43*9)+(Aug!E43*8)+(Sep!E43*7)+(Oct!E43*6)+(Nov!E43*5)+(Dec!E43*4)+(Jan!E43*3)+(Feb!E43*2)+(Mar!E43*1)</f>
        <v>0</v>
      </c>
      <c r="G43" s="8"/>
      <c r="H43" s="31">
        <f>Feb!H43+G43</f>
        <v>9825</v>
      </c>
      <c r="I43" s="31">
        <f t="shared" si="0"/>
        <v>0</v>
      </c>
      <c r="J43" s="31">
        <f t="shared" si="1"/>
        <v>17721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(Jul!C44*9)+(Aug!C44*8)+(Sep!C44*7)+(Oct!C44*6)+(Nov!C44*5)+(Dec!C44*4)+(Jan!C44*3)+(Feb!C44*2)+(Mar!C44*1)</f>
        <v>48974</v>
      </c>
      <c r="E44" s="8"/>
      <c r="F44" s="31">
        <f>(Jul!E44*9)+(Aug!E44*8)+(Sep!E44*7)+(Oct!E44*6)+(Nov!E44*5)+(Dec!E44*4)+(Jan!E44*3)+(Feb!E44*2)+(Mar!E44*1)</f>
        <v>0</v>
      </c>
      <c r="G44" s="8"/>
      <c r="H44" s="31">
        <f>Feb!H44+G44</f>
        <v>30566</v>
      </c>
      <c r="I44" s="31">
        <f t="shared" si="0"/>
        <v>0</v>
      </c>
      <c r="J44" s="31">
        <f t="shared" si="1"/>
        <v>79540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0</v>
      </c>
      <c r="E45" s="8"/>
      <c r="F45" s="31">
        <f>(Jul!E45*9)+(Aug!E45*8)+(Sep!E45*7)+(Oct!E45*6)+(Nov!E45*5)+(Dec!E45*4)+(Jan!E45*3)+(Feb!E45*2)+(Mar!E45*1)</f>
        <v>0</v>
      </c>
      <c r="G45" s="8"/>
      <c r="H45" s="31">
        <f>Feb!H45+G45</f>
        <v>0</v>
      </c>
      <c r="I45" s="31">
        <f t="shared" si="0"/>
        <v>0</v>
      </c>
      <c r="J45" s="31">
        <f t="shared" si="1"/>
        <v>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7533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2541</v>
      </c>
      <c r="I46" s="31">
        <f t="shared" si="0"/>
        <v>0</v>
      </c>
      <c r="J46" s="31">
        <f t="shared" si="1"/>
        <v>10074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0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0</v>
      </c>
      <c r="I47" s="31">
        <f t="shared" si="0"/>
        <v>0</v>
      </c>
      <c r="J47" s="31">
        <f t="shared" si="1"/>
        <v>0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(Jul!C48*9)+(Aug!C48*8)+(Sep!C48*7)+(Oct!C48*6)+(Nov!C48*5)+(Dec!C48*4)+(Jan!C48*3)+(Feb!C48*2)+(Mar!C48*1)</f>
        <v>4795</v>
      </c>
      <c r="E48" s="8"/>
      <c r="F48" s="31">
        <f>(Jul!E48*9)+(Aug!E48*8)+(Sep!E48*7)+(Oct!E48*6)+(Nov!E48*5)+(Dec!E48*4)+(Jan!E48*3)+(Feb!E48*2)+(Mar!E48*1)</f>
        <v>0</v>
      </c>
      <c r="G48" s="8"/>
      <c r="H48" s="31">
        <f>Feb!H48+G48</f>
        <v>6170</v>
      </c>
      <c r="I48" s="31">
        <f t="shared" si="0"/>
        <v>0</v>
      </c>
      <c r="J48" s="31">
        <f t="shared" si="1"/>
        <v>10965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1120</v>
      </c>
      <c r="E49" s="8"/>
      <c r="F49" s="31">
        <f>(Jul!E49*9)+(Aug!E49*8)+(Sep!E49*7)+(Oct!E49*6)+(Nov!E49*5)+(Dec!E49*4)+(Jan!E49*3)+(Feb!E49*2)+(Mar!E49*1)</f>
        <v>0</v>
      </c>
      <c r="G49" s="8">
        <v>9055</v>
      </c>
      <c r="H49" s="31">
        <f>Feb!H49+G49</f>
        <v>9475</v>
      </c>
      <c r="I49" s="31">
        <f t="shared" si="0"/>
        <v>9055</v>
      </c>
      <c r="J49" s="31">
        <f t="shared" si="1"/>
        <v>10595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0</v>
      </c>
      <c r="E50" s="8"/>
      <c r="F50" s="31">
        <f>(Jul!E50*9)+(Aug!E50*8)+(Sep!E50*7)+(Oct!E50*6)+(Nov!E50*5)+(Dec!E50*4)+(Jan!E50*3)+(Feb!E50*2)+(Mar!E50*1)</f>
        <v>0</v>
      </c>
      <c r="G50" s="8"/>
      <c r="H50" s="31">
        <f>Feb!H50+G50</f>
        <v>0</v>
      </c>
      <c r="I50" s="31">
        <f t="shared" si="0"/>
        <v>0</v>
      </c>
      <c r="J50" s="31">
        <f t="shared" si="1"/>
        <v>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2244</v>
      </c>
      <c r="E51" s="8"/>
      <c r="F51" s="31">
        <f>(Jul!E51*9)+(Aug!E51*8)+(Sep!E51*7)+(Oct!E51*6)+(Nov!E51*5)+(Dec!E51*4)+(Jan!E51*3)+(Feb!E51*2)+(Mar!E51*1)</f>
        <v>0</v>
      </c>
      <c r="G51" s="8"/>
      <c r="H51" s="31">
        <f>Feb!H51+G51</f>
        <v>4410</v>
      </c>
      <c r="I51" s="31">
        <f t="shared" si="0"/>
        <v>0</v>
      </c>
      <c r="J51" s="31">
        <f t="shared" si="1"/>
        <v>6654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0</v>
      </c>
      <c r="E52" s="8"/>
      <c r="F52" s="31">
        <f>(Jul!E52*9)+(Aug!E52*8)+(Sep!E52*7)+(Oct!E52*6)+(Nov!E52*5)+(Dec!E52*4)+(Jan!E52*3)+(Feb!E52*2)+(Mar!E52*1)</f>
        <v>0</v>
      </c>
      <c r="G52" s="8"/>
      <c r="H52" s="31">
        <f>Feb!H52+G52</f>
        <v>0</v>
      </c>
      <c r="I52" s="31">
        <f t="shared" si="0"/>
        <v>0</v>
      </c>
      <c r="J52" s="31">
        <f t="shared" si="1"/>
        <v>0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3495</v>
      </c>
      <c r="D53" s="31">
        <f>(Jul!C53*9)+(Aug!C53*8)+(Sep!C53*7)+(Oct!C53*6)+(Nov!C53*5)+(Dec!C53*4)+(Jan!C53*3)+(Feb!C53*2)+(Mar!C53*1)</f>
        <v>5367</v>
      </c>
      <c r="E53" s="8"/>
      <c r="F53" s="31">
        <f>(Jul!E53*9)+(Aug!E53*8)+(Sep!E53*7)+(Oct!E53*6)+(Nov!E53*5)+(Dec!E53*4)+(Jan!E53*3)+(Feb!E53*2)+(Mar!E53*1)</f>
        <v>0</v>
      </c>
      <c r="G53" s="8">
        <v>15537</v>
      </c>
      <c r="H53" s="31">
        <f>Feb!H53+G53</f>
        <v>17467</v>
      </c>
      <c r="I53" s="31">
        <f t="shared" si="0"/>
        <v>19032</v>
      </c>
      <c r="J53" s="31">
        <f t="shared" si="1"/>
        <v>22834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0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0</v>
      </c>
      <c r="I54" s="31">
        <f t="shared" si="0"/>
        <v>0</v>
      </c>
      <c r="J54" s="31">
        <f t="shared" si="1"/>
        <v>0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(Jul!C55*9)+(Aug!C55*8)+(Sep!C55*7)+(Oct!C55*6)+(Nov!C55*5)+(Dec!C55*4)+(Jan!C55*3)+(Feb!C55*2)+(Mar!C55*1)</f>
        <v>4377</v>
      </c>
      <c r="E55" s="8"/>
      <c r="F55" s="31">
        <f>(Jul!E55*9)+(Aug!E55*8)+(Sep!E55*7)+(Oct!E55*6)+(Nov!E55*5)+(Dec!E55*4)+(Jan!E55*3)+(Feb!E55*2)+(Mar!E55*1)</f>
        <v>10569</v>
      </c>
      <c r="G55" s="8"/>
      <c r="H55" s="31">
        <f>Feb!H55+G55</f>
        <v>27336</v>
      </c>
      <c r="I55" s="31">
        <f t="shared" si="0"/>
        <v>0</v>
      </c>
      <c r="J55" s="31">
        <f t="shared" si="1"/>
        <v>42282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0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0</v>
      </c>
      <c r="I57" s="31">
        <f t="shared" si="0"/>
        <v>0</v>
      </c>
      <c r="J57" s="31">
        <f t="shared" si="1"/>
        <v>0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0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0</v>
      </c>
      <c r="I58" s="31">
        <f t="shared" si="0"/>
        <v>0</v>
      </c>
      <c r="J58" s="31">
        <f t="shared" si="1"/>
        <v>0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0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0</v>
      </c>
      <c r="I59" s="31">
        <f t="shared" si="0"/>
        <v>0</v>
      </c>
      <c r="J59" s="31">
        <f t="shared" si="1"/>
        <v>0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1644</v>
      </c>
      <c r="D60" s="31">
        <f>(Jul!C60*9)+(Aug!C60*8)+(Sep!C60*7)+(Oct!C60*6)+(Nov!C60*5)+(Dec!C60*4)+(Jan!C60*3)+(Feb!C60*2)+(Mar!C60*1)</f>
        <v>169105</v>
      </c>
      <c r="E60" s="8"/>
      <c r="F60" s="31">
        <f>(Jul!E60*9)+(Aug!E60*8)+(Sep!E60*7)+(Oct!E60*6)+(Nov!E60*5)+(Dec!E60*4)+(Jan!E60*3)+(Feb!E60*2)+(Mar!E60*1)</f>
        <v>0</v>
      </c>
      <c r="G60" s="8">
        <v>10882</v>
      </c>
      <c r="H60" s="31">
        <f>Feb!H60+G60</f>
        <v>237500</v>
      </c>
      <c r="I60" s="31">
        <f t="shared" si="0"/>
        <v>12526</v>
      </c>
      <c r="J60" s="31">
        <f t="shared" si="1"/>
        <v>406605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0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0</v>
      </c>
      <c r="I61" s="31">
        <f t="shared" si="0"/>
        <v>0</v>
      </c>
      <c r="J61" s="31">
        <f t="shared" si="1"/>
        <v>0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0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0</v>
      </c>
      <c r="I62" s="31">
        <f t="shared" si="0"/>
        <v>0</v>
      </c>
      <c r="J62" s="31">
        <f t="shared" si="1"/>
        <v>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0</v>
      </c>
      <c r="E63" s="8"/>
      <c r="F63" s="31">
        <f>(Jul!E63*9)+(Aug!E63*8)+(Sep!E63*7)+(Oct!E63*6)+(Nov!E63*5)+(Dec!E63*4)+(Jan!E63*3)+(Feb!E63*2)+(Mar!E63*1)</f>
        <v>0</v>
      </c>
      <c r="G63" s="8"/>
      <c r="H63" s="31">
        <f>Feb!H63+G63</f>
        <v>0</v>
      </c>
      <c r="I63" s="31">
        <f t="shared" si="0"/>
        <v>0</v>
      </c>
      <c r="J63" s="31">
        <f t="shared" si="1"/>
        <v>0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0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0</v>
      </c>
      <c r="I66" s="31">
        <f t="shared" si="2"/>
        <v>0</v>
      </c>
      <c r="J66" s="31">
        <f t="shared" si="3"/>
        <v>0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0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0</v>
      </c>
      <c r="I67" s="31">
        <f t="shared" si="2"/>
        <v>0</v>
      </c>
      <c r="J67" s="31">
        <f t="shared" si="3"/>
        <v>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0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0</v>
      </c>
      <c r="I68" s="31">
        <f t="shared" si="2"/>
        <v>0</v>
      </c>
      <c r="J68" s="31">
        <f t="shared" si="3"/>
        <v>0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0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0</v>
      </c>
      <c r="I69" s="31">
        <f t="shared" si="2"/>
        <v>0</v>
      </c>
      <c r="J69" s="31">
        <f t="shared" si="3"/>
        <v>0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0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0</v>
      </c>
      <c r="I70" s="31">
        <f t="shared" si="2"/>
        <v>0</v>
      </c>
      <c r="J70" s="31">
        <f t="shared" si="3"/>
        <v>0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0</v>
      </c>
      <c r="E71" s="8"/>
      <c r="F71" s="31">
        <f>(Jul!E71*9)+(Aug!E71*8)+(Sep!E71*7)+(Oct!E71*6)+(Nov!E71*5)+(Dec!E71*4)+(Jan!E71*3)+(Feb!E71*2)+(Mar!E71*1)</f>
        <v>0</v>
      </c>
      <c r="G71" s="8"/>
      <c r="H71" s="31">
        <f>Feb!H71+G71</f>
        <v>0</v>
      </c>
      <c r="I71" s="31">
        <f t="shared" si="2"/>
        <v>0</v>
      </c>
      <c r="J71" s="31">
        <f t="shared" si="3"/>
        <v>0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13500</v>
      </c>
      <c r="D72" s="32">
        <f t="shared" si="4"/>
        <v>772639</v>
      </c>
      <c r="E72" s="32">
        <f t="shared" si="4"/>
        <v>57</v>
      </c>
      <c r="F72" s="32">
        <f t="shared" si="4"/>
        <v>4461</v>
      </c>
      <c r="G72" s="32">
        <f t="shared" si="4"/>
        <v>54421</v>
      </c>
      <c r="H72" s="32">
        <f t="shared" si="4"/>
        <v>1354693</v>
      </c>
      <c r="I72" s="32">
        <f t="shared" si="4"/>
        <v>67978</v>
      </c>
      <c r="J72" s="32">
        <f t="shared" si="4"/>
        <v>2131793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5882</v>
      </c>
      <c r="D73" s="32">
        <f t="shared" si="5"/>
        <v>396706</v>
      </c>
      <c r="E73" s="32">
        <f t="shared" si="5"/>
        <v>0</v>
      </c>
      <c r="F73" s="32">
        <f t="shared" si="5"/>
        <v>10569</v>
      </c>
      <c r="G73" s="32">
        <f t="shared" si="5"/>
        <v>40389</v>
      </c>
      <c r="H73" s="32">
        <f t="shared" si="5"/>
        <v>677689</v>
      </c>
      <c r="I73" s="32">
        <f t="shared" si="5"/>
        <v>46271</v>
      </c>
      <c r="J73" s="32">
        <f t="shared" si="5"/>
        <v>1084964</v>
      </c>
    </row>
    <row r="74" spans="1:13" s="3" customFormat="1" ht="15.75" customHeight="1" x14ac:dyDescent="0.2">
      <c r="A74" s="17" t="s">
        <v>87</v>
      </c>
      <c r="B74" s="2"/>
      <c r="C74" s="32">
        <f>SUM(C72:C73)</f>
        <v>19382</v>
      </c>
      <c r="D74" s="32">
        <f t="shared" ref="D74:J74" si="6">SUM(D72:D73)</f>
        <v>1169345</v>
      </c>
      <c r="E74" s="32">
        <f t="shared" si="6"/>
        <v>57</v>
      </c>
      <c r="F74" s="32">
        <f t="shared" si="6"/>
        <v>15030</v>
      </c>
      <c r="G74" s="32">
        <f t="shared" si="6"/>
        <v>94810</v>
      </c>
      <c r="H74" s="32">
        <f t="shared" si="6"/>
        <v>2032382</v>
      </c>
      <c r="I74" s="32">
        <f t="shared" si="6"/>
        <v>114249</v>
      </c>
      <c r="J74" s="32">
        <f t="shared" si="6"/>
        <v>3216757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139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B32596-C4A9-4795-9884-3B135A17331A}"/>
</file>

<file path=customXml/itemProps2.xml><?xml version="1.0" encoding="utf-8"?>
<ds:datastoreItem xmlns:ds="http://schemas.openxmlformats.org/officeDocument/2006/customXml" ds:itemID="{3DDF7189-78BA-4316-91D9-FA6080CF4EDA}"/>
</file>

<file path=customXml/itemProps3.xml><?xml version="1.0" encoding="utf-8"?>
<ds:datastoreItem xmlns:ds="http://schemas.openxmlformats.org/officeDocument/2006/customXml" ds:itemID="{1C09BE6A-1A34-478B-9702-6F8F4FBBE6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Department of Veterans Affairs</cp:lastModifiedBy>
  <cp:lastPrinted>2011-06-21T11:00:53Z</cp:lastPrinted>
  <dcterms:created xsi:type="dcterms:W3CDTF">2005-09-22T19:10:16Z</dcterms:created>
  <dcterms:modified xsi:type="dcterms:W3CDTF">2020-07-12T16:11:12Z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54500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