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<sst xmlns="http://schemas.openxmlformats.org/spreadsheetml/2006/main" count="1789" uniqueCount="142">
  <si>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</si>
  <si>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</si>
  <si>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</si>
  <si>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</si>
  <si>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</si>
  <si>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</si>
  <si>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</si>
  <si>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</si>
  <si>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</si>
  <si>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</si>
  <si>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</si>
  <si>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</si>
  <si>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</si>
  <si>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</si>
  <si>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</si>
  <si>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</si>
  <si>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</si>
  <si>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</si>
  <si>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</si>
  <si>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</si>
  <si>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</si>
  <si>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</si>
  <si>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</si>
  <si>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</si>
  <si>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</si>
  <si>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</si>
  <si>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</si>
  <si>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</si>
  <si>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</si>
  <si>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</si>
  <si>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</si>
  <si>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</si>
  <si>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</si>
  <si>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</si>
  <si>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</si>
  <si>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</si>
  <si>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</si>
  <si>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</si>
  <si>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</si>
  <si>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</si>
  <si>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</si>
  <si>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</si>
  <si>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</si>
  <si>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</si>
  <si>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</si>
  <si>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</si>
  <si>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</si>
  <si>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</si>
  <si>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</si>
  <si>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</si>
  <si>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</si>
  <si>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</si>
  <si>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</si>
  <si>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</si>
  <si>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</si>
  <si>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</si>
  <si>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</si>
  <si>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</si>
  <si>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</si>
  <si>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</si>
  <si>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</si>
  <si>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</si>
  <si>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</si>
  <si>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</si>
  <si>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</si>
  <si>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</si>
  <si>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</si>
  <si>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</si>
  <si>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</si>
  <si>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</si>
  <si>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</si>
  <si>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</si>
  <si>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</si>
  <si>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</si>
  <si>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</si>
  <si>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</si>
  <si>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</si>
  <si>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</si>
  <si>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</si>
  <si>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</si>
  <si>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</si>
  <si>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</si>
  <si>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</si>
  <si>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</si>
  <si>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</si>
  <si>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</si>
  <si>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</si>
  <si>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</si>
  <si>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</si>
  <si>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</si>
  <si>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</si>
  <si>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</si>
  <si>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</si>
  <si>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</si>
  <si>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</si>
  <si>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</si>
  <si>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</si>
  <si>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</si>
  <si>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</si>
  <si>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</si>
  <si>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</si>
  <si>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</si>
  <si>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</si>
  <si>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</si>
  <si>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</si>
  <si>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</si>
  <si>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</si>
  <si>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</si>
  <si>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</si>
  <si>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</si>
  <si>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</si>
  <si>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</si>
  <si>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</si>
  <si>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</si>
  <si>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</si>
  <si>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</si>
  <si>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</si>
  <si>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</si>
  <si>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</si>
  <si>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</si>
  <si>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</si>
  <si>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</si>
  <si>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</si>
  <si>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</si>
  <si>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</si>
  <si>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</si>
  <si>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</si>
  <si>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</si>
  <si>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</si>
  <si>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</si>
  <si>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</si>
  <si>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</si>
  <si>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</si>
  <si>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</si>
  <si>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</si>
  <si>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</si>
  <si>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</si>
  <si>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</si>
  <si>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</si>
  <si>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</si>
  <si>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DAV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</si>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</sst>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M68" sqref="M68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/>
      <c r="D5" s="29">
        <f t="shared" ref="D5:D63" si="0">C5*1</f>
        <v>0</v>
      </c>
      <c r="E5" s="58"/>
      <c r="F5" s="29">
        <f t="shared" ref="F5:F63" si="1">E5*1</f>
        <v>0</v>
      </c>
      <c r="G5" s="59"/>
      <c r="H5" s="29">
        <f t="shared" ref="H5:H63" si="2">G5</f>
        <v>0</v>
      </c>
      <c r="I5" s="29">
        <f t="shared" ref="I5:I63" si="3">C5+E5+G5</f>
        <v>0</v>
      </c>
      <c r="J5" s="29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>
        <v>2643</v>
      </c>
      <c r="D10" s="29">
        <f t="shared" si="0"/>
        <v>2643</v>
      </c>
      <c r="E10" s="58"/>
      <c r="F10" s="29">
        <f t="shared" si="1"/>
        <v>0</v>
      </c>
      <c r="G10" s="59">
        <v>7930</v>
      </c>
      <c r="H10" s="29">
        <f t="shared" si="2"/>
        <v>7930</v>
      </c>
      <c r="I10" s="29">
        <f t="shared" si="3"/>
        <v>10573</v>
      </c>
      <c r="J10" s="29">
        <f t="shared" si="4"/>
        <v>10573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>
        <v>2579</v>
      </c>
      <c r="D16" s="29">
        <f t="shared" si="0"/>
        <v>2579</v>
      </c>
      <c r="E16" s="58"/>
      <c r="F16" s="29">
        <f t="shared" si="1"/>
        <v>0</v>
      </c>
      <c r="G16" s="59">
        <v>14348</v>
      </c>
      <c r="H16" s="29">
        <f t="shared" si="2"/>
        <v>14348</v>
      </c>
      <c r="I16" s="29">
        <f t="shared" si="3"/>
        <v>16927</v>
      </c>
      <c r="J16" s="29">
        <f t="shared" si="4"/>
        <v>16927</v>
      </c>
    </row>
    <row r="17" spans="1:10" ht="15.75" customHeight="1" x14ac:dyDescent="0.2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>
        <v>1551</v>
      </c>
      <c r="D26" s="29">
        <f t="shared" si="0"/>
        <v>1551</v>
      </c>
      <c r="E26" s="58"/>
      <c r="F26" s="29">
        <f t="shared" si="1"/>
        <v>0</v>
      </c>
      <c r="G26" s="59">
        <v>7757</v>
      </c>
      <c r="H26" s="29">
        <f t="shared" si="2"/>
        <v>7757</v>
      </c>
      <c r="I26" s="29">
        <f t="shared" si="3"/>
        <v>9308</v>
      </c>
      <c r="J26" s="29">
        <f t="shared" si="4"/>
        <v>9308</v>
      </c>
    </row>
    <row r="27" spans="1:10" ht="15.75" customHeight="1" x14ac:dyDescent="0.2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7"/>
      <c r="D31" s="29">
        <f t="shared" si="0"/>
        <v>0</v>
      </c>
      <c r="E31" s="58"/>
      <c r="F31" s="29">
        <f t="shared" si="1"/>
        <v>0</v>
      </c>
      <c r="G31" s="59"/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>
        <v>4894</v>
      </c>
      <c r="D39" s="29">
        <f t="shared" si="0"/>
        <v>4894</v>
      </c>
      <c r="E39" s="58"/>
      <c r="F39" s="29">
        <f t="shared" si="1"/>
        <v>0</v>
      </c>
      <c r="G39" s="59">
        <v>72829</v>
      </c>
      <c r="H39" s="29">
        <f t="shared" si="2"/>
        <v>72829</v>
      </c>
      <c r="I39" s="29">
        <f t="shared" si="3"/>
        <v>77723</v>
      </c>
      <c r="J39" s="29">
        <f t="shared" si="4"/>
        <v>77723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7">
        <v>652</v>
      </c>
      <c r="D44" s="29">
        <f t="shared" si="0"/>
        <v>652</v>
      </c>
      <c r="E44" s="58"/>
      <c r="F44" s="29">
        <f t="shared" si="1"/>
        <v>0</v>
      </c>
      <c r="G44" s="59">
        <v>6940</v>
      </c>
      <c r="H44" s="29">
        <f t="shared" si="2"/>
        <v>6940</v>
      </c>
      <c r="I44" s="29">
        <f t="shared" si="3"/>
        <v>7592</v>
      </c>
      <c r="J44" s="29">
        <f t="shared" si="4"/>
        <v>7592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>
        <v>1059</v>
      </c>
      <c r="D47" s="29">
        <f t="shared" si="0"/>
        <v>1059</v>
      </c>
      <c r="E47" s="58"/>
      <c r="F47" s="29">
        <f t="shared" si="1"/>
        <v>0</v>
      </c>
      <c r="G47" s="59">
        <v>4236</v>
      </c>
      <c r="H47" s="29">
        <f t="shared" si="2"/>
        <v>4236</v>
      </c>
      <c r="I47" s="29">
        <f t="shared" si="3"/>
        <v>5295</v>
      </c>
      <c r="J47" s="29">
        <f t="shared" si="4"/>
        <v>5295</v>
      </c>
    </row>
    <row r="48" spans="1:10" s="11" customFormat="1" ht="15.75" customHeight="1" x14ac:dyDescent="0.2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7"/>
      <c r="D50" s="29">
        <f t="shared" si="0"/>
        <v>0</v>
      </c>
      <c r="E50" s="58"/>
      <c r="F50" s="29">
        <f t="shared" si="1"/>
        <v>0</v>
      </c>
      <c r="G50" s="59"/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7">
        <v>208</v>
      </c>
      <c r="D51" s="29">
        <f t="shared" si="0"/>
        <v>208</v>
      </c>
      <c r="E51" s="58"/>
      <c r="F51" s="29">
        <f t="shared" si="1"/>
        <v>0</v>
      </c>
      <c r="G51" s="59">
        <v>1040</v>
      </c>
      <c r="H51" s="29">
        <f t="shared" si="2"/>
        <v>1040</v>
      </c>
      <c r="I51" s="29">
        <f t="shared" si="3"/>
        <v>1248</v>
      </c>
      <c r="J51" s="29">
        <f t="shared" si="4"/>
        <v>1248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/>
      <c r="D55" s="29">
        <f t="shared" si="0"/>
        <v>0</v>
      </c>
      <c r="E55" s="58"/>
      <c r="F55" s="29">
        <f t="shared" si="1"/>
        <v>0</v>
      </c>
      <c r="G55" s="59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>
        <v>1355</v>
      </c>
      <c r="D60" s="29">
        <f t="shared" si="0"/>
        <v>1355</v>
      </c>
      <c r="E60" s="58"/>
      <c r="F60" s="29">
        <f t="shared" si="1"/>
        <v>0</v>
      </c>
      <c r="G60" s="59">
        <v>22659</v>
      </c>
      <c r="H60" s="29">
        <f t="shared" si="2"/>
        <v>22659</v>
      </c>
      <c r="I60" s="29">
        <f t="shared" si="3"/>
        <v>24014</v>
      </c>
      <c r="J60" s="29">
        <f t="shared" si="4"/>
        <v>24014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>
        <v>3235</v>
      </c>
      <c r="D63" s="29">
        <f t="shared" si="0"/>
        <v>3235</v>
      </c>
      <c r="E63" s="58"/>
      <c r="F63" s="29">
        <f t="shared" si="1"/>
        <v>0</v>
      </c>
      <c r="G63" s="59">
        <v>48062</v>
      </c>
      <c r="H63" s="29">
        <f t="shared" si="2"/>
        <v>48062</v>
      </c>
      <c r="I63" s="29">
        <f t="shared" si="3"/>
        <v>51297</v>
      </c>
      <c r="J63" s="29">
        <f t="shared" si="4"/>
        <v>51297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6773</v>
      </c>
      <c r="D72" s="31">
        <f t="shared" si="10"/>
        <v>6773</v>
      </c>
      <c r="E72" s="31">
        <f t="shared" si="10"/>
        <v>0</v>
      </c>
      <c r="F72" s="31">
        <f t="shared" si="10"/>
        <v>0</v>
      </c>
      <c r="G72" s="31">
        <f t="shared" si="10"/>
        <v>30035</v>
      </c>
      <c r="H72" s="31">
        <f t="shared" si="10"/>
        <v>30035</v>
      </c>
      <c r="I72" s="31">
        <f t="shared" si="10"/>
        <v>36808</v>
      </c>
      <c r="J72" s="31">
        <f t="shared" si="10"/>
        <v>36808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11403</v>
      </c>
      <c r="D73" s="31">
        <f t="shared" si="11"/>
        <v>11403</v>
      </c>
      <c r="E73" s="31">
        <f t="shared" si="11"/>
        <v>0</v>
      </c>
      <c r="F73" s="31">
        <f t="shared" si="11"/>
        <v>0</v>
      </c>
      <c r="G73" s="31">
        <f t="shared" si="11"/>
        <v>155766</v>
      </c>
      <c r="H73" s="31">
        <f t="shared" si="11"/>
        <v>155766</v>
      </c>
      <c r="I73" s="31">
        <f t="shared" si="11"/>
        <v>167169</v>
      </c>
      <c r="J73" s="31">
        <f t="shared" si="11"/>
        <v>167169</v>
      </c>
    </row>
    <row r="74" spans="1:10" s="3" customFormat="1" ht="15.75" customHeight="1" x14ac:dyDescent="0.2">
      <c r="A74" s="5" t="s">
        <v>87</v>
      </c>
      <c r="B74" s="13"/>
      <c r="C74" s="31">
        <f>SUM(C72:C73)</f>
        <v>18176</v>
      </c>
      <c r="D74" s="31">
        <f t="shared" ref="D74:J74" si="12">SUM(D72:D73)</f>
        <v>18176</v>
      </c>
      <c r="E74" s="35">
        <f t="shared" si="12"/>
        <v>0</v>
      </c>
      <c r="F74" s="31">
        <f t="shared" si="12"/>
        <v>0</v>
      </c>
      <c r="G74" s="35">
        <f t="shared" si="12"/>
        <v>185801</v>
      </c>
      <c r="H74" s="31">
        <f t="shared" si="12"/>
        <v>185801</v>
      </c>
      <c r="I74" s="31">
        <f t="shared" si="12"/>
        <v>203977</v>
      </c>
      <c r="J74" s="31">
        <f t="shared" si="12"/>
        <v>203977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F69" sqref="F69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1334</v>
      </c>
      <c r="D5" s="30">
        <f>(Jul!C5*10)+(Aug!C5*9)+(Sep!C5*8)+(Oct!C5*7)+(Nov!C5*6)+(Dec!C5*5)+(Jan!C5*4)+(Feb!C5*3)+(Mar!C5*2)+(Apr!C5*1)</f>
        <v>1334</v>
      </c>
      <c r="E5" s="8"/>
      <c r="F5" s="30">
        <f>(Jul!E5*10)+(Aug!E5*9)+(Sep!E5*8)+(Oct!E5*7)+(Nov!E5*6)+(Dec!E5*5)+(Jan!E5*4)+(Feb!E5*3)+(Mar!E5*2)+(Apr!E5*1)</f>
        <v>0</v>
      </c>
      <c r="G5" s="8">
        <v>27570</v>
      </c>
      <c r="H5" s="30">
        <f>Mar!H5+G5</f>
        <v>27570</v>
      </c>
      <c r="I5" s="30">
        <f t="shared" ref="I5:I63" si="0">C5+E5+G5</f>
        <v>28904</v>
      </c>
      <c r="J5" s="30">
        <f t="shared" ref="J5:J63" si="1">D5+F5+H5</f>
        <v>28904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6661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2585</v>
      </c>
      <c r="I6" s="30">
        <f t="shared" si="0"/>
        <v>0</v>
      </c>
      <c r="J6" s="30">
        <f t="shared" si="1"/>
        <v>9246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3906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576</v>
      </c>
      <c r="I7" s="30">
        <f t="shared" si="0"/>
        <v>0</v>
      </c>
      <c r="J7" s="30">
        <f t="shared" si="1"/>
        <v>4482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9204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9204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4002</v>
      </c>
      <c r="D10" s="30">
        <f>(Jul!C10*10)+(Aug!C10*9)+(Sep!C10*8)+(Oct!C10*7)+(Nov!C10*6)+(Dec!C10*5)+(Jan!C10*4)+(Feb!C10*3)+(Mar!C10*2)+(Apr!C10*1)</f>
        <v>53324</v>
      </c>
      <c r="E10" s="8"/>
      <c r="F10" s="30">
        <f>(Jul!E10*10)+(Aug!E10*9)+(Sep!E10*8)+(Oct!E10*7)+(Nov!E10*6)+(Dec!E10*5)+(Jan!E10*4)+(Feb!E10*3)+(Mar!E10*2)+(Apr!E10*1)</f>
        <v>1570</v>
      </c>
      <c r="G10" s="8">
        <v>8966</v>
      </c>
      <c r="H10" s="30">
        <f>Mar!H10+G10</f>
        <v>27995</v>
      </c>
      <c r="I10" s="30">
        <f t="shared" si="0"/>
        <v>12968</v>
      </c>
      <c r="J10" s="30">
        <f t="shared" si="1"/>
        <v>82889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133</v>
      </c>
      <c r="D12" s="30">
        <f>(Jul!C12*10)+(Aug!C12*9)+(Sep!C12*8)+(Oct!C12*7)+(Nov!C12*6)+(Dec!C12*5)+(Jan!C12*4)+(Feb!C12*3)+(Mar!C12*2)+(Apr!C12*1)</f>
        <v>133</v>
      </c>
      <c r="E12" s="8"/>
      <c r="F12" s="30">
        <f>(Jul!E12*10)+(Aug!E12*9)+(Sep!E12*8)+(Oct!E12*7)+(Nov!E12*6)+(Dec!E12*5)+(Jan!E12*4)+(Feb!E12*3)+(Mar!E12*2)+(Apr!E12*1)</f>
        <v>0</v>
      </c>
      <c r="G12" s="8">
        <v>399</v>
      </c>
      <c r="H12" s="30">
        <f>Mar!H12+G12</f>
        <v>399</v>
      </c>
      <c r="I12" s="30">
        <f t="shared" si="0"/>
        <v>532</v>
      </c>
      <c r="J12" s="30">
        <f t="shared" si="1"/>
        <v>532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37502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8838</v>
      </c>
      <c r="I14" s="30">
        <f t="shared" si="0"/>
        <v>0</v>
      </c>
      <c r="J14" s="30">
        <f t="shared" si="1"/>
        <v>46340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3102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5416</v>
      </c>
      <c r="I15" s="30">
        <f t="shared" si="0"/>
        <v>0</v>
      </c>
      <c r="J15" s="30">
        <f t="shared" si="1"/>
        <v>8518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8868</v>
      </c>
      <c r="D16" s="30">
        <f>(Jul!C16*10)+(Aug!C16*9)+(Sep!C16*8)+(Oct!C16*7)+(Nov!C16*6)+(Dec!C16*5)+(Jan!C16*4)+(Feb!C16*3)+(Mar!C16*2)+(Apr!C16*1)</f>
        <v>286820</v>
      </c>
      <c r="E16" s="8"/>
      <c r="F16" s="30">
        <f>(Jul!E16*10)+(Aug!E16*9)+(Sep!E16*8)+(Oct!E16*7)+(Nov!E16*6)+(Dec!E16*5)+(Jan!E16*4)+(Feb!E16*3)+(Mar!E16*2)+(Apr!E16*1)</f>
        <v>0</v>
      </c>
      <c r="G16" s="8">
        <v>14782</v>
      </c>
      <c r="H16" s="30">
        <f>Mar!H16+G16</f>
        <v>247032</v>
      </c>
      <c r="I16" s="30">
        <f t="shared" si="0"/>
        <v>23650</v>
      </c>
      <c r="J16" s="30">
        <f t="shared" si="1"/>
        <v>533852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0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1174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1620</v>
      </c>
      <c r="I22" s="30">
        <f t="shared" si="0"/>
        <v>0</v>
      </c>
      <c r="J22" s="30">
        <f t="shared" si="1"/>
        <v>2794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20911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8576</v>
      </c>
      <c r="I24" s="30">
        <f t="shared" si="0"/>
        <v>0</v>
      </c>
      <c r="J24" s="30">
        <f t="shared" si="1"/>
        <v>29487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25138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27429</v>
      </c>
      <c r="I26" s="30">
        <f t="shared" si="0"/>
        <v>0</v>
      </c>
      <c r="J26" s="30">
        <f t="shared" si="1"/>
        <v>52567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3642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505</v>
      </c>
      <c r="I28" s="30">
        <f t="shared" si="0"/>
        <v>0</v>
      </c>
      <c r="J28" s="30">
        <f t="shared" si="1"/>
        <v>4147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2118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21075</v>
      </c>
      <c r="I29" s="30">
        <f t="shared" si="0"/>
        <v>0</v>
      </c>
      <c r="J29" s="30">
        <f t="shared" si="1"/>
        <v>23193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0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1064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1851</v>
      </c>
      <c r="I31" s="30">
        <f t="shared" si="0"/>
        <v>0</v>
      </c>
      <c r="J31" s="30">
        <f t="shared" si="1"/>
        <v>2915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11627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8863</v>
      </c>
      <c r="I32" s="30">
        <f t="shared" si="0"/>
        <v>0</v>
      </c>
      <c r="J32" s="30">
        <f t="shared" si="1"/>
        <v>20490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2117</v>
      </c>
      <c r="D33" s="30">
        <f>(Jul!C33*10)+(Aug!C33*9)+(Sep!C33*8)+(Oct!C33*7)+(Nov!C33*6)+(Dec!C33*5)+(Jan!C33*4)+(Feb!C33*3)+(Mar!C33*2)+(Apr!C33*1)</f>
        <v>88611</v>
      </c>
      <c r="E33" s="8"/>
      <c r="F33" s="30">
        <f>(Jul!E33*10)+(Aug!E33*9)+(Sep!E33*8)+(Oct!E33*7)+(Nov!E33*6)+(Dec!E33*5)+(Jan!E33*4)+(Feb!E33*3)+(Mar!E33*2)+(Apr!E33*1)</f>
        <v>0</v>
      </c>
      <c r="G33" s="8">
        <v>5966</v>
      </c>
      <c r="H33" s="30">
        <f>Mar!H33+G33</f>
        <v>129792</v>
      </c>
      <c r="I33" s="30">
        <f t="shared" si="0"/>
        <v>8083</v>
      </c>
      <c r="J33" s="30">
        <f t="shared" si="1"/>
        <v>218403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10672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6673</v>
      </c>
      <c r="I34" s="30">
        <f t="shared" si="0"/>
        <v>0</v>
      </c>
      <c r="J34" s="30">
        <f t="shared" si="1"/>
        <v>17345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21476</v>
      </c>
      <c r="E35" s="8"/>
      <c r="F35" s="30">
        <f>(Jul!E35*10)+(Aug!E35*9)+(Sep!E35*8)+(Oct!E35*7)+(Nov!E35*6)+(Dec!E35*5)+(Jan!E35*4)+(Feb!E35*3)+(Mar!E35*2)+(Apr!E35*1)</f>
        <v>7092</v>
      </c>
      <c r="G35" s="8"/>
      <c r="H35" s="30">
        <f>Mar!H35+G35</f>
        <v>15875</v>
      </c>
      <c r="I35" s="30">
        <f t="shared" si="0"/>
        <v>0</v>
      </c>
      <c r="J35" s="30">
        <f t="shared" si="1"/>
        <v>44443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587</v>
      </c>
      <c r="D37" s="30">
        <f>(Jul!C37*10)+(Aug!C37*9)+(Sep!C37*8)+(Oct!C37*7)+(Nov!C37*6)+(Dec!C37*5)+(Jan!C37*4)+(Feb!C37*3)+(Mar!C37*2)+(Apr!C37*1)</f>
        <v>33064</v>
      </c>
      <c r="E37" s="8"/>
      <c r="F37" s="30">
        <f>(Jul!E37*10)+(Aug!E37*9)+(Sep!E37*8)+(Oct!E37*7)+(Nov!E37*6)+(Dec!E37*5)+(Jan!E37*4)+(Feb!E37*3)+(Mar!E37*2)+(Apr!E37*1)</f>
        <v>0</v>
      </c>
      <c r="G37" s="8">
        <v>648</v>
      </c>
      <c r="H37" s="30">
        <f>Mar!H37+G37</f>
        <v>42557</v>
      </c>
      <c r="I37" s="30">
        <f t="shared" si="0"/>
        <v>1235</v>
      </c>
      <c r="J37" s="30">
        <f t="shared" si="1"/>
        <v>75621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6463</v>
      </c>
      <c r="D39" s="30">
        <f>(Jul!C39*10)+(Aug!C39*9)+(Sep!C39*8)+(Oct!C39*7)+(Nov!C39*6)+(Dec!C39*5)+(Jan!C39*4)+(Feb!C39*3)+(Mar!C39*2)+(Apr!C39*1)</f>
        <v>160121</v>
      </c>
      <c r="E39" s="8"/>
      <c r="F39" s="30">
        <f>(Jul!E39*10)+(Aug!E39*9)+(Sep!E39*8)+(Oct!E39*7)+(Nov!E39*6)+(Dec!E39*5)+(Jan!E39*4)+(Feb!E39*3)+(Mar!E39*2)+(Apr!E39*1)</f>
        <v>0</v>
      </c>
      <c r="G39" s="8">
        <v>14908</v>
      </c>
      <c r="H39" s="30">
        <f>Mar!H39+G39</f>
        <v>128728</v>
      </c>
      <c r="I39" s="30">
        <f t="shared" si="0"/>
        <v>21371</v>
      </c>
      <c r="J39" s="30">
        <f t="shared" si="1"/>
        <v>288849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3331</v>
      </c>
      <c r="D42" s="30">
        <f>(Jul!C42*10)+(Aug!C42*9)+(Sep!C42*8)+(Oct!C42*7)+(Nov!C42*6)+(Dec!C42*5)+(Jan!C42*4)+(Feb!C42*3)+(Mar!C42*2)+(Apr!C42*1)</f>
        <v>92082</v>
      </c>
      <c r="E42" s="8"/>
      <c r="F42" s="30">
        <f>(Jul!E42*10)+(Aug!E42*9)+(Sep!E42*8)+(Oct!E42*7)+(Nov!E42*6)+(Dec!E42*5)+(Jan!E42*4)+(Feb!E42*3)+(Mar!E42*2)+(Apr!E42*1)</f>
        <v>0</v>
      </c>
      <c r="G42" s="8">
        <v>6328</v>
      </c>
      <c r="H42" s="30">
        <f>Mar!H42+G42</f>
        <v>75799</v>
      </c>
      <c r="I42" s="30">
        <f t="shared" si="0"/>
        <v>9659</v>
      </c>
      <c r="J42" s="30">
        <f t="shared" si="1"/>
        <v>167881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3432</v>
      </c>
      <c r="D43" s="30">
        <f>(Jul!C43*10)+(Aug!C43*9)+(Sep!C43*8)+(Oct!C43*7)+(Nov!C43*6)+(Dec!C43*5)+(Jan!C43*4)+(Feb!C43*3)+(Mar!C43*2)+(Apr!C43*1)</f>
        <v>85265</v>
      </c>
      <c r="E43" s="8"/>
      <c r="F43" s="30">
        <f>(Jul!E43*10)+(Aug!E43*9)+(Sep!E43*8)+(Oct!E43*7)+(Nov!E43*6)+(Dec!E43*5)+(Jan!E43*4)+(Feb!E43*3)+(Mar!E43*2)+(Apr!E43*1)</f>
        <v>0</v>
      </c>
      <c r="G43" s="8">
        <v>5801</v>
      </c>
      <c r="H43" s="30">
        <f>Mar!H43+G43</f>
        <v>42775</v>
      </c>
      <c r="I43" s="30">
        <f t="shared" si="0"/>
        <v>9233</v>
      </c>
      <c r="J43" s="30">
        <f t="shared" si="1"/>
        <v>128040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866</v>
      </c>
      <c r="D44" s="30">
        <f>(Jul!C44*10)+(Aug!C44*9)+(Sep!C44*8)+(Oct!C44*7)+(Nov!C44*6)+(Dec!C44*5)+(Jan!C44*4)+(Feb!C44*3)+(Mar!C44*2)+(Apr!C44*1)</f>
        <v>63937</v>
      </c>
      <c r="E44" s="8"/>
      <c r="F44" s="30">
        <f>(Jul!E44*10)+(Aug!E44*9)+(Sep!E44*8)+(Oct!E44*7)+(Nov!E44*6)+(Dec!E44*5)+(Jan!E44*4)+(Feb!E44*3)+(Mar!E44*2)+(Apr!E44*1)</f>
        <v>0</v>
      </c>
      <c r="G44" s="8">
        <v>14719</v>
      </c>
      <c r="H44" s="30">
        <f>Mar!H44+G44</f>
        <v>44387</v>
      </c>
      <c r="I44" s="30">
        <f t="shared" si="0"/>
        <v>15585</v>
      </c>
      <c r="J44" s="30">
        <f t="shared" si="1"/>
        <v>108324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4690</v>
      </c>
      <c r="D47" s="30">
        <f>(Jul!C47*10)+(Aug!C47*9)+(Sep!C47*8)+(Oct!C47*7)+(Nov!C47*6)+(Dec!C47*5)+(Jan!C47*4)+(Feb!C47*3)+(Mar!C47*2)+(Apr!C47*1)</f>
        <v>58561</v>
      </c>
      <c r="E47" s="8"/>
      <c r="F47" s="30">
        <f>(Jul!E47*10)+(Aug!E47*9)+(Sep!E47*8)+(Oct!E47*7)+(Nov!E47*6)+(Dec!E47*5)+(Jan!E47*4)+(Feb!E47*3)+(Mar!E47*2)+(Apr!E47*1)</f>
        <v>0</v>
      </c>
      <c r="G47" s="8">
        <v>11097</v>
      </c>
      <c r="H47" s="30">
        <f>Mar!H47+G47</f>
        <v>57470</v>
      </c>
      <c r="I47" s="30">
        <f t="shared" si="0"/>
        <v>15787</v>
      </c>
      <c r="J47" s="30">
        <f t="shared" si="1"/>
        <v>116031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1059</v>
      </c>
      <c r="D48" s="30">
        <f>(Jul!C48*10)+(Aug!C48*9)+(Sep!C48*8)+(Oct!C48*7)+(Nov!C48*6)+(Dec!C48*5)+(Jan!C48*4)+(Feb!C48*3)+(Mar!C48*2)+(Apr!C48*1)</f>
        <v>66787</v>
      </c>
      <c r="E48" s="8"/>
      <c r="F48" s="30">
        <f>(Jul!E48*10)+(Aug!E48*9)+(Sep!E48*8)+(Oct!E48*7)+(Nov!E48*6)+(Dec!E48*5)+(Jan!E48*4)+(Feb!E48*3)+(Mar!E48*2)+(Apr!E48*1)</f>
        <v>0</v>
      </c>
      <c r="G48" s="8">
        <v>6366</v>
      </c>
      <c r="H48" s="30">
        <f>Mar!H48+G48</f>
        <v>23470</v>
      </c>
      <c r="I48" s="30">
        <f t="shared" si="0"/>
        <v>7425</v>
      </c>
      <c r="J48" s="30">
        <f t="shared" si="1"/>
        <v>90257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21026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29977</v>
      </c>
      <c r="I49" s="30">
        <f t="shared" si="0"/>
        <v>0</v>
      </c>
      <c r="J49" s="30">
        <f t="shared" si="1"/>
        <v>51003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14316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15749</v>
      </c>
      <c r="I50" s="30">
        <f t="shared" si="0"/>
        <v>0</v>
      </c>
      <c r="J50" s="30">
        <f t="shared" si="1"/>
        <v>30065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4949</v>
      </c>
      <c r="D51" s="30">
        <f>(Jul!C51*10)+(Aug!C51*9)+(Sep!C51*8)+(Oct!C51*7)+(Nov!C51*6)+(Dec!C51*5)+(Jan!C51*4)+(Feb!C51*3)+(Mar!C51*2)+(Apr!C51*1)</f>
        <v>196262</v>
      </c>
      <c r="E51" s="8"/>
      <c r="F51" s="30">
        <f>(Jul!E51*10)+(Aug!E51*9)+(Sep!E51*8)+(Oct!E51*7)+(Nov!E51*6)+(Dec!E51*5)+(Jan!E51*4)+(Feb!E51*3)+(Mar!E51*2)+(Apr!E51*1)</f>
        <v>0</v>
      </c>
      <c r="G51" s="8">
        <v>51850</v>
      </c>
      <c r="H51" s="30">
        <f>Mar!H51+G51</f>
        <v>222864</v>
      </c>
      <c r="I51" s="30">
        <f t="shared" si="0"/>
        <v>56799</v>
      </c>
      <c r="J51" s="30">
        <f t="shared" si="1"/>
        <v>419126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33124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6492</v>
      </c>
      <c r="I54" s="30">
        <f t="shared" si="0"/>
        <v>0</v>
      </c>
      <c r="J54" s="30">
        <f t="shared" si="1"/>
        <v>39616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3588</v>
      </c>
      <c r="D55" s="30">
        <f>(Jul!C55*10)+(Aug!C55*9)+(Sep!C55*8)+(Oct!C55*7)+(Nov!C55*6)+(Dec!C55*5)+(Jan!C55*4)+(Feb!C55*3)+(Mar!C55*2)+(Apr!C55*1)</f>
        <v>71787</v>
      </c>
      <c r="E55" s="8"/>
      <c r="F55" s="30">
        <f>(Jul!E55*10)+(Aug!E55*9)+(Sep!E55*8)+(Oct!E55*7)+(Nov!E55*6)+(Dec!E55*5)+(Jan!E55*4)+(Feb!E55*3)+(Mar!E55*2)+(Apr!E55*1)</f>
        <v>0</v>
      </c>
      <c r="G55" s="8">
        <v>8238</v>
      </c>
      <c r="H55" s="30">
        <f>Mar!H55+G55</f>
        <v>50962</v>
      </c>
      <c r="I55" s="30">
        <f t="shared" si="0"/>
        <v>11826</v>
      </c>
      <c r="J55" s="30">
        <f t="shared" si="1"/>
        <v>122749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5283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1610</v>
      </c>
      <c r="I56" s="30">
        <f t="shared" si="0"/>
        <v>0</v>
      </c>
      <c r="J56" s="30">
        <f t="shared" si="1"/>
        <v>6893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3313</v>
      </c>
      <c r="D57" s="30">
        <f>(Jul!C57*10)+(Aug!C57*9)+(Sep!C57*8)+(Oct!C57*7)+(Nov!C57*6)+(Dec!C57*5)+(Jan!C57*4)+(Feb!C57*3)+(Mar!C57*2)+(Apr!C57*1)</f>
        <v>41413</v>
      </c>
      <c r="E57" s="8"/>
      <c r="F57" s="30">
        <f>(Jul!E57*10)+(Aug!E57*9)+(Sep!E57*8)+(Oct!E57*7)+(Nov!E57*6)+(Dec!E57*5)+(Jan!E57*4)+(Feb!E57*3)+(Mar!E57*2)+(Apr!E57*1)</f>
        <v>0</v>
      </c>
      <c r="G57" s="8">
        <v>9535</v>
      </c>
      <c r="H57" s="30">
        <f>Mar!H57+G57</f>
        <v>15336</v>
      </c>
      <c r="I57" s="30">
        <f t="shared" si="0"/>
        <v>12848</v>
      </c>
      <c r="J57" s="30">
        <f t="shared" si="1"/>
        <v>56749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1334</v>
      </c>
      <c r="D58" s="30">
        <f>(Jul!C58*10)+(Aug!C58*9)+(Sep!C58*8)+(Oct!C58*7)+(Nov!C58*6)+(Dec!C58*5)+(Jan!C58*4)+(Feb!C58*3)+(Mar!C58*2)+(Apr!C58*1)</f>
        <v>5336</v>
      </c>
      <c r="E58" s="8"/>
      <c r="F58" s="30">
        <f>(Jul!E58*10)+(Aug!E58*9)+(Sep!E58*8)+(Oct!E58*7)+(Nov!E58*6)+(Dec!E58*5)+(Jan!E58*4)+(Feb!E58*3)+(Mar!E58*2)+(Apr!E58*1)</f>
        <v>0</v>
      </c>
      <c r="G58" s="8">
        <v>23935</v>
      </c>
      <c r="H58" s="30">
        <f>Mar!H58+G58</f>
        <v>28220</v>
      </c>
      <c r="I58" s="30">
        <f t="shared" si="0"/>
        <v>25269</v>
      </c>
      <c r="J58" s="30">
        <f t="shared" si="1"/>
        <v>33556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13232</v>
      </c>
      <c r="D59" s="30">
        <f>(Jul!C59*10)+(Aug!C59*9)+(Sep!C59*8)+(Oct!C59*7)+(Nov!C59*6)+(Dec!C59*5)+(Jan!C59*4)+(Feb!C59*3)+(Mar!C59*2)+(Apr!C59*1)</f>
        <v>14296</v>
      </c>
      <c r="E59" s="8"/>
      <c r="F59" s="30">
        <f>(Jul!E59*10)+(Aug!E59*9)+(Sep!E59*8)+(Oct!E59*7)+(Nov!E59*6)+(Dec!E59*5)+(Jan!E59*4)+(Feb!E59*3)+(Mar!E59*2)+(Apr!E59*1)</f>
        <v>0</v>
      </c>
      <c r="G59" s="8">
        <v>3871</v>
      </c>
      <c r="H59" s="30">
        <f>Mar!H59+G59</f>
        <v>4398</v>
      </c>
      <c r="I59" s="30">
        <f t="shared" si="0"/>
        <v>17103</v>
      </c>
      <c r="J59" s="30">
        <f t="shared" si="1"/>
        <v>18694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13061</v>
      </c>
      <c r="D60" s="30">
        <f>(Jul!C60*10)+(Aug!C60*9)+(Sep!C60*8)+(Oct!C60*7)+(Nov!C60*6)+(Dec!C60*5)+(Jan!C60*4)+(Feb!C60*3)+(Mar!C60*2)+(Apr!C60*1)</f>
        <v>242815</v>
      </c>
      <c r="E60" s="8"/>
      <c r="F60" s="30">
        <f>(Jul!E60*10)+(Aug!E60*9)+(Sep!E60*8)+(Oct!E60*7)+(Nov!E60*6)+(Dec!E60*5)+(Jan!E60*4)+(Feb!E60*3)+(Mar!E60*2)+(Apr!E60*1)</f>
        <v>0</v>
      </c>
      <c r="G60" s="8">
        <v>103183</v>
      </c>
      <c r="H60" s="30">
        <f>Mar!H60+G60</f>
        <v>317241</v>
      </c>
      <c r="I60" s="30">
        <f t="shared" si="0"/>
        <v>116244</v>
      </c>
      <c r="J60" s="30">
        <f t="shared" si="1"/>
        <v>560056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1684</v>
      </c>
      <c r="D61" s="30">
        <f>(Jul!C61*10)+(Aug!C61*9)+(Sep!C61*8)+(Oct!C61*7)+(Nov!C61*6)+(Dec!C61*5)+(Jan!C61*4)+(Feb!C61*3)+(Mar!C61*2)+(Apr!C61*1)</f>
        <v>5920</v>
      </c>
      <c r="E61" s="8"/>
      <c r="F61" s="30">
        <f>(Jul!E61*10)+(Aug!E61*9)+(Sep!E61*8)+(Oct!E61*7)+(Nov!E61*6)+(Dec!E61*5)+(Jan!E61*4)+(Feb!E61*3)+(Mar!E61*2)+(Apr!E61*1)</f>
        <v>0</v>
      </c>
      <c r="G61" s="8">
        <v>6438</v>
      </c>
      <c r="H61" s="30">
        <f>Mar!H61+G61</f>
        <v>8556</v>
      </c>
      <c r="I61" s="30">
        <f t="shared" si="0"/>
        <v>8122</v>
      </c>
      <c r="J61" s="30">
        <f t="shared" si="1"/>
        <v>14476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7457</v>
      </c>
      <c r="D63" s="30">
        <f>(Jul!C63*10)+(Aug!C63*9)+(Sep!C63*8)+(Oct!C63*7)+(Nov!C63*6)+(Dec!C63*5)+(Jan!C63*4)+(Feb!C63*3)+(Mar!C63*2)+(Apr!C63*1)</f>
        <v>77180</v>
      </c>
      <c r="E63" s="8"/>
      <c r="F63" s="30">
        <f>(Jul!E63*10)+(Aug!E63*9)+(Sep!E63*8)+(Oct!E63*7)+(Nov!E63*6)+(Dec!E63*5)+(Jan!E63*4)+(Feb!E63*3)+(Mar!E63*2)+(Apr!E63*1)</f>
        <v>7637</v>
      </c>
      <c r="G63" s="8">
        <v>27101</v>
      </c>
      <c r="H63" s="30">
        <f>Mar!H63+G63</f>
        <v>106756</v>
      </c>
      <c r="I63" s="30">
        <f t="shared" si="0"/>
        <v>34558</v>
      </c>
      <c r="J63" s="30">
        <f t="shared" si="1"/>
        <v>191573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3518</v>
      </c>
      <c r="D66" s="30">
        <f>(Jul!C66*10)+(Aug!C66*9)+(Sep!C66*8)+(Oct!C66*7)+(Nov!C66*6)+(Dec!C66*5)+(Jan!C66*4)+(Feb!C66*3)+(Mar!C66*2)+(Apr!C66*1)</f>
        <v>11990</v>
      </c>
      <c r="E66" s="8"/>
      <c r="F66" s="30">
        <f>(Jul!E66*10)+(Aug!E66*9)+(Sep!E66*8)+(Oct!E66*7)+(Nov!E66*6)+(Dec!E66*5)+(Jan!E66*4)+(Feb!E66*3)+(Mar!E66*2)+(Apr!E66*1)</f>
        <v>0</v>
      </c>
      <c r="G66" s="8">
        <v>450</v>
      </c>
      <c r="H66" s="30">
        <f>Mar!H66+G66</f>
        <v>22445</v>
      </c>
      <c r="I66" s="30">
        <f t="shared" si="2"/>
        <v>3968</v>
      </c>
      <c r="J66" s="30">
        <f t="shared" si="3"/>
        <v>34435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10857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4654</v>
      </c>
      <c r="I69" s="30">
        <f t="shared" si="2"/>
        <v>0</v>
      </c>
      <c r="J69" s="30">
        <f t="shared" si="3"/>
        <v>15511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15691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40072</v>
      </c>
      <c r="I71" s="30">
        <f t="shared" si="2"/>
        <v>0</v>
      </c>
      <c r="J71" s="30">
        <f t="shared" si="3"/>
        <v>55763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14337</v>
      </c>
      <c r="D72" s="31">
        <f t="shared" si="4"/>
        <v>456033</v>
      </c>
      <c r="E72" s="31">
        <f t="shared" si="4"/>
        <v>0</v>
      </c>
      <c r="F72" s="31">
        <f t="shared" si="4"/>
        <v>1570</v>
      </c>
      <c r="G72" s="31">
        <f t="shared" si="4"/>
        <v>51717</v>
      </c>
      <c r="H72" s="31">
        <f t="shared" si="4"/>
        <v>381467</v>
      </c>
      <c r="I72" s="31">
        <f t="shared" si="4"/>
        <v>66054</v>
      </c>
      <c r="J72" s="31">
        <f t="shared" si="4"/>
        <v>839070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74681</v>
      </c>
      <c r="D73" s="31">
        <f t="shared" si="5"/>
        <v>1459499</v>
      </c>
      <c r="E73" s="31">
        <f t="shared" si="5"/>
        <v>0</v>
      </c>
      <c r="F73" s="31">
        <f t="shared" si="5"/>
        <v>14729</v>
      </c>
      <c r="G73" s="31">
        <f t="shared" si="5"/>
        <v>300434</v>
      </c>
      <c r="H73" s="31">
        <f t="shared" si="5"/>
        <v>1451721</v>
      </c>
      <c r="I73" s="31">
        <f t="shared" si="5"/>
        <v>375115</v>
      </c>
      <c r="J73" s="31">
        <f t="shared" si="5"/>
        <v>2925949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89018</v>
      </c>
      <c r="D74" s="31">
        <f t="shared" ref="D74:J74" si="6">SUM(D72:D73)</f>
        <v>1915532</v>
      </c>
      <c r="E74" s="31">
        <f t="shared" si="6"/>
        <v>0</v>
      </c>
      <c r="F74" s="31">
        <f t="shared" si="6"/>
        <v>16299</v>
      </c>
      <c r="G74" s="31">
        <f t="shared" si="6"/>
        <v>352151</v>
      </c>
      <c r="H74" s="31">
        <f t="shared" si="6"/>
        <v>1833188</v>
      </c>
      <c r="I74" s="31">
        <f t="shared" si="6"/>
        <v>441169</v>
      </c>
      <c r="J74" s="31">
        <f t="shared" si="6"/>
        <v>3765019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3" activePane="bottomLeft" state="frozen"/>
      <selection pane="bottomLeft" activeCell="E60" sqref="E60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2668</v>
      </c>
      <c r="E5" s="8"/>
      <c r="F5" s="30">
        <f>(Jul!E5*11)+(Aug!E5*10)+(Sep!E5*9)+(Oct!E5*8)+(Nov!E5*7)+(Dec!E5*6)+(Jan!E5*5)+(Feb!E5*4)+(Mar!E5*3)+(Apr!E5*2)+(May!E5*1)</f>
        <v>0</v>
      </c>
      <c r="G5" s="8"/>
      <c r="H5" s="30">
        <f>Apr!H5+G5</f>
        <v>27570</v>
      </c>
      <c r="I5" s="30">
        <f t="shared" ref="I5:I63" si="0">C5+E5+G5</f>
        <v>0</v>
      </c>
      <c r="J5" s="48">
        <f t="shared" ref="J5:J63" si="1">D5+F5+H5</f>
        <v>30238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7575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2585</v>
      </c>
      <c r="I6" s="30">
        <f t="shared" si="0"/>
        <v>0</v>
      </c>
      <c r="J6" s="48">
        <f t="shared" si="1"/>
        <v>10160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>
        <v>1680</v>
      </c>
      <c r="D7" s="30">
        <f>(Jul!C7*11)+(Aug!C7*10)+(Sep!C7*9)+(Oct!C7*8)+(Nov!C7*7)+(Dec!C7*6)+(Jan!C7*5)+(Feb!C7*4)+(Mar!C7*3)+(Apr!C7*2)+(May!C7*1)</f>
        <v>6237</v>
      </c>
      <c r="E7" s="8"/>
      <c r="F7" s="30">
        <f>(Jul!E7*11)+(Aug!E7*10)+(Sep!E7*9)+(Oct!E7*8)+(Nov!E7*7)+(Dec!E7*6)+(Jan!E7*5)+(Feb!E7*4)+(Mar!E7*3)+(Apr!E7*2)+(May!E7*1)</f>
        <v>0</v>
      </c>
      <c r="G7" s="8">
        <v>1163</v>
      </c>
      <c r="H7" s="30">
        <f>Apr!H7+G7</f>
        <v>1739</v>
      </c>
      <c r="I7" s="30">
        <f t="shared" si="0"/>
        <v>2843</v>
      </c>
      <c r="J7" s="48">
        <f t="shared" si="1"/>
        <v>7976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>
        <v>1059</v>
      </c>
      <c r="D9" s="30">
        <f>(Jul!C9*11)+(Aug!C9*10)+(Sep!C9*9)+(Oct!C9*8)+(Nov!C9*7)+(Dec!C9*6)+(Jan!C9*5)+(Feb!C9*4)+(Mar!C9*3)+(Apr!C9*2)+(May!C9*1)</f>
        <v>13331</v>
      </c>
      <c r="E9" s="8"/>
      <c r="F9" s="30">
        <f>(Jul!E9*11)+(Aug!E9*10)+(Sep!E9*9)+(Oct!E9*8)+(Nov!E9*7)+(Dec!E9*6)+(Jan!E9*5)+(Feb!E9*4)+(Mar!E9*3)+(Apr!E9*2)+(May!E9*1)</f>
        <v>0</v>
      </c>
      <c r="G9" s="8">
        <v>16728</v>
      </c>
      <c r="H9" s="30">
        <f>Apr!H9+G9</f>
        <v>16728</v>
      </c>
      <c r="I9" s="30">
        <f t="shared" si="0"/>
        <v>17787</v>
      </c>
      <c r="J9" s="48">
        <f t="shared" si="1"/>
        <v>30059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>
        <v>1993</v>
      </c>
      <c r="D10" s="30">
        <f>(Jul!C10*11)+(Aug!C10*10)+(Sep!C10*9)+(Oct!C10*8)+(Nov!C10*7)+(Dec!C10*6)+(Jan!C10*5)+(Feb!C10*4)+(Mar!C10*3)+(Apr!C10*2)+(May!C10*1)</f>
        <v>68053</v>
      </c>
      <c r="E10" s="8"/>
      <c r="F10" s="30">
        <f>(Jul!E10*11)+(Aug!E10*10)+(Sep!E10*9)+(Oct!E10*8)+(Nov!E10*7)+(Dec!E10*6)+(Jan!E10*5)+(Feb!E10*4)+(Mar!E10*3)+(Apr!E10*2)+(May!E10*1)</f>
        <v>1884</v>
      </c>
      <c r="G10" s="8">
        <v>3107</v>
      </c>
      <c r="H10" s="30">
        <f>Apr!H10+G10</f>
        <v>31102</v>
      </c>
      <c r="I10" s="30">
        <f t="shared" si="0"/>
        <v>5100</v>
      </c>
      <c r="J10" s="48">
        <f t="shared" si="1"/>
        <v>101039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>
        <v>836</v>
      </c>
      <c r="D12" s="30">
        <f>(Jul!C12*11)+(Aug!C12*10)+(Sep!C12*9)+(Oct!C12*8)+(Nov!C12*7)+(Dec!C12*6)+(Jan!C12*5)+(Feb!C12*4)+(Mar!C12*3)+(Apr!C12*2)+(May!C12*1)</f>
        <v>1102</v>
      </c>
      <c r="E12" s="8"/>
      <c r="F12" s="30">
        <f>(Jul!E12*11)+(Aug!E12*10)+(Sep!E12*9)+(Oct!E12*8)+(Nov!E12*7)+(Dec!E12*6)+(Jan!E12*5)+(Feb!E12*4)+(Mar!E12*3)+(Apr!E12*2)+(May!E12*1)</f>
        <v>0</v>
      </c>
      <c r="G12" s="8">
        <v>746</v>
      </c>
      <c r="H12" s="30">
        <f>Apr!H12+G12</f>
        <v>1145</v>
      </c>
      <c r="I12" s="30">
        <f t="shared" si="0"/>
        <v>1582</v>
      </c>
      <c r="J12" s="48">
        <f t="shared" si="1"/>
        <v>2247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44314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8838</v>
      </c>
      <c r="I14" s="30">
        <f t="shared" si="0"/>
        <v>0</v>
      </c>
      <c r="J14" s="48">
        <f t="shared" si="1"/>
        <v>53152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4653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5416</v>
      </c>
      <c r="I15" s="30">
        <f t="shared" si="0"/>
        <v>0</v>
      </c>
      <c r="J15" s="48">
        <f t="shared" si="1"/>
        <v>10069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>
        <v>14502</v>
      </c>
      <c r="D16" s="30">
        <f>(Jul!C16*11)+(Aug!C16*10)+(Sep!C16*9)+(Oct!C16*8)+(Nov!C16*7)+(Dec!C16*6)+(Jan!C16*5)+(Feb!C16*4)+(Mar!C16*3)+(Apr!C16*2)+(May!C16*1)</f>
        <v>359129</v>
      </c>
      <c r="E16" s="8"/>
      <c r="F16" s="30">
        <f>(Jul!E16*11)+(Aug!E16*10)+(Sep!E16*9)+(Oct!E16*8)+(Nov!E16*7)+(Dec!E16*6)+(Jan!E16*5)+(Feb!E16*4)+(Mar!E16*3)+(Apr!E16*2)+(May!E16*1)</f>
        <v>0</v>
      </c>
      <c r="G16" s="8">
        <v>29993</v>
      </c>
      <c r="H16" s="30">
        <f>Apr!H16+G16</f>
        <v>277025</v>
      </c>
      <c r="I16" s="30">
        <f t="shared" si="0"/>
        <v>44495</v>
      </c>
      <c r="J16" s="48">
        <f t="shared" si="1"/>
        <v>636154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0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0</v>
      </c>
      <c r="I17" s="30">
        <f t="shared" si="0"/>
        <v>0</v>
      </c>
      <c r="J17" s="48">
        <f t="shared" si="1"/>
        <v>0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1761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1620</v>
      </c>
      <c r="I22" s="30">
        <f t="shared" si="0"/>
        <v>0</v>
      </c>
      <c r="J22" s="48">
        <f t="shared" si="1"/>
        <v>3381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24375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8576</v>
      </c>
      <c r="I24" s="30">
        <f t="shared" si="0"/>
        <v>0</v>
      </c>
      <c r="J24" s="48">
        <f t="shared" si="1"/>
        <v>32951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28624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27429</v>
      </c>
      <c r="I26" s="30">
        <f t="shared" si="0"/>
        <v>0</v>
      </c>
      <c r="J26" s="48">
        <f t="shared" si="1"/>
        <v>56053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8">
        <f t="shared" si="1"/>
        <v>0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>
        <v>133</v>
      </c>
      <c r="D28" s="30">
        <f>(Jul!C28*11)+(Aug!C28*10)+(Sep!C28*9)+(Oct!C28*8)+(Nov!C28*7)+(Dec!C28*6)+(Jan!C28*5)+(Feb!C28*4)+(Mar!C28*3)+(Apr!C28*2)+(May!C28*1)</f>
        <v>4483</v>
      </c>
      <c r="E28" s="8"/>
      <c r="F28" s="30">
        <f>(Jul!E28*11)+(Aug!E28*10)+(Sep!E28*9)+(Oct!E28*8)+(Nov!E28*7)+(Dec!E28*6)+(Jan!E28*5)+(Feb!E28*4)+(Mar!E28*3)+(Apr!E28*2)+(May!E28*1)</f>
        <v>0</v>
      </c>
      <c r="G28" s="8">
        <v>399</v>
      </c>
      <c r="H28" s="30">
        <f>Apr!H28+G28</f>
        <v>904</v>
      </c>
      <c r="I28" s="30">
        <f t="shared" si="0"/>
        <v>532</v>
      </c>
      <c r="J28" s="48">
        <f t="shared" si="1"/>
        <v>5387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3177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21075</v>
      </c>
      <c r="I29" s="30">
        <f t="shared" si="0"/>
        <v>0</v>
      </c>
      <c r="J29" s="48">
        <f t="shared" si="1"/>
        <v>24252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0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0</v>
      </c>
      <c r="I30" s="30">
        <f t="shared" si="0"/>
        <v>0</v>
      </c>
      <c r="J30" s="48">
        <f t="shared" si="1"/>
        <v>0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1197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1851</v>
      </c>
      <c r="I31" s="30">
        <f t="shared" si="0"/>
        <v>0</v>
      </c>
      <c r="J31" s="48">
        <f t="shared" si="1"/>
        <v>3048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13179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8863</v>
      </c>
      <c r="I32" s="30">
        <f t="shared" si="0"/>
        <v>0</v>
      </c>
      <c r="J32" s="48">
        <f t="shared" si="1"/>
        <v>22042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105921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129792</v>
      </c>
      <c r="I33" s="30">
        <f t="shared" si="0"/>
        <v>0</v>
      </c>
      <c r="J33" s="48">
        <f t="shared" si="1"/>
        <v>235713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12006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6673</v>
      </c>
      <c r="I34" s="30">
        <f t="shared" si="0"/>
        <v>0</v>
      </c>
      <c r="J34" s="48">
        <f t="shared" si="1"/>
        <v>18679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24544</v>
      </c>
      <c r="E35" s="8"/>
      <c r="F35" s="30">
        <f>(Jul!E35*11)+(Aug!E35*10)+(Sep!E35*9)+(Oct!E35*8)+(Nov!E35*7)+(Dec!E35*6)+(Jan!E35*5)+(Feb!E35*4)+(Mar!E35*3)+(Apr!E35*2)+(May!E35*1)</f>
        <v>7880</v>
      </c>
      <c r="G35" s="8"/>
      <c r="H35" s="30">
        <f>Apr!H35+G35</f>
        <v>15875</v>
      </c>
      <c r="I35" s="30">
        <f t="shared" si="0"/>
        <v>0</v>
      </c>
      <c r="J35" s="48">
        <f t="shared" si="1"/>
        <v>48299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40242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42557</v>
      </c>
      <c r="I37" s="30">
        <f t="shared" si="0"/>
        <v>0</v>
      </c>
      <c r="J37" s="48">
        <f t="shared" si="1"/>
        <v>82799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192020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128728</v>
      </c>
      <c r="I39" s="30">
        <f t="shared" si="0"/>
        <v>0</v>
      </c>
      <c r="J39" s="48">
        <f t="shared" si="1"/>
        <v>320748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>
        <v>587</v>
      </c>
      <c r="D42" s="30">
        <f>(Jul!C42*11)+(Aug!C42*10)+(Sep!C42*9)+(Oct!C42*8)+(Nov!C42*7)+(Dec!C42*6)+(Jan!C42*5)+(Feb!C42*4)+(Mar!C42*3)+(Apr!C42*2)+(May!C42*1)</f>
        <v>116231</v>
      </c>
      <c r="E42" s="8"/>
      <c r="F42" s="30">
        <f>(Jul!E42*11)+(Aug!E42*10)+(Sep!E42*9)+(Oct!E42*8)+(Nov!E42*7)+(Dec!E42*6)+(Jan!E42*5)+(Feb!E42*4)+(Mar!E42*3)+(Apr!E42*2)+(May!E42*1)</f>
        <v>0</v>
      </c>
      <c r="G42" s="8">
        <v>6466</v>
      </c>
      <c r="H42" s="30">
        <f>Apr!H42+G42</f>
        <v>82265</v>
      </c>
      <c r="I42" s="30">
        <f t="shared" si="0"/>
        <v>7053</v>
      </c>
      <c r="J42" s="48">
        <f t="shared" si="1"/>
        <v>198496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101431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42775</v>
      </c>
      <c r="I43" s="30">
        <f t="shared" si="0"/>
        <v>0</v>
      </c>
      <c r="J43" s="48">
        <f t="shared" si="1"/>
        <v>144206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72876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44387</v>
      </c>
      <c r="I44" s="30">
        <f t="shared" si="0"/>
        <v>0</v>
      </c>
      <c r="J44" s="48">
        <f t="shared" si="1"/>
        <v>117263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72141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57470</v>
      </c>
      <c r="I47" s="30">
        <f t="shared" si="0"/>
        <v>0</v>
      </c>
      <c r="J47" s="48">
        <f t="shared" si="1"/>
        <v>129611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>
        <v>1586</v>
      </c>
      <c r="D48" s="30">
        <f>(Jul!C48*11)+(Aug!C48*10)+(Sep!C48*9)+(Oct!C48*8)+(Nov!C48*7)+(Dec!C48*6)+(Jan!C48*5)+(Feb!C48*4)+(Mar!C48*3)+(Apr!C48*2)+(May!C48*1)</f>
        <v>79153</v>
      </c>
      <c r="E48" s="8"/>
      <c r="F48" s="30">
        <f>(Jul!E48*11)+(Aug!E48*10)+(Sep!E48*9)+(Oct!E48*8)+(Nov!E48*7)+(Dec!E48*6)+(Jan!E48*5)+(Feb!E48*4)+(Mar!E48*3)+(Apr!E48*2)+(May!E48*1)</f>
        <v>0</v>
      </c>
      <c r="G48" s="8">
        <v>0</v>
      </c>
      <c r="H48" s="30">
        <f>Apr!H48+G48</f>
        <v>23470</v>
      </c>
      <c r="I48" s="30">
        <f t="shared" si="0"/>
        <v>1586</v>
      </c>
      <c r="J48" s="48">
        <f t="shared" si="1"/>
        <v>102623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24583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29977</v>
      </c>
      <c r="I49" s="30">
        <f t="shared" si="0"/>
        <v>0</v>
      </c>
      <c r="J49" s="48">
        <f t="shared" si="1"/>
        <v>54560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16309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15749</v>
      </c>
      <c r="I50" s="30">
        <f t="shared" si="0"/>
        <v>0</v>
      </c>
      <c r="J50" s="48">
        <f t="shared" si="1"/>
        <v>32058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230574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222864</v>
      </c>
      <c r="I51" s="30">
        <f t="shared" si="0"/>
        <v>0</v>
      </c>
      <c r="J51" s="48">
        <f t="shared" si="1"/>
        <v>453438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38935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6492</v>
      </c>
      <c r="I54" s="30">
        <f t="shared" si="0"/>
        <v>0</v>
      </c>
      <c r="J54" s="48">
        <f t="shared" si="1"/>
        <v>45427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87294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50962</v>
      </c>
      <c r="I55" s="30">
        <f t="shared" si="0"/>
        <v>0</v>
      </c>
      <c r="J55" s="48">
        <f t="shared" si="1"/>
        <v>138256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5870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1610</v>
      </c>
      <c r="I56" s="30">
        <f t="shared" si="0"/>
        <v>0</v>
      </c>
      <c r="J56" s="48">
        <f t="shared" si="1"/>
        <v>7480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51145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15336</v>
      </c>
      <c r="I57" s="30">
        <f t="shared" si="0"/>
        <v>0</v>
      </c>
      <c r="J57" s="48">
        <f t="shared" si="1"/>
        <v>66481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8004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28220</v>
      </c>
      <c r="I58" s="30">
        <f t="shared" si="0"/>
        <v>0</v>
      </c>
      <c r="J58" s="48">
        <f t="shared" si="1"/>
        <v>36224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27661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4398</v>
      </c>
      <c r="I59" s="30">
        <f t="shared" si="0"/>
        <v>0</v>
      </c>
      <c r="J59" s="48">
        <f t="shared" si="1"/>
        <v>32059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291600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317241</v>
      </c>
      <c r="I60" s="30">
        <f t="shared" si="0"/>
        <v>0</v>
      </c>
      <c r="J60" s="48">
        <f t="shared" si="1"/>
        <v>608841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8663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8556</v>
      </c>
      <c r="I61" s="30">
        <f t="shared" si="0"/>
        <v>0</v>
      </c>
      <c r="J61" s="48">
        <f t="shared" si="1"/>
        <v>17219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>
        <v>1254</v>
      </c>
      <c r="D63" s="30">
        <f>(Jul!C63*11)+(Aug!C63*10)+(Sep!C63*9)+(Oct!C63*8)+(Nov!C63*7)+(Dec!C63*6)+(Jan!C63*5)+(Feb!C63*4)+(Mar!C63*3)+(Apr!C63*2)+(May!C63*1)</f>
        <v>98976</v>
      </c>
      <c r="E63" s="8"/>
      <c r="F63" s="30">
        <f>(Jul!E63*11)+(Aug!E63*10)+(Sep!E63*9)+(Oct!E63*8)+(Nov!E63*7)+(Dec!E63*6)+(Jan!E63*5)+(Feb!E63*4)+(Mar!E63*3)+(Apr!E63*2)+(May!E63*1)</f>
        <v>8646</v>
      </c>
      <c r="G63" s="8">
        <v>12541</v>
      </c>
      <c r="H63" s="30">
        <f>Apr!H63+G63</f>
        <v>119297</v>
      </c>
      <c r="I63" s="30">
        <f t="shared" si="0"/>
        <v>13795</v>
      </c>
      <c r="J63" s="48">
        <f t="shared" si="1"/>
        <v>226919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16567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22445</v>
      </c>
      <c r="I66" s="30">
        <f t="shared" si="2"/>
        <v>0</v>
      </c>
      <c r="J66" s="48">
        <f t="shared" si="3"/>
        <v>39012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>
        <v>3068</v>
      </c>
      <c r="D69" s="30">
        <f>(Jul!C69*11)+(Aug!C69*10)+(Sep!C69*9)+(Oct!C69*8)+(Nov!C69*7)+(Dec!C69*6)+(Jan!C69*5)+(Feb!C69*4)+(Mar!C69*3)+(Apr!C69*2)+(May!C69*1)</f>
        <v>15476</v>
      </c>
      <c r="E69" s="8"/>
      <c r="F69" s="30">
        <f>(Jul!E69*11)+(Aug!E69*10)+(Sep!E69*9)+(Oct!E69*8)+(Nov!E69*7)+(Dec!E69*6)+(Jan!E69*5)+(Feb!E69*4)+(Mar!E69*3)+(Apr!E69*2)+(May!E69*1)</f>
        <v>0</v>
      </c>
      <c r="G69" s="8">
        <v>8327</v>
      </c>
      <c r="H69" s="30">
        <f>Apr!H69+G69</f>
        <v>12981</v>
      </c>
      <c r="I69" s="30">
        <f t="shared" si="2"/>
        <v>11395</v>
      </c>
      <c r="J69" s="48">
        <f t="shared" si="3"/>
        <v>28457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18992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40072</v>
      </c>
      <c r="I71" s="30">
        <f t="shared" si="2"/>
        <v>0</v>
      </c>
      <c r="J71" s="48">
        <f t="shared" si="3"/>
        <v>59064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20203</v>
      </c>
      <c r="D72" s="31">
        <f t="shared" si="4"/>
        <v>570679</v>
      </c>
      <c r="E72" s="31">
        <f t="shared" si="4"/>
        <v>0</v>
      </c>
      <c r="F72" s="31">
        <f t="shared" si="4"/>
        <v>1884</v>
      </c>
      <c r="G72" s="31">
        <f t="shared" si="4"/>
        <v>52136</v>
      </c>
      <c r="H72" s="31">
        <f t="shared" si="4"/>
        <v>433603</v>
      </c>
      <c r="I72" s="31">
        <f t="shared" si="4"/>
        <v>72339</v>
      </c>
      <c r="J72" s="31">
        <f t="shared" si="4"/>
        <v>1006166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6495</v>
      </c>
      <c r="D73" s="31">
        <f t="shared" si="5"/>
        <v>1770393</v>
      </c>
      <c r="E73" s="31">
        <f t="shared" si="5"/>
        <v>0</v>
      </c>
      <c r="F73" s="31">
        <f t="shared" si="5"/>
        <v>16526</v>
      </c>
      <c r="G73" s="31">
        <f t="shared" si="5"/>
        <v>27334</v>
      </c>
      <c r="H73" s="31">
        <f t="shared" si="5"/>
        <v>1479055</v>
      </c>
      <c r="I73" s="31">
        <f t="shared" si="5"/>
        <v>33829</v>
      </c>
      <c r="J73" s="31">
        <f t="shared" si="5"/>
        <v>3265974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26698</v>
      </c>
      <c r="D74" s="31">
        <f t="shared" ref="D74:J74" si="6">SUM(D72:D73)</f>
        <v>2341072</v>
      </c>
      <c r="E74" s="31">
        <f t="shared" si="6"/>
        <v>0</v>
      </c>
      <c r="F74" s="31">
        <f t="shared" si="6"/>
        <v>18410</v>
      </c>
      <c r="G74" s="31">
        <f t="shared" si="6"/>
        <v>79470</v>
      </c>
      <c r="H74" s="31">
        <f t="shared" si="6"/>
        <v>1912658</v>
      </c>
      <c r="I74" s="31">
        <f t="shared" si="6"/>
        <v>106168</v>
      </c>
      <c r="J74" s="31">
        <f t="shared" si="6"/>
        <v>4272140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47" activePane="bottomLeft" state="frozen"/>
      <selection pane="bottomLeft" activeCell="F65" sqref="F6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4002</v>
      </c>
      <c r="E5" s="8"/>
      <c r="F5" s="48">
        <f>(Jul!E5*12)+(Aug!E5*11)+(Sep!E5*10)+(Oct!E5*9)+(Nov!E5*8)+(Dec!E5*7)+(Jan!E5*6)+(Feb!E5*5)+(Mar!E5*4)+(Apr!E5*3)+(May!E5*2)+(Jun!E5*1)</f>
        <v>0</v>
      </c>
      <c r="G5" s="8"/>
      <c r="H5" s="30">
        <f>May!H5+G5</f>
        <v>27570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31572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8489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2585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11074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8568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1739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10307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17458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16728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34186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>
        <v>4248</v>
      </c>
      <c r="D10" s="48">
        <f>(Jul!C10*12)+(Aug!C10*11)+(Sep!C10*10)+(Oct!C10*9)+(Nov!C10*8)+(Dec!C10*7)+(Jan!C10*6)+(Feb!C10*5)+(Mar!C10*4)+(Apr!C10*3)+(May!C10*2)+(Jun!C10*1)</f>
        <v>87030</v>
      </c>
      <c r="E10" s="8"/>
      <c r="F10" s="48">
        <f>(Jul!E10*12)+(Aug!E10*11)+(Sep!E10*10)+(Oct!E10*9)+(Nov!E10*8)+(Dec!E10*7)+(Jan!E10*6)+(Feb!E10*5)+(Mar!E10*4)+(Apr!E10*3)+(May!E10*2)+(Jun!E10*1)</f>
        <v>2198</v>
      </c>
      <c r="G10" s="8">
        <v>11937</v>
      </c>
      <c r="H10" s="30">
        <f>May!H10+G10</f>
        <v>43039</v>
      </c>
      <c r="I10" s="30">
        <f t="shared" si="0"/>
        <v>16185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132267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2071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1145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3216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51126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8838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59964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6204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5416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11620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>
        <v>6731</v>
      </c>
      <c r="D16" s="48">
        <f>(Jul!C16*12)+(Aug!C16*11)+(Sep!C16*10)+(Oct!C16*9)+(Nov!C16*8)+(Dec!C16*7)+(Jan!C16*6)+(Feb!C16*5)+(Mar!C16*4)+(Apr!C16*3)+(May!C16*2)+(Jun!C16*1)</f>
        <v>438169</v>
      </c>
      <c r="E16" s="8"/>
      <c r="F16" s="48">
        <f>(Jul!E16*12)+(Aug!E16*11)+(Sep!E16*10)+(Oct!E16*9)+(Nov!E16*8)+(Dec!E16*7)+(Jan!E16*6)+(Feb!E16*5)+(Mar!E16*4)+(Apr!E16*3)+(May!E16*2)+(Jun!E16*1)</f>
        <v>0</v>
      </c>
      <c r="G16" s="8">
        <v>10214</v>
      </c>
      <c r="H16" s="30">
        <f>May!H16+G16</f>
        <v>287239</v>
      </c>
      <c r="I16" s="30">
        <f t="shared" si="0"/>
        <v>16945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725408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0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0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2348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1620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3968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27839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8576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36415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32110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27429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59539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0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0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5324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904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6228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4236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21075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25311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0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0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1330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1851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3181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14731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8863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23594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>
        <v>1409</v>
      </c>
      <c r="D33" s="48">
        <f>(Jul!C33*12)+(Aug!C33*11)+(Sep!C33*10)+(Oct!C33*9)+(Nov!C33*8)+(Dec!C33*7)+(Jan!C33*6)+(Feb!C33*5)+(Mar!C33*4)+(Apr!C33*3)+(May!C33*2)+(Jun!C33*1)</f>
        <v>124640</v>
      </c>
      <c r="E33" s="8"/>
      <c r="F33" s="48">
        <f>(Jul!E33*12)+(Aug!E33*11)+(Sep!E33*10)+(Oct!E33*9)+(Nov!E33*8)+(Dec!E33*7)+(Jan!E33*6)+(Feb!E33*5)+(Mar!E33*4)+(Apr!E33*3)+(May!E33*2)+(Jun!E33*1)</f>
        <v>0</v>
      </c>
      <c r="G33" s="8">
        <v>5638</v>
      </c>
      <c r="H33" s="30">
        <f>May!H33+G33</f>
        <v>135430</v>
      </c>
      <c r="I33" s="30">
        <f t="shared" si="0"/>
        <v>7047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260070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>
        <v>651</v>
      </c>
      <c r="D34" s="48">
        <f>(Jul!C34*12)+(Aug!C34*11)+(Sep!C34*10)+(Oct!C34*9)+(Nov!C34*8)+(Dec!C34*7)+(Jan!C34*6)+(Feb!C34*5)+(Mar!C34*4)+(Apr!C34*3)+(May!C34*2)+(Jun!C34*1)</f>
        <v>13991</v>
      </c>
      <c r="E34" s="8"/>
      <c r="F34" s="48">
        <f>(Jul!E34*12)+(Aug!E34*11)+(Sep!E34*10)+(Oct!E34*9)+(Nov!E34*8)+(Dec!E34*7)+(Jan!E34*6)+(Feb!E34*5)+(Mar!E34*4)+(Apr!E34*3)+(May!E34*2)+(Jun!E34*1)</f>
        <v>0</v>
      </c>
      <c r="G34" s="8">
        <v>64</v>
      </c>
      <c r="H34" s="30">
        <f>May!H34+G34</f>
        <v>6737</v>
      </c>
      <c r="I34" s="30">
        <f t="shared" si="0"/>
        <v>715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20728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27612</v>
      </c>
      <c r="E35" s="8"/>
      <c r="F35" s="48">
        <f>(Jul!E35*12)+(Aug!E35*11)+(Sep!E35*10)+(Oct!E35*9)+(Nov!E35*8)+(Dec!E35*7)+(Jan!E35*6)+(Feb!E35*5)+(Mar!E35*4)+(Apr!E35*3)+(May!E35*2)+(Jun!E35*1)</f>
        <v>8668</v>
      </c>
      <c r="G35" s="8"/>
      <c r="H35" s="30">
        <f>May!H35+G35</f>
        <v>15875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52155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47420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42557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89977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>
        <v>1680</v>
      </c>
      <c r="D39" s="48">
        <f>(Jul!C39*12)+(Aug!C39*11)+(Sep!C39*10)+(Oct!C39*9)+(Nov!C39*8)+(Dec!C39*7)+(Jan!C39*6)+(Feb!C39*5)+(Mar!C39*4)+(Apr!C39*3)+(May!C39*2)+(Jun!C39*1)</f>
        <v>225599</v>
      </c>
      <c r="E39" s="8"/>
      <c r="F39" s="48">
        <f>(Jul!E39*12)+(Aug!E39*11)+(Sep!E39*10)+(Oct!E39*9)+(Nov!E39*8)+(Dec!E39*7)+(Jan!E39*6)+(Feb!E39*5)+(Mar!E39*4)+(Apr!E39*3)+(May!E39*2)+(Jun!E39*1)</f>
        <v>0</v>
      </c>
      <c r="G39" s="8">
        <v>2058</v>
      </c>
      <c r="H39" s="30">
        <f>May!H39+G39</f>
        <v>130786</v>
      </c>
      <c r="I39" s="30">
        <f t="shared" si="0"/>
        <v>3738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356385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>
        <v>939</v>
      </c>
      <c r="D41" s="48">
        <f>(Jul!C41*12)+(Aug!C41*11)+(Sep!C41*10)+(Oct!C41*9)+(Nov!C41*8)+(Dec!C41*7)+(Jan!C41*6)+(Feb!C41*5)+(Mar!C41*4)+(Apr!C41*3)+(May!C41*2)+(Jun!C41*1)</f>
        <v>939</v>
      </c>
      <c r="E41" s="8"/>
      <c r="F41" s="48">
        <f>(Jul!E41*12)+(Aug!E41*11)+(Sep!E41*10)+(Oct!E41*9)+(Nov!E41*8)+(Dec!E41*7)+(Jan!E41*6)+(Feb!E41*5)+(Mar!E41*4)+(Apr!E41*3)+(May!E41*2)+(Jun!E41*1)</f>
        <v>0</v>
      </c>
      <c r="G41" s="8">
        <v>4864</v>
      </c>
      <c r="H41" s="30">
        <f>May!H41+G41</f>
        <v>4864</v>
      </c>
      <c r="I41" s="30">
        <f t="shared" si="0"/>
        <v>5803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5803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>
        <v>4402</v>
      </c>
      <c r="D42" s="48">
        <f>(Jul!C42*12)+(Aug!C42*11)+(Sep!C42*10)+(Oct!C42*9)+(Nov!C42*8)+(Dec!C42*7)+(Jan!C42*6)+(Feb!C42*5)+(Mar!C42*4)+(Apr!C42*3)+(May!C42*2)+(Jun!C42*1)</f>
        <v>144782</v>
      </c>
      <c r="E42" s="8"/>
      <c r="F42" s="48">
        <f>(Jul!E42*12)+(Aug!E42*11)+(Sep!E42*10)+(Oct!E42*9)+(Nov!E42*8)+(Dec!E42*7)+(Jan!E42*6)+(Feb!E42*5)+(Mar!E42*4)+(Apr!E42*3)+(May!E42*2)+(Jun!E42*1)</f>
        <v>0</v>
      </c>
      <c r="G42" s="8">
        <v>9188</v>
      </c>
      <c r="H42" s="30">
        <f>May!H42+G42</f>
        <v>91453</v>
      </c>
      <c r="I42" s="30">
        <f t="shared" si="0"/>
        <v>13590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236235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117597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42775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160372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81815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44387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126202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>
        <v>3230</v>
      </c>
      <c r="D47" s="48">
        <f>(Jul!C47*12)+(Aug!C47*11)+(Sep!C47*10)+(Oct!C47*9)+(Nov!C47*8)+(Dec!C47*7)+(Jan!C47*6)+(Feb!C47*5)+(Mar!C47*4)+(Apr!C47*3)+(May!C47*2)+(Jun!C47*1)</f>
        <v>88951</v>
      </c>
      <c r="E47" s="8"/>
      <c r="F47" s="48">
        <f>(Jul!E47*12)+(Aug!E47*11)+(Sep!E47*10)+(Oct!E47*9)+(Nov!E47*8)+(Dec!E47*7)+(Jan!E47*6)+(Feb!E47*5)+(Mar!E47*4)+(Apr!E47*3)+(May!E47*2)+(Jun!E47*1)</f>
        <v>0</v>
      </c>
      <c r="G47" s="8">
        <v>4006</v>
      </c>
      <c r="H47" s="30">
        <f>May!H47+G47</f>
        <v>61476</v>
      </c>
      <c r="I47" s="30">
        <f t="shared" si="0"/>
        <v>7236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150427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>
        <v>690</v>
      </c>
      <c r="D48" s="48">
        <f>(Jul!C48*12)+(Aug!C48*11)+(Sep!C48*10)+(Oct!C48*9)+(Nov!C48*8)+(Dec!C48*7)+(Jan!C48*6)+(Feb!C48*5)+(Mar!C48*4)+(Apr!C48*3)+(May!C48*2)+(Jun!C48*1)</f>
        <v>92209</v>
      </c>
      <c r="E48" s="8"/>
      <c r="F48" s="48">
        <f>(Jul!E48*12)+(Aug!E48*11)+(Sep!E48*10)+(Oct!E48*9)+(Nov!E48*8)+(Dec!E48*7)+(Jan!E48*6)+(Feb!E48*5)+(Mar!E48*4)+(Apr!E48*3)+(May!E48*2)+(Jun!E48*1)</f>
        <v>0</v>
      </c>
      <c r="G48" s="8">
        <v>538</v>
      </c>
      <c r="H48" s="30">
        <f>May!H48+G48</f>
        <v>24008</v>
      </c>
      <c r="I48" s="30">
        <f t="shared" si="0"/>
        <v>1228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116217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28140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29977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58117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>
        <v>455</v>
      </c>
      <c r="D50" s="48">
        <f>(Jul!C50*12)+(Aug!C50*11)+(Sep!C50*10)+(Oct!C50*9)+(Nov!C50*8)+(Dec!C50*7)+(Jan!C50*6)+(Feb!C50*5)+(Mar!C50*4)+(Apr!C50*3)+(May!C50*2)+(Jun!C50*1)</f>
        <v>18757</v>
      </c>
      <c r="E50" s="8"/>
      <c r="F50" s="48">
        <f>(Jul!E50*12)+(Aug!E50*11)+(Sep!E50*10)+(Oct!E50*9)+(Nov!E50*8)+(Dec!E50*7)+(Jan!E50*6)+(Feb!E50*5)+(Mar!E50*4)+(Apr!E50*3)+(May!E50*2)+(Jun!E50*1)</f>
        <v>0</v>
      </c>
      <c r="G50" s="8">
        <v>144</v>
      </c>
      <c r="H50" s="30">
        <f>May!H50+G50</f>
        <v>15893</v>
      </c>
      <c r="I50" s="30">
        <f t="shared" si="0"/>
        <v>599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34650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>
        <v>917</v>
      </c>
      <c r="D51" s="48">
        <f>(Jul!C51*12)+(Aug!C51*11)+(Sep!C51*10)+(Oct!C51*9)+(Nov!C51*8)+(Dec!C51*7)+(Jan!C51*6)+(Feb!C51*5)+(Mar!C51*4)+(Apr!C51*3)+(May!C51*2)+(Jun!C51*1)</f>
        <v>265803</v>
      </c>
      <c r="E51" s="8"/>
      <c r="F51" s="48">
        <f>(Jul!E51*12)+(Aug!E51*11)+(Sep!E51*10)+(Oct!E51*9)+(Nov!E51*8)+(Dec!E51*7)+(Jan!E51*6)+(Feb!E51*5)+(Mar!E51*4)+(Apr!E51*3)+(May!E51*2)+(Jun!E51*1)</f>
        <v>0</v>
      </c>
      <c r="G51" s="8">
        <v>9664</v>
      </c>
      <c r="H51" s="30">
        <f>May!H51+G51</f>
        <v>232528</v>
      </c>
      <c r="I51" s="30">
        <f t="shared" si="0"/>
        <v>10581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498331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>
        <v>587</v>
      </c>
      <c r="D54" s="48">
        <f>(Jul!C54*12)+(Aug!C54*11)+(Sep!C54*10)+(Oct!C54*9)+(Nov!C54*8)+(Dec!C54*7)+(Jan!C54*6)+(Feb!C54*5)+(Mar!C54*4)+(Apr!C54*3)+(May!C54*2)+(Jun!C54*1)</f>
        <v>45333</v>
      </c>
      <c r="E54" s="8"/>
      <c r="F54" s="48">
        <f>(Jul!E54*12)+(Aug!E54*11)+(Sep!E54*10)+(Oct!E54*9)+(Nov!E54*8)+(Dec!E54*7)+(Jan!E54*6)+(Feb!E54*5)+(Mar!E54*4)+(Apr!E54*3)+(May!E54*2)+(Jun!E54*1)</f>
        <v>0</v>
      </c>
      <c r="G54" s="8">
        <v>2268</v>
      </c>
      <c r="H54" s="30">
        <f>May!H54+G54</f>
        <v>8760</v>
      </c>
      <c r="I54" s="30">
        <f t="shared" si="0"/>
        <v>2855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54093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102801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50962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153763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6457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1610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8067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60877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15336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76213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10672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28220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38892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41026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4398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45424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340385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317241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657626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>
        <v>836</v>
      </c>
      <c r="D61" s="48">
        <f>(Jul!C61*12)+(Aug!C61*11)+(Sep!C61*10)+(Oct!C61*9)+(Nov!C61*8)+(Dec!C61*7)+(Jan!C61*6)+(Feb!C61*5)+(Mar!C61*4)+(Apr!C61*3)+(May!C61*2)+(Jun!C61*1)</f>
        <v>12242</v>
      </c>
      <c r="E61" s="8"/>
      <c r="F61" s="48">
        <f>(Jul!E61*12)+(Aug!E61*11)+(Sep!E61*10)+(Oct!E61*9)+(Nov!E61*8)+(Dec!E61*7)+(Jan!E61*6)+(Feb!E61*5)+(Mar!E61*4)+(Apr!E61*3)+(May!E61*2)+(Jun!E61*1)</f>
        <v>0</v>
      </c>
      <c r="G61" s="8">
        <v>2570</v>
      </c>
      <c r="H61" s="30">
        <f>May!H61+G61</f>
        <v>11126</v>
      </c>
      <c r="I61" s="30">
        <f t="shared" si="0"/>
        <v>3406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23368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>
        <v>3201</v>
      </c>
      <c r="D63" s="48">
        <f>(Jul!C63*12)+(Aug!C63*11)+(Sep!C63*10)+(Oct!C63*9)+(Nov!C63*8)+(Dec!C63*7)+(Jan!C63*6)+(Feb!C63*5)+(Mar!C63*4)+(Apr!C63*3)+(May!C63*2)+(Jun!C63*1)</f>
        <v>123973</v>
      </c>
      <c r="E63" s="8"/>
      <c r="F63" s="48">
        <f>(Jul!E63*12)+(Aug!E63*11)+(Sep!E63*10)+(Oct!E63*9)+(Nov!E63*8)+(Dec!E63*7)+(Jan!E63*6)+(Feb!E63*5)+(Mar!E63*4)+(Apr!E63*3)+(May!E63*2)+(Jun!E63*1)</f>
        <v>9655</v>
      </c>
      <c r="G63" s="8">
        <v>7363</v>
      </c>
      <c r="H63" s="30">
        <f>May!H63+G63</f>
        <v>126660</v>
      </c>
      <c r="I63" s="30">
        <f t="shared" si="0"/>
        <v>10564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260288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21144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22445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43589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20095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12981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33076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22293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40072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62365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10979</v>
      </c>
      <c r="D72" s="31">
        <f t="shared" si="2"/>
        <v>696304</v>
      </c>
      <c r="E72" s="31">
        <f t="shared" si="2"/>
        <v>0</v>
      </c>
      <c r="F72" s="30">
        <f t="shared" si="2"/>
        <v>2198</v>
      </c>
      <c r="G72" s="31">
        <f t="shared" si="2"/>
        <v>22151</v>
      </c>
      <c r="H72" s="31">
        <f t="shared" si="2"/>
        <v>455754</v>
      </c>
      <c r="I72" s="31">
        <f t="shared" si="2"/>
        <v>33130</v>
      </c>
      <c r="J72" s="31">
        <f t="shared" si="2"/>
        <v>1154256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18997</v>
      </c>
      <c r="D73" s="31">
        <f t="shared" si="3"/>
        <v>2100284</v>
      </c>
      <c r="E73" s="31">
        <f t="shared" si="3"/>
        <v>0</v>
      </c>
      <c r="F73" s="31">
        <f t="shared" si="3"/>
        <v>18323</v>
      </c>
      <c r="G73" s="31">
        <f t="shared" si="3"/>
        <v>48365</v>
      </c>
      <c r="H73" s="31">
        <f t="shared" si="3"/>
        <v>1527420</v>
      </c>
      <c r="I73" s="31">
        <f t="shared" si="3"/>
        <v>67362</v>
      </c>
      <c r="J73" s="31">
        <f t="shared" si="3"/>
        <v>3646027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29976</v>
      </c>
      <c r="D74" s="31">
        <f t="shared" si="4"/>
        <v>2796588</v>
      </c>
      <c r="E74" s="31">
        <f t="shared" si="4"/>
        <v>0</v>
      </c>
      <c r="F74" s="31">
        <f t="shared" si="4"/>
        <v>20521</v>
      </c>
      <c r="G74" s="31">
        <f t="shared" si="4"/>
        <v>70516</v>
      </c>
      <c r="H74" s="31">
        <f t="shared" si="4"/>
        <v>1983174</v>
      </c>
      <c r="I74" s="31">
        <f>SUM(I72:I73)</f>
        <v>100492</v>
      </c>
      <c r="J74" s="31">
        <f>SUM(J72:J73)</f>
        <v>4800283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="140" zoomScaleNormal="140" workbookViewId="0">
      <pane ySplit="4" topLeftCell="A17" activePane="bottomLeft" state="frozen"/>
      <selection pane="bottomLeft" activeCell="I79" sqref="I7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/>
      <c r="D5" s="30">
        <f>(Jul!C5*2)+(Aug!C5*1)</f>
        <v>0</v>
      </c>
      <c r="E5" s="61"/>
      <c r="F5" s="30">
        <f>(Jul!E5*2)+(Aug!E5*1)</f>
        <v>0</v>
      </c>
      <c r="G5" s="62"/>
      <c r="H5" s="30">
        <f>Jul!H5+Aug!G5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0"/>
      <c r="D7" s="30">
        <f>(Jul!C7*2)+(Aug!C7*1)</f>
        <v>0</v>
      </c>
      <c r="E7" s="61"/>
      <c r="F7" s="30">
        <f>(Jul!E7*2)+(Aug!E7*1)</f>
        <v>0</v>
      </c>
      <c r="G7" s="62"/>
      <c r="H7" s="30">
        <f>Jul!H7+Aug!G7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0">
        <v>1416</v>
      </c>
      <c r="D10" s="30">
        <f>(Jul!C10*2)+(Aug!C10*1)</f>
        <v>6702</v>
      </c>
      <c r="E10" s="61">
        <v>0</v>
      </c>
      <c r="F10" s="30">
        <f>(Jul!E10*2)+(Aug!E10*1)</f>
        <v>0</v>
      </c>
      <c r="G10" s="62">
        <v>5937</v>
      </c>
      <c r="H10" s="30">
        <f>Jul!H10+Aug!G10</f>
        <v>13867</v>
      </c>
      <c r="I10" s="30">
        <f t="shared" si="0"/>
        <v>7353</v>
      </c>
      <c r="J10" s="30">
        <f t="shared" si="1"/>
        <v>20569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>
        <v>1180</v>
      </c>
      <c r="D14" s="30">
        <f>(Jul!C14*2)+(Aug!C14*1)</f>
        <v>1180</v>
      </c>
      <c r="E14" s="61">
        <v>0</v>
      </c>
      <c r="F14" s="30">
        <f>(Jul!E14*2)+(Aug!E14*1)</f>
        <v>0</v>
      </c>
      <c r="G14" s="62">
        <v>3845</v>
      </c>
      <c r="H14" s="30">
        <f>Jul!H14+Aug!G14</f>
        <v>3845</v>
      </c>
      <c r="I14" s="30">
        <f t="shared" si="0"/>
        <v>5025</v>
      </c>
      <c r="J14" s="30">
        <f t="shared" si="1"/>
        <v>5025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>
        <v>4244</v>
      </c>
      <c r="D16" s="30">
        <f>(Jul!C16*2)+(Aug!C16*1)</f>
        <v>9402</v>
      </c>
      <c r="E16" s="61">
        <v>0</v>
      </c>
      <c r="F16" s="30">
        <f>(Jul!E16*2)+(Aug!E16*1)</f>
        <v>0</v>
      </c>
      <c r="G16" s="62">
        <v>28998</v>
      </c>
      <c r="H16" s="30">
        <f>Jul!H16+Aug!G16</f>
        <v>43346</v>
      </c>
      <c r="I16" s="30">
        <f t="shared" si="0"/>
        <v>33242</v>
      </c>
      <c r="J16" s="30">
        <f t="shared" si="1"/>
        <v>52748</v>
      </c>
    </row>
    <row r="17" spans="1:10" s="1" customFormat="1" ht="15.75" customHeight="1" x14ac:dyDescent="0.2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0"/>
      <c r="D26" s="30">
        <f>(Jul!C26*2)+(Aug!C26*1)</f>
        <v>3102</v>
      </c>
      <c r="E26" s="61"/>
      <c r="F26" s="30">
        <f>(Jul!E26*2)+(Aug!E26*1)</f>
        <v>0</v>
      </c>
      <c r="G26" s="62"/>
      <c r="H26" s="30">
        <f>Jul!H26+Aug!G26</f>
        <v>7757</v>
      </c>
      <c r="I26" s="30">
        <f t="shared" si="0"/>
        <v>0</v>
      </c>
      <c r="J26" s="30">
        <f t="shared" si="1"/>
        <v>10859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0</v>
      </c>
      <c r="E27" s="61"/>
      <c r="F27" s="30">
        <f>(Jul!E27*2)+(Aug!E27*1)</f>
        <v>0</v>
      </c>
      <c r="G27" s="62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0">
        <v>253</v>
      </c>
      <c r="D28" s="30">
        <f>(Jul!C28*2)+(Aug!C28*1)</f>
        <v>253</v>
      </c>
      <c r="E28" s="61"/>
      <c r="F28" s="30">
        <f>(Jul!E28*2)+(Aug!E28*1)</f>
        <v>0</v>
      </c>
      <c r="G28" s="62">
        <v>505</v>
      </c>
      <c r="H28" s="30">
        <f>Jul!H28+Aug!G28</f>
        <v>505</v>
      </c>
      <c r="I28" s="30">
        <f t="shared" si="0"/>
        <v>758</v>
      </c>
      <c r="J28" s="30">
        <f t="shared" si="1"/>
        <v>758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0"/>
      <c r="D31" s="30">
        <f>(Jul!C31*2)+(Aug!C31*1)</f>
        <v>0</v>
      </c>
      <c r="E31" s="61"/>
      <c r="F31" s="30">
        <f>(Jul!E31*2)+(Aug!E31*1)</f>
        <v>0</v>
      </c>
      <c r="G31" s="62"/>
      <c r="H31" s="30">
        <f>Jul!H31+Aug!G31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0">
        <v>1520</v>
      </c>
      <c r="D33" s="30">
        <f>(Jul!C33*2)+(Aug!C33*1)</f>
        <v>1520</v>
      </c>
      <c r="E33" s="61">
        <v>0</v>
      </c>
      <c r="F33" s="30">
        <f>(Jul!E33*2)+(Aug!E33*1)</f>
        <v>0</v>
      </c>
      <c r="G33" s="62">
        <v>3040</v>
      </c>
      <c r="H33" s="30">
        <f>Jul!H33+Aug!G33</f>
        <v>3040</v>
      </c>
      <c r="I33" s="30">
        <f t="shared" si="0"/>
        <v>4560</v>
      </c>
      <c r="J33" s="30">
        <f t="shared" si="1"/>
        <v>4560</v>
      </c>
    </row>
    <row r="34" spans="1:10" s="1" customFormat="1" ht="15.75" customHeight="1" x14ac:dyDescent="0.2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0">
        <v>0</v>
      </c>
      <c r="D35" s="30">
        <f>(Jul!C35*2)+(Aug!C35*1)</f>
        <v>0</v>
      </c>
      <c r="E35" s="61">
        <v>788</v>
      </c>
      <c r="F35" s="30">
        <f>(Jul!E35*2)+(Aug!E35*1)</f>
        <v>788</v>
      </c>
      <c r="G35" s="62">
        <v>11012</v>
      </c>
      <c r="H35" s="30">
        <f>Jul!H35+Aug!G35</f>
        <v>11012</v>
      </c>
      <c r="I35" s="30">
        <f t="shared" si="0"/>
        <v>11800</v>
      </c>
      <c r="J35" s="30">
        <f t="shared" si="1"/>
        <v>11800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/>
      <c r="D37" s="30">
        <f>(Jul!C37*2)+(Aug!C37*1)</f>
        <v>0</v>
      </c>
      <c r="E37" s="61"/>
      <c r="F37" s="30">
        <f>(Jul!E37*2)+(Aug!E37*1)</f>
        <v>0</v>
      </c>
      <c r="G37" s="62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0"/>
      <c r="D39" s="30">
        <f>(Jul!C39*2)+(Aug!C39*1)</f>
        <v>9788</v>
      </c>
      <c r="E39" s="61"/>
      <c r="F39" s="30">
        <f>(Jul!E39*2)+(Aug!E39*1)</f>
        <v>0</v>
      </c>
      <c r="G39" s="62"/>
      <c r="H39" s="30">
        <f>Jul!H39+Aug!G39</f>
        <v>72829</v>
      </c>
      <c r="I39" s="30">
        <f t="shared" si="0"/>
        <v>0</v>
      </c>
      <c r="J39" s="30">
        <f t="shared" si="1"/>
        <v>82617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0">
        <v>263</v>
      </c>
      <c r="D42" s="30">
        <f>(Jul!C42*2)+(Aug!C42*1)</f>
        <v>263</v>
      </c>
      <c r="E42" s="61">
        <v>0</v>
      </c>
      <c r="F42" s="30">
        <f>(Jul!E42*2)+(Aug!E42*1)</f>
        <v>0</v>
      </c>
      <c r="G42" s="62">
        <v>6215</v>
      </c>
      <c r="H42" s="30">
        <f>Jul!H42+Aug!G42</f>
        <v>6215</v>
      </c>
      <c r="I42" s="30">
        <f t="shared" si="0"/>
        <v>6478</v>
      </c>
      <c r="J42" s="30">
        <f t="shared" si="1"/>
        <v>6478</v>
      </c>
    </row>
    <row r="43" spans="1:10" s="1" customFormat="1" ht="15.75" customHeight="1" x14ac:dyDescent="0.2">
      <c r="A43" s="5" t="s">
        <v>42</v>
      </c>
      <c r="B43" s="6" t="s">
        <v>20</v>
      </c>
      <c r="C43" s="60">
        <v>233</v>
      </c>
      <c r="D43" s="30">
        <f>(Jul!C43*2)+(Aug!C43*1)</f>
        <v>233</v>
      </c>
      <c r="E43" s="61">
        <v>0</v>
      </c>
      <c r="F43" s="30">
        <f>(Jul!E43*2)+(Aug!E43*1)</f>
        <v>0</v>
      </c>
      <c r="G43" s="62">
        <v>0</v>
      </c>
      <c r="H43" s="30">
        <f>Jul!H43+Aug!G43</f>
        <v>0</v>
      </c>
      <c r="I43" s="30">
        <f t="shared" si="0"/>
        <v>233</v>
      </c>
      <c r="J43" s="30">
        <f t="shared" si="1"/>
        <v>233</v>
      </c>
    </row>
    <row r="44" spans="1:10" s="11" customFormat="1" ht="15.75" customHeight="1" x14ac:dyDescent="0.2">
      <c r="A44" s="9" t="s">
        <v>43</v>
      </c>
      <c r="B44" s="10" t="s">
        <v>20</v>
      </c>
      <c r="C44" s="60"/>
      <c r="D44" s="30">
        <f>(Jul!C44*2)+(Aug!C44*1)</f>
        <v>1304</v>
      </c>
      <c r="E44" s="61"/>
      <c r="F44" s="30">
        <f>(Jul!E44*2)+(Aug!E44*1)</f>
        <v>0</v>
      </c>
      <c r="G44" s="62"/>
      <c r="H44" s="30">
        <f>Jul!H44+Aug!G44</f>
        <v>6940</v>
      </c>
      <c r="I44" s="30">
        <f t="shared" si="0"/>
        <v>0</v>
      </c>
      <c r="J44" s="30">
        <f t="shared" si="1"/>
        <v>8244</v>
      </c>
    </row>
    <row r="45" spans="1:10" s="1" customFormat="1" ht="15.75" customHeight="1" x14ac:dyDescent="0.2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0"/>
      <c r="D47" s="30">
        <f>(Jul!C47*2)+(Aug!C47*1)</f>
        <v>2118</v>
      </c>
      <c r="E47" s="61"/>
      <c r="F47" s="30">
        <f>(Jul!E47*2)+(Aug!E47*1)</f>
        <v>0</v>
      </c>
      <c r="G47" s="62"/>
      <c r="H47" s="30">
        <f>Jul!H47+Aug!G47</f>
        <v>4236</v>
      </c>
      <c r="I47" s="30">
        <f t="shared" si="0"/>
        <v>0</v>
      </c>
      <c r="J47" s="30">
        <f t="shared" si="1"/>
        <v>6354</v>
      </c>
    </row>
    <row r="48" spans="1:10" s="11" customFormat="1" ht="15.75" customHeight="1" x14ac:dyDescent="0.2">
      <c r="A48" s="9" t="s">
        <v>55</v>
      </c>
      <c r="B48" s="10" t="s">
        <v>20</v>
      </c>
      <c r="C48" s="60"/>
      <c r="D48" s="30">
        <f>(Jul!C48*2)+(Aug!C48*1)</f>
        <v>0</v>
      </c>
      <c r="E48" s="61"/>
      <c r="F48" s="30">
        <f>(Jul!E48*2)+(Aug!E48*1)</f>
        <v>0</v>
      </c>
      <c r="G48" s="62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0"/>
      <c r="D50" s="30">
        <f>(Jul!C50*2)+(Aug!C50*1)</f>
        <v>0</v>
      </c>
      <c r="E50" s="61"/>
      <c r="F50" s="30">
        <f>(Jul!E50*2)+(Aug!E50*1)</f>
        <v>0</v>
      </c>
      <c r="G50" s="62"/>
      <c r="H50" s="30">
        <f>Jul!H50+Aug!G50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0">
        <v>2479</v>
      </c>
      <c r="D51" s="30">
        <f>(Jul!C51*2)+(Aug!C51*1)</f>
        <v>2895</v>
      </c>
      <c r="E51" s="61">
        <v>0</v>
      </c>
      <c r="F51" s="30">
        <f>(Jul!E51*2)+(Aug!E51*1)</f>
        <v>0</v>
      </c>
      <c r="G51" s="62">
        <v>9096</v>
      </c>
      <c r="H51" s="30">
        <f>Jul!H51+Aug!G51</f>
        <v>10136</v>
      </c>
      <c r="I51" s="30">
        <f t="shared" si="0"/>
        <v>11575</v>
      </c>
      <c r="J51" s="30">
        <f t="shared" si="1"/>
        <v>13031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0"/>
      <c r="D55" s="30">
        <f>(Jul!C55*2)+(Aug!C55*1)</f>
        <v>0</v>
      </c>
      <c r="E55" s="61"/>
      <c r="F55" s="30">
        <f>(Jul!E55*2)+(Aug!E55*1)</f>
        <v>0</v>
      </c>
      <c r="G55" s="62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0">
        <v>587</v>
      </c>
      <c r="D56" s="30">
        <f>(Jul!C56*2)+(Aug!C56*1)</f>
        <v>587</v>
      </c>
      <c r="E56" s="61">
        <v>0</v>
      </c>
      <c r="F56" s="30">
        <f>(Jul!E56*2)+(Aug!E56*1)</f>
        <v>0</v>
      </c>
      <c r="G56" s="62">
        <v>1610</v>
      </c>
      <c r="H56" s="30">
        <f>Jul!H56+Aug!G56</f>
        <v>1610</v>
      </c>
      <c r="I56" s="30">
        <f t="shared" si="0"/>
        <v>2197</v>
      </c>
      <c r="J56" s="30">
        <f t="shared" si="1"/>
        <v>2197</v>
      </c>
    </row>
    <row r="57" spans="1:10" s="1" customFormat="1" ht="15.75" customHeight="1" x14ac:dyDescent="0.2">
      <c r="A57" s="5" t="s">
        <v>68</v>
      </c>
      <c r="B57" s="6" t="s">
        <v>20</v>
      </c>
      <c r="C57" s="60"/>
      <c r="D57" s="30">
        <f>(Jul!C57*2)+(Aug!C57*1)</f>
        <v>0</v>
      </c>
      <c r="E57" s="61"/>
      <c r="F57" s="30">
        <f>(Jul!E57*2)+(Aug!E57*1)</f>
        <v>0</v>
      </c>
      <c r="G57" s="62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>
        <v>3626</v>
      </c>
      <c r="D60" s="30">
        <f>(Jul!C60*2)+(Aug!C60*1)</f>
        <v>6336</v>
      </c>
      <c r="E60" s="61">
        <v>0</v>
      </c>
      <c r="F60" s="30">
        <f>(Jul!E60*2)+(Aug!E60*1)</f>
        <v>0</v>
      </c>
      <c r="G60" s="62">
        <v>44321</v>
      </c>
      <c r="H60" s="30">
        <f>Jul!H60+Aug!G60</f>
        <v>66980</v>
      </c>
      <c r="I60" s="30">
        <f t="shared" si="0"/>
        <v>47947</v>
      </c>
      <c r="J60" s="30">
        <f t="shared" si="1"/>
        <v>73316</v>
      </c>
    </row>
    <row r="61" spans="1:10" s="1" customFormat="1" ht="15.75" customHeight="1" x14ac:dyDescent="0.2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>
        <v>836</v>
      </c>
      <c r="D63" s="30">
        <f>(Jul!C63*2)+(Aug!C63*1)</f>
        <v>7306</v>
      </c>
      <c r="E63" s="61">
        <v>648</v>
      </c>
      <c r="F63" s="30">
        <f>(Jul!E63*2)+(Aug!E63*1)</f>
        <v>648</v>
      </c>
      <c r="G63" s="62">
        <v>2508</v>
      </c>
      <c r="H63" s="30">
        <f>Jul!H63+Aug!G63</f>
        <v>50570</v>
      </c>
      <c r="I63" s="30">
        <f t="shared" si="0"/>
        <v>3992</v>
      </c>
      <c r="J63" s="30">
        <f t="shared" si="1"/>
        <v>58524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7093</v>
      </c>
      <c r="D72" s="35">
        <f t="shared" si="4"/>
        <v>20639</v>
      </c>
      <c r="E72" s="35">
        <f t="shared" si="4"/>
        <v>0</v>
      </c>
      <c r="F72" s="35">
        <f t="shared" si="4"/>
        <v>0</v>
      </c>
      <c r="G72" s="35">
        <f t="shared" si="4"/>
        <v>39285</v>
      </c>
      <c r="H72" s="35">
        <f t="shared" si="4"/>
        <v>69320</v>
      </c>
      <c r="I72" s="35">
        <f t="shared" si="4"/>
        <v>46378</v>
      </c>
      <c r="J72" s="35">
        <f t="shared" si="4"/>
        <v>89959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9544</v>
      </c>
      <c r="D73" s="35">
        <f t="shared" si="5"/>
        <v>32350</v>
      </c>
      <c r="E73" s="35">
        <f t="shared" si="5"/>
        <v>1436</v>
      </c>
      <c r="F73" s="35">
        <f t="shared" si="5"/>
        <v>1436</v>
      </c>
      <c r="G73" s="35">
        <f t="shared" si="5"/>
        <v>77802</v>
      </c>
      <c r="H73" s="35">
        <f t="shared" si="5"/>
        <v>233568</v>
      </c>
      <c r="I73" s="35">
        <f t="shared" si="5"/>
        <v>88782</v>
      </c>
      <c r="J73" s="35">
        <f t="shared" si="5"/>
        <v>267354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16637</v>
      </c>
      <c r="D74" s="31">
        <f t="shared" ref="D74:J74" si="6">SUM(D72:D73)</f>
        <v>52989</v>
      </c>
      <c r="E74" s="35">
        <f t="shared" si="6"/>
        <v>1436</v>
      </c>
      <c r="F74" s="31">
        <f t="shared" si="6"/>
        <v>1436</v>
      </c>
      <c r="G74" s="35">
        <f t="shared" si="6"/>
        <v>117087</v>
      </c>
      <c r="H74" s="31">
        <f t="shared" si="6"/>
        <v>302888</v>
      </c>
      <c r="I74" s="31">
        <f t="shared" si="6"/>
        <v>135160</v>
      </c>
      <c r="J74" s="31">
        <f t="shared" si="6"/>
        <v>357313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E68" sqref="E68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/>
      <c r="D5" s="30">
        <f>(Jul!C5*3)+(Aug!C5*2)+(Sep!C5*1)</f>
        <v>0</v>
      </c>
      <c r="E5" s="64"/>
      <c r="F5" s="30">
        <f>(Jul!E5*3)+(Aug!E5*2)+(Sep!E5*1)</f>
        <v>0</v>
      </c>
      <c r="G5" s="65"/>
      <c r="H5" s="30">
        <f>SUM(Aug!H5+G5)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3">
        <v>263</v>
      </c>
      <c r="D6" s="30">
        <f>(Jul!C6*3)+(Aug!C6*2)+(Sep!C6*1)</f>
        <v>263</v>
      </c>
      <c r="E6" s="64"/>
      <c r="F6" s="30">
        <f>(Jul!E6*3)+(Aug!E6*2)+(Sep!E6*1)</f>
        <v>0</v>
      </c>
      <c r="G6" s="65">
        <v>1316</v>
      </c>
      <c r="H6" s="30">
        <f>SUM(Aug!H6+G6)</f>
        <v>1316</v>
      </c>
      <c r="I6" s="30">
        <f t="shared" si="0"/>
        <v>1579</v>
      </c>
      <c r="J6" s="30">
        <f t="shared" si="1"/>
        <v>1579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30">
        <f>(Jul!C7*3)+(Aug!C7*2)+(Sep!C7*1)</f>
        <v>0</v>
      </c>
      <c r="E7" s="64"/>
      <c r="F7" s="30">
        <f>(Jul!E7*3)+(Aug!E7*2)+(Sep!E7*1)</f>
        <v>0</v>
      </c>
      <c r="G7" s="65"/>
      <c r="H7" s="30">
        <f>SUM(Aug!H7+G7)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0</v>
      </c>
      <c r="E8" s="64"/>
      <c r="F8" s="30">
        <f>(Jul!E8*3)+(Aug!E8*2)+(Sep!E8*1)</f>
        <v>0</v>
      </c>
      <c r="G8" s="65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0</v>
      </c>
      <c r="E9" s="64"/>
      <c r="F9" s="30">
        <f>(Jul!E9*3)+(Aug!E9*2)+(Sep!E9*1)</f>
        <v>0</v>
      </c>
      <c r="G9" s="65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>
        <v>133</v>
      </c>
      <c r="D10" s="30">
        <f>(Jul!C10*3)+(Aug!C10*2)+(Sep!C10*1)</f>
        <v>10894</v>
      </c>
      <c r="E10" s="64"/>
      <c r="F10" s="30">
        <f>(Jul!E10*3)+(Aug!E10*2)+(Sep!E10*1)</f>
        <v>0</v>
      </c>
      <c r="G10" s="65">
        <v>665</v>
      </c>
      <c r="H10" s="30">
        <f>SUM(Aug!H10+G10)</f>
        <v>14532</v>
      </c>
      <c r="I10" s="30">
        <f t="shared" si="0"/>
        <v>798</v>
      </c>
      <c r="J10" s="30">
        <f t="shared" si="1"/>
        <v>25426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64"/>
      <c r="F11" s="30">
        <f>(Jul!E11*3)+(Aug!E11*2)+(Sep!E11*1)</f>
        <v>0</v>
      </c>
      <c r="G11" s="65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30">
        <f>(Jul!C12*3)+(Aug!C12*2)+(Sep!C12*1)</f>
        <v>0</v>
      </c>
      <c r="E12" s="64"/>
      <c r="F12" s="30">
        <f>(Jul!E12*3)+(Aug!E12*2)+(Sep!E12*1)</f>
        <v>0</v>
      </c>
      <c r="G12" s="65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64"/>
      <c r="F13" s="30">
        <f>(Jul!E13*3)+(Aug!E13*2)+(Sep!E13*1)</f>
        <v>0</v>
      </c>
      <c r="G13" s="65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>
        <v>1447</v>
      </c>
      <c r="D14" s="30">
        <f>(Jul!C14*3)+(Aug!C14*2)+(Sep!C14*1)</f>
        <v>3807</v>
      </c>
      <c r="E14" s="64"/>
      <c r="F14" s="30">
        <f>(Jul!E14*3)+(Aug!E14*2)+(Sep!E14*1)</f>
        <v>0</v>
      </c>
      <c r="G14" s="65">
        <v>1592</v>
      </c>
      <c r="H14" s="30">
        <f>SUM(Aug!H14+G14)</f>
        <v>5437</v>
      </c>
      <c r="I14" s="30">
        <f t="shared" si="0"/>
        <v>3039</v>
      </c>
      <c r="J14" s="30">
        <f t="shared" si="1"/>
        <v>9244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64"/>
      <c r="F15" s="30">
        <f>(Jul!E15*3)+(Aug!E15*2)+(Sep!E15*1)</f>
        <v>0</v>
      </c>
      <c r="G15" s="65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>
        <v>13139</v>
      </c>
      <c r="D16" s="30">
        <f>(Jul!C16*3)+(Aug!C16*2)+(Sep!C16*1)</f>
        <v>29364</v>
      </c>
      <c r="E16" s="64"/>
      <c r="F16" s="30">
        <f>(Jul!E16*3)+(Aug!E16*2)+(Sep!E16*1)</f>
        <v>0</v>
      </c>
      <c r="G16" s="65">
        <v>70798</v>
      </c>
      <c r="H16" s="30">
        <f>SUM(Aug!H16+G16)</f>
        <v>114144</v>
      </c>
      <c r="I16" s="30">
        <f t="shared" si="0"/>
        <v>83937</v>
      </c>
      <c r="J16" s="30">
        <f t="shared" si="1"/>
        <v>143508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30">
        <f>(Jul!C17*3)+(Aug!C17*2)+(Sep!C17*1)</f>
        <v>0</v>
      </c>
      <c r="E17" s="64"/>
      <c r="F17" s="30">
        <f>(Jul!E17*3)+(Aug!E17*2)+(Sep!E17*1)</f>
        <v>0</v>
      </c>
      <c r="G17" s="65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64"/>
      <c r="F18" s="30">
        <f>(Jul!E18*3)+(Aug!E18*2)+(Sep!E18*1)</f>
        <v>0</v>
      </c>
      <c r="G18" s="65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64"/>
      <c r="F19" s="30">
        <f>(Jul!E19*3)+(Aug!E19*2)+(Sep!E19*1)</f>
        <v>0</v>
      </c>
      <c r="G19" s="65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64"/>
      <c r="F20" s="30">
        <f>(Jul!E20*3)+(Aug!E20*2)+(Sep!E20*1)</f>
        <v>0</v>
      </c>
      <c r="G20" s="65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64"/>
      <c r="F21" s="30">
        <f>(Jul!E21*3)+(Aug!E21*2)+(Sep!E21*1)</f>
        <v>0</v>
      </c>
      <c r="G21" s="65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30">
        <f>(Jul!C22*3)+(Aug!C22*2)+(Sep!C22*1)</f>
        <v>0</v>
      </c>
      <c r="E22" s="64"/>
      <c r="F22" s="30">
        <f>(Jul!E22*3)+(Aug!E22*2)+(Sep!E22*1)</f>
        <v>0</v>
      </c>
      <c r="G22" s="65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0</v>
      </c>
      <c r="E23" s="64"/>
      <c r="F23" s="30">
        <f>(Jul!E23*3)+(Aug!E23*2)+(Sep!E23*1)</f>
        <v>0</v>
      </c>
      <c r="G23" s="65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>
        <v>263</v>
      </c>
      <c r="D24" s="30">
        <f>(Jul!C24*3)+(Aug!C24*2)+(Sep!C24*1)</f>
        <v>263</v>
      </c>
      <c r="E24" s="64"/>
      <c r="F24" s="30">
        <f>(Jul!E24*3)+(Aug!E24*2)+(Sep!E24*1)</f>
        <v>0</v>
      </c>
      <c r="G24" s="65">
        <v>526</v>
      </c>
      <c r="H24" s="30">
        <f>SUM(Aug!H24+G24)</f>
        <v>526</v>
      </c>
      <c r="I24" s="30">
        <f t="shared" si="0"/>
        <v>789</v>
      </c>
      <c r="J24" s="30">
        <f t="shared" si="1"/>
        <v>789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0</v>
      </c>
      <c r="E25" s="64"/>
      <c r="F25" s="30">
        <f>(Jul!E25*3)+(Aug!E25*2)+(Sep!E25*1)</f>
        <v>0</v>
      </c>
      <c r="G25" s="65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>
        <v>263</v>
      </c>
      <c r="D26" s="30">
        <f>(Jul!C26*3)+(Aug!C26*2)+(Sep!C26*1)</f>
        <v>4916</v>
      </c>
      <c r="E26" s="64"/>
      <c r="F26" s="30">
        <f>(Jul!E26*3)+(Aug!E26*2)+(Sep!E26*1)</f>
        <v>0</v>
      </c>
      <c r="G26" s="65">
        <v>526</v>
      </c>
      <c r="H26" s="30">
        <f>SUM(Aug!H26+G26)</f>
        <v>8283</v>
      </c>
      <c r="I26" s="30">
        <f t="shared" si="0"/>
        <v>789</v>
      </c>
      <c r="J26" s="30">
        <f t="shared" si="1"/>
        <v>13199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0</v>
      </c>
      <c r="E27" s="64"/>
      <c r="F27" s="30">
        <f>(Jul!E27*3)+(Aug!E27*2)+(Sep!E27*1)</f>
        <v>0</v>
      </c>
      <c r="G27" s="65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506</v>
      </c>
      <c r="E28" s="64"/>
      <c r="F28" s="30">
        <f>(Jul!E28*3)+(Aug!E28*2)+(Sep!E28*1)</f>
        <v>0</v>
      </c>
      <c r="G28" s="65"/>
      <c r="H28" s="30">
        <f>SUM(Aug!H28+G28)</f>
        <v>505</v>
      </c>
      <c r="I28" s="30">
        <f t="shared" si="0"/>
        <v>0</v>
      </c>
      <c r="J28" s="30">
        <f t="shared" si="1"/>
        <v>1011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64"/>
      <c r="F29" s="30">
        <f>(Jul!E29*3)+(Aug!E29*2)+(Sep!E29*1)</f>
        <v>0</v>
      </c>
      <c r="G29" s="65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30">
        <f>(Jul!C30*3)+(Aug!C30*2)+(Sep!C30*1)</f>
        <v>0</v>
      </c>
      <c r="E30" s="64"/>
      <c r="F30" s="30">
        <f>(Jul!E30*3)+(Aug!E30*2)+(Sep!E30*1)</f>
        <v>0</v>
      </c>
      <c r="G30" s="65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133</v>
      </c>
      <c r="D31" s="30">
        <f>(Jul!C31*3)+(Aug!C31*2)+(Sep!C31*1)</f>
        <v>133</v>
      </c>
      <c r="E31" s="64"/>
      <c r="F31" s="30">
        <f>(Jul!E31*3)+(Aug!E31*2)+(Sep!E31*1)</f>
        <v>0</v>
      </c>
      <c r="G31" s="65">
        <v>1851</v>
      </c>
      <c r="H31" s="30">
        <f>SUM(Aug!H31+G31)</f>
        <v>1851</v>
      </c>
      <c r="I31" s="30">
        <f t="shared" si="0"/>
        <v>1984</v>
      </c>
      <c r="J31" s="30">
        <f t="shared" si="1"/>
        <v>1984</v>
      </c>
    </row>
    <row r="32" spans="1:10" s="1" customFormat="1" ht="15.75" customHeight="1" x14ac:dyDescent="0.2">
      <c r="A32" s="5" t="s">
        <v>19</v>
      </c>
      <c r="B32" s="6" t="s">
        <v>20</v>
      </c>
      <c r="C32" s="63">
        <v>1289</v>
      </c>
      <c r="D32" s="30">
        <f>(Jul!C32*3)+(Aug!C32*2)+(Sep!C32*1)</f>
        <v>1289</v>
      </c>
      <c r="E32" s="64"/>
      <c r="F32" s="30">
        <f>(Jul!E32*3)+(Aug!E32*2)+(Sep!E32*1)</f>
        <v>0</v>
      </c>
      <c r="G32" s="65">
        <v>3121</v>
      </c>
      <c r="H32" s="30">
        <f>SUM(Aug!H32+G32)</f>
        <v>3121</v>
      </c>
      <c r="I32" s="30">
        <f t="shared" si="0"/>
        <v>4410</v>
      </c>
      <c r="J32" s="30">
        <f t="shared" si="1"/>
        <v>4410</v>
      </c>
    </row>
    <row r="33" spans="1:10" s="1" customFormat="1" ht="15.75" customHeight="1" x14ac:dyDescent="0.2">
      <c r="A33" s="5" t="s">
        <v>26</v>
      </c>
      <c r="B33" s="6" t="s">
        <v>20</v>
      </c>
      <c r="C33" s="63">
        <v>3493</v>
      </c>
      <c r="D33" s="30">
        <f>(Jul!C33*3)+(Aug!C33*2)+(Sep!C33*1)</f>
        <v>6533</v>
      </c>
      <c r="E33" s="64"/>
      <c r="F33" s="30">
        <f>(Jul!E33*3)+(Aug!E33*2)+(Sep!E33*1)</f>
        <v>0</v>
      </c>
      <c r="G33" s="65">
        <v>50843</v>
      </c>
      <c r="H33" s="30">
        <f>SUM(Aug!H33+G33)</f>
        <v>53883</v>
      </c>
      <c r="I33" s="30">
        <f t="shared" si="0"/>
        <v>54336</v>
      </c>
      <c r="J33" s="30">
        <f t="shared" si="1"/>
        <v>60416</v>
      </c>
    </row>
    <row r="34" spans="1:10" s="1" customFormat="1" ht="15.75" customHeight="1" x14ac:dyDescent="0.2">
      <c r="A34" s="5" t="s">
        <v>28</v>
      </c>
      <c r="B34" s="6" t="s">
        <v>20</v>
      </c>
      <c r="C34" s="63">
        <v>1334</v>
      </c>
      <c r="D34" s="30">
        <f>(Jul!C34*3)+(Aug!C34*2)+(Sep!C34*1)</f>
        <v>1334</v>
      </c>
      <c r="E34" s="64"/>
      <c r="F34" s="30">
        <f>(Jul!E34*3)+(Aug!E34*2)+(Sep!E34*1)</f>
        <v>0</v>
      </c>
      <c r="G34" s="65">
        <v>6673</v>
      </c>
      <c r="H34" s="30">
        <f>SUM(Aug!H34+G34)</f>
        <v>6673</v>
      </c>
      <c r="I34" s="30">
        <f t="shared" si="0"/>
        <v>8007</v>
      </c>
      <c r="J34" s="30">
        <f t="shared" si="1"/>
        <v>8007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30">
        <f>(Jul!C35*3)+(Aug!C35*2)+(Sep!C35*1)</f>
        <v>0</v>
      </c>
      <c r="E35" s="64"/>
      <c r="F35" s="30">
        <f>(Jul!E35*3)+(Aug!E35*2)+(Sep!E35*1)</f>
        <v>1576</v>
      </c>
      <c r="G35" s="65"/>
      <c r="H35" s="30">
        <f>SUM(Aug!H35+G35)</f>
        <v>11012</v>
      </c>
      <c r="I35" s="30">
        <f t="shared" si="0"/>
        <v>0</v>
      </c>
      <c r="J35" s="30">
        <f t="shared" si="1"/>
        <v>12588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64"/>
      <c r="F36" s="30">
        <f>(Jul!E36*3)+(Aug!E36*2)+(Sep!E36*1)</f>
        <v>0</v>
      </c>
      <c r="G36" s="65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30">
        <f>(Jul!C37*3)+(Aug!C37*2)+(Sep!C37*1)</f>
        <v>0</v>
      </c>
      <c r="E37" s="64"/>
      <c r="F37" s="30">
        <f>(Jul!E37*3)+(Aug!E37*2)+(Sep!E37*1)</f>
        <v>0</v>
      </c>
      <c r="G37" s="65"/>
      <c r="H37" s="30">
        <f>SUM(Aug!H37+G37)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30">
        <f>(Jul!C38*3)+(Aug!C38*2)+(Sep!C38*1)</f>
        <v>0</v>
      </c>
      <c r="E38" s="64"/>
      <c r="F38" s="30">
        <f>(Jul!E38*3)+(Aug!E38*2)+(Sep!E38*1)</f>
        <v>0</v>
      </c>
      <c r="G38" s="65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>
        <v>6285</v>
      </c>
      <c r="D39" s="30">
        <f>(Jul!C39*3)+(Aug!C39*2)+(Sep!C39*1)</f>
        <v>20967</v>
      </c>
      <c r="E39" s="64"/>
      <c r="F39" s="30">
        <f>(Jul!E39*3)+(Aug!E39*2)+(Sep!E39*1)</f>
        <v>0</v>
      </c>
      <c r="G39" s="65">
        <v>6003</v>
      </c>
      <c r="H39" s="30">
        <f>SUM(Aug!H39+G39)</f>
        <v>78832</v>
      </c>
      <c r="I39" s="30">
        <f t="shared" si="0"/>
        <v>12288</v>
      </c>
      <c r="J39" s="30">
        <f t="shared" si="1"/>
        <v>99799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64"/>
      <c r="F40" s="30">
        <f>(Jul!E40*3)+(Aug!E40*2)+(Sep!E40*1)</f>
        <v>0</v>
      </c>
      <c r="G40" s="65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0</v>
      </c>
      <c r="E41" s="64"/>
      <c r="F41" s="30">
        <f>(Jul!E41*3)+(Aug!E41*2)+(Sep!E41*1)</f>
        <v>0</v>
      </c>
      <c r="G41" s="65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3">
        <v>6177</v>
      </c>
      <c r="D42" s="30">
        <f>(Jul!C42*3)+(Aug!C42*2)+(Sep!C42*1)</f>
        <v>6703</v>
      </c>
      <c r="E42" s="64"/>
      <c r="F42" s="30">
        <f>(Jul!E42*3)+(Aug!E42*2)+(Sep!E42*1)</f>
        <v>0</v>
      </c>
      <c r="G42" s="65">
        <v>16135</v>
      </c>
      <c r="H42" s="30">
        <f>SUM(Aug!H42+G42)</f>
        <v>22350</v>
      </c>
      <c r="I42" s="30">
        <f t="shared" si="0"/>
        <v>22312</v>
      </c>
      <c r="J42" s="30">
        <f t="shared" si="1"/>
        <v>29053</v>
      </c>
    </row>
    <row r="43" spans="1:10" s="1" customFormat="1" ht="15.75" customHeight="1" x14ac:dyDescent="0.2">
      <c r="A43" s="5" t="s">
        <v>42</v>
      </c>
      <c r="B43" s="6" t="s">
        <v>20</v>
      </c>
      <c r="C43" s="63">
        <v>5318</v>
      </c>
      <c r="D43" s="30">
        <f>(Jul!C43*3)+(Aug!C43*2)+(Sep!C43*1)</f>
        <v>5784</v>
      </c>
      <c r="E43" s="64"/>
      <c r="F43" s="30">
        <f>(Jul!E43*3)+(Aug!E43*2)+(Sep!E43*1)</f>
        <v>0</v>
      </c>
      <c r="G43" s="65">
        <v>11692</v>
      </c>
      <c r="H43" s="30">
        <f>SUM(Aug!H43+G43)</f>
        <v>11692</v>
      </c>
      <c r="I43" s="30">
        <f t="shared" si="0"/>
        <v>17010</v>
      </c>
      <c r="J43" s="30">
        <f t="shared" si="1"/>
        <v>17476</v>
      </c>
    </row>
    <row r="44" spans="1:10" s="11" customFormat="1" ht="15.75" customHeight="1" x14ac:dyDescent="0.2">
      <c r="A44" s="9" t="s">
        <v>43</v>
      </c>
      <c r="B44" s="10" t="s">
        <v>20</v>
      </c>
      <c r="C44" s="63">
        <v>6482</v>
      </c>
      <c r="D44" s="30">
        <f>(Jul!C44*3)+(Aug!C44*2)+(Sep!C44*1)</f>
        <v>8438</v>
      </c>
      <c r="E44" s="64"/>
      <c r="F44" s="30">
        <f>(Jul!E44*3)+(Aug!E44*2)+(Sep!E44*1)</f>
        <v>0</v>
      </c>
      <c r="G44" s="65">
        <v>22625</v>
      </c>
      <c r="H44" s="30">
        <f>SUM(Aug!H44+G44)</f>
        <v>29565</v>
      </c>
      <c r="I44" s="30">
        <f t="shared" si="0"/>
        <v>29107</v>
      </c>
      <c r="J44" s="30">
        <f t="shared" si="1"/>
        <v>38003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0</v>
      </c>
      <c r="E45" s="64"/>
      <c r="F45" s="30">
        <f>(Jul!E45*3)+(Aug!E45*2)+(Sep!E45*1)</f>
        <v>0</v>
      </c>
      <c r="G45" s="65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0</v>
      </c>
      <c r="E46" s="64"/>
      <c r="F46" s="30">
        <f>(Jul!E46*3)+(Aug!E46*2)+(Sep!E46*1)</f>
        <v>0</v>
      </c>
      <c r="G46" s="65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>
        <v>1814</v>
      </c>
      <c r="D47" s="30">
        <f>(Jul!C47*3)+(Aug!C47*2)+(Sep!C47*1)</f>
        <v>4991</v>
      </c>
      <c r="E47" s="64"/>
      <c r="F47" s="30">
        <f>(Jul!E47*3)+(Aug!E47*2)+(Sep!E47*1)</f>
        <v>0</v>
      </c>
      <c r="G47" s="65">
        <v>30102</v>
      </c>
      <c r="H47" s="30">
        <f>SUM(Aug!H47+G47)</f>
        <v>34338</v>
      </c>
      <c r="I47" s="30">
        <f t="shared" si="0"/>
        <v>31916</v>
      </c>
      <c r="J47" s="30">
        <f t="shared" si="1"/>
        <v>39329</v>
      </c>
    </row>
    <row r="48" spans="1:10" s="11" customFormat="1" ht="15.75" customHeight="1" x14ac:dyDescent="0.2">
      <c r="A48" s="9" t="s">
        <v>55</v>
      </c>
      <c r="B48" s="10" t="s">
        <v>20</v>
      </c>
      <c r="C48" s="63">
        <v>6711</v>
      </c>
      <c r="D48" s="30">
        <f>(Jul!C48*3)+(Aug!C48*2)+(Sep!C48*1)</f>
        <v>6711</v>
      </c>
      <c r="E48" s="64"/>
      <c r="F48" s="30">
        <f>(Jul!E48*3)+(Aug!E48*2)+(Sep!E48*1)</f>
        <v>0</v>
      </c>
      <c r="G48" s="65">
        <v>17001</v>
      </c>
      <c r="H48" s="30">
        <f>SUM(Aug!H48+G48)</f>
        <v>17001</v>
      </c>
      <c r="I48" s="30">
        <f t="shared" si="0"/>
        <v>23712</v>
      </c>
      <c r="J48" s="30">
        <f t="shared" si="1"/>
        <v>23712</v>
      </c>
    </row>
    <row r="49" spans="1:10" s="1" customFormat="1" ht="15.75" customHeight="1" x14ac:dyDescent="0.2">
      <c r="A49" s="5" t="s">
        <v>57</v>
      </c>
      <c r="B49" s="6" t="s">
        <v>20</v>
      </c>
      <c r="C49" s="63">
        <v>720</v>
      </c>
      <c r="D49" s="30">
        <f>(Jul!C49*3)+(Aug!C49*2)+(Sep!C49*1)</f>
        <v>720</v>
      </c>
      <c r="E49" s="64"/>
      <c r="F49" s="30">
        <f>(Jul!E49*3)+(Aug!E49*2)+(Sep!E49*1)</f>
        <v>0</v>
      </c>
      <c r="G49" s="65">
        <v>1637</v>
      </c>
      <c r="H49" s="30">
        <f>SUM(Aug!H49+G49)</f>
        <v>1637</v>
      </c>
      <c r="I49" s="30">
        <f t="shared" si="0"/>
        <v>2357</v>
      </c>
      <c r="J49" s="30">
        <f t="shared" si="1"/>
        <v>2357</v>
      </c>
    </row>
    <row r="50" spans="1:10" s="1" customFormat="1" ht="15.75" customHeight="1" x14ac:dyDescent="0.2">
      <c r="A50" s="5" t="s">
        <v>58</v>
      </c>
      <c r="B50" s="6" t="s">
        <v>20</v>
      </c>
      <c r="C50" s="63">
        <v>1586</v>
      </c>
      <c r="D50" s="30">
        <f>(Jul!C50*3)+(Aug!C50*2)+(Sep!C50*1)</f>
        <v>1586</v>
      </c>
      <c r="E50" s="64"/>
      <c r="F50" s="30">
        <f>(Jul!E50*3)+(Aug!E50*2)+(Sep!E50*1)</f>
        <v>0</v>
      </c>
      <c r="G50" s="65">
        <v>15605</v>
      </c>
      <c r="H50" s="30">
        <f>SUM(Aug!H50+G50)</f>
        <v>15605</v>
      </c>
      <c r="I50" s="30">
        <f t="shared" si="0"/>
        <v>17191</v>
      </c>
      <c r="J50" s="30">
        <f t="shared" si="1"/>
        <v>17191</v>
      </c>
    </row>
    <row r="51" spans="1:10" s="1" customFormat="1" ht="15.75" customHeight="1" x14ac:dyDescent="0.2">
      <c r="A51" s="5" t="s">
        <v>59</v>
      </c>
      <c r="B51" s="6" t="s">
        <v>20</v>
      </c>
      <c r="C51" s="63">
        <v>14602</v>
      </c>
      <c r="D51" s="30">
        <f>(Jul!C51*3)+(Aug!C51*2)+(Sep!C51*1)</f>
        <v>20184</v>
      </c>
      <c r="E51" s="64"/>
      <c r="F51" s="30">
        <f>(Jul!E51*3)+(Aug!E51*2)+(Sep!E51*1)</f>
        <v>0</v>
      </c>
      <c r="G51" s="65">
        <v>89949</v>
      </c>
      <c r="H51" s="30">
        <f>SUM(Aug!H51+G51)</f>
        <v>100085</v>
      </c>
      <c r="I51" s="30">
        <f t="shared" si="0"/>
        <v>104551</v>
      </c>
      <c r="J51" s="30">
        <f t="shared" si="1"/>
        <v>120269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0</v>
      </c>
      <c r="E52" s="64"/>
      <c r="F52" s="30">
        <f>(Jul!E52*3)+(Aug!E52*2)+(Sep!E52*1)</f>
        <v>0</v>
      </c>
      <c r="G52" s="65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64"/>
      <c r="F53" s="30">
        <f>(Jul!E53*3)+(Aug!E53*2)+(Sep!E53*1)</f>
        <v>0</v>
      </c>
      <c r="G53" s="65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30">
        <f>(Jul!C54*3)+(Aug!C54*2)+(Sep!C54*1)</f>
        <v>0</v>
      </c>
      <c r="E54" s="64"/>
      <c r="F54" s="30">
        <f>(Jul!E54*3)+(Aug!E54*2)+(Sep!E54*1)</f>
        <v>0</v>
      </c>
      <c r="G54" s="65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>
        <v>4255</v>
      </c>
      <c r="D55" s="30">
        <f>(Jul!C55*3)+(Aug!C55*2)+(Sep!C55*1)</f>
        <v>4255</v>
      </c>
      <c r="E55" s="64"/>
      <c r="F55" s="30">
        <f>(Jul!E55*3)+(Aug!E55*2)+(Sep!E55*1)</f>
        <v>0</v>
      </c>
      <c r="G55" s="65">
        <v>19071</v>
      </c>
      <c r="H55" s="30">
        <f>SUM(Aug!H55+G55)</f>
        <v>19071</v>
      </c>
      <c r="I55" s="30">
        <f t="shared" si="0"/>
        <v>23326</v>
      </c>
      <c r="J55" s="30">
        <f t="shared" si="1"/>
        <v>23326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30">
        <f>(Jul!C56*3)+(Aug!C56*2)+(Sep!C56*1)</f>
        <v>1174</v>
      </c>
      <c r="E56" s="64"/>
      <c r="F56" s="30">
        <f>(Jul!E56*3)+(Aug!E56*2)+(Sep!E56*1)</f>
        <v>0</v>
      </c>
      <c r="G56" s="65"/>
      <c r="H56" s="30">
        <f>SUM(Aug!H56+G56)</f>
        <v>1610</v>
      </c>
      <c r="I56" s="30">
        <f t="shared" si="0"/>
        <v>0</v>
      </c>
      <c r="J56" s="30">
        <f t="shared" si="1"/>
        <v>2784</v>
      </c>
    </row>
    <row r="57" spans="1:10" s="1" customFormat="1" ht="15.75" customHeight="1" x14ac:dyDescent="0.2">
      <c r="A57" s="5" t="s">
        <v>68</v>
      </c>
      <c r="B57" s="6" t="s">
        <v>20</v>
      </c>
      <c r="C57" s="63">
        <v>1567</v>
      </c>
      <c r="D57" s="30">
        <f>(Jul!C57*3)+(Aug!C57*2)+(Sep!C57*1)</f>
        <v>1567</v>
      </c>
      <c r="E57" s="64"/>
      <c r="F57" s="30">
        <f>(Jul!E57*3)+(Aug!E57*2)+(Sep!E57*1)</f>
        <v>0</v>
      </c>
      <c r="G57" s="65">
        <v>2607</v>
      </c>
      <c r="H57" s="30">
        <f>SUM(Aug!H57+G57)</f>
        <v>2607</v>
      </c>
      <c r="I57" s="30">
        <f t="shared" si="0"/>
        <v>4174</v>
      </c>
      <c r="J57" s="30">
        <f t="shared" si="1"/>
        <v>4174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30">
        <f>(Jul!C58*3)+(Aug!C58*2)+(Sep!C58*1)</f>
        <v>0</v>
      </c>
      <c r="E58" s="64"/>
      <c r="F58" s="30">
        <f>(Jul!E58*3)+(Aug!E58*2)+(Sep!E58*1)</f>
        <v>0</v>
      </c>
      <c r="G58" s="65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>
        <v>133</v>
      </c>
      <c r="D59" s="30">
        <f>(Jul!C59*3)+(Aug!C59*2)+(Sep!C59*1)</f>
        <v>133</v>
      </c>
      <c r="E59" s="64"/>
      <c r="F59" s="30">
        <f>(Jul!E59*3)+(Aug!E59*2)+(Sep!E59*1)</f>
        <v>0</v>
      </c>
      <c r="G59" s="65">
        <v>527</v>
      </c>
      <c r="H59" s="30">
        <f>SUM(Aug!H59+G59)</f>
        <v>527</v>
      </c>
      <c r="I59" s="30">
        <f t="shared" si="0"/>
        <v>660</v>
      </c>
      <c r="J59" s="30">
        <f t="shared" si="1"/>
        <v>660</v>
      </c>
    </row>
    <row r="60" spans="1:10" s="11" customFormat="1" ht="15.75" customHeight="1" x14ac:dyDescent="0.2">
      <c r="A60" s="9" t="s">
        <v>71</v>
      </c>
      <c r="B60" s="10" t="s">
        <v>20</v>
      </c>
      <c r="C60" s="63">
        <v>12587</v>
      </c>
      <c r="D60" s="30">
        <f>(Jul!C60*3)+(Aug!C60*2)+(Sep!C60*1)</f>
        <v>23904</v>
      </c>
      <c r="E60" s="64"/>
      <c r="F60" s="30">
        <f>(Jul!E60*3)+(Aug!E60*2)+(Sep!E60*1)</f>
        <v>0</v>
      </c>
      <c r="G60" s="65">
        <v>26268</v>
      </c>
      <c r="H60" s="30">
        <f>SUM(Aug!H60+G60)</f>
        <v>93248</v>
      </c>
      <c r="I60" s="30">
        <f t="shared" si="0"/>
        <v>38855</v>
      </c>
      <c r="J60" s="30">
        <f t="shared" si="1"/>
        <v>117152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0</v>
      </c>
      <c r="E61" s="64"/>
      <c r="F61" s="30">
        <f>(Jul!E61*3)+(Aug!E61*2)+(Sep!E61*1)</f>
        <v>0</v>
      </c>
      <c r="G61" s="65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64"/>
      <c r="F62" s="30">
        <f>(Jul!E62*3)+(Aug!E62*2)+(Sep!E62*1)</f>
        <v>0</v>
      </c>
      <c r="G62" s="65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>
        <v>396</v>
      </c>
      <c r="D63" s="30">
        <f>(Jul!C63*3)+(Aug!C63*2)+(Sep!C63*1)</f>
        <v>11773</v>
      </c>
      <c r="E63" s="64"/>
      <c r="F63" s="30">
        <f>(Jul!E63*3)+(Aug!E63*2)+(Sep!E63*1)</f>
        <v>1296</v>
      </c>
      <c r="G63" s="65">
        <v>3136</v>
      </c>
      <c r="H63" s="30">
        <f>SUM(Aug!H63+G63)</f>
        <v>53706</v>
      </c>
      <c r="I63" s="30">
        <f t="shared" si="0"/>
        <v>3532</v>
      </c>
      <c r="J63" s="30">
        <f t="shared" si="1"/>
        <v>66775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0</v>
      </c>
      <c r="E64" s="64"/>
      <c r="F64" s="30">
        <f>(Jul!E64*3)+(Aug!E64*2)+(Sep!E64*1)</f>
        <v>0</v>
      </c>
      <c r="G64" s="65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64"/>
      <c r="F65" s="30">
        <f>(Jul!E65*3)+(Aug!E65*2)+(Sep!E65*1)</f>
        <v>0</v>
      </c>
      <c r="G65" s="65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>
        <v>1059</v>
      </c>
      <c r="D66" s="30">
        <f>(Jul!C66*3)+(Aug!C66*2)+(Sep!C66*1)</f>
        <v>1059</v>
      </c>
      <c r="E66" s="64"/>
      <c r="F66" s="30">
        <f>(Jul!E66*3)+(Aug!E66*2)+(Sep!E66*1)</f>
        <v>0</v>
      </c>
      <c r="G66" s="65">
        <v>21995</v>
      </c>
      <c r="H66" s="30">
        <f>SUM(Aug!H66+G66)</f>
        <v>21995</v>
      </c>
      <c r="I66" s="30">
        <f t="shared" si="2"/>
        <v>23054</v>
      </c>
      <c r="J66" s="30">
        <f t="shared" si="3"/>
        <v>23054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64"/>
      <c r="F67" s="30">
        <f>(Jul!E67*3)+(Aug!E67*2)+(Sep!E67*1)</f>
        <v>0</v>
      </c>
      <c r="G67" s="65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64"/>
      <c r="F68" s="30">
        <f>(Jul!E68*3)+(Aug!E68*2)+(Sep!E68*1)</f>
        <v>0</v>
      </c>
      <c r="G68" s="65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30">
        <f>(Jul!C69*3)+(Aug!C69*2)+(Sep!C69*1)</f>
        <v>0</v>
      </c>
      <c r="E69" s="64"/>
      <c r="F69" s="30">
        <f>(Jul!E69*3)+(Aug!E69*2)+(Sep!E69*1)</f>
        <v>0</v>
      </c>
      <c r="G69" s="65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0</v>
      </c>
      <c r="E70" s="64"/>
      <c r="F70" s="30">
        <f>(Jul!E70*3)+(Aug!E70*2)+(Sep!E70*1)</f>
        <v>0</v>
      </c>
      <c r="G70" s="65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>
        <v>1447</v>
      </c>
      <c r="D71" s="30">
        <f>(Jul!C71*3)+(Aug!C71*2)+(Sep!C71*1)</f>
        <v>1447</v>
      </c>
      <c r="E71" s="64"/>
      <c r="F71" s="30">
        <f>(Jul!E71*3)+(Aug!E71*2)+(Sep!E71*1)</f>
        <v>0</v>
      </c>
      <c r="G71" s="65">
        <v>35627</v>
      </c>
      <c r="H71" s="30">
        <f>SUM(Aug!H71+G71)</f>
        <v>35627</v>
      </c>
      <c r="I71" s="30">
        <f t="shared" si="2"/>
        <v>37074</v>
      </c>
      <c r="J71" s="30">
        <f t="shared" si="3"/>
        <v>37074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15641</v>
      </c>
      <c r="D72" s="31">
        <f t="shared" si="4"/>
        <v>50146</v>
      </c>
      <c r="E72" s="31">
        <f t="shared" si="4"/>
        <v>0</v>
      </c>
      <c r="F72" s="31">
        <f t="shared" si="4"/>
        <v>0</v>
      </c>
      <c r="G72" s="31">
        <f t="shared" si="4"/>
        <v>77274</v>
      </c>
      <c r="H72" s="31">
        <f t="shared" si="4"/>
        <v>146594</v>
      </c>
      <c r="I72" s="31">
        <f t="shared" si="4"/>
        <v>92915</v>
      </c>
      <c r="J72" s="31">
        <f t="shared" si="4"/>
        <v>196740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77255</v>
      </c>
      <c r="D73" s="31">
        <f t="shared" si="5"/>
        <v>130552</v>
      </c>
      <c r="E73" s="31">
        <f t="shared" si="5"/>
        <v>0</v>
      </c>
      <c r="F73" s="31">
        <f t="shared" si="5"/>
        <v>2872</v>
      </c>
      <c r="G73" s="31">
        <f t="shared" si="5"/>
        <v>380617</v>
      </c>
      <c r="H73" s="31">
        <f t="shared" si="5"/>
        <v>614185</v>
      </c>
      <c r="I73" s="31">
        <f t="shared" si="5"/>
        <v>457872</v>
      </c>
      <c r="J73" s="31">
        <f t="shared" si="5"/>
        <v>747609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92896</v>
      </c>
      <c r="D74" s="31">
        <f t="shared" ref="D74:J74" si="6">SUM(D72:D73)</f>
        <v>180698</v>
      </c>
      <c r="E74" s="31">
        <f t="shared" si="6"/>
        <v>0</v>
      </c>
      <c r="F74" s="31">
        <f t="shared" si="6"/>
        <v>2872</v>
      </c>
      <c r="G74" s="31">
        <f t="shared" si="6"/>
        <v>457891</v>
      </c>
      <c r="H74" s="31">
        <f t="shared" si="6"/>
        <v>760779</v>
      </c>
      <c r="I74" s="31">
        <f t="shared" si="6"/>
        <v>550787</v>
      </c>
      <c r="J74" s="31">
        <f t="shared" si="6"/>
        <v>944349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4" activePane="bottomLeft" state="frozen"/>
      <selection pane="bottomLeft" activeCell="E62" sqref="E62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2"/>
      <c r="D5" s="29">
        <f>(Jul!C5*4)+(Aug!C5*3)+(Sep!C5*2)+(Oct!C5*1)</f>
        <v>0</v>
      </c>
      <c r="E5" s="62"/>
      <c r="F5" s="29">
        <f>(Jul!E5*4)+(Aug!E5*3)+(Sep!E5*2)+(Oct!E5*1)</f>
        <v>0</v>
      </c>
      <c r="G5" s="62"/>
      <c r="H5" s="29">
        <f>Sep!H5+G5</f>
        <v>0</v>
      </c>
      <c r="I5" s="29">
        <f t="shared" ref="I5:I63" si="0">C5+E5+G5</f>
        <v>0</v>
      </c>
      <c r="J5" s="29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62">
        <v>651</v>
      </c>
      <c r="D6" s="29">
        <f>(Jul!C6*4)+(Aug!C6*3)+(Sep!C6*2)+(Oct!C6*1)</f>
        <v>1177</v>
      </c>
      <c r="E6" s="62"/>
      <c r="F6" s="29">
        <f>(Jul!E6*4)+(Aug!E6*3)+(Sep!E6*2)+(Oct!E6*1)</f>
        <v>0</v>
      </c>
      <c r="G6" s="62">
        <v>1269</v>
      </c>
      <c r="H6" s="29">
        <f>Sep!H6+G6</f>
        <v>2585</v>
      </c>
      <c r="I6" s="29">
        <f t="shared" si="0"/>
        <v>1920</v>
      </c>
      <c r="J6" s="29">
        <f t="shared" si="1"/>
        <v>3762</v>
      </c>
    </row>
    <row r="7" spans="1:10" s="17" customFormat="1" ht="15.75" customHeight="1" x14ac:dyDescent="0.2">
      <c r="A7" s="5" t="s">
        <v>24</v>
      </c>
      <c r="B7" s="6" t="s">
        <v>22</v>
      </c>
      <c r="C7" s="62"/>
      <c r="D7" s="29">
        <f>(Jul!C7*4)+(Aug!C7*3)+(Sep!C7*2)+(Oct!C7*1)</f>
        <v>0</v>
      </c>
      <c r="E7" s="62"/>
      <c r="F7" s="29">
        <f>(Jul!E7*4)+(Aug!E7*3)+(Sep!E7*2)+(Oct!E7*1)</f>
        <v>0</v>
      </c>
      <c r="G7" s="62"/>
      <c r="H7" s="29">
        <f>Sep!H7+G7</f>
        <v>0</v>
      </c>
      <c r="I7" s="29">
        <f t="shared" si="0"/>
        <v>0</v>
      </c>
      <c r="J7" s="29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62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2"/>
      <c r="D9" s="29">
        <f>(Jul!C9*4)+(Aug!C9*3)+(Sep!C9*2)+(Oct!C9*1)</f>
        <v>0</v>
      </c>
      <c r="E9" s="62"/>
      <c r="F9" s="29">
        <f>(Jul!E9*4)+(Aug!E9*3)+(Sep!E9*2)+(Oct!E9*1)</f>
        <v>0</v>
      </c>
      <c r="G9" s="62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2"/>
      <c r="D10" s="29">
        <f>(Jul!C10*4)+(Aug!C10*3)+(Sep!C10*2)+(Oct!C10*1)</f>
        <v>15086</v>
      </c>
      <c r="E10" s="62"/>
      <c r="F10" s="29">
        <f>(Jul!E10*4)+(Aug!E10*3)+(Sep!E10*2)+(Oct!E10*1)</f>
        <v>0</v>
      </c>
      <c r="G10" s="62"/>
      <c r="H10" s="29">
        <f>Sep!H10+G10</f>
        <v>14532</v>
      </c>
      <c r="I10" s="29">
        <f t="shared" si="0"/>
        <v>0</v>
      </c>
      <c r="J10" s="29">
        <f t="shared" si="1"/>
        <v>29618</v>
      </c>
    </row>
    <row r="11" spans="1:10" s="17" customFormat="1" ht="15.75" customHeight="1" x14ac:dyDescent="0.2">
      <c r="A11" s="5" t="s">
        <v>31</v>
      </c>
      <c r="B11" s="6" t="s">
        <v>22</v>
      </c>
      <c r="C11" s="62"/>
      <c r="D11" s="29">
        <f>(Jul!C11*4)+(Aug!C11*3)+(Sep!C11*2)+(Oct!C11*1)</f>
        <v>0</v>
      </c>
      <c r="E11" s="62"/>
      <c r="F11" s="29">
        <f>(Jul!E11*4)+(Aug!E11*3)+(Sep!E11*2)+(Oct!E11*1)</f>
        <v>0</v>
      </c>
      <c r="G11" s="62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2"/>
      <c r="D12" s="29">
        <f>(Jul!C12*4)+(Aug!C12*3)+(Sep!C12*2)+(Oct!C12*1)</f>
        <v>0</v>
      </c>
      <c r="E12" s="62"/>
      <c r="F12" s="29">
        <f>(Jul!E12*4)+(Aug!E12*3)+(Sep!E12*2)+(Oct!E12*1)</f>
        <v>0</v>
      </c>
      <c r="G12" s="62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62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2"/>
      <c r="D14" s="29">
        <f>(Jul!C14*4)+(Aug!C14*3)+(Sep!C14*2)+(Oct!C14*1)</f>
        <v>6434</v>
      </c>
      <c r="E14" s="62"/>
      <c r="F14" s="29">
        <f>(Jul!E14*4)+(Aug!E14*3)+(Sep!E14*2)+(Oct!E14*1)</f>
        <v>0</v>
      </c>
      <c r="G14" s="62"/>
      <c r="H14" s="29">
        <f>Sep!H14+G14</f>
        <v>5437</v>
      </c>
      <c r="I14" s="29">
        <f t="shared" si="0"/>
        <v>0</v>
      </c>
      <c r="J14" s="29">
        <f t="shared" si="1"/>
        <v>11871</v>
      </c>
    </row>
    <row r="15" spans="1:10" s="17" customFormat="1" ht="15.75" customHeight="1" x14ac:dyDescent="0.2">
      <c r="A15" s="5" t="s">
        <v>44</v>
      </c>
      <c r="B15" s="6" t="s">
        <v>22</v>
      </c>
      <c r="C15" s="62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2">
        <v>2805</v>
      </c>
      <c r="D16" s="29">
        <f>(Jul!C16*4)+(Aug!C16*3)+(Sep!C16*2)+(Oct!C16*1)</f>
        <v>52131</v>
      </c>
      <c r="E16" s="62"/>
      <c r="F16" s="29">
        <f>(Jul!E16*4)+(Aug!E16*3)+(Sep!E16*2)+(Oct!E16*1)</f>
        <v>0</v>
      </c>
      <c r="G16" s="62">
        <v>3845</v>
      </c>
      <c r="H16" s="29">
        <f>Sep!H16+G16</f>
        <v>117989</v>
      </c>
      <c r="I16" s="29">
        <f t="shared" si="0"/>
        <v>6650</v>
      </c>
      <c r="J16" s="29">
        <f t="shared" si="1"/>
        <v>170120</v>
      </c>
    </row>
    <row r="17" spans="1:10" s="17" customFormat="1" ht="15.75" customHeight="1" x14ac:dyDescent="0.2">
      <c r="A17" s="5" t="s">
        <v>46</v>
      </c>
      <c r="B17" s="6" t="s">
        <v>22</v>
      </c>
      <c r="C17" s="62"/>
      <c r="D17" s="29">
        <f>(Jul!C17*4)+(Aug!C17*3)+(Sep!C17*2)+(Oct!C17*1)</f>
        <v>0</v>
      </c>
      <c r="E17" s="62"/>
      <c r="F17" s="29">
        <f>(Jul!E17*4)+(Aug!E17*3)+(Sep!E17*2)+(Oct!E17*1)</f>
        <v>0</v>
      </c>
      <c r="G17" s="62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62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2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2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2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2"/>
      <c r="D22" s="29">
        <f>(Jul!C22*4)+(Aug!C22*3)+(Sep!C22*2)+(Oct!C22*1)</f>
        <v>0</v>
      </c>
      <c r="E22" s="62"/>
      <c r="F22" s="29">
        <f>(Jul!E22*4)+(Aug!E22*3)+(Sep!E22*2)+(Oct!E22*1)</f>
        <v>0</v>
      </c>
      <c r="G22" s="62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2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2"/>
      <c r="D24" s="29">
        <f>(Jul!C24*4)+(Aug!C24*3)+(Sep!C24*2)+(Oct!C24*1)</f>
        <v>526</v>
      </c>
      <c r="E24" s="62"/>
      <c r="F24" s="29">
        <f>(Jul!E24*4)+(Aug!E24*3)+(Sep!E24*2)+(Oct!E24*1)</f>
        <v>0</v>
      </c>
      <c r="G24" s="62"/>
      <c r="H24" s="29">
        <f>Sep!H24+G24</f>
        <v>526</v>
      </c>
      <c r="I24" s="29">
        <f t="shared" si="0"/>
        <v>0</v>
      </c>
      <c r="J24" s="29">
        <f t="shared" si="1"/>
        <v>1052</v>
      </c>
    </row>
    <row r="25" spans="1:10" s="17" customFormat="1" ht="15.75" customHeight="1" x14ac:dyDescent="0.2">
      <c r="A25" s="5" t="s">
        <v>62</v>
      </c>
      <c r="B25" s="6" t="s">
        <v>22</v>
      </c>
      <c r="C25" s="62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2"/>
      <c r="D26" s="29">
        <f>(Jul!C26*4)+(Aug!C26*3)+(Sep!C26*2)+(Oct!C26*1)</f>
        <v>6730</v>
      </c>
      <c r="E26" s="62"/>
      <c r="F26" s="29">
        <f>(Jul!E26*4)+(Aug!E26*3)+(Sep!E26*2)+(Oct!E26*1)</f>
        <v>0</v>
      </c>
      <c r="G26" s="62"/>
      <c r="H26" s="29">
        <f>Sep!H26+G26</f>
        <v>8283</v>
      </c>
      <c r="I26" s="29">
        <f t="shared" si="0"/>
        <v>0</v>
      </c>
      <c r="J26" s="29">
        <f t="shared" si="1"/>
        <v>15013</v>
      </c>
    </row>
    <row r="27" spans="1:10" s="17" customFormat="1" ht="15.75" customHeight="1" x14ac:dyDescent="0.2">
      <c r="A27" s="5" t="s">
        <v>75</v>
      </c>
      <c r="B27" s="6" t="s">
        <v>22</v>
      </c>
      <c r="C27" s="62"/>
      <c r="D27" s="29">
        <f>(Jul!C27*4)+(Aug!C27*3)+(Sep!C27*2)+(Oct!C27*1)</f>
        <v>0</v>
      </c>
      <c r="E27" s="62"/>
      <c r="F27" s="29">
        <f>(Jul!E27*4)+(Aug!E27*3)+(Sep!E27*2)+(Oct!E27*1)</f>
        <v>0</v>
      </c>
      <c r="G27" s="62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2"/>
      <c r="D28" s="29">
        <f>(Jul!C28*4)+(Aug!C28*3)+(Sep!C28*2)+(Oct!C28*1)</f>
        <v>759</v>
      </c>
      <c r="E28" s="62"/>
      <c r="F28" s="29">
        <f>(Jul!E28*4)+(Aug!E28*3)+(Sep!E28*2)+(Oct!E28*1)</f>
        <v>0</v>
      </c>
      <c r="G28" s="62"/>
      <c r="H28" s="29">
        <f>Sep!H28+G28</f>
        <v>505</v>
      </c>
      <c r="I28" s="29">
        <f t="shared" si="0"/>
        <v>0</v>
      </c>
      <c r="J28" s="29">
        <f t="shared" si="1"/>
        <v>1264</v>
      </c>
    </row>
    <row r="29" spans="1:10" s="17" customFormat="1" ht="15.75" customHeight="1" x14ac:dyDescent="0.2">
      <c r="A29" s="5" t="s">
        <v>81</v>
      </c>
      <c r="B29" s="6" t="s">
        <v>22</v>
      </c>
      <c r="C29" s="62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2"/>
      <c r="D30" s="29">
        <f>(Jul!C30*4)+(Aug!C30*3)+(Sep!C30*2)+(Oct!C30*1)</f>
        <v>0</v>
      </c>
      <c r="E30" s="62"/>
      <c r="F30" s="29">
        <f>(Jul!E30*4)+(Aug!E30*3)+(Sep!E30*2)+(Oct!E30*1)</f>
        <v>0</v>
      </c>
      <c r="G30" s="62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2"/>
      <c r="D31" s="29">
        <f>(Jul!C31*4)+(Aug!C31*3)+(Sep!C31*2)+(Oct!C31*1)</f>
        <v>266</v>
      </c>
      <c r="E31" s="62"/>
      <c r="F31" s="29">
        <f>(Jul!E31*4)+(Aug!E31*3)+(Sep!E31*2)+(Oct!E31*1)</f>
        <v>0</v>
      </c>
      <c r="G31" s="62"/>
      <c r="H31" s="29">
        <f>Sep!H31+G31</f>
        <v>1851</v>
      </c>
      <c r="I31" s="29">
        <f t="shared" si="0"/>
        <v>0</v>
      </c>
      <c r="J31" s="29">
        <f t="shared" si="1"/>
        <v>2117</v>
      </c>
    </row>
    <row r="32" spans="1:10" s="17" customFormat="1" ht="15.75" customHeight="1" x14ac:dyDescent="0.2">
      <c r="A32" s="5" t="s">
        <v>19</v>
      </c>
      <c r="B32" s="6" t="s">
        <v>20</v>
      </c>
      <c r="C32" s="62"/>
      <c r="D32" s="29">
        <f>(Jul!C32*4)+(Aug!C32*3)+(Sep!C32*2)+(Oct!C32*1)</f>
        <v>2578</v>
      </c>
      <c r="E32" s="62"/>
      <c r="F32" s="29">
        <f>(Jul!E32*4)+(Aug!E32*3)+(Sep!E32*2)+(Oct!E32*1)</f>
        <v>0</v>
      </c>
      <c r="G32" s="62"/>
      <c r="H32" s="29">
        <f>Sep!H32+G32</f>
        <v>3121</v>
      </c>
      <c r="I32" s="29">
        <f t="shared" si="0"/>
        <v>0</v>
      </c>
      <c r="J32" s="29">
        <f t="shared" si="1"/>
        <v>5699</v>
      </c>
    </row>
    <row r="33" spans="1:10" s="17" customFormat="1" ht="15.75" customHeight="1" x14ac:dyDescent="0.2">
      <c r="A33" s="5" t="s">
        <v>26</v>
      </c>
      <c r="B33" s="6" t="s">
        <v>20</v>
      </c>
      <c r="C33" s="62">
        <v>1334</v>
      </c>
      <c r="D33" s="29">
        <f>(Jul!C33*4)+(Aug!C33*3)+(Sep!C33*2)+(Oct!C33*1)</f>
        <v>12880</v>
      </c>
      <c r="E33" s="62"/>
      <c r="F33" s="29">
        <f>(Jul!E33*4)+(Aug!E33*3)+(Sep!E33*2)+(Oct!E33*1)</f>
        <v>0</v>
      </c>
      <c r="G33" s="62">
        <v>35560</v>
      </c>
      <c r="H33" s="29">
        <f>Sep!H33+G33</f>
        <v>89443</v>
      </c>
      <c r="I33" s="29">
        <f t="shared" si="0"/>
        <v>36894</v>
      </c>
      <c r="J33" s="29">
        <f t="shared" si="1"/>
        <v>102323</v>
      </c>
    </row>
    <row r="34" spans="1:10" s="17" customFormat="1" ht="15.75" customHeight="1" x14ac:dyDescent="0.2">
      <c r="A34" s="5" t="s">
        <v>28</v>
      </c>
      <c r="B34" s="6" t="s">
        <v>20</v>
      </c>
      <c r="C34" s="62"/>
      <c r="D34" s="29">
        <f>(Jul!C34*4)+(Aug!C34*3)+(Sep!C34*2)+(Oct!C34*1)</f>
        <v>2668</v>
      </c>
      <c r="E34" s="62"/>
      <c r="F34" s="29">
        <f>(Jul!E34*4)+(Aug!E34*3)+(Sep!E34*2)+(Oct!E34*1)</f>
        <v>0</v>
      </c>
      <c r="G34" s="62"/>
      <c r="H34" s="29">
        <f>Sep!H34+G34</f>
        <v>6673</v>
      </c>
      <c r="I34" s="29">
        <f t="shared" si="0"/>
        <v>0</v>
      </c>
      <c r="J34" s="29">
        <f t="shared" si="1"/>
        <v>9341</v>
      </c>
    </row>
    <row r="35" spans="1:10" s="17" customFormat="1" ht="15.75" customHeight="1" x14ac:dyDescent="0.2">
      <c r="A35" s="5" t="s">
        <v>29</v>
      </c>
      <c r="B35" s="6" t="s">
        <v>20</v>
      </c>
      <c r="C35" s="62">
        <v>3068</v>
      </c>
      <c r="D35" s="29">
        <f>(Jul!C35*4)+(Aug!C35*3)+(Sep!C35*2)+(Oct!C35*1)</f>
        <v>3068</v>
      </c>
      <c r="E35" s="62"/>
      <c r="F35" s="29">
        <f>(Jul!E35*4)+(Aug!E35*3)+(Sep!E35*2)+(Oct!E35*1)</f>
        <v>2364</v>
      </c>
      <c r="G35" s="62">
        <v>4863</v>
      </c>
      <c r="H35" s="29">
        <f>Sep!H35+G35</f>
        <v>15875</v>
      </c>
      <c r="I35" s="29">
        <f t="shared" si="0"/>
        <v>7931</v>
      </c>
      <c r="J35" s="29">
        <f t="shared" si="1"/>
        <v>21307</v>
      </c>
    </row>
    <row r="36" spans="1:10" s="15" customFormat="1" ht="15.75" customHeight="1" x14ac:dyDescent="0.2">
      <c r="A36" s="9" t="s">
        <v>32</v>
      </c>
      <c r="B36" s="10" t="s">
        <v>20</v>
      </c>
      <c r="C36" s="62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2">
        <v>3176</v>
      </c>
      <c r="D37" s="29">
        <f>(Jul!C37*4)+(Aug!C37*3)+(Sep!C37*2)+(Oct!C37*1)</f>
        <v>3176</v>
      </c>
      <c r="E37" s="62"/>
      <c r="F37" s="29">
        <f>(Jul!E37*4)+(Aug!E37*3)+(Sep!E37*2)+(Oct!E37*1)</f>
        <v>0</v>
      </c>
      <c r="G37" s="62">
        <v>37747</v>
      </c>
      <c r="H37" s="29">
        <f>Sep!H37+G37</f>
        <v>37747</v>
      </c>
      <c r="I37" s="29">
        <f t="shared" si="0"/>
        <v>40923</v>
      </c>
      <c r="J37" s="29">
        <f t="shared" si="1"/>
        <v>40923</v>
      </c>
    </row>
    <row r="38" spans="1:10" s="17" customFormat="1" ht="15.75" customHeight="1" x14ac:dyDescent="0.2">
      <c r="A38" s="5" t="s">
        <v>34</v>
      </c>
      <c r="B38" s="6" t="s">
        <v>20</v>
      </c>
      <c r="C38" s="62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2">
        <v>133</v>
      </c>
      <c r="D39" s="29">
        <f>(Jul!C39*4)+(Aug!C39*3)+(Sep!C39*2)+(Oct!C39*1)</f>
        <v>32279</v>
      </c>
      <c r="E39" s="62"/>
      <c r="F39" s="29">
        <f>(Jul!E39*4)+(Aug!E39*3)+(Sep!E39*2)+(Oct!E39*1)</f>
        <v>0</v>
      </c>
      <c r="G39" s="62">
        <v>932</v>
      </c>
      <c r="H39" s="29">
        <f>Sep!H39+G39</f>
        <v>79764</v>
      </c>
      <c r="I39" s="29">
        <f t="shared" si="0"/>
        <v>1065</v>
      </c>
      <c r="J39" s="29">
        <f t="shared" si="1"/>
        <v>112043</v>
      </c>
    </row>
    <row r="40" spans="1:10" s="17" customFormat="1" ht="15.75" customHeight="1" x14ac:dyDescent="0.2">
      <c r="A40" s="5" t="s">
        <v>38</v>
      </c>
      <c r="B40" s="6" t="s">
        <v>20</v>
      </c>
      <c r="C40" s="62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2"/>
      <c r="D41" s="29">
        <f>(Jul!C41*4)+(Aug!C41*3)+(Sep!C41*2)+(Oct!C41*1)</f>
        <v>0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2"/>
      <c r="D42" s="29">
        <f>(Jul!C42*4)+(Aug!C42*3)+(Sep!C42*2)+(Oct!C42*1)</f>
        <v>13143</v>
      </c>
      <c r="E42" s="62"/>
      <c r="F42" s="29">
        <f>(Jul!E42*4)+(Aug!E42*3)+(Sep!E42*2)+(Oct!E42*1)</f>
        <v>0</v>
      </c>
      <c r="G42" s="62"/>
      <c r="H42" s="29">
        <f>Sep!H42+G42</f>
        <v>22350</v>
      </c>
      <c r="I42" s="29">
        <f t="shared" si="0"/>
        <v>0</v>
      </c>
      <c r="J42" s="29">
        <f t="shared" si="1"/>
        <v>35493</v>
      </c>
    </row>
    <row r="43" spans="1:10" s="17" customFormat="1" ht="15.75" customHeight="1" x14ac:dyDescent="0.2">
      <c r="A43" s="5" t="s">
        <v>42</v>
      </c>
      <c r="B43" s="6" t="s">
        <v>20</v>
      </c>
      <c r="C43" s="62">
        <v>3143</v>
      </c>
      <c r="D43" s="29">
        <f>(Jul!C43*4)+(Aug!C43*3)+(Sep!C43*2)+(Oct!C43*1)</f>
        <v>14478</v>
      </c>
      <c r="E43" s="62"/>
      <c r="F43" s="29">
        <f>(Jul!E43*4)+(Aug!E43*3)+(Sep!E43*2)+(Oct!E43*1)</f>
        <v>0</v>
      </c>
      <c r="G43" s="62">
        <v>3657</v>
      </c>
      <c r="H43" s="29">
        <f>Sep!H43+G43</f>
        <v>15349</v>
      </c>
      <c r="I43" s="29">
        <f t="shared" si="0"/>
        <v>6800</v>
      </c>
      <c r="J43" s="29">
        <f t="shared" si="1"/>
        <v>29827</v>
      </c>
    </row>
    <row r="44" spans="1:10" s="15" customFormat="1" ht="15.75" customHeight="1" x14ac:dyDescent="0.2">
      <c r="A44" s="9" t="s">
        <v>43</v>
      </c>
      <c r="B44" s="10" t="s">
        <v>20</v>
      </c>
      <c r="C44" s="62"/>
      <c r="D44" s="29">
        <f>(Jul!C44*4)+(Aug!C44*3)+(Sep!C44*2)+(Oct!C44*1)</f>
        <v>15572</v>
      </c>
      <c r="E44" s="62"/>
      <c r="F44" s="29">
        <f>(Jul!E44*4)+(Aug!E44*3)+(Sep!E44*2)+(Oct!E44*1)</f>
        <v>0</v>
      </c>
      <c r="G44" s="62"/>
      <c r="H44" s="29">
        <f>Sep!H44+G44</f>
        <v>29565</v>
      </c>
      <c r="I44" s="29">
        <f t="shared" si="0"/>
        <v>0</v>
      </c>
      <c r="J44" s="29">
        <f t="shared" si="1"/>
        <v>45137</v>
      </c>
    </row>
    <row r="45" spans="1:10" s="17" customFormat="1" ht="15.75" customHeight="1" x14ac:dyDescent="0.2">
      <c r="A45" s="5" t="s">
        <v>48</v>
      </c>
      <c r="B45" s="6" t="s">
        <v>20</v>
      </c>
      <c r="C45" s="62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2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2"/>
      <c r="D47" s="29">
        <f>(Jul!C47*4)+(Aug!C47*3)+(Sep!C47*2)+(Oct!C47*1)</f>
        <v>7864</v>
      </c>
      <c r="E47" s="62"/>
      <c r="F47" s="29">
        <f>(Jul!E47*4)+(Aug!E47*3)+(Sep!E47*2)+(Oct!E47*1)</f>
        <v>0</v>
      </c>
      <c r="G47" s="62"/>
      <c r="H47" s="29">
        <f>Sep!H47+G47</f>
        <v>34338</v>
      </c>
      <c r="I47" s="29">
        <f t="shared" si="0"/>
        <v>0</v>
      </c>
      <c r="J47" s="29">
        <f t="shared" si="1"/>
        <v>42202</v>
      </c>
    </row>
    <row r="48" spans="1:10" s="15" customFormat="1" ht="15.75" customHeight="1" x14ac:dyDescent="0.2">
      <c r="A48" s="9" t="s">
        <v>55</v>
      </c>
      <c r="B48" s="10" t="s">
        <v>20</v>
      </c>
      <c r="C48" s="62"/>
      <c r="D48" s="29">
        <f>(Jul!C48*4)+(Aug!C48*3)+(Sep!C48*2)+(Oct!C48*1)</f>
        <v>13422</v>
      </c>
      <c r="E48" s="62"/>
      <c r="F48" s="29">
        <f>(Jul!E48*4)+(Aug!E48*3)+(Sep!E48*2)+(Oct!E48*1)</f>
        <v>0</v>
      </c>
      <c r="G48" s="62"/>
      <c r="H48" s="29">
        <f>Sep!H48+G48</f>
        <v>17001</v>
      </c>
      <c r="I48" s="29">
        <f t="shared" si="0"/>
        <v>0</v>
      </c>
      <c r="J48" s="29">
        <f t="shared" si="1"/>
        <v>30423</v>
      </c>
    </row>
    <row r="49" spans="1:10" s="17" customFormat="1" ht="15.75" customHeight="1" x14ac:dyDescent="0.2">
      <c r="A49" s="5" t="s">
        <v>57</v>
      </c>
      <c r="B49" s="6" t="s">
        <v>20</v>
      </c>
      <c r="C49" s="62"/>
      <c r="D49" s="29">
        <f>(Jul!C49*4)+(Aug!C49*3)+(Sep!C49*2)+(Oct!C49*1)</f>
        <v>1440</v>
      </c>
      <c r="E49" s="62"/>
      <c r="F49" s="29">
        <f>(Jul!E49*4)+(Aug!E49*3)+(Sep!E49*2)+(Oct!E49*1)</f>
        <v>0</v>
      </c>
      <c r="G49" s="62"/>
      <c r="H49" s="29">
        <f>Sep!H49+G49</f>
        <v>1637</v>
      </c>
      <c r="I49" s="29">
        <f t="shared" si="0"/>
        <v>0</v>
      </c>
      <c r="J49" s="29">
        <f t="shared" si="1"/>
        <v>3077</v>
      </c>
    </row>
    <row r="50" spans="1:10" s="17" customFormat="1" ht="15.75" customHeight="1" x14ac:dyDescent="0.2">
      <c r="A50" s="5" t="s">
        <v>58</v>
      </c>
      <c r="B50" s="6" t="s">
        <v>20</v>
      </c>
      <c r="C50" s="62"/>
      <c r="D50" s="29">
        <f>(Jul!C50*4)+(Aug!C50*3)+(Sep!C50*2)+(Oct!C50*1)</f>
        <v>3172</v>
      </c>
      <c r="E50" s="62"/>
      <c r="F50" s="29">
        <f>(Jul!E50*4)+(Aug!E50*3)+(Sep!E50*2)+(Oct!E50*1)</f>
        <v>0</v>
      </c>
      <c r="G50" s="62"/>
      <c r="H50" s="29">
        <f>Sep!H50+G50</f>
        <v>15605</v>
      </c>
      <c r="I50" s="29">
        <f t="shared" si="0"/>
        <v>0</v>
      </c>
      <c r="J50" s="29">
        <f t="shared" si="1"/>
        <v>18777</v>
      </c>
    </row>
    <row r="51" spans="1:10" s="17" customFormat="1" ht="15.75" customHeight="1" x14ac:dyDescent="0.2">
      <c r="A51" s="5" t="s">
        <v>59</v>
      </c>
      <c r="B51" s="6" t="s">
        <v>20</v>
      </c>
      <c r="C51" s="62">
        <v>1192</v>
      </c>
      <c r="D51" s="29">
        <f>(Jul!C51*4)+(Aug!C51*3)+(Sep!C51*2)+(Oct!C51*1)</f>
        <v>38665</v>
      </c>
      <c r="E51" s="62"/>
      <c r="F51" s="29">
        <f>(Jul!E51*4)+(Aug!E51*3)+(Sep!E51*2)+(Oct!E51*1)</f>
        <v>0</v>
      </c>
      <c r="G51" s="62">
        <v>887</v>
      </c>
      <c r="H51" s="29">
        <f>Sep!H51+G51</f>
        <v>100972</v>
      </c>
      <c r="I51" s="29">
        <f t="shared" si="0"/>
        <v>2079</v>
      </c>
      <c r="J51" s="29">
        <f t="shared" si="1"/>
        <v>139637</v>
      </c>
    </row>
    <row r="52" spans="1:10" s="17" customFormat="1" ht="15.75" customHeight="1" x14ac:dyDescent="0.2">
      <c r="A52" s="5" t="s">
        <v>60</v>
      </c>
      <c r="B52" s="6" t="s">
        <v>20</v>
      </c>
      <c r="C52" s="62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2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2">
        <v>2906</v>
      </c>
      <c r="D54" s="29">
        <f>(Jul!C54*4)+(Aug!C54*3)+(Sep!C54*2)+(Oct!C54*1)</f>
        <v>2906</v>
      </c>
      <c r="E54" s="62"/>
      <c r="F54" s="29">
        <f>(Jul!E54*4)+(Aug!E54*3)+(Sep!E54*2)+(Oct!E54*1)</f>
        <v>0</v>
      </c>
      <c r="G54" s="62">
        <v>4998</v>
      </c>
      <c r="H54" s="29">
        <f>Sep!H54+G54</f>
        <v>4998</v>
      </c>
      <c r="I54" s="29">
        <f t="shared" si="0"/>
        <v>7904</v>
      </c>
      <c r="J54" s="29">
        <f t="shared" si="1"/>
        <v>7904</v>
      </c>
    </row>
    <row r="55" spans="1:10" s="17" customFormat="1" ht="15.75" customHeight="1" x14ac:dyDescent="0.2">
      <c r="A55" s="5" t="s">
        <v>66</v>
      </c>
      <c r="B55" s="6" t="s">
        <v>20</v>
      </c>
      <c r="C55" s="62"/>
      <c r="D55" s="29">
        <f>(Jul!C55*4)+(Aug!C55*3)+(Sep!C55*2)+(Oct!C55*1)</f>
        <v>8510</v>
      </c>
      <c r="E55" s="62"/>
      <c r="F55" s="29">
        <f>(Jul!E55*4)+(Aug!E55*3)+(Sep!E55*2)+(Oct!E55*1)</f>
        <v>0</v>
      </c>
      <c r="G55" s="62"/>
      <c r="H55" s="29">
        <f>Sep!H55+G55</f>
        <v>19071</v>
      </c>
      <c r="I55" s="29">
        <f t="shared" si="0"/>
        <v>0</v>
      </c>
      <c r="J55" s="29">
        <f t="shared" si="1"/>
        <v>27581</v>
      </c>
    </row>
    <row r="56" spans="1:10" s="15" customFormat="1" ht="15.75" customHeight="1" x14ac:dyDescent="0.2">
      <c r="A56" s="9" t="s">
        <v>67</v>
      </c>
      <c r="B56" s="10" t="s">
        <v>20</v>
      </c>
      <c r="C56" s="62"/>
      <c r="D56" s="29">
        <f>(Jul!C56*4)+(Aug!C56*3)+(Sep!C56*2)+(Oct!C56*1)</f>
        <v>1761</v>
      </c>
      <c r="E56" s="62"/>
      <c r="F56" s="29">
        <f>(Jul!E56*4)+(Aug!E56*3)+(Sep!E56*2)+(Oct!E56*1)</f>
        <v>0</v>
      </c>
      <c r="G56" s="62"/>
      <c r="H56" s="29">
        <f>Sep!H56+G56</f>
        <v>1610</v>
      </c>
      <c r="I56" s="29">
        <f t="shared" si="0"/>
        <v>0</v>
      </c>
      <c r="J56" s="29">
        <f t="shared" si="1"/>
        <v>3371</v>
      </c>
    </row>
    <row r="57" spans="1:10" s="17" customFormat="1" ht="15.75" customHeight="1" x14ac:dyDescent="0.2">
      <c r="A57" s="5" t="s">
        <v>68</v>
      </c>
      <c r="B57" s="6" t="s">
        <v>20</v>
      </c>
      <c r="C57" s="62">
        <v>3172</v>
      </c>
      <c r="D57" s="29">
        <f>(Jul!C57*4)+(Aug!C57*3)+(Sep!C57*2)+(Oct!C57*1)</f>
        <v>6306</v>
      </c>
      <c r="E57" s="62"/>
      <c r="F57" s="29">
        <f>(Jul!E57*4)+(Aug!E57*3)+(Sep!E57*2)+(Oct!E57*1)</f>
        <v>0</v>
      </c>
      <c r="G57" s="62">
        <v>1621</v>
      </c>
      <c r="H57" s="29">
        <f>Sep!H57+G57</f>
        <v>4228</v>
      </c>
      <c r="I57" s="29">
        <f t="shared" si="0"/>
        <v>4793</v>
      </c>
      <c r="J57" s="29">
        <f t="shared" si="1"/>
        <v>10534</v>
      </c>
    </row>
    <row r="58" spans="1:10" s="15" customFormat="1" ht="15.75" customHeight="1" x14ac:dyDescent="0.2">
      <c r="A58" s="9" t="s">
        <v>69</v>
      </c>
      <c r="B58" s="10" t="s">
        <v>20</v>
      </c>
      <c r="C58" s="62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62"/>
      <c r="D59" s="29">
        <f>(Jul!C59*4)+(Aug!C59*3)+(Sep!C59*2)+(Oct!C59*1)</f>
        <v>266</v>
      </c>
      <c r="E59" s="62"/>
      <c r="F59" s="29">
        <f>(Jul!E59*4)+(Aug!E59*3)+(Sep!E59*2)+(Oct!E59*1)</f>
        <v>0</v>
      </c>
      <c r="G59" s="62"/>
      <c r="H59" s="29">
        <f>Sep!H59+G59</f>
        <v>527</v>
      </c>
      <c r="I59" s="29">
        <f t="shared" si="0"/>
        <v>0</v>
      </c>
      <c r="J59" s="29">
        <f t="shared" si="1"/>
        <v>793</v>
      </c>
    </row>
    <row r="60" spans="1:10" s="15" customFormat="1" ht="15.75" customHeight="1" x14ac:dyDescent="0.2">
      <c r="A60" s="9" t="s">
        <v>71</v>
      </c>
      <c r="B60" s="10" t="s">
        <v>20</v>
      </c>
      <c r="C60" s="62">
        <v>587</v>
      </c>
      <c r="D60" s="29">
        <f>(Jul!C60*4)+(Aug!C60*3)+(Sep!C60*2)+(Oct!C60*1)</f>
        <v>42059</v>
      </c>
      <c r="E60" s="62"/>
      <c r="F60" s="29">
        <f>(Jul!E60*4)+(Aug!E60*3)+(Sep!E60*2)+(Oct!E60*1)</f>
        <v>0</v>
      </c>
      <c r="G60" s="62">
        <v>908</v>
      </c>
      <c r="H60" s="29">
        <f>Sep!H60+G60</f>
        <v>94156</v>
      </c>
      <c r="I60" s="29">
        <f t="shared" si="0"/>
        <v>1495</v>
      </c>
      <c r="J60" s="29">
        <f t="shared" si="1"/>
        <v>136215</v>
      </c>
    </row>
    <row r="61" spans="1:10" s="17" customFormat="1" ht="15.75" customHeight="1" x14ac:dyDescent="0.2">
      <c r="A61" s="5" t="s">
        <v>72</v>
      </c>
      <c r="B61" s="6" t="s">
        <v>20</v>
      </c>
      <c r="C61" s="62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2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2">
        <v>587</v>
      </c>
      <c r="D63" s="29">
        <f>(Jul!C63*4)+(Aug!C63*3)+(Sep!C63*2)+(Oct!C63*1)</f>
        <v>16827</v>
      </c>
      <c r="E63" s="62"/>
      <c r="F63" s="29">
        <f>(Jul!E63*4)+(Aug!E63*3)+(Sep!E63*2)+(Oct!E63*1)</f>
        <v>1944</v>
      </c>
      <c r="G63" s="62">
        <v>0</v>
      </c>
      <c r="H63" s="29">
        <f>Sep!H63+G63</f>
        <v>53706</v>
      </c>
      <c r="I63" s="29">
        <f t="shared" si="0"/>
        <v>587</v>
      </c>
      <c r="J63" s="29">
        <f t="shared" si="1"/>
        <v>72477</v>
      </c>
    </row>
    <row r="64" spans="1:10" s="17" customFormat="1" ht="15.75" customHeight="1" x14ac:dyDescent="0.2">
      <c r="A64" s="5" t="s">
        <v>74</v>
      </c>
      <c r="B64" s="6" t="s">
        <v>20</v>
      </c>
      <c r="C64" s="62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2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2"/>
      <c r="D66" s="29">
        <f>(Jul!C66*4)+(Aug!C66*3)+(Sep!C66*2)+(Oct!C66*1)</f>
        <v>2118</v>
      </c>
      <c r="E66" s="62"/>
      <c r="F66" s="29">
        <f>(Jul!E66*4)+(Aug!E66*3)+(Sep!E66*2)+(Oct!E66*1)</f>
        <v>0</v>
      </c>
      <c r="G66" s="62"/>
      <c r="H66" s="29">
        <f>Sep!H66+G66</f>
        <v>21995</v>
      </c>
      <c r="I66" s="29">
        <f t="shared" si="2"/>
        <v>0</v>
      </c>
      <c r="J66" s="29">
        <f t="shared" si="3"/>
        <v>24113</v>
      </c>
    </row>
    <row r="67" spans="1:10" s="15" customFormat="1" ht="15.75" customHeight="1" x14ac:dyDescent="0.2">
      <c r="A67" s="9" t="s">
        <v>78</v>
      </c>
      <c r="B67" s="10" t="s">
        <v>20</v>
      </c>
      <c r="C67" s="62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2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2">
        <v>1551</v>
      </c>
      <c r="D69" s="29">
        <f>(Jul!C69*4)+(Aug!C69*3)+(Sep!C69*2)+(Oct!C69*1)</f>
        <v>1551</v>
      </c>
      <c r="E69" s="62"/>
      <c r="F69" s="29">
        <f>(Jul!E69*4)+(Aug!E69*3)+(Sep!E69*2)+(Oct!E69*1)</f>
        <v>0</v>
      </c>
      <c r="G69" s="62">
        <v>4654</v>
      </c>
      <c r="H69" s="29">
        <f>Sep!H69+G69</f>
        <v>4654</v>
      </c>
      <c r="I69" s="29">
        <f t="shared" si="2"/>
        <v>6205</v>
      </c>
      <c r="J69" s="29">
        <f t="shared" si="3"/>
        <v>6205</v>
      </c>
    </row>
    <row r="70" spans="1:10" s="15" customFormat="1" ht="15.75" customHeight="1" x14ac:dyDescent="0.2">
      <c r="A70" s="9" t="s">
        <v>85</v>
      </c>
      <c r="B70" s="10" t="s">
        <v>20</v>
      </c>
      <c r="C70" s="62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2"/>
      <c r="D71" s="29">
        <f>(Jul!C71*4)+(Aug!C71*3)+(Sep!C71*2)+(Oct!C71*1)</f>
        <v>2894</v>
      </c>
      <c r="E71" s="62"/>
      <c r="F71" s="29">
        <f>(Jul!E71*4)+(Aug!E71*3)+(Sep!E71*2)+(Oct!E71*1)</f>
        <v>0</v>
      </c>
      <c r="G71" s="62"/>
      <c r="H71" s="29">
        <f>Sep!H71+G71</f>
        <v>35627</v>
      </c>
      <c r="I71" s="29">
        <f t="shared" si="2"/>
        <v>0</v>
      </c>
      <c r="J71" s="29">
        <f t="shared" si="3"/>
        <v>38521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3456</v>
      </c>
      <c r="D72" s="31">
        <f t="shared" si="4"/>
        <v>83109</v>
      </c>
      <c r="E72" s="31">
        <f t="shared" si="4"/>
        <v>0</v>
      </c>
      <c r="F72" s="31">
        <f t="shared" si="4"/>
        <v>0</v>
      </c>
      <c r="G72" s="31">
        <f t="shared" si="4"/>
        <v>5114</v>
      </c>
      <c r="H72" s="31">
        <f t="shared" si="4"/>
        <v>151708</v>
      </c>
      <c r="I72" s="31">
        <f t="shared" si="4"/>
        <v>8570</v>
      </c>
      <c r="J72" s="31">
        <f t="shared" si="4"/>
        <v>234817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20849</v>
      </c>
      <c r="D73" s="31">
        <f t="shared" si="5"/>
        <v>249603</v>
      </c>
      <c r="E73" s="31">
        <f t="shared" si="5"/>
        <v>0</v>
      </c>
      <c r="F73" s="31">
        <f t="shared" si="5"/>
        <v>4308</v>
      </c>
      <c r="G73" s="31">
        <f t="shared" si="5"/>
        <v>95827</v>
      </c>
      <c r="H73" s="31">
        <f t="shared" si="5"/>
        <v>710012</v>
      </c>
      <c r="I73" s="31">
        <f t="shared" si="5"/>
        <v>116676</v>
      </c>
      <c r="J73" s="31">
        <f t="shared" si="5"/>
        <v>963923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24305</v>
      </c>
      <c r="D74" s="31">
        <f t="shared" ref="D74:J74" si="6">SUM(D72:D73)</f>
        <v>332712</v>
      </c>
      <c r="E74" s="31">
        <f t="shared" si="6"/>
        <v>0</v>
      </c>
      <c r="F74" s="31">
        <f t="shared" si="6"/>
        <v>4308</v>
      </c>
      <c r="G74" s="31">
        <f t="shared" si="6"/>
        <v>100941</v>
      </c>
      <c r="H74" s="31">
        <f t="shared" si="6"/>
        <v>861720</v>
      </c>
      <c r="I74" s="31">
        <f t="shared" si="6"/>
        <v>125246</v>
      </c>
      <c r="J74" s="31">
        <f t="shared" si="6"/>
        <v>1198740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69" sqref="E69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(Jul!C5*5)+(Aug!C5*4)+(Sep!C5*3)+(Oct!C5*2)+(Nov!C5*1)</f>
        <v>0</v>
      </c>
      <c r="E5" s="8"/>
      <c r="F5" s="30">
        <f>(Jul!E5*5)+(Aug!E5*4)+(Sep!E5*3)+(Oct!E5*2)+(Nov!E5*1)</f>
        <v>0</v>
      </c>
      <c r="G5" s="8"/>
      <c r="H5" s="30">
        <f>Oct!H5+G5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(Jul!C6*5)+(Aug!C6*4)+(Sep!C6*3)+(Oct!C6*2)+(Nov!C6*1)</f>
        <v>2091</v>
      </c>
      <c r="E6" s="8"/>
      <c r="F6" s="30">
        <f>(Jul!E6*5)+(Aug!E6*4)+(Sep!E6*3)+(Oct!E6*2)+(Nov!E6*1)</f>
        <v>0</v>
      </c>
      <c r="G6" s="8"/>
      <c r="H6" s="30">
        <f>Oct!H6+G6</f>
        <v>2585</v>
      </c>
      <c r="I6" s="30">
        <f t="shared" si="0"/>
        <v>0</v>
      </c>
      <c r="J6" s="30">
        <f t="shared" si="1"/>
        <v>4676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651</v>
      </c>
      <c r="D7" s="30">
        <f>(Jul!C7*5)+(Aug!C7*4)+(Sep!C7*3)+(Oct!C7*2)+(Nov!C7*1)</f>
        <v>651</v>
      </c>
      <c r="E7" s="8"/>
      <c r="F7" s="30">
        <f>(Jul!E7*5)+(Aug!E7*4)+(Sep!E7*3)+(Oct!E7*2)+(Nov!E7*1)</f>
        <v>0</v>
      </c>
      <c r="G7" s="8">
        <v>576</v>
      </c>
      <c r="H7" s="30">
        <f>Oct!H7+G7</f>
        <v>576</v>
      </c>
      <c r="I7" s="30">
        <f t="shared" si="0"/>
        <v>1227</v>
      </c>
      <c r="J7" s="30">
        <f t="shared" si="1"/>
        <v>1227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(Jul!C9*5)+(Aug!C9*4)+(Sep!C9*3)+(Oct!C9*2)+(Nov!C9*1)</f>
        <v>0</v>
      </c>
      <c r="E9" s="8"/>
      <c r="F9" s="30">
        <f>(Jul!E9*5)+(Aug!E9*4)+(Sep!E9*3)+(Oct!E9*2)+(Nov!E9*1)</f>
        <v>0</v>
      </c>
      <c r="G9" s="8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(Jul!C10*5)+(Aug!C10*4)+(Sep!C10*3)+(Oct!C10*2)+(Nov!C10*1)</f>
        <v>19278</v>
      </c>
      <c r="E10" s="8"/>
      <c r="F10" s="30">
        <f>(Jul!E10*5)+(Aug!E10*4)+(Sep!E10*3)+(Oct!E10*2)+(Nov!E10*1)</f>
        <v>0</v>
      </c>
      <c r="G10" s="8"/>
      <c r="H10" s="30">
        <f>Oct!H10+G10</f>
        <v>14532</v>
      </c>
      <c r="I10" s="30">
        <f t="shared" si="0"/>
        <v>0</v>
      </c>
      <c r="J10" s="30">
        <f t="shared" si="1"/>
        <v>33810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(Jul!C11*5)+(Aug!C11*4)+(Sep!C11*3)+(Oct!C11*2)+(Nov!C11*1)</f>
        <v>0</v>
      </c>
      <c r="E11" s="8"/>
      <c r="F11" s="30">
        <f>(Jul!E11*5)+(Aug!E11*4)+(Sep!E11*3)+(Oct!E11*2)+(Nov!E11*1)</f>
        <v>0</v>
      </c>
      <c r="G11" s="8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(Jul!C12*5)+(Aug!C12*4)+(Sep!C12*3)+(Oct!C12*2)+(Nov!C12*1)</f>
        <v>0</v>
      </c>
      <c r="E12" s="8"/>
      <c r="F12" s="30">
        <f>(Jul!E12*5)+(Aug!E12*4)+(Sep!E12*3)+(Oct!E12*2)+(Nov!E12*1)</f>
        <v>0</v>
      </c>
      <c r="G12" s="8"/>
      <c r="H12" s="30">
        <f>Oct!H12+G12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917</v>
      </c>
      <c r="D14" s="30">
        <f>(Jul!C14*5)+(Aug!C14*4)+(Sep!C14*3)+(Oct!C14*2)+(Nov!C14*1)</f>
        <v>9978</v>
      </c>
      <c r="E14" s="8"/>
      <c r="F14" s="30">
        <f>(Jul!E14*5)+(Aug!E14*4)+(Sep!E14*3)+(Oct!E14*2)+(Nov!E14*1)</f>
        <v>0</v>
      </c>
      <c r="G14" s="8">
        <v>797</v>
      </c>
      <c r="H14" s="30">
        <f>Oct!H14+G14</f>
        <v>6234</v>
      </c>
      <c r="I14" s="30">
        <f t="shared" si="0"/>
        <v>1714</v>
      </c>
      <c r="J14" s="30">
        <f t="shared" si="1"/>
        <v>16212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4734</v>
      </c>
      <c r="D16" s="30">
        <f>(Jul!C16*5)+(Aug!C16*4)+(Sep!C16*3)+(Oct!C16*2)+(Nov!C16*1)</f>
        <v>79632</v>
      </c>
      <c r="E16" s="8"/>
      <c r="F16" s="30">
        <f>(Jul!E16*5)+(Aug!E16*4)+(Sep!E16*3)+(Oct!E16*2)+(Nov!E16*1)</f>
        <v>0</v>
      </c>
      <c r="G16" s="8">
        <v>9948</v>
      </c>
      <c r="H16" s="30">
        <f>Oct!H16+G16</f>
        <v>127937</v>
      </c>
      <c r="I16" s="30">
        <f t="shared" si="0"/>
        <v>14682</v>
      </c>
      <c r="J16" s="30">
        <f t="shared" si="1"/>
        <v>207569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(Jul!C22*5)+(Aug!C22*4)+(Sep!C22*3)+(Oct!C22*2)+(Nov!C22*1)</f>
        <v>0</v>
      </c>
      <c r="E22" s="8"/>
      <c r="F22" s="30">
        <f>(Jul!E22*5)+(Aug!E22*4)+(Sep!E22*3)+(Oct!E22*2)+(Nov!E22*1)</f>
        <v>0</v>
      </c>
      <c r="G22" s="8"/>
      <c r="H22" s="30">
        <f>Oct!H22+G22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3068</v>
      </c>
      <c r="D24" s="30">
        <f>(Jul!C24*5)+(Aug!C24*4)+(Sep!C24*3)+(Oct!C24*2)+(Nov!C24*1)</f>
        <v>3857</v>
      </c>
      <c r="E24" s="8"/>
      <c r="F24" s="30">
        <f>(Jul!E24*5)+(Aug!E24*4)+(Sep!E24*3)+(Oct!E24*2)+(Nov!E24*1)</f>
        <v>0</v>
      </c>
      <c r="G24" s="8">
        <v>7651</v>
      </c>
      <c r="H24" s="30">
        <f>Oct!H24+G24</f>
        <v>8177</v>
      </c>
      <c r="I24" s="30">
        <f t="shared" si="0"/>
        <v>10719</v>
      </c>
      <c r="J24" s="30">
        <f t="shared" si="1"/>
        <v>12034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836</v>
      </c>
      <c r="D26" s="30">
        <f>(Jul!C26*5)+(Aug!C26*4)+(Sep!C26*3)+(Oct!C26*2)+(Nov!C26*1)</f>
        <v>9380</v>
      </c>
      <c r="E26" s="8"/>
      <c r="F26" s="30">
        <f>(Jul!E26*5)+(Aug!E26*4)+(Sep!E26*3)+(Oct!E26*2)+(Nov!E26*1)</f>
        <v>0</v>
      </c>
      <c r="G26" s="8">
        <v>13294</v>
      </c>
      <c r="H26" s="30">
        <f>Oct!H26+G26</f>
        <v>21577</v>
      </c>
      <c r="I26" s="30">
        <f t="shared" si="0"/>
        <v>14130</v>
      </c>
      <c r="J26" s="30">
        <f t="shared" si="1"/>
        <v>30957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(Jul!C27*5)+(Aug!C27*4)+(Sep!C27*3)+(Oct!C27*2)+(Nov!C27*1)</f>
        <v>0</v>
      </c>
      <c r="E27" s="8"/>
      <c r="F27" s="30">
        <f>(Jul!E27*5)+(Aug!E27*4)+(Sep!E27*3)+(Oct!E27*2)+(Nov!E27*1)</f>
        <v>0</v>
      </c>
      <c r="G27" s="8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(Jul!C28*5)+(Aug!C28*4)+(Sep!C28*3)+(Oct!C28*2)+(Nov!C28*1)</f>
        <v>1012</v>
      </c>
      <c r="E28" s="8"/>
      <c r="F28" s="30">
        <f>(Jul!E28*5)+(Aug!E28*4)+(Sep!E28*3)+(Oct!E28*2)+(Nov!E28*1)</f>
        <v>0</v>
      </c>
      <c r="G28" s="8"/>
      <c r="H28" s="30">
        <f>Oct!H28+G28</f>
        <v>505</v>
      </c>
      <c r="I28" s="30">
        <f t="shared" si="0"/>
        <v>0</v>
      </c>
      <c r="J28" s="30">
        <f t="shared" si="1"/>
        <v>1517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(Jul!C30*5)+(Aug!C30*4)+(Sep!C30*3)+(Oct!C30*2)+(Nov!C30*1)</f>
        <v>0</v>
      </c>
      <c r="E30" s="8"/>
      <c r="F30" s="30">
        <f>(Jul!E30*5)+(Aug!E30*4)+(Sep!E30*3)+(Oct!E30*2)+(Nov!E30*1)</f>
        <v>0</v>
      </c>
      <c r="G30" s="8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(Jul!C31*5)+(Aug!C31*4)+(Sep!C31*3)+(Oct!C31*2)+(Nov!C31*1)</f>
        <v>399</v>
      </c>
      <c r="E31" s="8"/>
      <c r="F31" s="30">
        <f>(Jul!E31*5)+(Aug!E31*4)+(Sep!E31*3)+(Oct!E31*2)+(Nov!E31*1)</f>
        <v>0</v>
      </c>
      <c r="G31" s="8"/>
      <c r="H31" s="30">
        <f>Oct!H31+G31</f>
        <v>1851</v>
      </c>
      <c r="I31" s="30">
        <f t="shared" si="0"/>
        <v>0</v>
      </c>
      <c r="J31" s="30">
        <f t="shared" si="1"/>
        <v>2250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3867</v>
      </c>
      <c r="E32" s="8"/>
      <c r="F32" s="30">
        <f>(Jul!E32*5)+(Aug!E32*4)+(Sep!E32*3)+(Oct!E32*2)+(Nov!E32*1)</f>
        <v>0</v>
      </c>
      <c r="G32" s="8"/>
      <c r="H32" s="30">
        <f>Oct!H32+G32</f>
        <v>3121</v>
      </c>
      <c r="I32" s="30">
        <f t="shared" si="0"/>
        <v>0</v>
      </c>
      <c r="J32" s="30">
        <f t="shared" si="1"/>
        <v>6988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133</v>
      </c>
      <c r="D33" s="30">
        <f>(Jul!C33*5)+(Aug!C33*4)+(Sep!C33*3)+(Oct!C33*2)+(Nov!C33*1)</f>
        <v>19360</v>
      </c>
      <c r="E33" s="8"/>
      <c r="F33" s="30">
        <f>(Jul!E33*5)+(Aug!E33*4)+(Sep!E33*3)+(Oct!E33*2)+(Nov!E33*1)</f>
        <v>0</v>
      </c>
      <c r="G33" s="8">
        <v>932</v>
      </c>
      <c r="H33" s="30">
        <f>Oct!H33+G33</f>
        <v>90375</v>
      </c>
      <c r="I33" s="30">
        <f t="shared" si="0"/>
        <v>1065</v>
      </c>
      <c r="J33" s="30">
        <f t="shared" si="1"/>
        <v>109735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4002</v>
      </c>
      <c r="E34" s="8"/>
      <c r="F34" s="30">
        <f>(Jul!E34*5)+(Aug!E34*4)+(Sep!E34*3)+(Oct!E34*2)+(Nov!E34*1)</f>
        <v>0</v>
      </c>
      <c r="G34" s="8"/>
      <c r="H34" s="30">
        <f>Oct!H34+G34</f>
        <v>6673</v>
      </c>
      <c r="I34" s="30">
        <f t="shared" si="0"/>
        <v>0</v>
      </c>
      <c r="J34" s="30">
        <f t="shared" si="1"/>
        <v>10675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(Jul!C35*5)+(Aug!C35*4)+(Sep!C35*3)+(Oct!C35*2)+(Nov!C35*1)</f>
        <v>6136</v>
      </c>
      <c r="E35" s="8"/>
      <c r="F35" s="30">
        <f>(Jul!E35*5)+(Aug!E35*4)+(Sep!E35*3)+(Oct!E35*2)+(Nov!E35*1)</f>
        <v>3152</v>
      </c>
      <c r="G35" s="8"/>
      <c r="H35" s="30">
        <f>Oct!H35+G35</f>
        <v>15875</v>
      </c>
      <c r="I35" s="30">
        <f t="shared" si="0"/>
        <v>0</v>
      </c>
      <c r="J35" s="30">
        <f t="shared" si="1"/>
        <v>25163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(Jul!C37*5)+(Aug!C37*4)+(Sep!C37*3)+(Oct!C37*2)+(Nov!C37*1)</f>
        <v>6352</v>
      </c>
      <c r="E37" s="8"/>
      <c r="F37" s="30">
        <f>(Jul!E37*5)+(Aug!E37*4)+(Sep!E37*3)+(Oct!E37*2)+(Nov!E37*1)</f>
        <v>0</v>
      </c>
      <c r="G37" s="8"/>
      <c r="H37" s="30">
        <f>Oct!H37+G37</f>
        <v>37747</v>
      </c>
      <c r="I37" s="30">
        <f t="shared" si="0"/>
        <v>0</v>
      </c>
      <c r="J37" s="30">
        <f t="shared" si="1"/>
        <v>44099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3068</v>
      </c>
      <c r="D39" s="30">
        <f>(Jul!C39*5)+(Aug!C39*4)+(Sep!C39*3)+(Oct!C39*2)+(Nov!C39*1)</f>
        <v>46659</v>
      </c>
      <c r="E39" s="8"/>
      <c r="F39" s="30">
        <f>(Jul!E39*5)+(Aug!E39*4)+(Sep!E39*3)+(Oct!E39*2)+(Nov!E39*1)</f>
        <v>0</v>
      </c>
      <c r="G39" s="8">
        <v>1388</v>
      </c>
      <c r="H39" s="30">
        <f>Oct!H39+G39</f>
        <v>81152</v>
      </c>
      <c r="I39" s="30">
        <f t="shared" si="0"/>
        <v>4456</v>
      </c>
      <c r="J39" s="30">
        <f t="shared" si="1"/>
        <v>127811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(Jul!C41*5)+(Aug!C41*4)+(Sep!C41*3)+(Oct!C41*2)+(Nov!C41*1)</f>
        <v>0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133</v>
      </c>
      <c r="D42" s="30">
        <f>(Jul!C42*5)+(Aug!C42*4)+(Sep!C42*3)+(Oct!C42*2)+(Nov!C42*1)</f>
        <v>19716</v>
      </c>
      <c r="E42" s="8"/>
      <c r="F42" s="30">
        <f>(Jul!E42*5)+(Aug!E42*4)+(Sep!E42*3)+(Oct!E42*2)+(Nov!E42*1)</f>
        <v>0</v>
      </c>
      <c r="G42" s="8">
        <v>0</v>
      </c>
      <c r="H42" s="30">
        <f>Oct!H42+G42</f>
        <v>22350</v>
      </c>
      <c r="I42" s="30">
        <f t="shared" si="0"/>
        <v>133</v>
      </c>
      <c r="J42" s="30">
        <f t="shared" si="1"/>
        <v>42066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(Jul!C43*5)+(Aug!C43*4)+(Sep!C43*3)+(Oct!C43*2)+(Nov!C43*1)</f>
        <v>23172</v>
      </c>
      <c r="E43" s="8"/>
      <c r="F43" s="30">
        <f>(Jul!E43*5)+(Aug!E43*4)+(Sep!E43*3)+(Oct!E43*2)+(Nov!E43*1)</f>
        <v>0</v>
      </c>
      <c r="G43" s="8"/>
      <c r="H43" s="30">
        <f>Oct!H43+G43</f>
        <v>15349</v>
      </c>
      <c r="I43" s="30">
        <f t="shared" si="0"/>
        <v>0</v>
      </c>
      <c r="J43" s="30">
        <f t="shared" si="1"/>
        <v>38521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(Jul!C44*5)+(Aug!C44*4)+(Sep!C44*3)+(Oct!C44*2)+(Nov!C44*1)</f>
        <v>22706</v>
      </c>
      <c r="E44" s="8"/>
      <c r="F44" s="30">
        <f>(Jul!E44*5)+(Aug!E44*4)+(Sep!E44*3)+(Oct!E44*2)+(Nov!E44*1)</f>
        <v>0</v>
      </c>
      <c r="G44" s="8"/>
      <c r="H44" s="30">
        <f>Oct!H44+G44</f>
        <v>29565</v>
      </c>
      <c r="I44" s="30">
        <f t="shared" si="0"/>
        <v>0</v>
      </c>
      <c r="J44" s="30">
        <f t="shared" si="1"/>
        <v>52271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(Jul!C47*5)+(Aug!C47*4)+(Sep!C47*3)+(Oct!C47*2)+(Nov!C47*1)</f>
        <v>10737</v>
      </c>
      <c r="E47" s="8"/>
      <c r="F47" s="30">
        <f>(Jul!E47*5)+(Aug!E47*4)+(Sep!E47*3)+(Oct!E47*2)+(Nov!E47*1)</f>
        <v>0</v>
      </c>
      <c r="G47" s="8"/>
      <c r="H47" s="30">
        <f>Oct!H47+G47</f>
        <v>34338</v>
      </c>
      <c r="I47" s="30">
        <f t="shared" si="0"/>
        <v>0</v>
      </c>
      <c r="J47" s="30">
        <f t="shared" si="1"/>
        <v>45075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(Jul!C48*5)+(Aug!C48*4)+(Sep!C48*3)+(Oct!C48*2)+(Nov!C48*1)</f>
        <v>20133</v>
      </c>
      <c r="E48" s="8"/>
      <c r="F48" s="30">
        <f>(Jul!E48*5)+(Aug!E48*4)+(Sep!E48*3)+(Oct!E48*2)+(Nov!E48*1)</f>
        <v>0</v>
      </c>
      <c r="G48" s="8"/>
      <c r="H48" s="30">
        <f>Oct!H48+G48</f>
        <v>17001</v>
      </c>
      <c r="I48" s="30">
        <f t="shared" si="0"/>
        <v>0</v>
      </c>
      <c r="J48" s="30">
        <f t="shared" si="1"/>
        <v>37134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2398</v>
      </c>
      <c r="D49" s="30">
        <f>(Jul!C49*5)+(Aug!C49*4)+(Sep!C49*3)+(Oct!C49*2)+(Nov!C49*1)</f>
        <v>4558</v>
      </c>
      <c r="E49" s="8"/>
      <c r="F49" s="30">
        <f>(Jul!E49*5)+(Aug!E49*4)+(Sep!E49*3)+(Oct!E49*2)+(Nov!E49*1)</f>
        <v>0</v>
      </c>
      <c r="G49" s="8">
        <v>19573</v>
      </c>
      <c r="H49" s="30">
        <f>Oct!H49+G49</f>
        <v>21210</v>
      </c>
      <c r="I49" s="30">
        <f t="shared" si="0"/>
        <v>21971</v>
      </c>
      <c r="J49" s="30">
        <f t="shared" si="1"/>
        <v>25768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(Jul!C50*5)+(Aug!C50*4)+(Sep!C50*3)+(Oct!C50*2)+(Nov!C50*1)</f>
        <v>4758</v>
      </c>
      <c r="E50" s="8"/>
      <c r="F50" s="30">
        <f>(Jul!E50*5)+(Aug!E50*4)+(Sep!E50*3)+(Oct!E50*2)+(Nov!E50*1)</f>
        <v>0</v>
      </c>
      <c r="G50" s="8"/>
      <c r="H50" s="30">
        <f>Oct!H50+G50</f>
        <v>15605</v>
      </c>
      <c r="I50" s="30">
        <f t="shared" si="0"/>
        <v>0</v>
      </c>
      <c r="J50" s="30">
        <f t="shared" si="1"/>
        <v>20363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587</v>
      </c>
      <c r="D51" s="30">
        <f>(Jul!C51*5)+(Aug!C51*4)+(Sep!C51*3)+(Oct!C51*2)+(Nov!C51*1)</f>
        <v>57733</v>
      </c>
      <c r="E51" s="8"/>
      <c r="F51" s="30">
        <f>(Jul!E51*5)+(Aug!E51*4)+(Sep!E51*3)+(Oct!E51*2)+(Nov!E51*1)</f>
        <v>0</v>
      </c>
      <c r="G51" s="8">
        <v>3320</v>
      </c>
      <c r="H51" s="30">
        <f>Oct!H51+G51</f>
        <v>104292</v>
      </c>
      <c r="I51" s="30">
        <f t="shared" si="0"/>
        <v>3907</v>
      </c>
      <c r="J51" s="30">
        <f t="shared" si="1"/>
        <v>162025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1743</v>
      </c>
      <c r="D54" s="30">
        <f>(Jul!C54*5)+(Aug!C54*4)+(Sep!C54*3)+(Oct!C54*2)+(Nov!C54*1)</f>
        <v>7555</v>
      </c>
      <c r="E54" s="8"/>
      <c r="F54" s="30">
        <f>(Jul!E54*5)+(Aug!E54*4)+(Sep!E54*3)+(Oct!E54*2)+(Nov!E54*1)</f>
        <v>0</v>
      </c>
      <c r="G54" s="8">
        <v>0</v>
      </c>
      <c r="H54" s="30">
        <f>Oct!H54+G54</f>
        <v>4998</v>
      </c>
      <c r="I54" s="30">
        <f t="shared" si="0"/>
        <v>1743</v>
      </c>
      <c r="J54" s="30">
        <f t="shared" si="1"/>
        <v>12553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(Jul!C55*5)+(Aug!C55*4)+(Sep!C55*3)+(Oct!C55*2)+(Nov!C55*1)</f>
        <v>12765</v>
      </c>
      <c r="E55" s="8"/>
      <c r="F55" s="30">
        <f>(Jul!E55*5)+(Aug!E55*4)+(Sep!E55*3)+(Oct!E55*2)+(Nov!E55*1)</f>
        <v>0</v>
      </c>
      <c r="G55" s="8"/>
      <c r="H55" s="30">
        <f>Oct!H55+G55</f>
        <v>19071</v>
      </c>
      <c r="I55" s="30">
        <f t="shared" si="0"/>
        <v>0</v>
      </c>
      <c r="J55" s="30">
        <f t="shared" si="1"/>
        <v>31836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(Jul!C56*5)+(Aug!C56*4)+(Sep!C56*3)+(Oct!C56*2)+(Nov!C56*1)</f>
        <v>2348</v>
      </c>
      <c r="E56" s="8"/>
      <c r="F56" s="30">
        <f>(Jul!E56*5)+(Aug!E56*4)+(Sep!E56*3)+(Oct!E56*2)+(Nov!E56*1)</f>
        <v>0</v>
      </c>
      <c r="G56" s="8"/>
      <c r="H56" s="30">
        <f>Oct!H56+G56</f>
        <v>1610</v>
      </c>
      <c r="I56" s="30">
        <f t="shared" si="0"/>
        <v>0</v>
      </c>
      <c r="J56" s="30">
        <f t="shared" si="1"/>
        <v>3958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(Jul!C57*5)+(Aug!C57*4)+(Sep!C57*3)+(Oct!C57*2)+(Nov!C57*1)</f>
        <v>11045</v>
      </c>
      <c r="E57" s="8"/>
      <c r="F57" s="30">
        <f>(Jul!E57*5)+(Aug!E57*4)+(Sep!E57*3)+(Oct!E57*2)+(Nov!E57*1)</f>
        <v>0</v>
      </c>
      <c r="G57" s="8"/>
      <c r="H57" s="30">
        <f>Oct!H57+G57</f>
        <v>4228</v>
      </c>
      <c r="I57" s="30">
        <f t="shared" si="0"/>
        <v>0</v>
      </c>
      <c r="J57" s="30">
        <f t="shared" si="1"/>
        <v>15273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399</v>
      </c>
      <c r="E59" s="8"/>
      <c r="F59" s="30">
        <f>(Jul!E59*5)+(Aug!E59*4)+(Sep!E59*3)+(Oct!E59*2)+(Nov!E59*1)</f>
        <v>0</v>
      </c>
      <c r="G59" s="8"/>
      <c r="H59" s="30">
        <f>Oct!H59+G59</f>
        <v>527</v>
      </c>
      <c r="I59" s="30">
        <f t="shared" si="0"/>
        <v>0</v>
      </c>
      <c r="J59" s="30">
        <f t="shared" si="1"/>
        <v>926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1551</v>
      </c>
      <c r="D60" s="30">
        <f>(Jul!C60*5)+(Aug!C60*4)+(Sep!C60*3)+(Oct!C60*2)+(Nov!C60*1)</f>
        <v>61765</v>
      </c>
      <c r="E60" s="8"/>
      <c r="F60" s="30">
        <f>(Jul!E60*5)+(Aug!E60*4)+(Sep!E60*3)+(Oct!E60*2)+(Nov!E60*1)</f>
        <v>0</v>
      </c>
      <c r="G60" s="8">
        <v>1476</v>
      </c>
      <c r="H60" s="30">
        <f>Oct!H60+G60</f>
        <v>95632</v>
      </c>
      <c r="I60" s="30">
        <f t="shared" si="0"/>
        <v>3027</v>
      </c>
      <c r="J60" s="30">
        <f t="shared" si="1"/>
        <v>157397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(Jul!C63*5)+(Aug!C63*4)+(Sep!C63*3)+(Oct!C63*2)+(Nov!C63*1)</f>
        <v>21881</v>
      </c>
      <c r="E63" s="8"/>
      <c r="F63" s="30">
        <f>(Jul!E63*5)+(Aug!E63*4)+(Sep!E63*3)+(Oct!E63*2)+(Nov!E63*1)</f>
        <v>2592</v>
      </c>
      <c r="G63" s="8"/>
      <c r="H63" s="30">
        <f>Oct!H63+G63</f>
        <v>53706</v>
      </c>
      <c r="I63" s="30">
        <f t="shared" si="0"/>
        <v>0</v>
      </c>
      <c r="J63" s="30">
        <f t="shared" si="1"/>
        <v>78179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3177</v>
      </c>
      <c r="E66" s="8"/>
      <c r="F66" s="30">
        <f>(Jul!E66*5)+(Aug!E66*4)+(Sep!E66*3)+(Oct!E66*2)+(Nov!E66*1)</f>
        <v>0</v>
      </c>
      <c r="G66" s="8"/>
      <c r="H66" s="30">
        <f>Oct!H66+G66</f>
        <v>21995</v>
      </c>
      <c r="I66" s="30">
        <f t="shared" si="2"/>
        <v>0</v>
      </c>
      <c r="J66" s="30">
        <f t="shared" si="3"/>
        <v>25172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3102</v>
      </c>
      <c r="E69" s="8"/>
      <c r="F69" s="30">
        <f>(Jul!E69*5)+(Aug!E69*4)+(Sep!E69*3)+(Oct!E69*2)+(Nov!E69*1)</f>
        <v>0</v>
      </c>
      <c r="G69" s="8"/>
      <c r="H69" s="30">
        <f>Oct!H69+G69</f>
        <v>4654</v>
      </c>
      <c r="I69" s="30">
        <f t="shared" si="2"/>
        <v>0</v>
      </c>
      <c r="J69" s="30">
        <f t="shared" si="3"/>
        <v>7756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(Jul!C71*5)+(Aug!C71*4)+(Sep!C71*3)+(Oct!C71*2)+(Nov!C71*1)</f>
        <v>4341</v>
      </c>
      <c r="E71" s="8"/>
      <c r="F71" s="30">
        <f>(Jul!E71*5)+(Aug!E71*4)+(Sep!E71*3)+(Oct!E71*2)+(Nov!E71*1)</f>
        <v>0</v>
      </c>
      <c r="G71" s="8"/>
      <c r="H71" s="30">
        <f>Oct!H71+G71</f>
        <v>35627</v>
      </c>
      <c r="I71" s="30">
        <f t="shared" si="2"/>
        <v>0</v>
      </c>
      <c r="J71" s="30">
        <f t="shared" si="3"/>
        <v>39968</v>
      </c>
    </row>
    <row r="72" spans="1:10" s="3" customFormat="1" ht="21.75" x14ac:dyDescent="0.2">
      <c r="A72" s="19" t="s">
        <v>123</v>
      </c>
      <c r="B72" s="2"/>
      <c r="C72" s="31">
        <f>SUM(C5:C31)</f>
        <v>10206</v>
      </c>
      <c r="D72" s="31">
        <f t="shared" ref="D72:J72" si="4">SUM(D5:D31)</f>
        <v>126278</v>
      </c>
      <c r="E72" s="31">
        <f t="shared" si="4"/>
        <v>0</v>
      </c>
      <c r="F72" s="31">
        <f t="shared" si="4"/>
        <v>0</v>
      </c>
      <c r="G72" s="31">
        <f t="shared" si="4"/>
        <v>32266</v>
      </c>
      <c r="H72" s="31">
        <f t="shared" si="4"/>
        <v>183974</v>
      </c>
      <c r="I72" s="31">
        <f t="shared" si="4"/>
        <v>42472</v>
      </c>
      <c r="J72" s="31">
        <f t="shared" si="4"/>
        <v>310252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9613</v>
      </c>
      <c r="D73" s="31">
        <f t="shared" si="5"/>
        <v>378267</v>
      </c>
      <c r="E73" s="31">
        <f t="shared" si="5"/>
        <v>0</v>
      </c>
      <c r="F73" s="31">
        <f t="shared" si="5"/>
        <v>5744</v>
      </c>
      <c r="G73" s="31">
        <f t="shared" si="5"/>
        <v>26689</v>
      </c>
      <c r="H73" s="31">
        <f t="shared" si="5"/>
        <v>736701</v>
      </c>
      <c r="I73" s="31">
        <f t="shared" si="5"/>
        <v>36302</v>
      </c>
      <c r="J73" s="31">
        <f t="shared" si="5"/>
        <v>1120712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19819</v>
      </c>
      <c r="D74" s="31">
        <f t="shared" ref="D74:J74" si="6">SUM(D72:D73)</f>
        <v>504545</v>
      </c>
      <c r="E74" s="31">
        <f t="shared" si="6"/>
        <v>0</v>
      </c>
      <c r="F74" s="31">
        <f t="shared" si="6"/>
        <v>5744</v>
      </c>
      <c r="G74" s="31">
        <f t="shared" si="6"/>
        <v>58955</v>
      </c>
      <c r="H74" s="31">
        <f t="shared" si="6"/>
        <v>920675</v>
      </c>
      <c r="I74" s="31">
        <f t="shared" si="6"/>
        <v>78774</v>
      </c>
      <c r="J74" s="31">
        <f t="shared" si="6"/>
        <v>1430964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8" activePane="bottomLeft" state="frozen"/>
      <selection pane="bottomLeft" activeCell="D64" sqref="D64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(Jul!C5*6)+(Aug!C5*5)+(Sep!C5*4)+(Oct!C5*3)+(Nov!C5*2)+(Dec!C5*1)</f>
        <v>0</v>
      </c>
      <c r="E5" s="8"/>
      <c r="F5" s="30">
        <f>(Jul!E5*6)+(Aug!E5*5)+(Sep!E5*4)+(Oct!E5*3)+(Nov!E5*2)+(Dec!E5*1)</f>
        <v>0</v>
      </c>
      <c r="G5" s="8"/>
      <c r="H5" s="30">
        <f>Nov!H5+G5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3005</v>
      </c>
      <c r="E6" s="8"/>
      <c r="F6" s="30">
        <f>(Jul!E6*6)+(Aug!E6*5)+(Sep!E6*4)+(Oct!E6*3)+(Nov!E6*2)+(Dec!E6*1)</f>
        <v>0</v>
      </c>
      <c r="G6" s="8"/>
      <c r="H6" s="30">
        <f>Nov!H6+G6</f>
        <v>2585</v>
      </c>
      <c r="I6" s="30">
        <f t="shared" si="0"/>
        <v>0</v>
      </c>
      <c r="J6" s="30">
        <f t="shared" si="1"/>
        <v>5590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(Jul!C7*6)+(Aug!C7*5)+(Sep!C7*4)+(Oct!C7*3)+(Nov!C7*2)+(Dec!C7*1)</f>
        <v>1302</v>
      </c>
      <c r="E7" s="8"/>
      <c r="F7" s="30">
        <f>(Jul!E7*6)+(Aug!E7*5)+(Sep!E7*4)+(Oct!E7*3)+(Nov!E7*2)+(Dec!E7*1)</f>
        <v>0</v>
      </c>
      <c r="G7" s="8"/>
      <c r="H7" s="30">
        <f>Nov!H7+G7</f>
        <v>576</v>
      </c>
      <c r="I7" s="30">
        <f t="shared" si="0"/>
        <v>0</v>
      </c>
      <c r="J7" s="30">
        <f t="shared" si="1"/>
        <v>1878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0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(Jul!C10*6)+(Aug!C10*5)+(Sep!C10*4)+(Oct!C10*3)+(Nov!C10*2)+(Dec!C10*1)</f>
        <v>23470</v>
      </c>
      <c r="E10" s="8">
        <v>314</v>
      </c>
      <c r="F10" s="30">
        <f>(Jul!E10*6)+(Aug!E10*5)+(Sep!E10*4)+(Oct!E10*3)+(Nov!E10*2)+(Dec!E10*1)</f>
        <v>314</v>
      </c>
      <c r="G10" s="8">
        <v>314</v>
      </c>
      <c r="H10" s="30">
        <f>Nov!H10+G10</f>
        <v>14846</v>
      </c>
      <c r="I10" s="30">
        <f t="shared" si="0"/>
        <v>628</v>
      </c>
      <c r="J10" s="30">
        <f t="shared" si="1"/>
        <v>38630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0</v>
      </c>
      <c r="E12" s="8"/>
      <c r="F12" s="30">
        <f>(Jul!E12*6)+(Aug!E12*5)+(Sep!E12*4)+(Oct!E12*3)+(Nov!E12*2)+(Dec!E12*1)</f>
        <v>0</v>
      </c>
      <c r="G12" s="8"/>
      <c r="H12" s="30">
        <f>Nov!H12+G12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13522</v>
      </c>
      <c r="E14" s="8"/>
      <c r="F14" s="30">
        <f>(Jul!E14*6)+(Aug!E14*5)+(Sep!E14*4)+(Oct!E14*3)+(Nov!E14*2)+(Dec!E14*1)</f>
        <v>0</v>
      </c>
      <c r="G14" s="8"/>
      <c r="H14" s="30">
        <f>Nov!H14+G14</f>
        <v>6234</v>
      </c>
      <c r="I14" s="30">
        <f t="shared" si="0"/>
        <v>0</v>
      </c>
      <c r="J14" s="30">
        <f t="shared" si="1"/>
        <v>19756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917</v>
      </c>
      <c r="D16" s="30">
        <f>(Jul!C16*6)+(Aug!C16*5)+(Sep!C16*4)+(Oct!C16*3)+(Nov!C16*2)+(Dec!C16*1)</f>
        <v>108050</v>
      </c>
      <c r="E16" s="8"/>
      <c r="F16" s="30">
        <f>(Jul!E16*6)+(Aug!E16*5)+(Sep!E16*4)+(Oct!E16*3)+(Nov!E16*2)+(Dec!E16*1)</f>
        <v>0</v>
      </c>
      <c r="G16" s="8">
        <v>1845</v>
      </c>
      <c r="H16" s="30">
        <f>Nov!H16+G16</f>
        <v>129782</v>
      </c>
      <c r="I16" s="30">
        <f t="shared" si="0"/>
        <v>2762</v>
      </c>
      <c r="J16" s="30">
        <f t="shared" si="1"/>
        <v>237832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(Jul!C17*6)+(Aug!C17*5)+(Sep!C17*4)+(Oct!C17*3)+(Nov!C17*2)+(Dec!C17*1)</f>
        <v>0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0</v>
      </c>
      <c r="E22" s="8"/>
      <c r="F22" s="30">
        <f>(Jul!E22*6)+(Aug!E22*5)+(Sep!E22*4)+(Oct!E22*3)+(Nov!E22*2)+(Dec!E22*1)</f>
        <v>0</v>
      </c>
      <c r="G22" s="8"/>
      <c r="H22" s="30">
        <f>Nov!H22+G22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7188</v>
      </c>
      <c r="E24" s="8"/>
      <c r="F24" s="30">
        <f>(Jul!E24*6)+(Aug!E24*5)+(Sep!E24*4)+(Oct!E24*3)+(Nov!E24*2)+(Dec!E24*1)</f>
        <v>0</v>
      </c>
      <c r="G24" s="8"/>
      <c r="H24" s="30">
        <f>Nov!H24+G24</f>
        <v>8177</v>
      </c>
      <c r="I24" s="30">
        <f t="shared" si="0"/>
        <v>0</v>
      </c>
      <c r="J24" s="30">
        <f t="shared" si="1"/>
        <v>15365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12030</v>
      </c>
      <c r="E26" s="8"/>
      <c r="F26" s="30">
        <f>(Jul!E26*6)+(Aug!E26*5)+(Sep!E26*4)+(Oct!E26*3)+(Nov!E26*2)+(Dec!E26*1)</f>
        <v>0</v>
      </c>
      <c r="G26" s="8"/>
      <c r="H26" s="30">
        <f>Nov!H26+G26</f>
        <v>21577</v>
      </c>
      <c r="I26" s="30">
        <f t="shared" si="0"/>
        <v>0</v>
      </c>
      <c r="J26" s="30">
        <f t="shared" si="1"/>
        <v>33607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1265</v>
      </c>
      <c r="E28" s="8"/>
      <c r="F28" s="30">
        <f>(Jul!E28*6)+(Aug!E28*5)+(Sep!E28*4)+(Oct!E28*3)+(Nov!E28*2)+(Dec!E28*1)</f>
        <v>0</v>
      </c>
      <c r="G28" s="8"/>
      <c r="H28" s="30">
        <f>Nov!H28+G28</f>
        <v>505</v>
      </c>
      <c r="I28" s="30">
        <f t="shared" si="0"/>
        <v>0</v>
      </c>
      <c r="J28" s="30">
        <f t="shared" si="1"/>
        <v>1770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(Jul!C31*6)+(Aug!C31*5)+(Sep!C31*4)+(Oct!C31*3)+(Nov!C31*2)+(Dec!C31*1)</f>
        <v>532</v>
      </c>
      <c r="E31" s="8"/>
      <c r="F31" s="30">
        <f>(Jul!E31*6)+(Aug!E31*5)+(Sep!E31*4)+(Oct!E31*3)+(Nov!E31*2)+(Dec!E31*1)</f>
        <v>0</v>
      </c>
      <c r="G31" s="8"/>
      <c r="H31" s="30">
        <f>Nov!H31+G31</f>
        <v>1851</v>
      </c>
      <c r="I31" s="30">
        <f t="shared" si="0"/>
        <v>0</v>
      </c>
      <c r="J31" s="30">
        <f t="shared" si="1"/>
        <v>2383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263</v>
      </c>
      <c r="D32" s="30">
        <f>(Jul!C32*6)+(Aug!C32*5)+(Sep!C32*4)+(Oct!C32*3)+(Nov!C32*2)+(Dec!C32*1)</f>
        <v>5419</v>
      </c>
      <c r="E32" s="8"/>
      <c r="F32" s="30">
        <f>(Jul!E32*6)+(Aug!E32*5)+(Sep!E32*4)+(Oct!E32*3)+(Nov!E32*2)+(Dec!E32*1)</f>
        <v>0</v>
      </c>
      <c r="G32" s="8">
        <v>5742</v>
      </c>
      <c r="H32" s="30">
        <f>Nov!H32+G32</f>
        <v>8863</v>
      </c>
      <c r="I32" s="30">
        <f t="shared" si="0"/>
        <v>6005</v>
      </c>
      <c r="J32" s="30">
        <f t="shared" si="1"/>
        <v>14282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3302</v>
      </c>
      <c r="D33" s="30">
        <f>(Jul!C33*6)+(Aug!C33*5)+(Sep!C33*4)+(Oct!C33*3)+(Nov!C33*2)+(Dec!C33*1)</f>
        <v>29142</v>
      </c>
      <c r="E33" s="8"/>
      <c r="F33" s="30">
        <f>(Jul!E33*6)+(Aug!E33*5)+(Sep!E33*4)+(Oct!E33*3)+(Nov!E33*2)+(Dec!E33*1)</f>
        <v>0</v>
      </c>
      <c r="G33" s="8">
        <v>15605</v>
      </c>
      <c r="H33" s="30">
        <f>Nov!H33+G33</f>
        <v>105980</v>
      </c>
      <c r="I33" s="30">
        <f t="shared" si="0"/>
        <v>18907</v>
      </c>
      <c r="J33" s="30">
        <f t="shared" si="1"/>
        <v>135122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5336</v>
      </c>
      <c r="E34" s="8"/>
      <c r="F34" s="30">
        <f>(Jul!E34*6)+(Aug!E34*5)+(Sep!E34*4)+(Oct!E34*3)+(Nov!E34*2)+(Dec!E34*1)</f>
        <v>0</v>
      </c>
      <c r="G34" s="8"/>
      <c r="H34" s="30">
        <f>Nov!H34+G34</f>
        <v>6673</v>
      </c>
      <c r="I34" s="30">
        <f t="shared" si="0"/>
        <v>0</v>
      </c>
      <c r="J34" s="30">
        <f t="shared" si="1"/>
        <v>12009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(Jul!C35*6)+(Aug!C35*5)+(Sep!C35*4)+(Oct!C35*3)+(Nov!C35*2)+(Dec!C35*1)</f>
        <v>9204</v>
      </c>
      <c r="E35" s="8"/>
      <c r="F35" s="30">
        <f>(Jul!E35*6)+(Aug!E35*5)+(Sep!E35*4)+(Oct!E35*3)+(Nov!E35*2)+(Dec!E35*1)</f>
        <v>3940</v>
      </c>
      <c r="G35" s="8"/>
      <c r="H35" s="30">
        <f>Nov!H35+G35</f>
        <v>15875</v>
      </c>
      <c r="I35" s="30">
        <f t="shared" si="0"/>
        <v>0</v>
      </c>
      <c r="J35" s="30">
        <f t="shared" si="1"/>
        <v>29019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9528</v>
      </c>
      <c r="E37" s="8"/>
      <c r="F37" s="30">
        <f>(Jul!E37*6)+(Aug!E37*5)+(Sep!E37*4)+(Oct!E37*3)+(Nov!E37*2)+(Dec!E37*1)</f>
        <v>0</v>
      </c>
      <c r="G37" s="8"/>
      <c r="H37" s="30">
        <f>Nov!H37+G37</f>
        <v>37747</v>
      </c>
      <c r="I37" s="30">
        <f t="shared" si="0"/>
        <v>0</v>
      </c>
      <c r="J37" s="30">
        <f t="shared" si="1"/>
        <v>47275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587</v>
      </c>
      <c r="D39" s="30">
        <f>(Jul!C39*6)+(Aug!C39*5)+(Sep!C39*4)+(Oct!C39*3)+(Nov!C39*2)+(Dec!C39*1)</f>
        <v>61626</v>
      </c>
      <c r="E39" s="8"/>
      <c r="F39" s="30">
        <f>(Jul!E39*6)+(Aug!E39*5)+(Sep!E39*4)+(Oct!E39*3)+(Nov!E39*2)+(Dec!E39*1)</f>
        <v>0</v>
      </c>
      <c r="G39" s="8">
        <v>11648</v>
      </c>
      <c r="H39" s="30">
        <f>Nov!H39+G39</f>
        <v>92800</v>
      </c>
      <c r="I39" s="30">
        <f t="shared" si="0"/>
        <v>12235</v>
      </c>
      <c r="J39" s="30">
        <f t="shared" si="1"/>
        <v>154426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1813</v>
      </c>
      <c r="D42" s="30">
        <f>(Jul!C42*6)+(Aug!C42*5)+(Sep!C42*4)+(Oct!C42*3)+(Nov!C42*2)+(Dec!C42*1)</f>
        <v>28102</v>
      </c>
      <c r="E42" s="8"/>
      <c r="F42" s="30">
        <f>(Jul!E42*6)+(Aug!E42*5)+(Sep!E42*4)+(Oct!E42*3)+(Nov!E42*2)+(Dec!E42*1)</f>
        <v>0</v>
      </c>
      <c r="G42" s="8">
        <v>4450</v>
      </c>
      <c r="H42" s="30">
        <f>Nov!H42+G42</f>
        <v>26800</v>
      </c>
      <c r="I42" s="30">
        <f t="shared" si="0"/>
        <v>6263</v>
      </c>
      <c r="J42" s="30">
        <f t="shared" si="1"/>
        <v>54902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1334</v>
      </c>
      <c r="D43" s="30">
        <f>(Jul!C43*6)+(Aug!C43*5)+(Sep!C43*4)+(Oct!C43*3)+(Nov!C43*2)+(Dec!C43*1)</f>
        <v>33200</v>
      </c>
      <c r="E43" s="8"/>
      <c r="F43" s="30">
        <f>(Jul!E43*6)+(Aug!E43*5)+(Sep!E43*4)+(Oct!E43*3)+(Nov!E43*2)+(Dec!E43*1)</f>
        <v>0</v>
      </c>
      <c r="G43" s="8">
        <v>550</v>
      </c>
      <c r="H43" s="30">
        <f>Nov!H43+G43</f>
        <v>15899</v>
      </c>
      <c r="I43" s="30">
        <f t="shared" si="0"/>
        <v>1884</v>
      </c>
      <c r="J43" s="30">
        <f t="shared" si="1"/>
        <v>49099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939</v>
      </c>
      <c r="D44" s="30">
        <f>(Jul!C44*6)+(Aug!C44*5)+(Sep!C44*4)+(Oct!C44*3)+(Nov!C44*2)+(Dec!C44*1)</f>
        <v>30779</v>
      </c>
      <c r="E44" s="8"/>
      <c r="F44" s="30">
        <f>(Jul!E44*6)+(Aug!E44*5)+(Sep!E44*4)+(Oct!E44*3)+(Nov!E44*2)+(Dec!E44*1)</f>
        <v>0</v>
      </c>
      <c r="G44" s="8">
        <v>103</v>
      </c>
      <c r="H44" s="30">
        <f>Nov!H44+G44</f>
        <v>29668</v>
      </c>
      <c r="I44" s="30">
        <f t="shared" si="0"/>
        <v>1042</v>
      </c>
      <c r="J44" s="30">
        <f t="shared" si="1"/>
        <v>60447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4967</v>
      </c>
      <c r="D47" s="30">
        <f>(Jul!C47*6)+(Aug!C47*5)+(Sep!C47*4)+(Oct!C47*3)+(Nov!C47*2)+(Dec!C47*1)</f>
        <v>18577</v>
      </c>
      <c r="E47" s="8"/>
      <c r="F47" s="30">
        <f>(Jul!E47*6)+(Aug!E47*5)+(Sep!E47*4)+(Oct!E47*3)+(Nov!E47*2)+(Dec!E47*1)</f>
        <v>0</v>
      </c>
      <c r="G47" s="8">
        <v>8735</v>
      </c>
      <c r="H47" s="30">
        <f>Nov!H47+G47</f>
        <v>43073</v>
      </c>
      <c r="I47" s="30">
        <f t="shared" si="0"/>
        <v>13702</v>
      </c>
      <c r="J47" s="30">
        <f t="shared" si="1"/>
        <v>61650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(Jul!C48*6)+(Aug!C48*5)+(Sep!C48*4)+(Oct!C48*3)+(Nov!C48*2)+(Dec!C48*1)</f>
        <v>26844</v>
      </c>
      <c r="E48" s="8"/>
      <c r="F48" s="30">
        <f>(Jul!E48*6)+(Aug!E48*5)+(Sep!E48*4)+(Oct!E48*3)+(Nov!E48*2)+(Dec!E48*1)</f>
        <v>0</v>
      </c>
      <c r="G48" s="8"/>
      <c r="H48" s="30">
        <f>Nov!H48+G48</f>
        <v>17001</v>
      </c>
      <c r="I48" s="30">
        <f t="shared" si="0"/>
        <v>0</v>
      </c>
      <c r="J48" s="30">
        <f t="shared" si="1"/>
        <v>43845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7676</v>
      </c>
      <c r="E49" s="8"/>
      <c r="F49" s="30">
        <f>(Jul!E49*6)+(Aug!E49*5)+(Sep!E49*4)+(Oct!E49*3)+(Nov!E49*2)+(Dec!E49*1)</f>
        <v>0</v>
      </c>
      <c r="G49" s="8"/>
      <c r="H49" s="30">
        <f>Nov!H49+G49</f>
        <v>21210</v>
      </c>
      <c r="I49" s="30">
        <f t="shared" si="0"/>
        <v>0</v>
      </c>
      <c r="J49" s="30">
        <f t="shared" si="1"/>
        <v>28886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6344</v>
      </c>
      <c r="E50" s="8"/>
      <c r="F50" s="30">
        <f>(Jul!E50*6)+(Aug!E50*5)+(Sep!E50*4)+(Oct!E50*3)+(Nov!E50*2)+(Dec!E50*1)</f>
        <v>0</v>
      </c>
      <c r="G50" s="8"/>
      <c r="H50" s="30">
        <f>Nov!H50+G50</f>
        <v>15605</v>
      </c>
      <c r="I50" s="30">
        <f t="shared" si="0"/>
        <v>0</v>
      </c>
      <c r="J50" s="30">
        <f t="shared" si="1"/>
        <v>21949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1289</v>
      </c>
      <c r="D51" s="30">
        <f>(Jul!C51*6)+(Aug!C51*5)+(Sep!C51*4)+(Oct!C51*3)+(Nov!C51*2)+(Dec!C51*1)</f>
        <v>78090</v>
      </c>
      <c r="E51" s="8"/>
      <c r="F51" s="30">
        <f>(Jul!E51*6)+(Aug!E51*5)+(Sep!E51*4)+(Oct!E51*3)+(Nov!E51*2)+(Dec!E51*1)</f>
        <v>0</v>
      </c>
      <c r="G51" s="8">
        <v>2470</v>
      </c>
      <c r="H51" s="30">
        <f>Nov!H51+G51</f>
        <v>106762</v>
      </c>
      <c r="I51" s="30">
        <f t="shared" si="0"/>
        <v>3759</v>
      </c>
      <c r="J51" s="30">
        <f t="shared" si="1"/>
        <v>184852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12204</v>
      </c>
      <c r="E54" s="8"/>
      <c r="F54" s="30">
        <f>(Jul!E54*6)+(Aug!E54*5)+(Sep!E54*4)+(Oct!E54*3)+(Nov!E54*2)+(Dec!E54*1)</f>
        <v>0</v>
      </c>
      <c r="G54" s="8"/>
      <c r="H54" s="30">
        <f>Nov!H54+G54</f>
        <v>4998</v>
      </c>
      <c r="I54" s="30">
        <f t="shared" si="0"/>
        <v>0</v>
      </c>
      <c r="J54" s="30">
        <f t="shared" si="1"/>
        <v>17202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5054</v>
      </c>
      <c r="D55" s="30">
        <f>(Jul!C55*6)+(Aug!C55*5)+(Sep!C55*4)+(Oct!C55*3)+(Nov!C55*2)+(Dec!C55*1)</f>
        <v>22074</v>
      </c>
      <c r="E55" s="8"/>
      <c r="F55" s="30">
        <f>(Jul!E55*6)+(Aug!E55*5)+(Sep!E55*4)+(Oct!E55*3)+(Nov!E55*2)+(Dec!E55*1)</f>
        <v>0</v>
      </c>
      <c r="G55" s="8">
        <v>19588</v>
      </c>
      <c r="H55" s="30">
        <f>Nov!H55+G55</f>
        <v>38659</v>
      </c>
      <c r="I55" s="30">
        <f t="shared" si="0"/>
        <v>24642</v>
      </c>
      <c r="J55" s="30">
        <f t="shared" si="1"/>
        <v>60733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2935</v>
      </c>
      <c r="E56" s="8"/>
      <c r="F56" s="30">
        <f>(Jul!E56*6)+(Aug!E56*5)+(Sep!E56*4)+(Oct!E56*3)+(Nov!E56*2)+(Dec!E56*1)</f>
        <v>0</v>
      </c>
      <c r="G56" s="8"/>
      <c r="H56" s="30">
        <f>Nov!H56+G56</f>
        <v>1610</v>
      </c>
      <c r="I56" s="30">
        <f t="shared" si="0"/>
        <v>0</v>
      </c>
      <c r="J56" s="30">
        <f t="shared" si="1"/>
        <v>4545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15784</v>
      </c>
      <c r="E57" s="8"/>
      <c r="F57" s="30">
        <f>(Jul!E57*6)+(Aug!E57*5)+(Sep!E57*4)+(Oct!E57*3)+(Nov!E57*2)+(Dec!E57*1)</f>
        <v>0</v>
      </c>
      <c r="G57" s="8"/>
      <c r="H57" s="30">
        <f>Nov!H57+G57</f>
        <v>4228</v>
      </c>
      <c r="I57" s="30">
        <f t="shared" si="0"/>
        <v>0</v>
      </c>
      <c r="J57" s="30">
        <f t="shared" si="1"/>
        <v>20012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532</v>
      </c>
      <c r="E59" s="8"/>
      <c r="F59" s="30">
        <f>(Jul!E59*6)+(Aug!E59*5)+(Sep!E59*4)+(Oct!E59*3)+(Nov!E59*2)+(Dec!E59*1)</f>
        <v>0</v>
      </c>
      <c r="G59" s="8"/>
      <c r="H59" s="30">
        <f>Nov!H59+G59</f>
        <v>527</v>
      </c>
      <c r="I59" s="30">
        <f t="shared" si="0"/>
        <v>0</v>
      </c>
      <c r="J59" s="30">
        <f t="shared" si="1"/>
        <v>1059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5974</v>
      </c>
      <c r="D60" s="30">
        <f>(Jul!C60*6)+(Aug!C60*5)+(Sep!C60*4)+(Oct!C60*3)+(Nov!C60*2)+(Dec!C60*1)</f>
        <v>87445</v>
      </c>
      <c r="E60" s="8"/>
      <c r="F60" s="30">
        <f>(Jul!E60*6)+(Aug!E60*5)+(Sep!E60*4)+(Oct!E60*3)+(Nov!E60*2)+(Dec!E60*1)</f>
        <v>0</v>
      </c>
      <c r="G60" s="8">
        <v>72170</v>
      </c>
      <c r="H60" s="30">
        <f>Nov!H60+G60</f>
        <v>167802</v>
      </c>
      <c r="I60" s="30">
        <f t="shared" si="0"/>
        <v>78144</v>
      </c>
      <c r="J60" s="30">
        <f t="shared" si="1"/>
        <v>255247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1334</v>
      </c>
      <c r="D63" s="30">
        <f>(Jul!C63*6)+(Aug!C63*5)+(Sep!C63*4)+(Oct!C63*3)+(Nov!C63*2)+(Dec!C63*1)</f>
        <v>28269</v>
      </c>
      <c r="E63" s="8">
        <v>361</v>
      </c>
      <c r="F63" s="30">
        <f>(Jul!E63*6)+(Aug!E63*5)+(Sep!E63*4)+(Oct!E63*3)+(Nov!E63*2)+(Dec!E63*1)</f>
        <v>3601</v>
      </c>
      <c r="G63" s="8">
        <v>8445</v>
      </c>
      <c r="H63" s="30">
        <f>Nov!H63+G63</f>
        <v>62151</v>
      </c>
      <c r="I63" s="30">
        <f t="shared" si="0"/>
        <v>10140</v>
      </c>
      <c r="J63" s="30">
        <f t="shared" si="1"/>
        <v>94021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4236</v>
      </c>
      <c r="E66" s="8"/>
      <c r="F66" s="30">
        <f>(Jul!E66*6)+(Aug!E66*5)+(Sep!E66*4)+(Oct!E66*3)+(Nov!E66*2)+(Dec!E66*1)</f>
        <v>0</v>
      </c>
      <c r="G66" s="8"/>
      <c r="H66" s="30">
        <f>Nov!H66+G66</f>
        <v>21995</v>
      </c>
      <c r="I66" s="30">
        <f t="shared" si="2"/>
        <v>0</v>
      </c>
      <c r="J66" s="30">
        <f t="shared" si="3"/>
        <v>26231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4653</v>
      </c>
      <c r="E69" s="8"/>
      <c r="F69" s="30">
        <f>(Jul!E69*6)+(Aug!E69*5)+(Sep!E69*4)+(Oct!E69*3)+(Nov!E69*2)+(Dec!E69*1)</f>
        <v>0</v>
      </c>
      <c r="G69" s="8"/>
      <c r="H69" s="30">
        <f>Nov!H69+G69</f>
        <v>4654</v>
      </c>
      <c r="I69" s="30">
        <f t="shared" si="2"/>
        <v>0</v>
      </c>
      <c r="J69" s="30">
        <f t="shared" si="3"/>
        <v>9307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(Jul!C71*6)+(Aug!C71*5)+(Sep!C71*4)+(Oct!C71*3)+(Nov!C71*2)+(Dec!C71*1)</f>
        <v>5788</v>
      </c>
      <c r="E71" s="8"/>
      <c r="F71" s="30">
        <f>(Jul!E71*6)+(Aug!E71*5)+(Sep!E71*4)+(Oct!E71*3)+(Nov!E71*2)+(Dec!E71*1)</f>
        <v>0</v>
      </c>
      <c r="G71" s="8"/>
      <c r="H71" s="30">
        <f>Nov!H71+G71</f>
        <v>35627</v>
      </c>
      <c r="I71" s="30">
        <f t="shared" si="2"/>
        <v>0</v>
      </c>
      <c r="J71" s="30">
        <f t="shared" si="3"/>
        <v>41415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917</v>
      </c>
      <c r="D72" s="31">
        <f t="shared" si="4"/>
        <v>170364</v>
      </c>
      <c r="E72" s="31">
        <f t="shared" si="4"/>
        <v>314</v>
      </c>
      <c r="F72" s="31">
        <f t="shared" si="4"/>
        <v>314</v>
      </c>
      <c r="G72" s="31">
        <f t="shared" si="4"/>
        <v>2159</v>
      </c>
      <c r="H72" s="31">
        <f t="shared" si="4"/>
        <v>186133</v>
      </c>
      <c r="I72" s="31">
        <f t="shared" si="4"/>
        <v>3390</v>
      </c>
      <c r="J72" s="31">
        <f t="shared" si="4"/>
        <v>356811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26856</v>
      </c>
      <c r="D73" s="31">
        <f t="shared" si="5"/>
        <v>533787</v>
      </c>
      <c r="E73" s="31">
        <f t="shared" si="5"/>
        <v>361</v>
      </c>
      <c r="F73" s="31">
        <f t="shared" si="5"/>
        <v>7541</v>
      </c>
      <c r="G73" s="31">
        <f t="shared" si="5"/>
        <v>149506</v>
      </c>
      <c r="H73" s="31">
        <f t="shared" si="5"/>
        <v>886207</v>
      </c>
      <c r="I73" s="31">
        <f t="shared" si="5"/>
        <v>176723</v>
      </c>
      <c r="J73" s="31">
        <f t="shared" si="5"/>
        <v>1427535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27773</v>
      </c>
      <c r="D74" s="31">
        <f t="shared" ref="D74:J74" si="6">SUM(D72:D73)</f>
        <v>704151</v>
      </c>
      <c r="E74" s="31">
        <f t="shared" si="6"/>
        <v>675</v>
      </c>
      <c r="F74" s="31">
        <f t="shared" si="6"/>
        <v>7855</v>
      </c>
      <c r="G74" s="31">
        <f t="shared" si="6"/>
        <v>151665</v>
      </c>
      <c r="H74" s="31">
        <f t="shared" si="6"/>
        <v>1072340</v>
      </c>
      <c r="I74" s="31">
        <f t="shared" si="6"/>
        <v>180113</v>
      </c>
      <c r="J74" s="31">
        <f t="shared" si="6"/>
        <v>1784346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9" activePane="bottomLeft" state="frozen"/>
      <selection pane="bottomLeft" activeCell="I79" sqref="I79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(Jul!C5*7)+(Aug!C5*6)+(Sep!C5*5)+(Oct!C5*4)+(Nov!C5*3)+(Dec!C5*2)+(Jan!C5*1)</f>
        <v>0</v>
      </c>
      <c r="E5" s="8"/>
      <c r="F5" s="30">
        <f>(Jul!E5*7)+(Aug!E5*6)+(Sep!E5*5)+(Oct!E5*4)+(Nov!E5*3)+(Dec!E5*2)+(Jan!E5*1)</f>
        <v>0</v>
      </c>
      <c r="G5" s="8"/>
      <c r="H5" s="30">
        <f>Dec!H5+G5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3919</v>
      </c>
      <c r="E6" s="8"/>
      <c r="F6" s="30">
        <f>(Jul!E6*7)+(Aug!E6*6)+(Sep!E6*5)+(Oct!E6*4)+(Nov!E6*3)+(Dec!E6*2)+(Jan!E6*1)</f>
        <v>0</v>
      </c>
      <c r="G6" s="8"/>
      <c r="H6" s="30">
        <f>Dec!H6+G6</f>
        <v>2585</v>
      </c>
      <c r="I6" s="30">
        <f t="shared" si="0"/>
        <v>0</v>
      </c>
      <c r="J6" s="30">
        <f t="shared" si="1"/>
        <v>6504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1953</v>
      </c>
      <c r="E7" s="8"/>
      <c r="F7" s="30">
        <f>(Jul!E7*7)+(Aug!E7*6)+(Sep!E7*5)+(Oct!E7*4)+(Nov!E7*3)+(Dec!E7*2)+(Jan!E7*1)</f>
        <v>0</v>
      </c>
      <c r="G7" s="8"/>
      <c r="H7" s="30">
        <f>Dec!H7+G7</f>
        <v>576</v>
      </c>
      <c r="I7" s="30">
        <f t="shared" si="0"/>
        <v>0</v>
      </c>
      <c r="J7" s="30">
        <f t="shared" si="1"/>
        <v>2529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0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27662</v>
      </c>
      <c r="E10" s="8"/>
      <c r="F10" s="30">
        <f>(Jul!E10*7)+(Aug!E10*6)+(Sep!E10*5)+(Oct!E10*4)+(Nov!E10*3)+(Dec!E10*2)+(Jan!E10*1)</f>
        <v>628</v>
      </c>
      <c r="G10" s="8"/>
      <c r="H10" s="30">
        <f>Dec!H10+G10</f>
        <v>14846</v>
      </c>
      <c r="I10" s="30">
        <f t="shared" si="0"/>
        <v>0</v>
      </c>
      <c r="J10" s="30">
        <f t="shared" si="1"/>
        <v>43136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0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17066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6234</v>
      </c>
      <c r="I14" s="30">
        <f t="shared" si="0"/>
        <v>0</v>
      </c>
      <c r="J14" s="30">
        <f t="shared" si="1"/>
        <v>23300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5285</v>
      </c>
      <c r="D16" s="30">
        <f>(Jul!C16*7)+(Aug!C16*6)+(Sep!C16*5)+(Oct!C16*4)+(Nov!C16*3)+(Dec!C16*2)+(Jan!C16*1)</f>
        <v>141753</v>
      </c>
      <c r="E16" s="8"/>
      <c r="F16" s="30">
        <f>(Jul!E16*7)+(Aug!E16*6)+(Sep!E16*5)+(Oct!E16*4)+(Nov!E16*3)+(Dec!E16*2)+(Jan!E16*1)</f>
        <v>0</v>
      </c>
      <c r="G16" s="8">
        <v>5425</v>
      </c>
      <c r="H16" s="30">
        <f>Dec!H16+G16</f>
        <v>135207</v>
      </c>
      <c r="I16" s="30">
        <f t="shared" si="0"/>
        <v>10710</v>
      </c>
      <c r="J16" s="30">
        <f t="shared" si="1"/>
        <v>276960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0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0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10519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8177</v>
      </c>
      <c r="I24" s="30">
        <f t="shared" si="0"/>
        <v>0</v>
      </c>
      <c r="J24" s="30">
        <f t="shared" si="1"/>
        <v>18696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14680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21577</v>
      </c>
      <c r="I26" s="30">
        <f t="shared" si="0"/>
        <v>0</v>
      </c>
      <c r="J26" s="30">
        <f t="shared" si="1"/>
        <v>36257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1518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505</v>
      </c>
      <c r="I28" s="30">
        <f t="shared" si="0"/>
        <v>0</v>
      </c>
      <c r="J28" s="30">
        <f t="shared" si="1"/>
        <v>2023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0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665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1851</v>
      </c>
      <c r="I31" s="30">
        <f t="shared" si="0"/>
        <v>0</v>
      </c>
      <c r="J31" s="30">
        <f t="shared" si="1"/>
        <v>2516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6971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8863</v>
      </c>
      <c r="I32" s="30">
        <f t="shared" si="0"/>
        <v>0</v>
      </c>
      <c r="J32" s="30">
        <f t="shared" si="1"/>
        <v>15834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1991</v>
      </c>
      <c r="D33" s="30">
        <f>(Jul!C33*7)+(Aug!C33*6)+(Sep!C33*5)+(Oct!C33*4)+(Nov!C33*3)+(Dec!C33*2)+(Jan!C33*1)</f>
        <v>40915</v>
      </c>
      <c r="E33" s="8"/>
      <c r="F33" s="30">
        <f>(Jul!E33*7)+(Aug!E33*6)+(Sep!E33*5)+(Oct!E33*4)+(Nov!E33*3)+(Dec!E33*2)+(Jan!E33*1)</f>
        <v>0</v>
      </c>
      <c r="G33" s="8">
        <v>12177</v>
      </c>
      <c r="H33" s="30">
        <f>Dec!H33+G33</f>
        <v>118157</v>
      </c>
      <c r="I33" s="30">
        <f t="shared" si="0"/>
        <v>14168</v>
      </c>
      <c r="J33" s="30">
        <f t="shared" si="1"/>
        <v>159072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6670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6673</v>
      </c>
      <c r="I34" s="30">
        <f t="shared" si="0"/>
        <v>0</v>
      </c>
      <c r="J34" s="30">
        <f t="shared" si="1"/>
        <v>13343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12272</v>
      </c>
      <c r="E35" s="8"/>
      <c r="F35" s="30">
        <f>(Jul!E35*7)+(Aug!E35*6)+(Sep!E35*5)+(Oct!E35*4)+(Nov!E35*3)+(Dec!E35*2)+(Jan!E35*1)</f>
        <v>4728</v>
      </c>
      <c r="G35" s="8"/>
      <c r="H35" s="30">
        <f>Dec!H35+G35</f>
        <v>15875</v>
      </c>
      <c r="I35" s="30">
        <f t="shared" si="0"/>
        <v>0</v>
      </c>
      <c r="J35" s="30">
        <f t="shared" si="1"/>
        <v>32875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12704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37747</v>
      </c>
      <c r="I37" s="30">
        <f t="shared" si="0"/>
        <v>0</v>
      </c>
      <c r="J37" s="30">
        <f t="shared" si="1"/>
        <v>50451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1447</v>
      </c>
      <c r="D39" s="30">
        <f>(Jul!C39*7)+(Aug!C39*6)+(Sep!C39*5)+(Oct!C39*4)+(Nov!C39*3)+(Dec!C39*2)+(Jan!C39*1)</f>
        <v>78040</v>
      </c>
      <c r="E39" s="8"/>
      <c r="F39" s="30">
        <f>(Jul!E39*7)+(Aug!E39*6)+(Sep!E39*5)+(Oct!E39*4)+(Nov!E39*3)+(Dec!E39*2)+(Jan!E39*1)</f>
        <v>0</v>
      </c>
      <c r="G39" s="8">
        <v>6904</v>
      </c>
      <c r="H39" s="30">
        <f>Dec!H39+G39</f>
        <v>99704</v>
      </c>
      <c r="I39" s="30">
        <f t="shared" si="0"/>
        <v>8351</v>
      </c>
      <c r="J39" s="30">
        <f t="shared" si="1"/>
        <v>177744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36488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26800</v>
      </c>
      <c r="I42" s="30">
        <f t="shared" si="0"/>
        <v>0</v>
      </c>
      <c r="J42" s="30">
        <f t="shared" si="1"/>
        <v>63288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1423</v>
      </c>
      <c r="D43" s="30">
        <f>(Jul!C43*7)+(Aug!C43*6)+(Sep!C43*5)+(Oct!C43*4)+(Nov!C43*3)+(Dec!C43*2)+(Jan!C43*1)</f>
        <v>44651</v>
      </c>
      <c r="E43" s="8"/>
      <c r="F43" s="30">
        <f>(Jul!E43*7)+(Aug!E43*6)+(Sep!E43*5)+(Oct!E43*4)+(Nov!E43*3)+(Dec!E43*2)+(Jan!E43*1)</f>
        <v>0</v>
      </c>
      <c r="G43" s="8">
        <v>19560</v>
      </c>
      <c r="H43" s="30">
        <f>Dec!H43+G43</f>
        <v>35459</v>
      </c>
      <c r="I43" s="30">
        <f t="shared" si="0"/>
        <v>20983</v>
      </c>
      <c r="J43" s="30">
        <f t="shared" si="1"/>
        <v>80110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38852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29668</v>
      </c>
      <c r="I44" s="30">
        <f t="shared" si="0"/>
        <v>0</v>
      </c>
      <c r="J44" s="30">
        <f t="shared" si="1"/>
        <v>68520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917</v>
      </c>
      <c r="D47" s="30">
        <f>(Jul!C47*7)+(Aug!C47*6)+(Sep!C47*5)+(Oct!C47*4)+(Nov!C47*3)+(Dec!C47*2)+(Jan!C47*1)</f>
        <v>27334</v>
      </c>
      <c r="E47" s="8"/>
      <c r="F47" s="30">
        <f>(Jul!E47*7)+(Aug!E47*6)+(Sep!E47*5)+(Oct!E47*4)+(Nov!E47*3)+(Dec!E47*2)+(Jan!E47*1)</f>
        <v>0</v>
      </c>
      <c r="G47" s="8">
        <v>2768</v>
      </c>
      <c r="H47" s="30">
        <f>Dec!H47+G47</f>
        <v>45841</v>
      </c>
      <c r="I47" s="30">
        <f t="shared" si="0"/>
        <v>3685</v>
      </c>
      <c r="J47" s="30">
        <f t="shared" si="1"/>
        <v>73175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3010</v>
      </c>
      <c r="D48" s="30">
        <f>(Jul!C48*7)+(Aug!C48*6)+(Sep!C48*5)+(Oct!C48*4)+(Nov!C48*3)+(Dec!C48*2)+(Jan!C48*1)</f>
        <v>36565</v>
      </c>
      <c r="E48" s="8"/>
      <c r="F48" s="30">
        <f>(Jul!E48*7)+(Aug!E48*6)+(Sep!E48*5)+(Oct!E48*4)+(Nov!E48*3)+(Dec!E48*2)+(Jan!E48*1)</f>
        <v>0</v>
      </c>
      <c r="G48" s="8">
        <v>103</v>
      </c>
      <c r="H48" s="30">
        <f>Dec!H48+G48</f>
        <v>17104</v>
      </c>
      <c r="I48" s="30">
        <f t="shared" si="0"/>
        <v>3113</v>
      </c>
      <c r="J48" s="30">
        <f t="shared" si="1"/>
        <v>53669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10794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21210</v>
      </c>
      <c r="I49" s="30">
        <f t="shared" si="0"/>
        <v>0</v>
      </c>
      <c r="J49" s="30">
        <f t="shared" si="1"/>
        <v>32004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407</v>
      </c>
      <c r="D50" s="30">
        <f>(Jul!C50*7)+(Aug!C50*6)+(Sep!C50*5)+(Oct!C50*4)+(Nov!C50*3)+(Dec!C50*2)+(Jan!C50*1)</f>
        <v>8337</v>
      </c>
      <c r="E50" s="8"/>
      <c r="F50" s="30">
        <f>(Jul!E50*7)+(Aug!E50*6)+(Sep!E50*5)+(Oct!E50*4)+(Nov!E50*3)+(Dec!E50*2)+(Jan!E50*1)</f>
        <v>0</v>
      </c>
      <c r="G50" s="8">
        <v>144</v>
      </c>
      <c r="H50" s="30">
        <f>Dec!H50+G50</f>
        <v>15749</v>
      </c>
      <c r="I50" s="30">
        <f t="shared" si="0"/>
        <v>551</v>
      </c>
      <c r="J50" s="30">
        <f t="shared" si="1"/>
        <v>24086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6020</v>
      </c>
      <c r="D51" s="30">
        <f>(Jul!C51*7)+(Aug!C51*6)+(Sep!C51*5)+(Oct!C51*4)+(Nov!C51*3)+(Dec!C51*2)+(Jan!C51*1)</f>
        <v>104467</v>
      </c>
      <c r="E51" s="8"/>
      <c r="F51" s="30">
        <f>(Jul!E51*7)+(Aug!E51*6)+(Sep!E51*5)+(Oct!E51*4)+(Nov!E51*3)+(Dec!E51*2)+(Jan!E51*1)</f>
        <v>0</v>
      </c>
      <c r="G51" s="8">
        <v>60333</v>
      </c>
      <c r="H51" s="30">
        <f>Dec!H51+G51</f>
        <v>167095</v>
      </c>
      <c r="I51" s="30">
        <f t="shared" si="0"/>
        <v>66353</v>
      </c>
      <c r="J51" s="30">
        <f t="shared" si="1"/>
        <v>271562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16853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4998</v>
      </c>
      <c r="I54" s="30">
        <f t="shared" si="0"/>
        <v>0</v>
      </c>
      <c r="J54" s="30">
        <f t="shared" si="1"/>
        <v>21851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1059</v>
      </c>
      <c r="D55" s="30">
        <f>(Jul!C55*7)+(Aug!C55*6)+(Sep!C55*5)+(Oct!C55*4)+(Nov!C55*3)+(Dec!C55*2)+(Jan!C55*1)</f>
        <v>32442</v>
      </c>
      <c r="E55" s="8"/>
      <c r="F55" s="30">
        <f>(Jul!E55*7)+(Aug!E55*6)+(Sep!E55*5)+(Oct!E55*4)+(Nov!E55*3)+(Dec!E55*2)+(Jan!E55*1)</f>
        <v>0</v>
      </c>
      <c r="G55" s="8">
        <v>2777</v>
      </c>
      <c r="H55" s="30">
        <f>Dec!H55+G55</f>
        <v>41436</v>
      </c>
      <c r="I55" s="30">
        <f t="shared" si="0"/>
        <v>3836</v>
      </c>
      <c r="J55" s="30">
        <f t="shared" si="1"/>
        <v>73878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3522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1610</v>
      </c>
      <c r="I56" s="30">
        <f t="shared" si="0"/>
        <v>0</v>
      </c>
      <c r="J56" s="30">
        <f t="shared" si="1"/>
        <v>5132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20523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4228</v>
      </c>
      <c r="I57" s="30">
        <f t="shared" si="0"/>
        <v>0</v>
      </c>
      <c r="J57" s="30">
        <f t="shared" si="1"/>
        <v>24751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665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527</v>
      </c>
      <c r="I59" s="30">
        <f t="shared" si="0"/>
        <v>0</v>
      </c>
      <c r="J59" s="30">
        <f t="shared" si="1"/>
        <v>1192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9457</v>
      </c>
      <c r="D60" s="30">
        <f>(Jul!C60*7)+(Aug!C60*6)+(Sep!C60*5)+(Oct!C60*4)+(Nov!C60*3)+(Dec!C60*2)+(Jan!C60*1)</f>
        <v>122582</v>
      </c>
      <c r="E60" s="8"/>
      <c r="F60" s="30">
        <f>(Jul!E60*7)+(Aug!E60*6)+(Sep!E60*5)+(Oct!E60*4)+(Nov!E60*3)+(Dec!E60*2)+(Jan!E60*1)</f>
        <v>0</v>
      </c>
      <c r="G60" s="8">
        <v>45348</v>
      </c>
      <c r="H60" s="30">
        <f>Dec!H60+G60</f>
        <v>213150</v>
      </c>
      <c r="I60" s="30">
        <f t="shared" si="0"/>
        <v>54805</v>
      </c>
      <c r="J60" s="30">
        <f t="shared" si="1"/>
        <v>335732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1059</v>
      </c>
      <c r="D61" s="30">
        <f>(Jul!C61*7)+(Aug!C61*6)+(Sep!C61*5)+(Oct!C61*4)+(Nov!C61*3)+(Dec!C61*2)+(Jan!C61*1)</f>
        <v>1059</v>
      </c>
      <c r="E61" s="8"/>
      <c r="F61" s="30">
        <f>(Jul!E61*7)+(Aug!E61*6)+(Sep!E61*5)+(Oct!E61*4)+(Nov!E61*3)+(Dec!E61*2)+(Jan!E61*1)</f>
        <v>0</v>
      </c>
      <c r="G61" s="8">
        <v>2118</v>
      </c>
      <c r="H61" s="30">
        <f>Dec!H61+G61</f>
        <v>2118</v>
      </c>
      <c r="I61" s="30">
        <f t="shared" si="0"/>
        <v>3177</v>
      </c>
      <c r="J61" s="30">
        <f t="shared" si="1"/>
        <v>3177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1254</v>
      </c>
      <c r="D63" s="30">
        <f>(Jul!C63*7)+(Aug!C63*6)+(Sep!C63*5)+(Oct!C63*4)+(Nov!C63*3)+(Dec!C63*2)+(Jan!C63*1)</f>
        <v>35911</v>
      </c>
      <c r="E63" s="8"/>
      <c r="F63" s="30">
        <f>(Jul!E63*7)+(Aug!E63*6)+(Sep!E63*5)+(Oct!E63*4)+(Nov!E63*3)+(Dec!E63*2)+(Jan!E63*1)</f>
        <v>4610</v>
      </c>
      <c r="G63" s="8">
        <v>12840</v>
      </c>
      <c r="H63" s="30">
        <f>Dec!H63+G63</f>
        <v>74991</v>
      </c>
      <c r="I63" s="30">
        <f t="shared" si="0"/>
        <v>14094</v>
      </c>
      <c r="J63" s="30">
        <f t="shared" si="1"/>
        <v>115512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5295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21995</v>
      </c>
      <c r="I66" s="30">
        <f t="shared" si="2"/>
        <v>0</v>
      </c>
      <c r="J66" s="30">
        <f t="shared" si="3"/>
        <v>27290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6204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4654</v>
      </c>
      <c r="I69" s="30">
        <f t="shared" si="2"/>
        <v>0</v>
      </c>
      <c r="J69" s="30">
        <f t="shared" si="3"/>
        <v>10858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7235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35627</v>
      </c>
      <c r="I71" s="30">
        <f t="shared" si="2"/>
        <v>0</v>
      </c>
      <c r="J71" s="30">
        <f t="shared" si="3"/>
        <v>42862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5285</v>
      </c>
      <c r="D72" s="31">
        <f t="shared" si="4"/>
        <v>219735</v>
      </c>
      <c r="E72" s="31">
        <f t="shared" si="4"/>
        <v>0</v>
      </c>
      <c r="F72" s="31">
        <f t="shared" si="4"/>
        <v>628</v>
      </c>
      <c r="G72" s="31">
        <f t="shared" si="4"/>
        <v>5425</v>
      </c>
      <c r="H72" s="31">
        <f t="shared" si="4"/>
        <v>191558</v>
      </c>
      <c r="I72" s="31">
        <f t="shared" si="4"/>
        <v>10710</v>
      </c>
      <c r="J72" s="31">
        <f t="shared" si="4"/>
        <v>411921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28044</v>
      </c>
      <c r="D73" s="31">
        <f t="shared" si="5"/>
        <v>717351</v>
      </c>
      <c r="E73" s="31">
        <f t="shared" si="5"/>
        <v>0</v>
      </c>
      <c r="F73" s="31">
        <f t="shared" si="5"/>
        <v>9338</v>
      </c>
      <c r="G73" s="31">
        <f t="shared" si="5"/>
        <v>165072</v>
      </c>
      <c r="H73" s="31">
        <f t="shared" si="5"/>
        <v>1051279</v>
      </c>
      <c r="I73" s="31">
        <f t="shared" si="5"/>
        <v>193116</v>
      </c>
      <c r="J73" s="31">
        <f t="shared" si="5"/>
        <v>1777968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33329</v>
      </c>
      <c r="D74" s="31">
        <f t="shared" ref="D74:J74" si="6">SUM(D72:D73)</f>
        <v>937086</v>
      </c>
      <c r="E74" s="31">
        <f t="shared" si="6"/>
        <v>0</v>
      </c>
      <c r="F74" s="31">
        <f t="shared" si="6"/>
        <v>9966</v>
      </c>
      <c r="G74" s="31">
        <f t="shared" si="6"/>
        <v>170497</v>
      </c>
      <c r="H74" s="31">
        <f t="shared" si="6"/>
        <v>1242837</v>
      </c>
      <c r="I74" s="31">
        <f t="shared" si="6"/>
        <v>203826</v>
      </c>
      <c r="J74" s="31">
        <f t="shared" si="6"/>
        <v>2189889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1" activePane="bottomLeft" state="frozen"/>
      <selection pane="bottomLeft" activeCell="E66" sqref="E66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(Jul!C5*8)+(Aug!C5*7)+(Sep!C5*6)+(Oct!C5*5)+(Nov!C5*4)+(Dec!C5*3)+(Jan!C5*2)+(Feb!C5*1)</f>
        <v>0</v>
      </c>
      <c r="E5" s="8"/>
      <c r="F5" s="30">
        <f>(Jul!E5*8)+(Aug!E5*7)+(Sep!E5*6)+(Oct!E5*5)+(Nov!E5*4)+(Dec!E5*3)+(Jan!E5*2)+(Feb!E5*1)</f>
        <v>0</v>
      </c>
      <c r="G5" s="8"/>
      <c r="H5" s="30">
        <f>Jan!H5+G5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4833</v>
      </c>
      <c r="E6" s="8"/>
      <c r="F6" s="30">
        <f>(Jul!E6*8)+(Aug!E6*7)+(Sep!E6*6)+(Oct!E6*5)+(Nov!E6*4)+(Dec!E6*3)+(Jan!E6*2)+(Feb!E6*1)</f>
        <v>0</v>
      </c>
      <c r="G6" s="8"/>
      <c r="H6" s="30">
        <f>Jan!H6+G6</f>
        <v>2585</v>
      </c>
      <c r="I6" s="30">
        <f t="shared" si="0"/>
        <v>0</v>
      </c>
      <c r="J6" s="30">
        <f t="shared" si="1"/>
        <v>7418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2604</v>
      </c>
      <c r="E7" s="8"/>
      <c r="F7" s="30">
        <f>(Jul!E7*8)+(Aug!E7*7)+(Sep!E7*6)+(Oct!E7*5)+(Nov!E7*4)+(Dec!E7*3)+(Jan!E7*2)+(Feb!E7*1)</f>
        <v>0</v>
      </c>
      <c r="G7" s="8"/>
      <c r="H7" s="30">
        <f>Jan!H7+G7</f>
        <v>576</v>
      </c>
      <c r="I7" s="30">
        <f t="shared" si="0"/>
        <v>0</v>
      </c>
      <c r="J7" s="30">
        <f t="shared" si="1"/>
        <v>3180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0</v>
      </c>
      <c r="E8" s="8"/>
      <c r="F8" s="30">
        <f>(Jul!E8*8)+(Aug!E8*7)+(Sep!E8*6)+(Oct!E8*5)+(Nov!E8*4)+(Dec!E8*3)+(Jan!E8*2)+(Feb!E8*1)</f>
        <v>0</v>
      </c>
      <c r="G8" s="8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3068</v>
      </c>
      <c r="D9" s="30">
        <f>(Jul!C9*8)+(Aug!C9*7)+(Sep!C9*6)+(Oct!C9*5)+(Nov!C9*4)+(Dec!C9*3)+(Jan!C9*2)+(Feb!C9*1)</f>
        <v>3068</v>
      </c>
      <c r="E9" s="8"/>
      <c r="F9" s="30">
        <f>(Jul!E9*8)+(Aug!E9*7)+(Sep!E9*6)+(Oct!E9*5)+(Nov!E9*4)+(Dec!E9*3)+(Jan!E9*2)+(Feb!E9*1)</f>
        <v>0</v>
      </c>
      <c r="G9" s="8">
        <v>0</v>
      </c>
      <c r="H9" s="30">
        <f>Jan!H9+G9</f>
        <v>0</v>
      </c>
      <c r="I9" s="30">
        <f t="shared" si="0"/>
        <v>3068</v>
      </c>
      <c r="J9" s="30">
        <f t="shared" si="1"/>
        <v>3068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31854</v>
      </c>
      <c r="E10" s="8"/>
      <c r="F10" s="30">
        <f>(Jul!E10*8)+(Aug!E10*7)+(Sep!E10*6)+(Oct!E10*5)+(Nov!E10*4)+(Dec!E10*3)+(Jan!E10*2)+(Feb!E10*1)</f>
        <v>942</v>
      </c>
      <c r="G10" s="8"/>
      <c r="H10" s="30">
        <f>Jan!H10+G10</f>
        <v>14846</v>
      </c>
      <c r="I10" s="30">
        <f t="shared" si="0"/>
        <v>0</v>
      </c>
      <c r="J10" s="30">
        <f t="shared" si="1"/>
        <v>47642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0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0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3268</v>
      </c>
      <c r="D14" s="30">
        <f>(Jul!C14*8)+(Aug!C14*7)+(Sep!C14*6)+(Oct!C14*5)+(Nov!C14*4)+(Dec!C14*3)+(Jan!C14*2)+(Feb!C14*1)</f>
        <v>23878</v>
      </c>
      <c r="E14" s="8"/>
      <c r="F14" s="30">
        <f>(Jul!E14*8)+(Aug!E14*7)+(Sep!E14*6)+(Oct!E14*5)+(Nov!E14*4)+(Dec!E14*3)+(Jan!E14*2)+(Feb!E14*1)</f>
        <v>0</v>
      </c>
      <c r="G14" s="8">
        <v>2604</v>
      </c>
      <c r="H14" s="30">
        <f>Jan!H14+G14</f>
        <v>8838</v>
      </c>
      <c r="I14" s="30">
        <f t="shared" si="0"/>
        <v>5872</v>
      </c>
      <c r="J14" s="30">
        <f t="shared" si="1"/>
        <v>32716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4618</v>
      </c>
      <c r="D16" s="30">
        <f>(Jul!C16*8)+(Aug!C16*7)+(Sep!C16*6)+(Oct!C16*5)+(Nov!C16*4)+(Dec!C16*3)+(Jan!C16*2)+(Feb!C16*1)</f>
        <v>180074</v>
      </c>
      <c r="E16" s="8"/>
      <c r="F16" s="30">
        <f>(Jul!E16*8)+(Aug!E16*7)+(Sep!E16*6)+(Oct!E16*5)+(Nov!E16*4)+(Dec!E16*3)+(Jan!E16*2)+(Feb!E16*1)</f>
        <v>0</v>
      </c>
      <c r="G16" s="8">
        <v>53933</v>
      </c>
      <c r="H16" s="30">
        <f>Jan!H16+G16</f>
        <v>189140</v>
      </c>
      <c r="I16" s="30">
        <f t="shared" si="0"/>
        <v>58551</v>
      </c>
      <c r="J16" s="30">
        <f t="shared" si="1"/>
        <v>369214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0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0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133</v>
      </c>
      <c r="D24" s="30">
        <f>(Jul!C24*8)+(Aug!C24*7)+(Sep!C24*6)+(Oct!C24*5)+(Nov!C24*4)+(Dec!C24*3)+(Jan!C24*2)+(Feb!C24*1)</f>
        <v>13983</v>
      </c>
      <c r="E24" s="8"/>
      <c r="F24" s="30">
        <f>(Jul!E24*8)+(Aug!E24*7)+(Sep!E24*6)+(Oct!E24*5)+(Nov!E24*4)+(Dec!E24*3)+(Jan!E24*2)+(Feb!E24*1)</f>
        <v>0</v>
      </c>
      <c r="G24" s="8">
        <v>399</v>
      </c>
      <c r="H24" s="30">
        <f>Jan!H24+G24</f>
        <v>8576</v>
      </c>
      <c r="I24" s="30">
        <f t="shared" si="0"/>
        <v>532</v>
      </c>
      <c r="J24" s="30">
        <f t="shared" si="1"/>
        <v>22559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836</v>
      </c>
      <c r="D26" s="30">
        <f>(Jul!C26*8)+(Aug!C26*7)+(Sep!C26*6)+(Oct!C26*5)+(Nov!C26*4)+(Dec!C26*3)+(Jan!C26*2)+(Feb!C26*1)</f>
        <v>18166</v>
      </c>
      <c r="E26" s="8"/>
      <c r="F26" s="30">
        <f>(Jul!E26*8)+(Aug!E26*7)+(Sep!E26*6)+(Oct!E26*5)+(Nov!E26*4)+(Dec!E26*3)+(Jan!E26*2)+(Feb!E26*1)</f>
        <v>0</v>
      </c>
      <c r="G26" s="8">
        <v>5852</v>
      </c>
      <c r="H26" s="30">
        <f>Jan!H26+G26</f>
        <v>27429</v>
      </c>
      <c r="I26" s="30">
        <f t="shared" si="0"/>
        <v>6688</v>
      </c>
      <c r="J26" s="30">
        <f t="shared" si="1"/>
        <v>45595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0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455</v>
      </c>
      <c r="D28" s="30">
        <f>(Jul!C28*8)+(Aug!C28*7)+(Sep!C28*6)+(Oct!C28*5)+(Nov!C28*4)+(Dec!C28*3)+(Jan!C28*2)+(Feb!C28*1)</f>
        <v>2226</v>
      </c>
      <c r="E28" s="8"/>
      <c r="F28" s="30">
        <f>(Jul!E28*8)+(Aug!E28*7)+(Sep!E28*6)+(Oct!E28*5)+(Nov!E28*4)+(Dec!E28*3)+(Jan!E28*2)+(Feb!E28*1)</f>
        <v>0</v>
      </c>
      <c r="G28" s="8">
        <v>0</v>
      </c>
      <c r="H28" s="30">
        <f>Jan!H28+G28</f>
        <v>505</v>
      </c>
      <c r="I28" s="30">
        <f t="shared" si="0"/>
        <v>455</v>
      </c>
      <c r="J28" s="30">
        <f t="shared" si="1"/>
        <v>2731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0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798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1851</v>
      </c>
      <c r="I31" s="30">
        <f t="shared" si="0"/>
        <v>0</v>
      </c>
      <c r="J31" s="30">
        <f t="shared" si="1"/>
        <v>2649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8523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8863</v>
      </c>
      <c r="I32" s="30">
        <f t="shared" si="0"/>
        <v>0</v>
      </c>
      <c r="J32" s="30">
        <f t="shared" si="1"/>
        <v>17386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3420</v>
      </c>
      <c r="D33" s="30">
        <f>(Jul!C33*8)+(Aug!C33*7)+(Sep!C33*6)+(Oct!C33*5)+(Nov!C33*4)+(Dec!C33*3)+(Jan!C33*2)+(Feb!C33*1)</f>
        <v>56108</v>
      </c>
      <c r="E33" s="8"/>
      <c r="F33" s="30">
        <f>(Jul!E33*8)+(Aug!E33*7)+(Sep!E33*6)+(Oct!E33*5)+(Nov!E33*4)+(Dec!E33*3)+(Jan!E33*2)+(Feb!E33*1)</f>
        <v>0</v>
      </c>
      <c r="G33" s="8">
        <v>5669</v>
      </c>
      <c r="H33" s="30">
        <f>Jan!H33+G33</f>
        <v>123826</v>
      </c>
      <c r="I33" s="30">
        <f t="shared" si="0"/>
        <v>9089</v>
      </c>
      <c r="J33" s="30">
        <f t="shared" si="1"/>
        <v>179934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8004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6673</v>
      </c>
      <c r="I34" s="30">
        <f t="shared" si="0"/>
        <v>0</v>
      </c>
      <c r="J34" s="30">
        <f t="shared" si="1"/>
        <v>14677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15340</v>
      </c>
      <c r="E35" s="8"/>
      <c r="F35" s="30">
        <f>(Jul!E35*8)+(Aug!E35*7)+(Sep!E35*6)+(Oct!E35*5)+(Nov!E35*4)+(Dec!E35*3)+(Jan!E35*2)+(Feb!E35*1)</f>
        <v>5516</v>
      </c>
      <c r="G35" s="8"/>
      <c r="H35" s="30">
        <f>Jan!H35+G35</f>
        <v>15875</v>
      </c>
      <c r="I35" s="30">
        <f t="shared" si="0"/>
        <v>0</v>
      </c>
      <c r="J35" s="30">
        <f t="shared" si="1"/>
        <v>36731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3415</v>
      </c>
      <c r="D37" s="30">
        <f>(Jul!C37*8)+(Aug!C37*7)+(Sep!C37*6)+(Oct!C37*5)+(Nov!C37*4)+(Dec!C37*3)+(Jan!C37*2)+(Feb!C37*1)</f>
        <v>19295</v>
      </c>
      <c r="E37" s="8"/>
      <c r="F37" s="30">
        <f>(Jul!E37*8)+(Aug!E37*7)+(Sep!E37*6)+(Oct!E37*5)+(Nov!E37*4)+(Dec!E37*3)+(Jan!E37*2)+(Feb!E37*1)</f>
        <v>0</v>
      </c>
      <c r="G37" s="8">
        <v>4162</v>
      </c>
      <c r="H37" s="30">
        <f>Jan!H37+G37</f>
        <v>41909</v>
      </c>
      <c r="I37" s="30">
        <f t="shared" si="0"/>
        <v>7577</v>
      </c>
      <c r="J37" s="30">
        <f t="shared" si="1"/>
        <v>61204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8332</v>
      </c>
      <c r="D39" s="30">
        <f>(Jul!C39*8)+(Aug!C39*7)+(Sep!C39*6)+(Oct!C39*5)+(Nov!C39*4)+(Dec!C39*3)+(Jan!C39*2)+(Feb!C39*1)</f>
        <v>102786</v>
      </c>
      <c r="E39" s="8"/>
      <c r="F39" s="30">
        <f>(Jul!E39*8)+(Aug!E39*7)+(Sep!E39*6)+(Oct!E39*5)+(Nov!E39*4)+(Dec!E39*3)+(Jan!E39*2)+(Feb!E39*1)</f>
        <v>0</v>
      </c>
      <c r="G39" s="8">
        <v>9973</v>
      </c>
      <c r="H39" s="30">
        <f>Jan!H39+G39</f>
        <v>109677</v>
      </c>
      <c r="I39" s="30">
        <f t="shared" si="0"/>
        <v>18305</v>
      </c>
      <c r="J39" s="30">
        <f t="shared" si="1"/>
        <v>212463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0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3415</v>
      </c>
      <c r="D42" s="30">
        <f>(Jul!C42*8)+(Aug!C42*7)+(Sep!C42*6)+(Oct!C42*5)+(Nov!C42*4)+(Dec!C42*3)+(Jan!C42*2)+(Feb!C42*1)</f>
        <v>48289</v>
      </c>
      <c r="E42" s="8"/>
      <c r="F42" s="30">
        <f>(Jul!E42*8)+(Aug!E42*7)+(Sep!E42*6)+(Oct!E42*5)+(Nov!E42*4)+(Dec!E42*3)+(Jan!E42*2)+(Feb!E42*1)</f>
        <v>0</v>
      </c>
      <c r="G42" s="8">
        <v>11298</v>
      </c>
      <c r="H42" s="30">
        <f>Jan!H42+G42</f>
        <v>38098</v>
      </c>
      <c r="I42" s="30">
        <f t="shared" si="0"/>
        <v>14713</v>
      </c>
      <c r="J42" s="30">
        <f t="shared" si="1"/>
        <v>86387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263</v>
      </c>
      <c r="D43" s="30">
        <f>(Jul!C43*8)+(Aug!C43*7)+(Sep!C43*6)+(Oct!C43*5)+(Nov!C43*4)+(Dec!C43*3)+(Jan!C43*2)+(Feb!C43*1)</f>
        <v>56365</v>
      </c>
      <c r="E43" s="8"/>
      <c r="F43" s="30">
        <f>(Jul!E43*8)+(Aug!E43*7)+(Sep!E43*6)+(Oct!E43*5)+(Nov!E43*4)+(Dec!E43*3)+(Jan!E43*2)+(Feb!E43*1)</f>
        <v>0</v>
      </c>
      <c r="G43" s="8">
        <v>789</v>
      </c>
      <c r="H43" s="30">
        <f>Jan!H43+G43</f>
        <v>36248</v>
      </c>
      <c r="I43" s="30">
        <f t="shared" si="0"/>
        <v>1052</v>
      </c>
      <c r="J43" s="30">
        <f t="shared" si="1"/>
        <v>92613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46925</v>
      </c>
      <c r="E44" s="8"/>
      <c r="F44" s="30">
        <f>(Jul!E44*8)+(Aug!E44*7)+(Sep!E44*6)+(Oct!E44*5)+(Nov!E44*4)+(Dec!E44*3)+(Jan!E44*2)+(Feb!E44*1)</f>
        <v>0</v>
      </c>
      <c r="G44" s="8"/>
      <c r="H44" s="30">
        <f>Jan!H44+G44</f>
        <v>29668</v>
      </c>
      <c r="I44" s="30">
        <f t="shared" si="0"/>
        <v>0</v>
      </c>
      <c r="J44" s="30">
        <f t="shared" si="1"/>
        <v>76593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36091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45841</v>
      </c>
      <c r="I47" s="30">
        <f t="shared" si="0"/>
        <v>0</v>
      </c>
      <c r="J47" s="30">
        <f t="shared" si="1"/>
        <v>81932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46286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17104</v>
      </c>
      <c r="I48" s="30">
        <f t="shared" si="0"/>
        <v>0</v>
      </c>
      <c r="J48" s="30">
        <f t="shared" si="1"/>
        <v>63390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13912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21210</v>
      </c>
      <c r="I49" s="30">
        <f t="shared" si="0"/>
        <v>0</v>
      </c>
      <c r="J49" s="30">
        <f t="shared" si="1"/>
        <v>35122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(Jul!C50*8)+(Aug!C50*7)+(Sep!C50*6)+(Oct!C50*5)+(Nov!C50*4)+(Dec!C50*3)+(Jan!C50*2)+(Feb!C50*1)</f>
        <v>10330</v>
      </c>
      <c r="E50" s="8"/>
      <c r="F50" s="30">
        <f>(Jul!E50*8)+(Aug!E50*7)+(Sep!E50*6)+(Oct!E50*5)+(Nov!E50*4)+(Dec!E50*3)+(Jan!E50*2)+(Feb!E50*1)</f>
        <v>0</v>
      </c>
      <c r="G50" s="8"/>
      <c r="H50" s="30">
        <f>Jan!H50+G50</f>
        <v>15749</v>
      </c>
      <c r="I50" s="30">
        <f t="shared" si="0"/>
        <v>0</v>
      </c>
      <c r="J50" s="30">
        <f t="shared" si="1"/>
        <v>26079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1743</v>
      </c>
      <c r="D51" s="30">
        <f>(Jul!C51*8)+(Aug!C51*7)+(Sep!C51*6)+(Oct!C51*5)+(Nov!C51*4)+(Dec!C51*3)+(Jan!C51*2)+(Feb!C51*1)</f>
        <v>132587</v>
      </c>
      <c r="E51" s="8"/>
      <c r="F51" s="30">
        <f>(Jul!E51*8)+(Aug!E51*7)+(Sep!E51*6)+(Oct!E51*5)+(Nov!E51*4)+(Dec!E51*3)+(Jan!E51*2)+(Feb!E51*1)</f>
        <v>0</v>
      </c>
      <c r="G51" s="8">
        <v>3486</v>
      </c>
      <c r="H51" s="30">
        <f>Jan!H51+G51</f>
        <v>170581</v>
      </c>
      <c r="I51" s="30">
        <f t="shared" si="0"/>
        <v>5229</v>
      </c>
      <c r="J51" s="30">
        <f t="shared" si="1"/>
        <v>303168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21502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4998</v>
      </c>
      <c r="I54" s="30">
        <f t="shared" si="0"/>
        <v>0</v>
      </c>
      <c r="J54" s="30">
        <f t="shared" si="1"/>
        <v>26500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1551</v>
      </c>
      <c r="D55" s="30">
        <f>(Jul!C55*8)+(Aug!C55*7)+(Sep!C55*6)+(Oct!C55*5)+(Nov!C55*4)+(Dec!C55*3)+(Jan!C55*2)+(Feb!C55*1)</f>
        <v>44361</v>
      </c>
      <c r="E55" s="8"/>
      <c r="F55" s="30">
        <f>(Jul!E55*8)+(Aug!E55*7)+(Sep!E55*6)+(Oct!E55*5)+(Nov!E55*4)+(Dec!E55*3)+(Jan!E55*2)+(Feb!E55*1)</f>
        <v>0</v>
      </c>
      <c r="G55" s="8">
        <v>1288</v>
      </c>
      <c r="H55" s="30">
        <f>Jan!H55+G55</f>
        <v>42724</v>
      </c>
      <c r="I55" s="30">
        <f t="shared" si="0"/>
        <v>2839</v>
      </c>
      <c r="J55" s="30">
        <f t="shared" si="1"/>
        <v>87085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4109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1610</v>
      </c>
      <c r="I56" s="30">
        <f t="shared" si="0"/>
        <v>0</v>
      </c>
      <c r="J56" s="30">
        <f t="shared" si="1"/>
        <v>5719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25262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4228</v>
      </c>
      <c r="I57" s="30">
        <f t="shared" si="0"/>
        <v>0</v>
      </c>
      <c r="J57" s="30">
        <f t="shared" si="1"/>
        <v>29490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1334</v>
      </c>
      <c r="D58" s="30">
        <f>(Jul!C58*8)+(Aug!C58*7)+(Sep!C58*6)+(Oct!C58*5)+(Nov!C58*4)+(Dec!C58*3)+(Jan!C58*2)+(Feb!C58*1)</f>
        <v>1334</v>
      </c>
      <c r="E58" s="8"/>
      <c r="F58" s="30">
        <f>(Jul!E58*8)+(Aug!E58*7)+(Sep!E58*6)+(Oct!E58*5)+(Nov!E58*4)+(Dec!E58*3)+(Jan!E58*2)+(Feb!E58*1)</f>
        <v>0</v>
      </c>
      <c r="G58" s="8">
        <v>4285</v>
      </c>
      <c r="H58" s="30">
        <f>Jan!H58+G58</f>
        <v>4285</v>
      </c>
      <c r="I58" s="30">
        <f t="shared" si="0"/>
        <v>5619</v>
      </c>
      <c r="J58" s="30">
        <f t="shared" si="1"/>
        <v>5619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798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527</v>
      </c>
      <c r="I59" s="30">
        <f t="shared" si="0"/>
        <v>0</v>
      </c>
      <c r="J59" s="30">
        <f t="shared" si="1"/>
        <v>1325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587</v>
      </c>
      <c r="D60" s="30">
        <f>(Jul!C60*8)+(Aug!C60*7)+(Sep!C60*6)+(Oct!C60*5)+(Nov!C60*4)+(Dec!C60*3)+(Jan!C60*2)+(Feb!C60*1)</f>
        <v>158306</v>
      </c>
      <c r="E60" s="8"/>
      <c r="F60" s="30">
        <f>(Jul!E60*8)+(Aug!E60*7)+(Sep!E60*6)+(Oct!E60*5)+(Nov!E60*4)+(Dec!E60*3)+(Jan!E60*2)+(Feb!E60*1)</f>
        <v>0</v>
      </c>
      <c r="G60" s="8">
        <v>908</v>
      </c>
      <c r="H60" s="30">
        <f>Jan!H60+G60</f>
        <v>214058</v>
      </c>
      <c r="I60" s="30">
        <f t="shared" si="0"/>
        <v>1495</v>
      </c>
      <c r="J60" s="30">
        <f t="shared" si="1"/>
        <v>372364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2118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2118</v>
      </c>
      <c r="I61" s="30">
        <f t="shared" si="0"/>
        <v>0</v>
      </c>
      <c r="J61" s="30">
        <f t="shared" si="1"/>
        <v>4236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43553</v>
      </c>
      <c r="E63" s="8"/>
      <c r="F63" s="30">
        <f>(Jul!E63*8)+(Aug!E63*7)+(Sep!E63*6)+(Oct!E63*5)+(Nov!E63*4)+(Dec!E63*3)+(Jan!E63*2)+(Feb!E63*1)</f>
        <v>5619</v>
      </c>
      <c r="G63" s="8"/>
      <c r="H63" s="30">
        <f>Jan!H63+G63</f>
        <v>74991</v>
      </c>
      <c r="I63" s="30">
        <f t="shared" si="0"/>
        <v>0</v>
      </c>
      <c r="J63" s="30">
        <f t="shared" si="1"/>
        <v>124163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6354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21995</v>
      </c>
      <c r="I66" s="30">
        <f t="shared" si="2"/>
        <v>0</v>
      </c>
      <c r="J66" s="30">
        <f t="shared" si="3"/>
        <v>28349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7755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4654</v>
      </c>
      <c r="I69" s="30">
        <f t="shared" si="2"/>
        <v>0</v>
      </c>
      <c r="J69" s="30">
        <f t="shared" si="3"/>
        <v>12409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407</v>
      </c>
      <c r="D71" s="30">
        <f>(Jul!C71*8)+(Aug!C71*7)+(Sep!C71*6)+(Oct!C71*5)+(Nov!C71*4)+(Dec!C71*3)+(Jan!C71*2)+(Feb!C71*1)</f>
        <v>9089</v>
      </c>
      <c r="E71" s="8"/>
      <c r="F71" s="30">
        <f>(Jul!E71*8)+(Aug!E71*7)+(Sep!E71*6)+(Oct!E71*5)+(Nov!E71*4)+(Dec!E71*3)+(Jan!E71*2)+(Feb!E71*1)</f>
        <v>0</v>
      </c>
      <c r="G71" s="8">
        <v>2854</v>
      </c>
      <c r="H71" s="30">
        <f>Jan!H71+G71</f>
        <v>38481</v>
      </c>
      <c r="I71" s="30">
        <f t="shared" si="2"/>
        <v>3261</v>
      </c>
      <c r="J71" s="30">
        <f t="shared" si="3"/>
        <v>47570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12378</v>
      </c>
      <c r="D72" s="31">
        <f t="shared" si="4"/>
        <v>281484</v>
      </c>
      <c r="E72" s="31">
        <f t="shared" si="4"/>
        <v>0</v>
      </c>
      <c r="F72" s="31">
        <f t="shared" si="4"/>
        <v>942</v>
      </c>
      <c r="G72" s="31">
        <f t="shared" si="4"/>
        <v>62788</v>
      </c>
      <c r="H72" s="31">
        <f t="shared" si="4"/>
        <v>254346</v>
      </c>
      <c r="I72" s="31">
        <f t="shared" si="4"/>
        <v>75166</v>
      </c>
      <c r="J72" s="31">
        <f t="shared" si="4"/>
        <v>536772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24467</v>
      </c>
      <c r="D73" s="31">
        <f t="shared" si="5"/>
        <v>925382</v>
      </c>
      <c r="E73" s="31">
        <f t="shared" si="5"/>
        <v>0</v>
      </c>
      <c r="F73" s="31">
        <f t="shared" si="5"/>
        <v>11135</v>
      </c>
      <c r="G73" s="31">
        <f t="shared" si="5"/>
        <v>44712</v>
      </c>
      <c r="H73" s="31">
        <f t="shared" si="5"/>
        <v>1095991</v>
      </c>
      <c r="I73" s="31">
        <f t="shared" si="5"/>
        <v>69179</v>
      </c>
      <c r="J73" s="31">
        <f t="shared" si="5"/>
        <v>2032508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36845</v>
      </c>
      <c r="D74" s="30">
        <f>SUM(D72:D73)</f>
        <v>1206866</v>
      </c>
      <c r="E74" s="31">
        <f t="shared" ref="E74:J74" si="6">SUM(E72:E73)</f>
        <v>0</v>
      </c>
      <c r="F74" s="31">
        <f t="shared" si="6"/>
        <v>12077</v>
      </c>
      <c r="G74" s="31">
        <f t="shared" si="6"/>
        <v>107500</v>
      </c>
      <c r="H74" s="31">
        <f t="shared" si="6"/>
        <v>1350337</v>
      </c>
      <c r="I74" s="31">
        <f t="shared" si="6"/>
        <v>144345</v>
      </c>
      <c r="J74" s="31">
        <f t="shared" si="6"/>
        <v>2569280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9" activePane="bottomLeft" state="frozen"/>
      <selection pane="bottomLeft" activeCell="D83" sqref="D83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(Jul!C5*9)+(Aug!C5*8)+(Sep!C5*7)+(Oct!C5*6)+(Nov!C5*5)+(Dec!C5*4)+(Jan!C5*3)+(Feb!C5*2)+(Mar!C5*1)</f>
        <v>0</v>
      </c>
      <c r="E5" s="8"/>
      <c r="F5" s="30">
        <f>(Jul!E5*9)+(Aug!E5*8)+(Sep!E5*7)+(Oct!E5*6)+(Nov!E5*5)+(Dec!E5*4)+(Jan!E5*3)+(Feb!E5*2)+(Mar!E5*1)</f>
        <v>0</v>
      </c>
      <c r="G5" s="8"/>
      <c r="H5" s="30">
        <f>Feb!H5+G5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5747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2585</v>
      </c>
      <c r="I6" s="30">
        <f t="shared" si="0"/>
        <v>0</v>
      </c>
      <c r="J6" s="30">
        <f t="shared" si="1"/>
        <v>8332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3255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576</v>
      </c>
      <c r="I7" s="30">
        <f t="shared" si="0"/>
        <v>0</v>
      </c>
      <c r="J7" s="30">
        <f t="shared" si="1"/>
        <v>3831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6136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6136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4542</v>
      </c>
      <c r="D10" s="30">
        <f>(Jul!C10*9)+(Aug!C10*8)+(Sep!C10*7)+(Oct!C10*6)+(Nov!C10*5)+(Dec!C10*4)+(Jan!C10*3)+(Feb!C10*2)+(Mar!C10*1)</f>
        <v>40588</v>
      </c>
      <c r="E10" s="8"/>
      <c r="F10" s="30">
        <f>(Jul!E10*9)+(Aug!E10*8)+(Sep!E10*7)+(Oct!E10*6)+(Nov!E10*5)+(Dec!E10*4)+(Jan!E10*3)+(Feb!E10*2)+(Mar!E10*1)</f>
        <v>1256</v>
      </c>
      <c r="G10" s="8">
        <v>4183</v>
      </c>
      <c r="H10" s="30">
        <f>Feb!H10+G10</f>
        <v>19029</v>
      </c>
      <c r="I10" s="30">
        <f t="shared" si="0"/>
        <v>8725</v>
      </c>
      <c r="J10" s="30">
        <f t="shared" si="1"/>
        <v>60873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0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30690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8838</v>
      </c>
      <c r="I14" s="30">
        <f t="shared" si="0"/>
        <v>0</v>
      </c>
      <c r="J14" s="30">
        <f t="shared" si="1"/>
        <v>39528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1551</v>
      </c>
      <c r="D15" s="30">
        <f>(Jul!C15*9)+(Aug!C15*8)+(Sep!C15*7)+(Oct!C15*6)+(Nov!C15*5)+(Dec!C15*4)+(Jan!C15*3)+(Feb!C15*2)+(Mar!C15*1)</f>
        <v>1551</v>
      </c>
      <c r="E15" s="8"/>
      <c r="F15" s="30">
        <f>(Jul!E15*9)+(Aug!E15*8)+(Sep!E15*7)+(Oct!E15*6)+(Nov!E15*5)+(Dec!E15*4)+(Jan!E15*3)+(Feb!E15*2)+(Mar!E15*1)</f>
        <v>0</v>
      </c>
      <c r="G15" s="8">
        <v>5416</v>
      </c>
      <c r="H15" s="30">
        <f>Feb!H15+G15</f>
        <v>5416</v>
      </c>
      <c r="I15" s="30">
        <f t="shared" si="0"/>
        <v>6967</v>
      </c>
      <c r="J15" s="30">
        <f t="shared" si="1"/>
        <v>6967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10618</v>
      </c>
      <c r="D16" s="30">
        <f>(Jul!C16*9)+(Aug!C16*8)+(Sep!C16*7)+(Oct!C16*6)+(Nov!C16*5)+(Dec!C16*4)+(Jan!C16*3)+(Feb!C16*2)+(Mar!C16*1)</f>
        <v>229013</v>
      </c>
      <c r="E16" s="8"/>
      <c r="F16" s="30">
        <f>(Jul!E16*9)+(Aug!E16*8)+(Sep!E16*7)+(Oct!E16*6)+(Nov!E16*5)+(Dec!E16*4)+(Jan!E16*3)+(Feb!E16*2)+(Mar!E16*1)</f>
        <v>0</v>
      </c>
      <c r="G16" s="8">
        <v>43110</v>
      </c>
      <c r="H16" s="30">
        <f>Feb!H16+G16</f>
        <v>232250</v>
      </c>
      <c r="I16" s="30">
        <f t="shared" si="0"/>
        <v>53728</v>
      </c>
      <c r="J16" s="30">
        <f t="shared" si="1"/>
        <v>461263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0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587</v>
      </c>
      <c r="D22" s="30">
        <f>(Jul!C22*9)+(Aug!C22*8)+(Sep!C22*7)+(Oct!C22*6)+(Nov!C22*5)+(Dec!C22*4)+(Jan!C22*3)+(Feb!C22*2)+(Mar!C22*1)</f>
        <v>587</v>
      </c>
      <c r="E22" s="8"/>
      <c r="F22" s="30">
        <f>(Jul!E22*9)+(Aug!E22*8)+(Sep!E22*7)+(Oct!E22*6)+(Nov!E22*5)+(Dec!E22*4)+(Jan!E22*3)+(Feb!E22*2)+(Mar!E22*1)</f>
        <v>0</v>
      </c>
      <c r="G22" s="8">
        <v>1620</v>
      </c>
      <c r="H22" s="30">
        <f>Feb!H22+G22</f>
        <v>1620</v>
      </c>
      <c r="I22" s="30">
        <f t="shared" si="0"/>
        <v>2207</v>
      </c>
      <c r="J22" s="30">
        <f t="shared" si="1"/>
        <v>2207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17447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8576</v>
      </c>
      <c r="I24" s="30">
        <f t="shared" si="0"/>
        <v>0</v>
      </c>
      <c r="J24" s="30">
        <f t="shared" si="1"/>
        <v>26023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21652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27429</v>
      </c>
      <c r="I26" s="30">
        <f t="shared" si="0"/>
        <v>0</v>
      </c>
      <c r="J26" s="30">
        <f t="shared" si="1"/>
        <v>49081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2934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505</v>
      </c>
      <c r="I28" s="30">
        <f t="shared" si="0"/>
        <v>0</v>
      </c>
      <c r="J28" s="30">
        <f t="shared" si="1"/>
        <v>3439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1059</v>
      </c>
      <c r="D29" s="30">
        <f>(Jul!C29*9)+(Aug!C29*8)+(Sep!C29*7)+(Oct!C29*6)+(Nov!C29*5)+(Dec!C29*4)+(Jan!C29*3)+(Feb!C29*2)+(Mar!C29*1)</f>
        <v>1059</v>
      </c>
      <c r="E29" s="8"/>
      <c r="F29" s="30">
        <f>(Jul!E29*9)+(Aug!E29*8)+(Sep!E29*7)+(Oct!E29*6)+(Nov!E29*5)+(Dec!E29*4)+(Jan!E29*3)+(Feb!E29*2)+(Mar!E29*1)</f>
        <v>0</v>
      </c>
      <c r="G29" s="8">
        <v>21075</v>
      </c>
      <c r="H29" s="30">
        <f>Feb!H29+G29</f>
        <v>21075</v>
      </c>
      <c r="I29" s="30">
        <f t="shared" si="0"/>
        <v>22134</v>
      </c>
      <c r="J29" s="30">
        <f t="shared" si="1"/>
        <v>22134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0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931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1851</v>
      </c>
      <c r="I31" s="30">
        <f t="shared" si="0"/>
        <v>0</v>
      </c>
      <c r="J31" s="30">
        <f t="shared" si="1"/>
        <v>2782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10075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8863</v>
      </c>
      <c r="I32" s="30">
        <f t="shared" si="0"/>
        <v>0</v>
      </c>
      <c r="J32" s="30">
        <f t="shared" si="1"/>
        <v>18938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71301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123826</v>
      </c>
      <c r="I33" s="30">
        <f t="shared" si="0"/>
        <v>0</v>
      </c>
      <c r="J33" s="30">
        <f t="shared" si="1"/>
        <v>195127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9338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6673</v>
      </c>
      <c r="I34" s="30">
        <f t="shared" si="0"/>
        <v>0</v>
      </c>
      <c r="J34" s="30">
        <f t="shared" si="1"/>
        <v>16011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18408</v>
      </c>
      <c r="E35" s="8"/>
      <c r="F35" s="30">
        <f>(Jul!E35*9)+(Aug!E35*8)+(Sep!E35*7)+(Oct!E35*6)+(Nov!E35*5)+(Dec!E35*4)+(Jan!E35*3)+(Feb!E35*2)+(Mar!E35*1)</f>
        <v>6304</v>
      </c>
      <c r="G35" s="8"/>
      <c r="H35" s="30">
        <f>Feb!H35+G35</f>
        <v>15875</v>
      </c>
      <c r="I35" s="30">
        <f t="shared" si="0"/>
        <v>0</v>
      </c>
      <c r="J35" s="30">
        <f t="shared" si="1"/>
        <v>40587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25886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41909</v>
      </c>
      <c r="I37" s="30">
        <f t="shared" si="0"/>
        <v>0</v>
      </c>
      <c r="J37" s="30">
        <f t="shared" si="1"/>
        <v>67795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690</v>
      </c>
      <c r="D39" s="30">
        <f>(Jul!C39*9)+(Aug!C39*8)+(Sep!C39*7)+(Oct!C39*6)+(Nov!C39*5)+(Dec!C39*4)+(Jan!C39*3)+(Feb!C39*2)+(Mar!C39*1)</f>
        <v>128222</v>
      </c>
      <c r="E39" s="8"/>
      <c r="F39" s="30">
        <f>(Jul!E39*9)+(Aug!E39*8)+(Sep!E39*7)+(Oct!E39*6)+(Nov!E39*5)+(Dec!E39*4)+(Jan!E39*3)+(Feb!E39*2)+(Mar!E39*1)</f>
        <v>0</v>
      </c>
      <c r="G39" s="8">
        <v>4143</v>
      </c>
      <c r="H39" s="30">
        <f>Feb!H39+G39</f>
        <v>113820</v>
      </c>
      <c r="I39" s="30">
        <f t="shared" si="0"/>
        <v>4833</v>
      </c>
      <c r="J39" s="30">
        <f t="shared" si="1"/>
        <v>242042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8430</v>
      </c>
      <c r="D42" s="30">
        <f>(Jul!C42*9)+(Aug!C42*8)+(Sep!C42*7)+(Oct!C42*6)+(Nov!C42*5)+(Dec!C42*4)+(Jan!C42*3)+(Feb!C42*2)+(Mar!C42*1)</f>
        <v>68520</v>
      </c>
      <c r="E42" s="8"/>
      <c r="F42" s="30">
        <f>(Jul!E42*9)+(Aug!E42*8)+(Sep!E42*7)+(Oct!E42*6)+(Nov!E42*5)+(Dec!E42*4)+(Jan!E42*3)+(Feb!E42*2)+(Mar!E42*1)</f>
        <v>0</v>
      </c>
      <c r="G42" s="8">
        <v>31373</v>
      </c>
      <c r="H42" s="30">
        <f>Feb!H42+G42</f>
        <v>69471</v>
      </c>
      <c r="I42" s="30">
        <f t="shared" si="0"/>
        <v>39803</v>
      </c>
      <c r="J42" s="30">
        <f t="shared" si="1"/>
        <v>137991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1020</v>
      </c>
      <c r="D43" s="30">
        <f>(Jul!C43*9)+(Aug!C43*8)+(Sep!C43*7)+(Oct!C43*6)+(Nov!C43*5)+(Dec!C43*4)+(Jan!C43*3)+(Feb!C43*2)+(Mar!C43*1)</f>
        <v>69099</v>
      </c>
      <c r="E43" s="8"/>
      <c r="F43" s="30">
        <f>(Jul!E43*9)+(Aug!E43*8)+(Sep!E43*7)+(Oct!E43*6)+(Nov!E43*5)+(Dec!E43*4)+(Jan!E43*3)+(Feb!E43*2)+(Mar!E43*1)</f>
        <v>0</v>
      </c>
      <c r="G43" s="8">
        <v>726</v>
      </c>
      <c r="H43" s="30">
        <f>Feb!H43+G43</f>
        <v>36974</v>
      </c>
      <c r="I43" s="30">
        <f t="shared" si="0"/>
        <v>1746</v>
      </c>
      <c r="J43" s="30">
        <f t="shared" si="1"/>
        <v>106073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54998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29668</v>
      </c>
      <c r="I44" s="30">
        <f t="shared" si="0"/>
        <v>0</v>
      </c>
      <c r="J44" s="30">
        <f t="shared" si="1"/>
        <v>84666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133</v>
      </c>
      <c r="D47" s="30">
        <f>(Jul!C47*9)+(Aug!C47*8)+(Sep!C47*7)+(Oct!C47*6)+(Nov!C47*5)+(Dec!C47*4)+(Jan!C47*3)+(Feb!C47*2)+(Mar!C47*1)</f>
        <v>44981</v>
      </c>
      <c r="E47" s="8"/>
      <c r="F47" s="30">
        <f>(Jul!E47*9)+(Aug!E47*8)+(Sep!E47*7)+(Oct!E47*6)+(Nov!E47*5)+(Dec!E47*4)+(Jan!E47*3)+(Feb!E47*2)+(Mar!E47*1)</f>
        <v>0</v>
      </c>
      <c r="G47" s="8">
        <v>532</v>
      </c>
      <c r="H47" s="30">
        <f>Feb!H47+G47</f>
        <v>46373</v>
      </c>
      <c r="I47" s="30">
        <f t="shared" si="0"/>
        <v>665</v>
      </c>
      <c r="J47" s="30">
        <f t="shared" si="1"/>
        <v>91354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56007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17104</v>
      </c>
      <c r="I48" s="30">
        <f t="shared" si="0"/>
        <v>0</v>
      </c>
      <c r="J48" s="30">
        <f t="shared" si="1"/>
        <v>73111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439</v>
      </c>
      <c r="D49" s="30">
        <f>(Jul!C49*9)+(Aug!C49*8)+(Sep!C49*7)+(Oct!C49*6)+(Nov!C49*5)+(Dec!C49*4)+(Jan!C49*3)+(Feb!C49*2)+(Mar!C49*1)</f>
        <v>17469</v>
      </c>
      <c r="E49" s="8"/>
      <c r="F49" s="30">
        <f>(Jul!E49*9)+(Aug!E49*8)+(Sep!E49*7)+(Oct!E49*6)+(Nov!E49*5)+(Dec!E49*4)+(Jan!E49*3)+(Feb!E49*2)+(Mar!E49*1)</f>
        <v>0</v>
      </c>
      <c r="G49" s="8">
        <v>8767</v>
      </c>
      <c r="H49" s="30">
        <f>Feb!H49+G49</f>
        <v>29977</v>
      </c>
      <c r="I49" s="30">
        <f t="shared" si="0"/>
        <v>9206</v>
      </c>
      <c r="J49" s="30">
        <f t="shared" si="1"/>
        <v>47446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12323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15749</v>
      </c>
      <c r="I50" s="30">
        <f t="shared" si="0"/>
        <v>0</v>
      </c>
      <c r="J50" s="30">
        <f t="shared" si="1"/>
        <v>28072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1243</v>
      </c>
      <c r="D51" s="30">
        <f>(Jul!C51*9)+(Aug!C51*8)+(Sep!C51*7)+(Oct!C51*6)+(Nov!C51*5)+(Dec!C51*4)+(Jan!C51*3)+(Feb!C51*2)+(Mar!C51*1)</f>
        <v>161950</v>
      </c>
      <c r="E51" s="8"/>
      <c r="F51" s="30">
        <f>(Jul!E51*9)+(Aug!E51*8)+(Sep!E51*7)+(Oct!E51*6)+(Nov!E51*5)+(Dec!E51*4)+(Jan!E51*3)+(Feb!E51*2)+(Mar!E51*1)</f>
        <v>0</v>
      </c>
      <c r="G51" s="8">
        <v>433</v>
      </c>
      <c r="H51" s="30">
        <f>Feb!H51+G51</f>
        <v>171014</v>
      </c>
      <c r="I51" s="30">
        <f t="shared" si="0"/>
        <v>1676</v>
      </c>
      <c r="J51" s="30">
        <f t="shared" si="1"/>
        <v>332964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1162</v>
      </c>
      <c r="D54" s="30">
        <f>(Jul!C54*9)+(Aug!C54*8)+(Sep!C54*7)+(Oct!C54*6)+(Nov!C54*5)+(Dec!C54*4)+(Jan!C54*3)+(Feb!C54*2)+(Mar!C54*1)</f>
        <v>27313</v>
      </c>
      <c r="E54" s="8"/>
      <c r="F54" s="30">
        <f>(Jul!E54*9)+(Aug!E54*8)+(Sep!E54*7)+(Oct!E54*6)+(Nov!E54*5)+(Dec!E54*4)+(Jan!E54*3)+(Feb!E54*2)+(Mar!E54*1)</f>
        <v>0</v>
      </c>
      <c r="G54" s="8">
        <v>1494</v>
      </c>
      <c r="H54" s="30">
        <f>Feb!H54+G54</f>
        <v>6492</v>
      </c>
      <c r="I54" s="30">
        <f t="shared" si="0"/>
        <v>2656</v>
      </c>
      <c r="J54" s="30">
        <f t="shared" si="1"/>
        <v>33805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56280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42724</v>
      </c>
      <c r="I55" s="30">
        <f t="shared" si="0"/>
        <v>0</v>
      </c>
      <c r="J55" s="30">
        <f t="shared" si="1"/>
        <v>99004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4696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1610</v>
      </c>
      <c r="I56" s="30">
        <f t="shared" si="0"/>
        <v>0</v>
      </c>
      <c r="J56" s="30">
        <f t="shared" si="1"/>
        <v>6306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1680</v>
      </c>
      <c r="D57" s="30">
        <f>(Jul!C57*9)+(Aug!C57*8)+(Sep!C57*7)+(Oct!C57*6)+(Nov!C57*5)+(Dec!C57*4)+(Jan!C57*3)+(Feb!C57*2)+(Mar!C57*1)</f>
        <v>31681</v>
      </c>
      <c r="E57" s="8"/>
      <c r="F57" s="30">
        <f>(Jul!E57*9)+(Aug!E57*8)+(Sep!E57*7)+(Oct!E57*6)+(Nov!E57*5)+(Dec!E57*4)+(Jan!E57*3)+(Feb!E57*2)+(Mar!E57*1)</f>
        <v>0</v>
      </c>
      <c r="G57" s="8">
        <v>1573</v>
      </c>
      <c r="H57" s="30">
        <f>Feb!H57+G57</f>
        <v>5801</v>
      </c>
      <c r="I57" s="30">
        <f t="shared" si="0"/>
        <v>3253</v>
      </c>
      <c r="J57" s="30">
        <f t="shared" si="1"/>
        <v>37482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2668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4285</v>
      </c>
      <c r="I58" s="30">
        <f t="shared" si="0"/>
        <v>0</v>
      </c>
      <c r="J58" s="30">
        <f t="shared" si="1"/>
        <v>6953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931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527</v>
      </c>
      <c r="I59" s="30">
        <f t="shared" si="0"/>
        <v>0</v>
      </c>
      <c r="J59" s="30">
        <f t="shared" si="1"/>
        <v>1458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194030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214058</v>
      </c>
      <c r="I60" s="30">
        <f t="shared" si="0"/>
        <v>0</v>
      </c>
      <c r="J60" s="30">
        <f t="shared" si="1"/>
        <v>408088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3177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2118</v>
      </c>
      <c r="I61" s="30">
        <f t="shared" si="0"/>
        <v>0</v>
      </c>
      <c r="J61" s="30">
        <f t="shared" si="1"/>
        <v>5295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5443</v>
      </c>
      <c r="D63" s="30">
        <f>(Jul!C63*9)+(Aug!C63*8)+(Sep!C63*7)+(Oct!C63*6)+(Nov!C63*5)+(Dec!C63*4)+(Jan!C63*3)+(Feb!C63*2)+(Mar!C63*1)</f>
        <v>56638</v>
      </c>
      <c r="E63" s="8"/>
      <c r="F63" s="30">
        <f>(Jul!E63*9)+(Aug!E63*8)+(Sep!E63*7)+(Oct!E63*6)+(Nov!E63*5)+(Dec!E63*4)+(Jan!E63*3)+(Feb!E63*2)+(Mar!E63*1)</f>
        <v>6628</v>
      </c>
      <c r="G63" s="8">
        <v>4664</v>
      </c>
      <c r="H63" s="30">
        <f>Feb!H63+G63</f>
        <v>79655</v>
      </c>
      <c r="I63" s="30">
        <f t="shared" si="0"/>
        <v>10107</v>
      </c>
      <c r="J63" s="30">
        <f t="shared" si="1"/>
        <v>142921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7413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21995</v>
      </c>
      <c r="I66" s="30">
        <f t="shared" si="2"/>
        <v>0</v>
      </c>
      <c r="J66" s="30">
        <f t="shared" si="3"/>
        <v>29408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9306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4654</v>
      </c>
      <c r="I69" s="30">
        <f t="shared" si="2"/>
        <v>0</v>
      </c>
      <c r="J69" s="30">
        <f t="shared" si="3"/>
        <v>13960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1447</v>
      </c>
      <c r="D71" s="30">
        <f>(Jul!C71*9)+(Aug!C71*8)+(Sep!C71*7)+(Oct!C71*6)+(Nov!C71*5)+(Dec!C71*4)+(Jan!C71*3)+(Feb!C71*2)+(Mar!C71*1)</f>
        <v>12390</v>
      </c>
      <c r="E71" s="8"/>
      <c r="F71" s="30">
        <f>(Jul!E71*9)+(Aug!E71*8)+(Sep!E71*7)+(Oct!E71*6)+(Nov!E71*5)+(Dec!E71*4)+(Jan!E71*3)+(Feb!E71*2)+(Mar!E71*1)</f>
        <v>0</v>
      </c>
      <c r="G71" s="8">
        <v>1591</v>
      </c>
      <c r="H71" s="30">
        <f>Feb!H71+G71</f>
        <v>40072</v>
      </c>
      <c r="I71" s="30">
        <f t="shared" si="2"/>
        <v>3038</v>
      </c>
      <c r="J71" s="30">
        <f t="shared" si="3"/>
        <v>52462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18357</v>
      </c>
      <c r="D72" s="31">
        <f t="shared" si="4"/>
        <v>361590</v>
      </c>
      <c r="E72" s="31">
        <f t="shared" si="4"/>
        <v>0</v>
      </c>
      <c r="F72" s="31">
        <f t="shared" si="4"/>
        <v>1256</v>
      </c>
      <c r="G72" s="31">
        <f t="shared" si="4"/>
        <v>75404</v>
      </c>
      <c r="H72" s="31">
        <f t="shared" si="4"/>
        <v>329750</v>
      </c>
      <c r="I72" s="31">
        <f t="shared" si="4"/>
        <v>93761</v>
      </c>
      <c r="J72" s="31">
        <f t="shared" si="4"/>
        <v>692596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21687</v>
      </c>
      <c r="D73" s="31">
        <f t="shared" si="5"/>
        <v>1155100</v>
      </c>
      <c r="E73" s="31">
        <f t="shared" si="5"/>
        <v>0</v>
      </c>
      <c r="F73" s="31">
        <f t="shared" si="5"/>
        <v>12932</v>
      </c>
      <c r="G73" s="31">
        <f t="shared" si="5"/>
        <v>55296</v>
      </c>
      <c r="H73" s="31">
        <f t="shared" si="5"/>
        <v>1151287</v>
      </c>
      <c r="I73" s="31">
        <f t="shared" si="5"/>
        <v>76983</v>
      </c>
      <c r="J73" s="31">
        <f t="shared" si="5"/>
        <v>2319319</v>
      </c>
    </row>
    <row r="74" spans="1:13" s="3" customFormat="1" ht="15.75" customHeight="1" x14ac:dyDescent="0.2">
      <c r="A74" s="17" t="s">
        <v>87</v>
      </c>
      <c r="B74" s="2"/>
      <c r="C74" s="31">
        <f>SUM(C72:C73)</f>
        <v>40044</v>
      </c>
      <c r="D74" s="31">
        <f t="shared" ref="D74:J74" si="6">SUM(D72:D73)</f>
        <v>1516690</v>
      </c>
      <c r="E74" s="31">
        <f t="shared" si="6"/>
        <v>0</v>
      </c>
      <c r="F74" s="31">
        <f t="shared" si="6"/>
        <v>14188</v>
      </c>
      <c r="G74" s="31">
        <f t="shared" si="6"/>
        <v>130700</v>
      </c>
      <c r="H74" s="31">
        <f t="shared" si="6"/>
        <v>1481037</v>
      </c>
      <c r="I74" s="31">
        <f t="shared" si="6"/>
        <v>170744</v>
      </c>
      <c r="J74" s="31">
        <f t="shared" si="6"/>
        <v>3011915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96A0E7-BDB6-40B1-8DF4-0187DFF55589}"/>
</file>

<file path=customXml/itemProps2.xml><?xml version="1.0" encoding="utf-8"?>
<ds:datastoreItem xmlns:ds="http://schemas.openxmlformats.org/officeDocument/2006/customXml" ds:itemID="{4D0E6FA3-8950-4232-AAFB-127DFFBC3BB0}"/>
</file>

<file path=customXml/itemProps3.xml><?xml version="1.0" encoding="utf-8"?>
<ds:datastoreItem xmlns:ds="http://schemas.openxmlformats.org/officeDocument/2006/customXml" ds:itemID="{BA729F34-6F60-469C-9220-45406D055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Falk, Jonathan, VSOPITT</cp:lastModifiedBy>
  <cp:lastPrinted>2011-06-21T11:00:53Z</cp:lastPrinted>
  <dcterms:created xsi:type="dcterms:W3CDTF">2005-09-22T19:10:16Z</dcterms:created>
  <dcterms:modified xsi:type="dcterms:W3CDTF">2016-07-08T15:17:46Z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