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1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</sheets>
  <definedNames>
    <definedName name="CellHasFormula">GET.CELL(48,INDIRECT("rc",FALSE))</definedName>
    <definedName name="_xlnm.Print_Area" localSheetId="1">'Aug'!$A$1:$J$77</definedName>
  </definedNames>
  <calcPr fullCalcOnLoad="1"/>
</workbook>
</file>

<file path=xl/sharedStrings.xml><?xml version="1.0" encoding="utf-8"?>
<sst xmlns="http://schemas.openxmlformats.org/spreadsheetml/2006/main" count="1788" uniqueCount="141">
  <si>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</si>
  <si>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</si>
  <si>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</si>
  <si>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</si>
  <si>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</si>
  <si>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</si>
  <si>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</si>
  <si>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</si>
  <si>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</si>
  <si>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</si>
  <si>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</si>
  <si>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</si>
  <si>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</si>
  <si>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</si>
  <si>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</si>
  <si>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</si>
  <si>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</si>
  <si>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</si>
  <si>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</si>
  <si>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</si>
  <si>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</si>
  <si>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</si>
  <si>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</si>
  <si>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</si>
  <si>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</si>
  <si>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</si>
  <si>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</si>
  <si>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</si>
  <si>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</si>
  <si>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</si>
  <si>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</si>
  <si>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</si>
  <si>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</si>
  <si>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</si>
  <si>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</si>
  <si>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</si>
  <si>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</si>
  <si>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</si>
  <si>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</si>
  <si>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</si>
  <si>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</si>
  <si>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</si>
  <si>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</si>
  <si>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</si>
  <si>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</si>
  <si>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</si>
  <si>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</si>
  <si>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</si>
  <si>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</si>
  <si>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</si>
  <si>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</si>
  <si>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</si>
  <si>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</si>
  <si>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</si>
  <si>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</si>
  <si>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</si>
  <si>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</si>
  <si>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</si>
  <si>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</si>
  <si>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</si>
  <si>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</si>
  <si>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</si>
  <si>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</si>
  <si>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</si>
  <si>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</si>
  <si>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</si>
  <si>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</si>
  <si>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</si>
  <si>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</si>
  <si>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</si>
  <si>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</si>
  <si>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</si>
  <si>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</si>
  <si>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</si>
  <si>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</si>
  <si>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</si>
  <si>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</si>
  <si>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</si>
  <si>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</si>
  <si>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</si>
  <si>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</si>
  <si>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</si>
  <si>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</si>
  <si>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</si>
  <si>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</si>
  <si>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</si>
  <si>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</si>
  <si>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</si>
  <si>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</si>
  <si>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</si>
  <si>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</si>
  <si>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</si>
  <si>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</si>
  <si>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</si>
  <si>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</si>
  <si>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</si>
  <si>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</si>
  <si>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</si>
  <si>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</si>
  <si>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</si>
  <si>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</si>
  <si>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</si>
  <si>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</si>
  <si>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</si>
  <si>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</si>
  <si>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</si>
  <si>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</si>
  <si>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</si>
  <si>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</si>
  <si>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</si>
  <si>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</si>
  <si>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</si>
  <si>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</si>
  <si>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</si>
  <si>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</si>
  <si>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</si>
  <si>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</si>
  <si>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</si>
  <si>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</si>
  <si>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</si>
  <si>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</si>
  <si>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</si>
  <si>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</si>
  <si>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</si>
  <si>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</si>
  <si>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</si>
  <si>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</si>
  <si>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</si>
  <si>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 xml:space="preserve">                  JULY </t>
  </si>
  <si>
    <t xml:space="preserve">           AUGUST</t>
  </si>
  <si>
    <t xml:space="preserve">        SEPTEMBER</t>
  </si>
  <si>
    <t xml:space="preserve">          OCTOBER</t>
  </si>
  <si>
    <t xml:space="preserve">         NOVEMBER </t>
  </si>
  <si>
    <t xml:space="preserve">      DECEMBER </t>
  </si>
  <si>
    <t xml:space="preserve">        JANUARY</t>
  </si>
  <si>
    <t xml:space="preserve">         FEBRUARY</t>
  </si>
  <si>
    <t xml:space="preserve">        MARCH </t>
  </si>
  <si>
    <t xml:space="preserve">       APRIL</t>
  </si>
  <si>
    <t xml:space="preserve">                MAY</t>
  </si>
  <si>
    <t xml:space="preserve">              JUNE </t>
  </si>
  <si>
    <t>DAV - MONTHLY CLAIMS AWARD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</si>
</sst>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m/d/yyyy"/>
    <numFmt numFmtId="166" formatCode="[$-F800]dddd\,\ mmmm\ dd\,\ yyyy"/>
  </numFmts>
  <fonts count="47">
    <font>
      <sz val="10"/>
      <name val="Arial"/>
      <family val="0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3" fontId="44" fillId="0" borderId="10" xfId="0" applyNumberFormat="1" applyFont="1" applyFill="1" applyBorder="1" applyAlignment="1" applyProtection="1">
      <alignment/>
      <protection/>
    </xf>
    <xf numFmtId="3" fontId="44" fillId="0" borderId="10" xfId="0" applyNumberFormat="1" applyFont="1" applyBorder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10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20.28125" style="1" customWidth="1"/>
    <col min="2" max="2" width="8.7109375" style="1" customWidth="1"/>
    <col min="3" max="3" width="15.7109375" style="1" customWidth="1"/>
    <col min="4" max="4" width="15.7109375" style="20" customWidth="1"/>
    <col min="5" max="5" width="15.7109375" style="1" customWidth="1"/>
    <col min="6" max="6" width="15.7109375" style="20" customWidth="1"/>
    <col min="7" max="7" width="15.7109375" style="1" customWidth="1"/>
    <col min="8" max="10" width="15.7109375" style="20" customWidth="1"/>
    <col min="11" max="16384" width="9.140625" style="1" customWidth="1"/>
  </cols>
  <sheetData>
    <row r="1" spans="1:10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ht="12.75">
      <c r="A2" s="1" t="s">
        <v>128</v>
      </c>
    </row>
    <row r="3" spans="1:10" s="3" customFormat="1" ht="12.75">
      <c r="A3" s="12"/>
      <c r="B3" s="12"/>
      <c r="C3" s="12"/>
      <c r="D3" s="21"/>
      <c r="E3" s="12"/>
      <c r="F3" s="21"/>
      <c r="G3" s="12"/>
      <c r="H3" s="21"/>
      <c r="I3" s="21"/>
      <c r="J3" s="21"/>
    </row>
    <row r="4" spans="1:10" s="4" customFormat="1" ht="20.25" customHeight="1">
      <c r="A4" s="13" t="s">
        <v>0</v>
      </c>
      <c r="B4" s="13" t="s">
        <v>1</v>
      </c>
      <c r="C4" s="13" t="s">
        <v>2</v>
      </c>
      <c r="D4" s="22" t="s">
        <v>11</v>
      </c>
      <c r="E4" s="13" t="s">
        <v>12</v>
      </c>
      <c r="F4" s="22" t="s">
        <v>14</v>
      </c>
      <c r="G4" s="13" t="s">
        <v>127</v>
      </c>
      <c r="H4" s="22" t="s">
        <v>90</v>
      </c>
      <c r="I4" s="22" t="s">
        <v>16</v>
      </c>
      <c r="J4" s="22" t="s">
        <v>111</v>
      </c>
    </row>
    <row r="5" spans="1:10" s="10" customFormat="1" ht="15.75" customHeight="1">
      <c r="A5" s="14" t="s">
        <v>21</v>
      </c>
      <c r="B5" s="15" t="s">
        <v>22</v>
      </c>
      <c r="C5" s="7">
        <v>440</v>
      </c>
      <c r="D5" s="23">
        <f aca="true" t="shared" si="0" ref="D5:D69">SUM(C5*12)</f>
        <v>5280</v>
      </c>
      <c r="E5" s="7">
        <v>0</v>
      </c>
      <c r="F5" s="23">
        <f aca="true" t="shared" si="1" ref="F5:F69">SUM(E5*12)</f>
        <v>0</v>
      </c>
      <c r="G5" s="7">
        <v>5678</v>
      </c>
      <c r="H5" s="23">
        <f>SUM(G5*1)</f>
        <v>5678</v>
      </c>
      <c r="I5" s="23">
        <f aca="true" t="shared" si="2" ref="I5:I36">SUM(C5,E5,G5)</f>
        <v>6118</v>
      </c>
      <c r="J5" s="23">
        <f>SUM(D5+F5+H5)</f>
        <v>10958</v>
      </c>
    </row>
    <row r="6" spans="1:10" s="10" customFormat="1" ht="15.75" customHeight="1">
      <c r="A6" s="14" t="s">
        <v>23</v>
      </c>
      <c r="B6" s="15" t="s">
        <v>22</v>
      </c>
      <c r="C6" s="7">
        <v>0</v>
      </c>
      <c r="D6" s="23">
        <f t="shared" si="0"/>
        <v>0</v>
      </c>
      <c r="E6" s="7">
        <v>0</v>
      </c>
      <c r="F6" s="23">
        <f t="shared" si="1"/>
        <v>0</v>
      </c>
      <c r="G6" s="7">
        <v>0</v>
      </c>
      <c r="H6" s="23">
        <f aca="true" t="shared" si="3" ref="H6:H69">SUM(G6*1)</f>
        <v>0</v>
      </c>
      <c r="I6" s="23">
        <f t="shared" si="2"/>
        <v>0</v>
      </c>
      <c r="J6" s="23">
        <f aca="true" t="shared" si="4" ref="J6:J69">SUM(D6+F6+H6)</f>
        <v>0</v>
      </c>
    </row>
    <row r="7" spans="1:10" ht="15.75" customHeight="1">
      <c r="A7" s="16" t="s">
        <v>24</v>
      </c>
      <c r="B7" s="17" t="s">
        <v>22</v>
      </c>
      <c r="C7" s="7">
        <v>0</v>
      </c>
      <c r="D7" s="23">
        <f t="shared" si="0"/>
        <v>0</v>
      </c>
      <c r="E7" s="7">
        <v>0</v>
      </c>
      <c r="F7" s="23">
        <f t="shared" si="1"/>
        <v>0</v>
      </c>
      <c r="G7" s="7">
        <v>0</v>
      </c>
      <c r="H7" s="23">
        <f t="shared" si="3"/>
        <v>0</v>
      </c>
      <c r="I7" s="24">
        <f t="shared" si="2"/>
        <v>0</v>
      </c>
      <c r="J7" s="23">
        <f t="shared" si="4"/>
        <v>0</v>
      </c>
    </row>
    <row r="8" spans="1:10" s="10" customFormat="1" ht="15.75" customHeight="1">
      <c r="A8" s="14" t="s">
        <v>25</v>
      </c>
      <c r="B8" s="15" t="s">
        <v>22</v>
      </c>
      <c r="C8" s="7">
        <v>0</v>
      </c>
      <c r="D8" s="23">
        <f t="shared" si="0"/>
        <v>0</v>
      </c>
      <c r="E8" s="7">
        <v>0</v>
      </c>
      <c r="F8" s="23">
        <f t="shared" si="1"/>
        <v>0</v>
      </c>
      <c r="G8" s="7">
        <v>0</v>
      </c>
      <c r="H8" s="23">
        <f t="shared" si="3"/>
        <v>0</v>
      </c>
      <c r="I8" s="23">
        <f t="shared" si="2"/>
        <v>0</v>
      </c>
      <c r="J8" s="23">
        <f t="shared" si="4"/>
        <v>0</v>
      </c>
    </row>
    <row r="9" spans="1:10" ht="15.75" customHeight="1">
      <c r="A9" s="16" t="s">
        <v>27</v>
      </c>
      <c r="B9" s="17" t="s">
        <v>22</v>
      </c>
      <c r="C9" s="7">
        <v>129</v>
      </c>
      <c r="D9" s="23">
        <f t="shared" si="0"/>
        <v>1548</v>
      </c>
      <c r="E9" s="7">
        <v>0</v>
      </c>
      <c r="F9" s="23">
        <f t="shared" si="1"/>
        <v>0</v>
      </c>
      <c r="G9" s="7">
        <v>2427</v>
      </c>
      <c r="H9" s="23">
        <f t="shared" si="3"/>
        <v>2427</v>
      </c>
      <c r="I9" s="24">
        <f t="shared" si="2"/>
        <v>2556</v>
      </c>
      <c r="J9" s="23">
        <f t="shared" si="4"/>
        <v>3975</v>
      </c>
    </row>
    <row r="10" spans="1:10" ht="15.75" customHeight="1">
      <c r="A10" s="16" t="s">
        <v>30</v>
      </c>
      <c r="B10" s="17" t="s">
        <v>22</v>
      </c>
      <c r="C10" s="7">
        <v>129</v>
      </c>
      <c r="D10" s="23">
        <f t="shared" si="0"/>
        <v>1548</v>
      </c>
      <c r="E10" s="7">
        <v>0</v>
      </c>
      <c r="F10" s="23">
        <f t="shared" si="1"/>
        <v>0</v>
      </c>
      <c r="G10" s="7">
        <v>2796</v>
      </c>
      <c r="H10" s="23">
        <f t="shared" si="3"/>
        <v>2796</v>
      </c>
      <c r="I10" s="24">
        <f t="shared" si="2"/>
        <v>2925</v>
      </c>
      <c r="J10" s="23">
        <f t="shared" si="4"/>
        <v>4344</v>
      </c>
    </row>
    <row r="11" spans="1:10" ht="15.75" customHeight="1">
      <c r="A11" s="16" t="s">
        <v>31</v>
      </c>
      <c r="B11" s="17" t="s">
        <v>22</v>
      </c>
      <c r="C11" s="7">
        <v>0</v>
      </c>
      <c r="D11" s="23">
        <f t="shared" si="0"/>
        <v>0</v>
      </c>
      <c r="E11" s="7">
        <v>0</v>
      </c>
      <c r="F11" s="23">
        <f t="shared" si="1"/>
        <v>0</v>
      </c>
      <c r="G11" s="7">
        <v>0</v>
      </c>
      <c r="H11" s="23">
        <f t="shared" si="3"/>
        <v>0</v>
      </c>
      <c r="I11" s="24">
        <f t="shared" si="2"/>
        <v>0</v>
      </c>
      <c r="J11" s="23">
        <f t="shared" si="4"/>
        <v>0</v>
      </c>
    </row>
    <row r="12" spans="1:10" s="10" customFormat="1" ht="15.75" customHeight="1">
      <c r="A12" s="14" t="s">
        <v>36</v>
      </c>
      <c r="B12" s="15" t="s">
        <v>22</v>
      </c>
      <c r="C12" s="7">
        <v>0</v>
      </c>
      <c r="D12" s="23">
        <f t="shared" si="0"/>
        <v>0</v>
      </c>
      <c r="E12" s="7">
        <v>0</v>
      </c>
      <c r="F12" s="23">
        <f t="shared" si="1"/>
        <v>0</v>
      </c>
      <c r="G12" s="7">
        <v>0</v>
      </c>
      <c r="H12" s="23">
        <f t="shared" si="3"/>
        <v>0</v>
      </c>
      <c r="I12" s="23">
        <f t="shared" si="2"/>
        <v>0</v>
      </c>
      <c r="J12" s="23">
        <f t="shared" si="4"/>
        <v>0</v>
      </c>
    </row>
    <row r="13" spans="1:10" ht="15.75" customHeight="1">
      <c r="A13" s="16" t="s">
        <v>37</v>
      </c>
      <c r="B13" s="17" t="s">
        <v>22</v>
      </c>
      <c r="C13" s="7">
        <v>0</v>
      </c>
      <c r="D13" s="23">
        <f t="shared" si="0"/>
        <v>0</v>
      </c>
      <c r="E13" s="7">
        <v>0</v>
      </c>
      <c r="F13" s="23">
        <f t="shared" si="1"/>
        <v>0</v>
      </c>
      <c r="G13" s="7">
        <v>0</v>
      </c>
      <c r="H13" s="23">
        <f t="shared" si="3"/>
        <v>0</v>
      </c>
      <c r="I13" s="24">
        <f t="shared" si="2"/>
        <v>0</v>
      </c>
      <c r="J13" s="23">
        <f t="shared" si="4"/>
        <v>0</v>
      </c>
    </row>
    <row r="14" spans="1:10" ht="15.75" customHeight="1">
      <c r="A14" s="16" t="s">
        <v>40</v>
      </c>
      <c r="B14" s="17" t="s">
        <v>22</v>
      </c>
      <c r="C14" s="7">
        <v>888</v>
      </c>
      <c r="D14" s="23">
        <f t="shared" si="0"/>
        <v>10656</v>
      </c>
      <c r="E14" s="7">
        <v>0</v>
      </c>
      <c r="F14" s="23">
        <f t="shared" si="1"/>
        <v>0</v>
      </c>
      <c r="G14" s="7">
        <v>10586</v>
      </c>
      <c r="H14" s="23">
        <f t="shared" si="3"/>
        <v>10586</v>
      </c>
      <c r="I14" s="24">
        <f t="shared" si="2"/>
        <v>11474</v>
      </c>
      <c r="J14" s="23">
        <f t="shared" si="4"/>
        <v>21242</v>
      </c>
    </row>
    <row r="15" spans="1:10" ht="15.75" customHeight="1">
      <c r="A15" s="16" t="s">
        <v>44</v>
      </c>
      <c r="B15" s="17" t="s">
        <v>22</v>
      </c>
      <c r="C15" s="7">
        <v>0</v>
      </c>
      <c r="D15" s="23">
        <f t="shared" si="0"/>
        <v>0</v>
      </c>
      <c r="E15" s="7">
        <v>0</v>
      </c>
      <c r="F15" s="23">
        <f t="shared" si="1"/>
        <v>0</v>
      </c>
      <c r="G15" s="7">
        <v>0</v>
      </c>
      <c r="H15" s="23">
        <f t="shared" si="3"/>
        <v>0</v>
      </c>
      <c r="I15" s="24">
        <f t="shared" si="2"/>
        <v>0</v>
      </c>
      <c r="J15" s="23">
        <f t="shared" si="4"/>
        <v>0</v>
      </c>
    </row>
    <row r="16" spans="1:10" ht="15.75" customHeight="1">
      <c r="A16" s="16" t="s">
        <v>45</v>
      </c>
      <c r="B16" s="17" t="s">
        <v>22</v>
      </c>
      <c r="C16" s="7">
        <v>5531</v>
      </c>
      <c r="D16" s="23">
        <f t="shared" si="0"/>
        <v>66372</v>
      </c>
      <c r="E16" s="7">
        <v>0</v>
      </c>
      <c r="F16" s="23">
        <f t="shared" si="1"/>
        <v>0</v>
      </c>
      <c r="G16" s="7">
        <v>66441</v>
      </c>
      <c r="H16" s="23">
        <f t="shared" si="3"/>
        <v>66441</v>
      </c>
      <c r="I16" s="24">
        <f t="shared" si="2"/>
        <v>71972</v>
      </c>
      <c r="J16" s="23">
        <f t="shared" si="4"/>
        <v>132813</v>
      </c>
    </row>
    <row r="17" spans="1:10" ht="15.75" customHeight="1">
      <c r="A17" s="16" t="s">
        <v>46</v>
      </c>
      <c r="B17" s="17" t="s">
        <v>22</v>
      </c>
      <c r="C17" s="7">
        <v>0</v>
      </c>
      <c r="D17" s="23">
        <f t="shared" si="0"/>
        <v>0</v>
      </c>
      <c r="E17" s="7">
        <v>0</v>
      </c>
      <c r="F17" s="23">
        <f t="shared" si="1"/>
        <v>0</v>
      </c>
      <c r="G17" s="7">
        <v>0</v>
      </c>
      <c r="H17" s="23">
        <f t="shared" si="3"/>
        <v>0</v>
      </c>
      <c r="I17" s="24">
        <f t="shared" si="2"/>
        <v>0</v>
      </c>
      <c r="J17" s="23">
        <f t="shared" si="4"/>
        <v>0</v>
      </c>
    </row>
    <row r="18" spans="1:10" s="10" customFormat="1" ht="15.75" customHeight="1">
      <c r="A18" s="14" t="s">
        <v>47</v>
      </c>
      <c r="B18" s="15" t="s">
        <v>22</v>
      </c>
      <c r="C18" s="7">
        <v>0</v>
      </c>
      <c r="D18" s="23">
        <f t="shared" si="0"/>
        <v>0</v>
      </c>
      <c r="E18" s="7">
        <v>0</v>
      </c>
      <c r="F18" s="23">
        <f t="shared" si="1"/>
        <v>0</v>
      </c>
      <c r="G18" s="7">
        <v>0</v>
      </c>
      <c r="H18" s="23">
        <f t="shared" si="3"/>
        <v>0</v>
      </c>
      <c r="I18" s="23">
        <f t="shared" si="2"/>
        <v>0</v>
      </c>
      <c r="J18" s="23">
        <f t="shared" si="4"/>
        <v>0</v>
      </c>
    </row>
    <row r="19" spans="1:10" s="10" customFormat="1" ht="15.75" customHeight="1">
      <c r="A19" s="14" t="s">
        <v>49</v>
      </c>
      <c r="B19" s="15" t="s">
        <v>22</v>
      </c>
      <c r="C19" s="7">
        <v>0</v>
      </c>
      <c r="D19" s="23">
        <f t="shared" si="0"/>
        <v>0</v>
      </c>
      <c r="E19" s="7">
        <v>0</v>
      </c>
      <c r="F19" s="23">
        <f t="shared" si="1"/>
        <v>0</v>
      </c>
      <c r="G19" s="7">
        <v>0</v>
      </c>
      <c r="H19" s="23">
        <f t="shared" si="3"/>
        <v>0</v>
      </c>
      <c r="I19" s="23">
        <f t="shared" si="2"/>
        <v>0</v>
      </c>
      <c r="J19" s="23">
        <f t="shared" si="4"/>
        <v>0</v>
      </c>
    </row>
    <row r="20" spans="1:10" ht="15.75" customHeight="1">
      <c r="A20" s="16" t="s">
        <v>50</v>
      </c>
      <c r="B20" s="17" t="s">
        <v>22</v>
      </c>
      <c r="C20" s="7">
        <v>0</v>
      </c>
      <c r="D20" s="23">
        <f t="shared" si="0"/>
        <v>0</v>
      </c>
      <c r="E20" s="7">
        <v>0</v>
      </c>
      <c r="F20" s="23">
        <f t="shared" si="1"/>
        <v>0</v>
      </c>
      <c r="G20" s="7">
        <v>0</v>
      </c>
      <c r="H20" s="23">
        <f t="shared" si="3"/>
        <v>0</v>
      </c>
      <c r="I20" s="24">
        <f t="shared" si="2"/>
        <v>0</v>
      </c>
      <c r="J20" s="23">
        <f t="shared" si="4"/>
        <v>0</v>
      </c>
    </row>
    <row r="21" spans="1:10" ht="15.75" customHeight="1">
      <c r="A21" s="16" t="s">
        <v>51</v>
      </c>
      <c r="B21" s="17" t="s">
        <v>22</v>
      </c>
      <c r="C21" s="7">
        <v>0</v>
      </c>
      <c r="D21" s="23">
        <f t="shared" si="0"/>
        <v>0</v>
      </c>
      <c r="E21" s="7">
        <v>0</v>
      </c>
      <c r="F21" s="23">
        <f t="shared" si="1"/>
        <v>0</v>
      </c>
      <c r="G21" s="7">
        <v>0</v>
      </c>
      <c r="H21" s="23">
        <f t="shared" si="3"/>
        <v>0</v>
      </c>
      <c r="I21" s="24">
        <f t="shared" si="2"/>
        <v>0</v>
      </c>
      <c r="J21" s="23">
        <f t="shared" si="4"/>
        <v>0</v>
      </c>
    </row>
    <row r="22" spans="1:10" ht="15.75" customHeight="1">
      <c r="A22" s="16" t="s">
        <v>52</v>
      </c>
      <c r="B22" s="17" t="s">
        <v>22</v>
      </c>
      <c r="C22" s="7">
        <v>0</v>
      </c>
      <c r="D22" s="23">
        <f t="shared" si="0"/>
        <v>0</v>
      </c>
      <c r="E22" s="7">
        <v>0</v>
      </c>
      <c r="F22" s="23">
        <f t="shared" si="1"/>
        <v>0</v>
      </c>
      <c r="G22" s="7">
        <v>0</v>
      </c>
      <c r="H22" s="23">
        <f t="shared" si="3"/>
        <v>0</v>
      </c>
      <c r="I22" s="24">
        <f t="shared" si="2"/>
        <v>0</v>
      </c>
      <c r="J22" s="23">
        <f t="shared" si="4"/>
        <v>0</v>
      </c>
    </row>
    <row r="23" spans="1:10" ht="15.75" customHeight="1">
      <c r="A23" s="16" t="s">
        <v>53</v>
      </c>
      <c r="B23" s="17" t="s">
        <v>22</v>
      </c>
      <c r="C23" s="7">
        <v>0</v>
      </c>
      <c r="D23" s="23">
        <f t="shared" si="0"/>
        <v>0</v>
      </c>
      <c r="E23" s="7">
        <v>0</v>
      </c>
      <c r="F23" s="23">
        <f t="shared" si="1"/>
        <v>0</v>
      </c>
      <c r="G23" s="7">
        <v>0</v>
      </c>
      <c r="H23" s="23">
        <f t="shared" si="3"/>
        <v>0</v>
      </c>
      <c r="I23" s="24">
        <f t="shared" si="2"/>
        <v>0</v>
      </c>
      <c r="J23" s="23">
        <f t="shared" si="4"/>
        <v>0</v>
      </c>
    </row>
    <row r="24" spans="1:10" s="10" customFormat="1" ht="15.75" customHeight="1">
      <c r="A24" s="14" t="s">
        <v>57</v>
      </c>
      <c r="B24" s="15" t="s">
        <v>22</v>
      </c>
      <c r="C24" s="7">
        <v>0</v>
      </c>
      <c r="D24" s="23">
        <f t="shared" si="0"/>
        <v>0</v>
      </c>
      <c r="E24" s="7">
        <v>0</v>
      </c>
      <c r="F24" s="23">
        <f t="shared" si="1"/>
        <v>0</v>
      </c>
      <c r="G24" s="7">
        <v>0</v>
      </c>
      <c r="H24" s="23">
        <f t="shared" si="3"/>
        <v>0</v>
      </c>
      <c r="I24" s="23">
        <f t="shared" si="2"/>
        <v>0</v>
      </c>
      <c r="J24" s="23">
        <f t="shared" si="4"/>
        <v>0</v>
      </c>
    </row>
    <row r="25" spans="1:10" ht="15.75" customHeight="1">
      <c r="A25" s="16" t="s">
        <v>63</v>
      </c>
      <c r="B25" s="17" t="s">
        <v>22</v>
      </c>
      <c r="C25" s="7">
        <v>0</v>
      </c>
      <c r="D25" s="23">
        <f t="shared" si="0"/>
        <v>0</v>
      </c>
      <c r="E25" s="7">
        <v>0</v>
      </c>
      <c r="F25" s="23">
        <f t="shared" si="1"/>
        <v>0</v>
      </c>
      <c r="G25" s="7">
        <v>0</v>
      </c>
      <c r="H25" s="23">
        <f t="shared" si="3"/>
        <v>0</v>
      </c>
      <c r="I25" s="24">
        <f t="shared" si="2"/>
        <v>0</v>
      </c>
      <c r="J25" s="23">
        <f t="shared" si="4"/>
        <v>0</v>
      </c>
    </row>
    <row r="26" spans="1:10" ht="15.75" customHeight="1">
      <c r="A26" s="16" t="s">
        <v>64</v>
      </c>
      <c r="B26" s="17" t="s">
        <v>22</v>
      </c>
      <c r="C26" s="7">
        <v>810</v>
      </c>
      <c r="D26" s="23">
        <f t="shared" si="0"/>
        <v>9720</v>
      </c>
      <c r="E26" s="7">
        <v>0</v>
      </c>
      <c r="F26" s="23">
        <f t="shared" si="1"/>
        <v>0</v>
      </c>
      <c r="G26" s="7">
        <v>87</v>
      </c>
      <c r="H26" s="23">
        <f t="shared" si="3"/>
        <v>87</v>
      </c>
      <c r="I26" s="24">
        <f t="shared" si="2"/>
        <v>897</v>
      </c>
      <c r="J26" s="23">
        <f t="shared" si="4"/>
        <v>9807</v>
      </c>
    </row>
    <row r="27" spans="1:10" ht="15.75" customHeight="1">
      <c r="A27" s="16" t="s">
        <v>77</v>
      </c>
      <c r="B27" s="17" t="s">
        <v>22</v>
      </c>
      <c r="C27" s="7">
        <v>0</v>
      </c>
      <c r="D27" s="23">
        <f t="shared" si="0"/>
        <v>0</v>
      </c>
      <c r="E27" s="7">
        <v>0</v>
      </c>
      <c r="F27" s="23">
        <f t="shared" si="1"/>
        <v>0</v>
      </c>
      <c r="G27" s="7">
        <v>0</v>
      </c>
      <c r="H27" s="23">
        <f t="shared" si="3"/>
        <v>0</v>
      </c>
      <c r="I27" s="24">
        <f t="shared" si="2"/>
        <v>0</v>
      </c>
      <c r="J27" s="23">
        <f t="shared" si="4"/>
        <v>0</v>
      </c>
    </row>
    <row r="28" spans="1:10" ht="15.75" customHeight="1">
      <c r="A28" s="16" t="s">
        <v>82</v>
      </c>
      <c r="B28" s="17" t="s">
        <v>22</v>
      </c>
      <c r="C28" s="7">
        <v>0</v>
      </c>
      <c r="D28" s="23">
        <f t="shared" si="0"/>
        <v>0</v>
      </c>
      <c r="E28" s="7">
        <v>0</v>
      </c>
      <c r="F28" s="23">
        <f t="shared" si="1"/>
        <v>0</v>
      </c>
      <c r="G28" s="7">
        <v>0</v>
      </c>
      <c r="H28" s="23">
        <f t="shared" si="3"/>
        <v>0</v>
      </c>
      <c r="I28" s="24">
        <f t="shared" si="2"/>
        <v>0</v>
      </c>
      <c r="J28" s="23">
        <f t="shared" si="4"/>
        <v>0</v>
      </c>
    </row>
    <row r="29" spans="1:10" ht="15.75" customHeight="1">
      <c r="A29" s="16" t="s">
        <v>83</v>
      </c>
      <c r="B29" s="17" t="s">
        <v>22</v>
      </c>
      <c r="C29" s="7">
        <v>1862</v>
      </c>
      <c r="D29" s="23">
        <f>SUM(C29*12)</f>
        <v>22344</v>
      </c>
      <c r="E29" s="7">
        <v>0</v>
      </c>
      <c r="F29" s="23">
        <f t="shared" si="1"/>
        <v>0</v>
      </c>
      <c r="G29" s="7">
        <v>21255</v>
      </c>
      <c r="H29" s="23">
        <f t="shared" si="3"/>
        <v>21255</v>
      </c>
      <c r="I29" s="24">
        <f t="shared" si="2"/>
        <v>23117</v>
      </c>
      <c r="J29" s="23">
        <f t="shared" si="4"/>
        <v>43599</v>
      </c>
    </row>
    <row r="30" spans="1:10" ht="15.75" customHeight="1">
      <c r="A30" s="16" t="s">
        <v>84</v>
      </c>
      <c r="B30" s="17" t="s">
        <v>22</v>
      </c>
      <c r="C30" s="7">
        <v>0</v>
      </c>
      <c r="D30" s="23">
        <f t="shared" si="0"/>
        <v>0</v>
      </c>
      <c r="E30" s="7">
        <v>0</v>
      </c>
      <c r="F30" s="23">
        <f t="shared" si="1"/>
        <v>0</v>
      </c>
      <c r="G30" s="7">
        <v>0</v>
      </c>
      <c r="H30" s="23">
        <f t="shared" si="3"/>
        <v>0</v>
      </c>
      <c r="I30" s="24">
        <f t="shared" si="2"/>
        <v>0</v>
      </c>
      <c r="J30" s="23">
        <f t="shared" si="4"/>
        <v>0</v>
      </c>
    </row>
    <row r="31" spans="1:10" s="10" customFormat="1" ht="15.75" customHeight="1">
      <c r="A31" s="14" t="s">
        <v>86</v>
      </c>
      <c r="B31" s="15" t="s">
        <v>22</v>
      </c>
      <c r="C31" s="7">
        <v>0</v>
      </c>
      <c r="D31" s="23">
        <f t="shared" si="0"/>
        <v>0</v>
      </c>
      <c r="E31" s="7">
        <v>0</v>
      </c>
      <c r="F31" s="23">
        <f t="shared" si="1"/>
        <v>0</v>
      </c>
      <c r="G31" s="7">
        <v>0</v>
      </c>
      <c r="H31" s="23">
        <f t="shared" si="3"/>
        <v>0</v>
      </c>
      <c r="I31" s="23">
        <f t="shared" si="2"/>
        <v>0</v>
      </c>
      <c r="J31" s="23">
        <f t="shared" si="4"/>
        <v>0</v>
      </c>
    </row>
    <row r="32" spans="1:10" ht="15.75" customHeight="1">
      <c r="A32" s="16" t="s">
        <v>19</v>
      </c>
      <c r="B32" s="17" t="s">
        <v>20</v>
      </c>
      <c r="C32" s="7">
        <v>0</v>
      </c>
      <c r="D32" s="23">
        <f t="shared" si="0"/>
        <v>0</v>
      </c>
      <c r="E32" s="7">
        <v>0</v>
      </c>
      <c r="F32" s="23">
        <f t="shared" si="1"/>
        <v>0</v>
      </c>
      <c r="G32" s="7">
        <v>0</v>
      </c>
      <c r="H32" s="23">
        <f t="shared" si="3"/>
        <v>0</v>
      </c>
      <c r="I32" s="24">
        <f t="shared" si="2"/>
        <v>0</v>
      </c>
      <c r="J32" s="23">
        <f t="shared" si="4"/>
        <v>0</v>
      </c>
    </row>
    <row r="33" spans="1:10" ht="15.75" customHeight="1">
      <c r="A33" s="16" t="s">
        <v>26</v>
      </c>
      <c r="B33" s="17" t="s">
        <v>20</v>
      </c>
      <c r="C33" s="7">
        <v>0</v>
      </c>
      <c r="D33" s="23">
        <f t="shared" si="0"/>
        <v>0</v>
      </c>
      <c r="E33" s="7">
        <v>0</v>
      </c>
      <c r="F33" s="23">
        <f t="shared" si="1"/>
        <v>0</v>
      </c>
      <c r="G33" s="7">
        <v>0</v>
      </c>
      <c r="H33" s="23">
        <f t="shared" si="3"/>
        <v>0</v>
      </c>
      <c r="I33" s="24">
        <f t="shared" si="2"/>
        <v>0</v>
      </c>
      <c r="J33" s="23">
        <f t="shared" si="4"/>
        <v>0</v>
      </c>
    </row>
    <row r="34" spans="1:10" ht="15.75" customHeight="1">
      <c r="A34" s="16" t="s">
        <v>28</v>
      </c>
      <c r="B34" s="17" t="s">
        <v>20</v>
      </c>
      <c r="C34" s="7">
        <v>0</v>
      </c>
      <c r="D34" s="23">
        <f t="shared" si="0"/>
        <v>0</v>
      </c>
      <c r="E34" s="7">
        <v>0</v>
      </c>
      <c r="F34" s="23">
        <f t="shared" si="1"/>
        <v>0</v>
      </c>
      <c r="G34" s="7">
        <v>0</v>
      </c>
      <c r="H34" s="23">
        <f t="shared" si="3"/>
        <v>0</v>
      </c>
      <c r="I34" s="24">
        <f t="shared" si="2"/>
        <v>0</v>
      </c>
      <c r="J34" s="23">
        <f t="shared" si="4"/>
        <v>0</v>
      </c>
    </row>
    <row r="35" spans="1:10" ht="15.75" customHeight="1">
      <c r="A35" s="16" t="s">
        <v>29</v>
      </c>
      <c r="B35" s="17" t="s">
        <v>20</v>
      </c>
      <c r="C35" s="7">
        <v>1459</v>
      </c>
      <c r="D35" s="23">
        <f t="shared" si="0"/>
        <v>17508</v>
      </c>
      <c r="E35" s="7">
        <v>0</v>
      </c>
      <c r="F35" s="23">
        <f t="shared" si="1"/>
        <v>0</v>
      </c>
      <c r="G35" s="7">
        <v>7062</v>
      </c>
      <c r="H35" s="23">
        <f t="shared" si="3"/>
        <v>7062</v>
      </c>
      <c r="I35" s="24">
        <f t="shared" si="2"/>
        <v>8521</v>
      </c>
      <c r="J35" s="23">
        <f t="shared" si="4"/>
        <v>24570</v>
      </c>
    </row>
    <row r="36" spans="1:10" s="10" customFormat="1" ht="15.75" customHeight="1">
      <c r="A36" s="14" t="s">
        <v>32</v>
      </c>
      <c r="B36" s="15" t="s">
        <v>20</v>
      </c>
      <c r="C36" s="7">
        <v>0</v>
      </c>
      <c r="D36" s="23">
        <f t="shared" si="0"/>
        <v>0</v>
      </c>
      <c r="E36" s="7">
        <v>0</v>
      </c>
      <c r="F36" s="23">
        <f t="shared" si="1"/>
        <v>0</v>
      </c>
      <c r="G36" s="7">
        <v>0</v>
      </c>
      <c r="H36" s="23">
        <f t="shared" si="3"/>
        <v>0</v>
      </c>
      <c r="I36" s="23">
        <f t="shared" si="2"/>
        <v>0</v>
      </c>
      <c r="J36" s="23">
        <f t="shared" si="4"/>
        <v>0</v>
      </c>
    </row>
    <row r="37" spans="1:10" ht="15.75" customHeight="1">
      <c r="A37" s="16" t="s">
        <v>33</v>
      </c>
      <c r="B37" s="17" t="s">
        <v>20</v>
      </c>
      <c r="C37" s="7">
        <v>1026</v>
      </c>
      <c r="D37" s="23">
        <f t="shared" si="0"/>
        <v>12312</v>
      </c>
      <c r="E37" s="7">
        <v>0</v>
      </c>
      <c r="F37" s="23">
        <f>SUM(E37*12)</f>
        <v>0</v>
      </c>
      <c r="G37" s="7">
        <v>12227</v>
      </c>
      <c r="H37" s="23">
        <f t="shared" si="3"/>
        <v>12227</v>
      </c>
      <c r="I37" s="24">
        <f aca="true" t="shared" si="5" ref="I37:I71">SUM(C37,E37,G37)</f>
        <v>13253</v>
      </c>
      <c r="J37" s="23">
        <f t="shared" si="4"/>
        <v>24539</v>
      </c>
    </row>
    <row r="38" spans="1:10" ht="15.75" customHeight="1">
      <c r="A38" s="16" t="s">
        <v>34</v>
      </c>
      <c r="B38" s="17" t="s">
        <v>20</v>
      </c>
      <c r="C38" s="7">
        <v>0</v>
      </c>
      <c r="D38" s="23">
        <f t="shared" si="0"/>
        <v>0</v>
      </c>
      <c r="E38" s="7">
        <v>0</v>
      </c>
      <c r="F38" s="23">
        <f t="shared" si="1"/>
        <v>0</v>
      </c>
      <c r="G38" s="7">
        <v>0</v>
      </c>
      <c r="H38" s="23">
        <f t="shared" si="3"/>
        <v>0</v>
      </c>
      <c r="I38" s="24">
        <f t="shared" si="5"/>
        <v>0</v>
      </c>
      <c r="J38" s="23">
        <f t="shared" si="4"/>
        <v>0</v>
      </c>
    </row>
    <row r="39" spans="1:10" s="10" customFormat="1" ht="15.75" customHeight="1">
      <c r="A39" s="14" t="s">
        <v>35</v>
      </c>
      <c r="B39" s="15" t="s">
        <v>20</v>
      </c>
      <c r="C39" s="7">
        <v>4855</v>
      </c>
      <c r="D39" s="23">
        <f t="shared" si="0"/>
        <v>58260</v>
      </c>
      <c r="E39" s="7">
        <v>0</v>
      </c>
      <c r="F39" s="23">
        <f t="shared" si="1"/>
        <v>0</v>
      </c>
      <c r="G39" s="7">
        <v>38326</v>
      </c>
      <c r="H39" s="23">
        <f t="shared" si="3"/>
        <v>38326</v>
      </c>
      <c r="I39" s="23">
        <f t="shared" si="5"/>
        <v>43181</v>
      </c>
      <c r="J39" s="23">
        <f t="shared" si="4"/>
        <v>96586</v>
      </c>
    </row>
    <row r="40" spans="1:10" ht="15.75" customHeight="1">
      <c r="A40" s="16" t="s">
        <v>38</v>
      </c>
      <c r="B40" s="17" t="s">
        <v>20</v>
      </c>
      <c r="C40" s="7">
        <v>0</v>
      </c>
      <c r="D40" s="23">
        <f t="shared" si="0"/>
        <v>0</v>
      </c>
      <c r="E40" s="7">
        <v>0</v>
      </c>
      <c r="F40" s="23">
        <f t="shared" si="1"/>
        <v>0</v>
      </c>
      <c r="G40" s="7">
        <v>0</v>
      </c>
      <c r="H40" s="23">
        <f t="shared" si="3"/>
        <v>0</v>
      </c>
      <c r="I40" s="24">
        <f t="shared" si="5"/>
        <v>0</v>
      </c>
      <c r="J40" s="23">
        <f t="shared" si="4"/>
        <v>0</v>
      </c>
    </row>
    <row r="41" spans="1:10" s="10" customFormat="1" ht="15.75" customHeight="1">
      <c r="A41" s="14" t="s">
        <v>39</v>
      </c>
      <c r="B41" s="15" t="s">
        <v>20</v>
      </c>
      <c r="C41" s="7">
        <v>0</v>
      </c>
      <c r="D41" s="23">
        <f>SUM(C41*12)</f>
        <v>0</v>
      </c>
      <c r="E41" s="7">
        <v>0</v>
      </c>
      <c r="F41" s="23">
        <f t="shared" si="1"/>
        <v>0</v>
      </c>
      <c r="G41" s="7">
        <v>0</v>
      </c>
      <c r="H41" s="23">
        <f t="shared" si="3"/>
        <v>0</v>
      </c>
      <c r="I41" s="23">
        <f t="shared" si="5"/>
        <v>0</v>
      </c>
      <c r="J41" s="23">
        <f t="shared" si="4"/>
        <v>0</v>
      </c>
    </row>
    <row r="42" spans="1:10" ht="15.75" customHeight="1">
      <c r="A42" s="16" t="s">
        <v>41</v>
      </c>
      <c r="B42" s="17" t="s">
        <v>20</v>
      </c>
      <c r="C42" s="7">
        <v>2279</v>
      </c>
      <c r="D42" s="23">
        <f t="shared" si="0"/>
        <v>27348</v>
      </c>
      <c r="E42" s="7">
        <v>0</v>
      </c>
      <c r="F42" s="23">
        <f t="shared" si="1"/>
        <v>0</v>
      </c>
      <c r="G42" s="7">
        <v>24494</v>
      </c>
      <c r="H42" s="23">
        <f t="shared" si="3"/>
        <v>24494</v>
      </c>
      <c r="I42" s="24">
        <f t="shared" si="5"/>
        <v>26773</v>
      </c>
      <c r="J42" s="23">
        <f t="shared" si="4"/>
        <v>51842</v>
      </c>
    </row>
    <row r="43" spans="1:10" ht="15.75" customHeight="1">
      <c r="A43" s="16" t="s">
        <v>42</v>
      </c>
      <c r="B43" s="17" t="s">
        <v>20</v>
      </c>
      <c r="C43" s="7">
        <v>0</v>
      </c>
      <c r="D43" s="23">
        <f t="shared" si="0"/>
        <v>0</v>
      </c>
      <c r="E43" s="7">
        <v>0</v>
      </c>
      <c r="F43" s="23">
        <f t="shared" si="1"/>
        <v>0</v>
      </c>
      <c r="G43" s="7">
        <v>0</v>
      </c>
      <c r="H43" s="23">
        <f t="shared" si="3"/>
        <v>0</v>
      </c>
      <c r="I43" s="24">
        <f t="shared" si="5"/>
        <v>0</v>
      </c>
      <c r="J43" s="23">
        <f t="shared" si="4"/>
        <v>0</v>
      </c>
    </row>
    <row r="44" spans="1:10" s="10" customFormat="1" ht="15.75" customHeight="1">
      <c r="A44" s="14" t="s">
        <v>43</v>
      </c>
      <c r="B44" s="15" t="s">
        <v>20</v>
      </c>
      <c r="C44" s="7">
        <v>1038</v>
      </c>
      <c r="D44" s="23">
        <f t="shared" si="0"/>
        <v>12456</v>
      </c>
      <c r="E44" s="7">
        <v>0</v>
      </c>
      <c r="F44" s="23">
        <f t="shared" si="1"/>
        <v>0</v>
      </c>
      <c r="G44" s="7">
        <v>14430</v>
      </c>
      <c r="H44" s="23">
        <f t="shared" si="3"/>
        <v>14430</v>
      </c>
      <c r="I44" s="23">
        <f t="shared" si="5"/>
        <v>15468</v>
      </c>
      <c r="J44" s="23">
        <f t="shared" si="4"/>
        <v>26886</v>
      </c>
    </row>
    <row r="45" spans="1:10" ht="15.75" customHeight="1">
      <c r="A45" s="16" t="s">
        <v>48</v>
      </c>
      <c r="B45" s="17" t="s">
        <v>20</v>
      </c>
      <c r="C45" s="7">
        <v>0</v>
      </c>
      <c r="D45" s="23">
        <f t="shared" si="0"/>
        <v>0</v>
      </c>
      <c r="E45" s="7">
        <v>0</v>
      </c>
      <c r="F45" s="23">
        <f t="shared" si="1"/>
        <v>0</v>
      </c>
      <c r="G45" s="7">
        <v>0</v>
      </c>
      <c r="H45" s="23">
        <f t="shared" si="3"/>
        <v>0</v>
      </c>
      <c r="I45" s="24">
        <f t="shared" si="5"/>
        <v>0</v>
      </c>
      <c r="J45" s="23">
        <f t="shared" si="4"/>
        <v>0</v>
      </c>
    </row>
    <row r="46" spans="1:10" s="10" customFormat="1" ht="15.75" customHeight="1">
      <c r="A46" s="14" t="s">
        <v>54</v>
      </c>
      <c r="B46" s="15" t="s">
        <v>20</v>
      </c>
      <c r="C46" s="7">
        <v>0</v>
      </c>
      <c r="D46" s="23">
        <f t="shared" si="0"/>
        <v>0</v>
      </c>
      <c r="E46" s="7">
        <v>0</v>
      </c>
      <c r="F46" s="23">
        <f t="shared" si="1"/>
        <v>0</v>
      </c>
      <c r="G46" s="7">
        <v>0</v>
      </c>
      <c r="H46" s="23">
        <f t="shared" si="3"/>
        <v>0</v>
      </c>
      <c r="I46" s="23">
        <f t="shared" si="5"/>
        <v>0</v>
      </c>
      <c r="J46" s="23">
        <f t="shared" si="4"/>
        <v>0</v>
      </c>
    </row>
    <row r="47" spans="1:10" s="10" customFormat="1" ht="15.75" customHeight="1">
      <c r="A47" s="14" t="s">
        <v>55</v>
      </c>
      <c r="B47" s="15" t="s">
        <v>20</v>
      </c>
      <c r="C47" s="7">
        <v>917</v>
      </c>
      <c r="D47" s="23">
        <f t="shared" si="0"/>
        <v>11004</v>
      </c>
      <c r="E47" s="7">
        <v>0</v>
      </c>
      <c r="F47" s="23">
        <f t="shared" si="1"/>
        <v>0</v>
      </c>
      <c r="G47" s="7">
        <v>13748</v>
      </c>
      <c r="H47" s="23">
        <f t="shared" si="3"/>
        <v>13748</v>
      </c>
      <c r="I47" s="23">
        <f t="shared" si="5"/>
        <v>14665</v>
      </c>
      <c r="J47" s="23">
        <f t="shared" si="4"/>
        <v>24752</v>
      </c>
    </row>
    <row r="48" spans="1:10" s="10" customFormat="1" ht="15.75" customHeight="1">
      <c r="A48" s="14" t="s">
        <v>56</v>
      </c>
      <c r="B48" s="15" t="s">
        <v>20</v>
      </c>
      <c r="C48" s="7">
        <v>0</v>
      </c>
      <c r="D48" s="23">
        <f t="shared" si="0"/>
        <v>0</v>
      </c>
      <c r="E48" s="7">
        <v>0</v>
      </c>
      <c r="F48" s="23">
        <f t="shared" si="1"/>
        <v>0</v>
      </c>
      <c r="G48" s="7">
        <v>0</v>
      </c>
      <c r="H48" s="23">
        <f t="shared" si="3"/>
        <v>0</v>
      </c>
      <c r="I48" s="23">
        <f t="shared" si="5"/>
        <v>0</v>
      </c>
      <c r="J48" s="23">
        <f t="shared" si="4"/>
        <v>0</v>
      </c>
    </row>
    <row r="49" spans="1:10" ht="15.75" customHeight="1">
      <c r="A49" s="16" t="s">
        <v>58</v>
      </c>
      <c r="B49" s="17" t="s">
        <v>20</v>
      </c>
      <c r="C49" s="7">
        <v>0</v>
      </c>
      <c r="D49" s="23">
        <f t="shared" si="0"/>
        <v>0</v>
      </c>
      <c r="E49" s="7">
        <v>0</v>
      </c>
      <c r="F49" s="23">
        <f t="shared" si="1"/>
        <v>0</v>
      </c>
      <c r="G49" s="7">
        <v>0</v>
      </c>
      <c r="H49" s="23">
        <f t="shared" si="3"/>
        <v>0</v>
      </c>
      <c r="I49" s="24">
        <f t="shared" si="5"/>
        <v>0</v>
      </c>
      <c r="J49" s="23">
        <f t="shared" si="4"/>
        <v>0</v>
      </c>
    </row>
    <row r="50" spans="1:10" ht="15.75" customHeight="1">
      <c r="A50" s="16" t="s">
        <v>59</v>
      </c>
      <c r="B50" s="17" t="s">
        <v>20</v>
      </c>
      <c r="C50" s="7">
        <v>710</v>
      </c>
      <c r="D50" s="23">
        <f t="shared" si="0"/>
        <v>8520</v>
      </c>
      <c r="E50" s="7">
        <v>0</v>
      </c>
      <c r="F50" s="23">
        <f t="shared" si="1"/>
        <v>0</v>
      </c>
      <c r="G50" s="7">
        <v>3550</v>
      </c>
      <c r="H50" s="23">
        <f t="shared" si="3"/>
        <v>3550</v>
      </c>
      <c r="I50" s="24">
        <f t="shared" si="5"/>
        <v>4260</v>
      </c>
      <c r="J50" s="23">
        <f t="shared" si="4"/>
        <v>12070</v>
      </c>
    </row>
    <row r="51" spans="1:10" ht="15.75" customHeight="1">
      <c r="A51" s="16" t="s">
        <v>60</v>
      </c>
      <c r="B51" s="17" t="s">
        <v>20</v>
      </c>
      <c r="C51" s="7">
        <v>552</v>
      </c>
      <c r="D51" s="23">
        <f t="shared" si="0"/>
        <v>6624</v>
      </c>
      <c r="E51" s="7">
        <v>0</v>
      </c>
      <c r="F51" s="23">
        <f t="shared" si="1"/>
        <v>0</v>
      </c>
      <c r="G51" s="7">
        <v>8226</v>
      </c>
      <c r="H51" s="23">
        <f t="shared" si="3"/>
        <v>8226</v>
      </c>
      <c r="I51" s="24">
        <f t="shared" si="5"/>
        <v>8778</v>
      </c>
      <c r="J51" s="23">
        <f t="shared" si="4"/>
        <v>14850</v>
      </c>
    </row>
    <row r="52" spans="1:10" ht="15.75" customHeight="1">
      <c r="A52" s="16" t="s">
        <v>61</v>
      </c>
      <c r="B52" s="17" t="s">
        <v>20</v>
      </c>
      <c r="C52" s="7">
        <v>0</v>
      </c>
      <c r="D52" s="23">
        <f t="shared" si="0"/>
        <v>0</v>
      </c>
      <c r="E52" s="7">
        <v>0</v>
      </c>
      <c r="F52" s="23">
        <f t="shared" si="1"/>
        <v>0</v>
      </c>
      <c r="G52" s="7">
        <v>0</v>
      </c>
      <c r="H52" s="23">
        <f t="shared" si="3"/>
        <v>0</v>
      </c>
      <c r="I52" s="24">
        <f t="shared" si="5"/>
        <v>0</v>
      </c>
      <c r="J52" s="23">
        <f t="shared" si="4"/>
        <v>0</v>
      </c>
    </row>
    <row r="53" spans="1:10" ht="15.75" customHeight="1">
      <c r="A53" s="16" t="s">
        <v>65</v>
      </c>
      <c r="B53" s="17" t="s">
        <v>20</v>
      </c>
      <c r="C53" s="7">
        <v>0</v>
      </c>
      <c r="D53" s="23">
        <f t="shared" si="0"/>
        <v>0</v>
      </c>
      <c r="E53" s="7">
        <v>0</v>
      </c>
      <c r="F53" s="23">
        <f t="shared" si="1"/>
        <v>0</v>
      </c>
      <c r="G53" s="7">
        <v>0</v>
      </c>
      <c r="H53" s="23">
        <f t="shared" si="3"/>
        <v>0</v>
      </c>
      <c r="I53" s="24">
        <f t="shared" si="5"/>
        <v>0</v>
      </c>
      <c r="J53" s="23">
        <f t="shared" si="4"/>
        <v>0</v>
      </c>
    </row>
    <row r="54" spans="1:10" ht="15.75" customHeight="1">
      <c r="A54" s="16" t="s">
        <v>66</v>
      </c>
      <c r="B54" s="17" t="s">
        <v>20</v>
      </c>
      <c r="C54" s="7">
        <v>1293</v>
      </c>
      <c r="D54" s="23">
        <f t="shared" si="0"/>
        <v>15516</v>
      </c>
      <c r="E54" s="7">
        <v>0</v>
      </c>
      <c r="F54" s="23">
        <f t="shared" si="1"/>
        <v>0</v>
      </c>
      <c r="G54" s="7">
        <v>11595</v>
      </c>
      <c r="H54" s="23">
        <f t="shared" si="3"/>
        <v>11595</v>
      </c>
      <c r="I54" s="24">
        <f t="shared" si="5"/>
        <v>12888</v>
      </c>
      <c r="J54" s="23">
        <f t="shared" si="4"/>
        <v>27111</v>
      </c>
    </row>
    <row r="55" spans="1:10" ht="15.75" customHeight="1">
      <c r="A55" s="16" t="s">
        <v>67</v>
      </c>
      <c r="B55" s="17" t="s">
        <v>20</v>
      </c>
      <c r="C55" s="7">
        <v>1411</v>
      </c>
      <c r="D55" s="23">
        <f>SUM(C55*12)</f>
        <v>16932</v>
      </c>
      <c r="E55" s="7">
        <v>0</v>
      </c>
      <c r="F55" s="23">
        <f t="shared" si="1"/>
        <v>0</v>
      </c>
      <c r="G55" s="7">
        <v>15211</v>
      </c>
      <c r="H55" s="23">
        <f t="shared" si="3"/>
        <v>15211</v>
      </c>
      <c r="I55" s="24">
        <f t="shared" si="5"/>
        <v>16622</v>
      </c>
      <c r="J55" s="23">
        <f t="shared" si="4"/>
        <v>32143</v>
      </c>
    </row>
    <row r="56" spans="1:10" s="10" customFormat="1" ht="15.75" customHeight="1">
      <c r="A56" s="14" t="s">
        <v>68</v>
      </c>
      <c r="B56" s="15" t="s">
        <v>20</v>
      </c>
      <c r="C56" s="7">
        <v>0</v>
      </c>
      <c r="D56" s="23">
        <f t="shared" si="0"/>
        <v>0</v>
      </c>
      <c r="E56" s="7">
        <v>0</v>
      </c>
      <c r="F56" s="23">
        <f>SUM(E56*12)</f>
        <v>0</v>
      </c>
      <c r="G56" s="7">
        <v>0</v>
      </c>
      <c r="H56" s="23">
        <f t="shared" si="3"/>
        <v>0</v>
      </c>
      <c r="I56" s="23">
        <f t="shared" si="5"/>
        <v>0</v>
      </c>
      <c r="J56" s="23">
        <f t="shared" si="4"/>
        <v>0</v>
      </c>
    </row>
    <row r="57" spans="1:10" ht="15.75" customHeight="1">
      <c r="A57" s="16" t="s">
        <v>69</v>
      </c>
      <c r="B57" s="17" t="s">
        <v>20</v>
      </c>
      <c r="C57" s="7">
        <v>555</v>
      </c>
      <c r="D57" s="23">
        <f t="shared" si="0"/>
        <v>6660</v>
      </c>
      <c r="E57" s="7">
        <v>0</v>
      </c>
      <c r="F57" s="23">
        <f t="shared" si="1"/>
        <v>0</v>
      </c>
      <c r="G57" s="7">
        <v>2775</v>
      </c>
      <c r="H57" s="23">
        <f t="shared" si="3"/>
        <v>2775</v>
      </c>
      <c r="I57" s="24">
        <f t="shared" si="5"/>
        <v>3330</v>
      </c>
      <c r="J57" s="23">
        <f t="shared" si="4"/>
        <v>9435</v>
      </c>
    </row>
    <row r="58" spans="1:10" s="10" customFormat="1" ht="15.75" customHeight="1">
      <c r="A58" s="14" t="s">
        <v>70</v>
      </c>
      <c r="B58" s="15" t="s">
        <v>20</v>
      </c>
      <c r="C58" s="7">
        <v>0</v>
      </c>
      <c r="D58" s="23">
        <f t="shared" si="0"/>
        <v>0</v>
      </c>
      <c r="E58" s="7">
        <v>0</v>
      </c>
      <c r="F58" s="23">
        <f t="shared" si="1"/>
        <v>0</v>
      </c>
      <c r="G58" s="7">
        <v>0</v>
      </c>
      <c r="H58" s="23">
        <f t="shared" si="3"/>
        <v>0</v>
      </c>
      <c r="I58" s="23">
        <f t="shared" si="5"/>
        <v>0</v>
      </c>
      <c r="J58" s="23">
        <f t="shared" si="4"/>
        <v>0</v>
      </c>
    </row>
    <row r="59" spans="1:10" ht="15.75" customHeight="1">
      <c r="A59" s="16" t="s">
        <v>71</v>
      </c>
      <c r="B59" s="17" t="s">
        <v>20</v>
      </c>
      <c r="C59" s="7">
        <v>0</v>
      </c>
      <c r="D59" s="23">
        <f t="shared" si="0"/>
        <v>0</v>
      </c>
      <c r="E59" s="7">
        <v>0</v>
      </c>
      <c r="F59" s="23">
        <f t="shared" si="1"/>
        <v>0</v>
      </c>
      <c r="G59" s="7">
        <v>0</v>
      </c>
      <c r="H59" s="23">
        <f t="shared" si="3"/>
        <v>0</v>
      </c>
      <c r="I59" s="24">
        <f t="shared" si="5"/>
        <v>0</v>
      </c>
      <c r="J59" s="23">
        <f t="shared" si="4"/>
        <v>0</v>
      </c>
    </row>
    <row r="60" spans="1:10" s="10" customFormat="1" ht="15.75" customHeight="1">
      <c r="A60" s="14" t="s">
        <v>72</v>
      </c>
      <c r="B60" s="15" t="s">
        <v>20</v>
      </c>
      <c r="C60" s="7">
        <v>2735</v>
      </c>
      <c r="D60" s="23">
        <f t="shared" si="0"/>
        <v>32820</v>
      </c>
      <c r="E60" s="7">
        <v>0</v>
      </c>
      <c r="F60" s="23">
        <f t="shared" si="1"/>
        <v>0</v>
      </c>
      <c r="G60" s="7">
        <v>35144</v>
      </c>
      <c r="H60" s="23">
        <f t="shared" si="3"/>
        <v>35144</v>
      </c>
      <c r="I60" s="23">
        <f t="shared" si="5"/>
        <v>37879</v>
      </c>
      <c r="J60" s="23">
        <f t="shared" si="4"/>
        <v>67964</v>
      </c>
    </row>
    <row r="61" spans="1:10" ht="15.75" customHeight="1">
      <c r="A61" s="16" t="s">
        <v>73</v>
      </c>
      <c r="B61" s="17" t="s">
        <v>20</v>
      </c>
      <c r="C61" s="7">
        <v>0</v>
      </c>
      <c r="D61" s="23">
        <f t="shared" si="0"/>
        <v>0</v>
      </c>
      <c r="E61" s="7">
        <v>0</v>
      </c>
      <c r="F61" s="23">
        <f t="shared" si="1"/>
        <v>0</v>
      </c>
      <c r="G61" s="7">
        <v>0</v>
      </c>
      <c r="H61" s="23">
        <f t="shared" si="3"/>
        <v>0</v>
      </c>
      <c r="I61" s="24">
        <f t="shared" si="5"/>
        <v>0</v>
      </c>
      <c r="J61" s="23">
        <f t="shared" si="4"/>
        <v>0</v>
      </c>
    </row>
    <row r="62" spans="1:10" s="10" customFormat="1" ht="15.75" customHeight="1">
      <c r="A62" s="14" t="s">
        <v>74</v>
      </c>
      <c r="B62" s="15" t="s">
        <v>20</v>
      </c>
      <c r="C62" s="7">
        <v>0</v>
      </c>
      <c r="D62" s="23">
        <f t="shared" si="0"/>
        <v>0</v>
      </c>
      <c r="E62" s="7">
        <v>0</v>
      </c>
      <c r="F62" s="23">
        <f t="shared" si="1"/>
        <v>0</v>
      </c>
      <c r="G62" s="7">
        <v>0</v>
      </c>
      <c r="H62" s="23">
        <f t="shared" si="3"/>
        <v>0</v>
      </c>
      <c r="I62" s="23">
        <f t="shared" si="5"/>
        <v>0</v>
      </c>
      <c r="J62" s="23">
        <f t="shared" si="4"/>
        <v>0</v>
      </c>
    </row>
    <row r="63" spans="1:10" ht="15.75" customHeight="1">
      <c r="A63" s="16" t="s">
        <v>75</v>
      </c>
      <c r="B63" s="17" t="s">
        <v>20</v>
      </c>
      <c r="C63" s="7">
        <v>1155</v>
      </c>
      <c r="D63" s="23">
        <f t="shared" si="0"/>
        <v>13860</v>
      </c>
      <c r="E63" s="7">
        <v>0</v>
      </c>
      <c r="F63" s="23">
        <f t="shared" si="1"/>
        <v>0</v>
      </c>
      <c r="G63" s="7">
        <v>21883</v>
      </c>
      <c r="H63" s="23">
        <f t="shared" si="3"/>
        <v>21883</v>
      </c>
      <c r="I63" s="24">
        <f t="shared" si="5"/>
        <v>23038</v>
      </c>
      <c r="J63" s="23">
        <f t="shared" si="4"/>
        <v>35743</v>
      </c>
    </row>
    <row r="64" spans="1:10" ht="15.75" customHeight="1">
      <c r="A64" s="16" t="s">
        <v>76</v>
      </c>
      <c r="B64" s="17" t="s">
        <v>20</v>
      </c>
      <c r="C64" s="7">
        <v>0</v>
      </c>
      <c r="D64" s="23">
        <f t="shared" si="0"/>
        <v>0</v>
      </c>
      <c r="E64" s="7">
        <v>0</v>
      </c>
      <c r="F64" s="23">
        <f t="shared" si="1"/>
        <v>0</v>
      </c>
      <c r="G64" s="7">
        <v>0</v>
      </c>
      <c r="H64" s="23">
        <f t="shared" si="3"/>
        <v>0</v>
      </c>
      <c r="I64" s="24">
        <f t="shared" si="5"/>
        <v>0</v>
      </c>
      <c r="J64" s="23">
        <f t="shared" si="4"/>
        <v>0</v>
      </c>
    </row>
    <row r="65" spans="1:10" s="10" customFormat="1" ht="15.75" customHeight="1">
      <c r="A65" s="14" t="s">
        <v>78</v>
      </c>
      <c r="B65" s="15" t="s">
        <v>20</v>
      </c>
      <c r="C65" s="7">
        <v>0</v>
      </c>
      <c r="D65" s="23">
        <f t="shared" si="0"/>
        <v>0</v>
      </c>
      <c r="E65" s="7">
        <v>0</v>
      </c>
      <c r="F65" s="23">
        <f t="shared" si="1"/>
        <v>0</v>
      </c>
      <c r="G65" s="7">
        <v>0</v>
      </c>
      <c r="H65" s="23">
        <f t="shared" si="3"/>
        <v>0</v>
      </c>
      <c r="I65" s="23">
        <f t="shared" si="5"/>
        <v>0</v>
      </c>
      <c r="J65" s="23">
        <f t="shared" si="4"/>
        <v>0</v>
      </c>
    </row>
    <row r="66" spans="1:10" s="10" customFormat="1" ht="15.75" customHeight="1">
      <c r="A66" s="14" t="s">
        <v>79</v>
      </c>
      <c r="B66" s="15" t="s">
        <v>20</v>
      </c>
      <c r="C66" s="7">
        <v>0</v>
      </c>
      <c r="D66" s="23">
        <f t="shared" si="0"/>
        <v>0</v>
      </c>
      <c r="E66" s="7">
        <v>0</v>
      </c>
      <c r="F66" s="23">
        <f t="shared" si="1"/>
        <v>0</v>
      </c>
      <c r="G66" s="7">
        <v>0</v>
      </c>
      <c r="H66" s="23">
        <f t="shared" si="3"/>
        <v>0</v>
      </c>
      <c r="I66" s="23">
        <f t="shared" si="5"/>
        <v>0</v>
      </c>
      <c r="J66" s="23">
        <f t="shared" si="4"/>
        <v>0</v>
      </c>
    </row>
    <row r="67" spans="1:10" s="10" customFormat="1" ht="15.75" customHeight="1">
      <c r="A67" s="14" t="s">
        <v>80</v>
      </c>
      <c r="B67" s="15" t="s">
        <v>20</v>
      </c>
      <c r="C67" s="7">
        <v>0</v>
      </c>
      <c r="D67" s="23">
        <f t="shared" si="0"/>
        <v>0</v>
      </c>
      <c r="E67" s="7">
        <v>0</v>
      </c>
      <c r="F67" s="23">
        <f t="shared" si="1"/>
        <v>0</v>
      </c>
      <c r="G67" s="7">
        <v>0</v>
      </c>
      <c r="H67" s="23">
        <f t="shared" si="3"/>
        <v>0</v>
      </c>
      <c r="I67" s="23">
        <f t="shared" si="5"/>
        <v>0</v>
      </c>
      <c r="J67" s="23">
        <f t="shared" si="4"/>
        <v>0</v>
      </c>
    </row>
    <row r="68" spans="1:10" ht="15.75" customHeight="1">
      <c r="A68" s="16" t="s">
        <v>81</v>
      </c>
      <c r="B68" s="17" t="s">
        <v>20</v>
      </c>
      <c r="C68" s="7">
        <v>0</v>
      </c>
      <c r="D68" s="23">
        <f t="shared" si="0"/>
        <v>0</v>
      </c>
      <c r="E68" s="7">
        <v>0</v>
      </c>
      <c r="F68" s="23">
        <f t="shared" si="1"/>
        <v>0</v>
      </c>
      <c r="G68" s="7">
        <v>0</v>
      </c>
      <c r="H68" s="23">
        <f t="shared" si="3"/>
        <v>0</v>
      </c>
      <c r="I68" s="24">
        <f t="shared" si="5"/>
        <v>0</v>
      </c>
      <c r="J68" s="23">
        <f t="shared" si="4"/>
        <v>0</v>
      </c>
    </row>
    <row r="69" spans="1:10" s="10" customFormat="1" ht="15.75" customHeight="1">
      <c r="A69" s="14" t="s">
        <v>85</v>
      </c>
      <c r="B69" s="15" t="s">
        <v>20</v>
      </c>
      <c r="C69" s="7">
        <v>1953</v>
      </c>
      <c r="D69" s="23">
        <f t="shared" si="0"/>
        <v>23436</v>
      </c>
      <c r="E69" s="7">
        <v>0</v>
      </c>
      <c r="F69" s="23">
        <f t="shared" si="1"/>
        <v>0</v>
      </c>
      <c r="G69" s="7">
        <v>29352</v>
      </c>
      <c r="H69" s="23">
        <f t="shared" si="3"/>
        <v>29352</v>
      </c>
      <c r="I69" s="23">
        <f t="shared" si="5"/>
        <v>31305</v>
      </c>
      <c r="J69" s="23">
        <f t="shared" si="4"/>
        <v>52788</v>
      </c>
    </row>
    <row r="70" spans="1:10" s="10" customFormat="1" ht="15.75" customHeight="1">
      <c r="A70" s="14" t="s">
        <v>87</v>
      </c>
      <c r="B70" s="15" t="s">
        <v>20</v>
      </c>
      <c r="C70" s="7">
        <v>0</v>
      </c>
      <c r="D70" s="23">
        <f>SUM(C70*12)</f>
        <v>0</v>
      </c>
      <c r="E70" s="7">
        <v>0</v>
      </c>
      <c r="F70" s="23">
        <f>SUM(E70*12)</f>
        <v>0</v>
      </c>
      <c r="G70" s="7">
        <v>0</v>
      </c>
      <c r="H70" s="23">
        <f>SUM(G70*1)</f>
        <v>0</v>
      </c>
      <c r="I70" s="23">
        <f t="shared" si="5"/>
        <v>0</v>
      </c>
      <c r="J70" s="23">
        <f>SUM(D70+F70+H70)</f>
        <v>0</v>
      </c>
    </row>
    <row r="71" spans="1:10" ht="15.75" customHeight="1">
      <c r="A71" s="16" t="s">
        <v>88</v>
      </c>
      <c r="B71" s="17" t="s">
        <v>20</v>
      </c>
      <c r="C71" s="7">
        <v>0</v>
      </c>
      <c r="D71" s="23">
        <f>SUM(C71*12)</f>
        <v>0</v>
      </c>
      <c r="E71" s="7">
        <v>0</v>
      </c>
      <c r="F71" s="23">
        <f>SUM(E71*12)</f>
        <v>0</v>
      </c>
      <c r="G71" s="7">
        <v>0</v>
      </c>
      <c r="H71" s="23">
        <f>SUM(G71*1)</f>
        <v>0</v>
      </c>
      <c r="I71" s="24">
        <f t="shared" si="5"/>
        <v>0</v>
      </c>
      <c r="J71" s="23">
        <f>SUM(D71+F71+H71)</f>
        <v>0</v>
      </c>
    </row>
    <row r="72" spans="1:10" s="3" customFormat="1" ht="21.75">
      <c r="A72" s="18" t="s">
        <v>125</v>
      </c>
      <c r="B72" s="12"/>
      <c r="C72" s="32">
        <f>SUM(C5:C31)</f>
        <v>9789</v>
      </c>
      <c r="D72" s="24">
        <f aca="true" t="shared" si="6" ref="D72:J72">SUM(D5:D31)</f>
        <v>117468</v>
      </c>
      <c r="E72" s="32">
        <f t="shared" si="6"/>
        <v>0</v>
      </c>
      <c r="F72" s="24">
        <f t="shared" si="6"/>
        <v>0</v>
      </c>
      <c r="G72" s="32">
        <f t="shared" si="6"/>
        <v>109270</v>
      </c>
      <c r="H72" s="24">
        <f t="shared" si="6"/>
        <v>109270</v>
      </c>
      <c r="I72" s="24">
        <f t="shared" si="6"/>
        <v>119059</v>
      </c>
      <c r="J72" s="24">
        <f t="shared" si="6"/>
        <v>226738</v>
      </c>
    </row>
    <row r="73" spans="1:10" s="3" customFormat="1" ht="21.75">
      <c r="A73" s="18" t="s">
        <v>126</v>
      </c>
      <c r="B73" s="12"/>
      <c r="C73" s="32">
        <f>SUM(C32:C71)</f>
        <v>21938</v>
      </c>
      <c r="D73" s="24">
        <f aca="true" t="shared" si="7" ref="D73:J73">SUM(D32:D71)</f>
        <v>263256</v>
      </c>
      <c r="E73" s="32">
        <f t="shared" si="7"/>
        <v>0</v>
      </c>
      <c r="F73" s="24">
        <f t="shared" si="7"/>
        <v>0</v>
      </c>
      <c r="G73" s="32">
        <f t="shared" si="7"/>
        <v>238023</v>
      </c>
      <c r="H73" s="24">
        <f t="shared" si="7"/>
        <v>238023</v>
      </c>
      <c r="I73" s="24">
        <f t="shared" si="7"/>
        <v>259961</v>
      </c>
      <c r="J73" s="24">
        <f t="shared" si="7"/>
        <v>501279</v>
      </c>
    </row>
    <row r="74" spans="1:10" s="3" customFormat="1" ht="15.75" customHeight="1">
      <c r="A74" s="16" t="s">
        <v>89</v>
      </c>
      <c r="B74" s="12"/>
      <c r="C74" s="32">
        <f>SUM(C72:C73)</f>
        <v>31727</v>
      </c>
      <c r="D74" s="24">
        <f aca="true" t="shared" si="8" ref="D74:I74">SUM(D72:D73)</f>
        <v>380724</v>
      </c>
      <c r="E74" s="32">
        <f t="shared" si="8"/>
        <v>0</v>
      </c>
      <c r="F74" s="24">
        <f t="shared" si="8"/>
        <v>0</v>
      </c>
      <c r="G74" s="32">
        <f t="shared" si="8"/>
        <v>347293</v>
      </c>
      <c r="H74" s="24">
        <f t="shared" si="8"/>
        <v>347293</v>
      </c>
      <c r="I74" s="24">
        <f t="shared" si="8"/>
        <v>379020</v>
      </c>
      <c r="J74" s="24">
        <f>SUM(J72:J73)</f>
        <v>728017</v>
      </c>
    </row>
    <row r="75" spans="2:8" ht="12.75">
      <c r="B75" s="12"/>
      <c r="C75" s="12"/>
      <c r="D75" s="21"/>
      <c r="E75" s="12"/>
      <c r="F75" s="21"/>
      <c r="G75" s="12"/>
      <c r="H75" s="21"/>
    </row>
    <row r="76" spans="2:8" ht="12.75">
      <c r="B76" s="12"/>
      <c r="C76" s="12"/>
      <c r="D76" s="21"/>
      <c r="E76" s="12"/>
      <c r="F76" s="21"/>
      <c r="G76" s="12"/>
      <c r="H76" s="21"/>
    </row>
    <row r="77" spans="2:8" ht="12.75">
      <c r="B77" s="12"/>
      <c r="C77" s="12"/>
      <c r="D77" s="21"/>
      <c r="E77" s="12"/>
      <c r="F77" s="21"/>
      <c r="G77" s="12"/>
      <c r="H77" s="21"/>
    </row>
  </sheetData>
  <sheetProtection sheet="1" objects="1" scenarios="1"/>
  <mergeCells count="1">
    <mergeCell ref="A1:J1"/>
  </mergeCells>
  <conditionalFormatting sqref="B1 A1:A65536 B3:B65536 C1:IV65536">
    <cfRule type="expression" priority="1" dxfId="0" stopIfTrue="1">
      <formula>CellHasFormula</formula>
    </cfRule>
  </conditionalFormatting>
  <printOptions/>
  <pageMargins left="0.5" right="0.5" top="0.5" bottom="0.5" header="0.5" footer="0.5"/>
  <pageSetup horizontalDpi="600" verticalDpi="600" orientation="landscape" scale="75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63" sqref="G63"/>
    </sheetView>
  </sheetViews>
  <sheetFormatPr defaultColWidth="9.140625" defaultRowHeight="12.75"/>
  <cols>
    <col min="1" max="1" width="16.42187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137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9</v>
      </c>
      <c r="D4" s="27" t="s">
        <v>11</v>
      </c>
      <c r="E4" s="4" t="s">
        <v>106</v>
      </c>
      <c r="F4" s="27" t="s">
        <v>14</v>
      </c>
      <c r="G4" s="4" t="s">
        <v>107</v>
      </c>
      <c r="H4" s="27" t="s">
        <v>90</v>
      </c>
      <c r="I4" s="27" t="s">
        <v>108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0</v>
      </c>
      <c r="D5" s="23">
        <f>SUM(Mar!D5+C5*3)</f>
        <v>13371</v>
      </c>
      <c r="E5" s="7">
        <v>0</v>
      </c>
      <c r="F5" s="23">
        <f>SUM(Mar!F5+E5*3)</f>
        <v>0</v>
      </c>
      <c r="G5" s="7">
        <v>0</v>
      </c>
      <c r="H5" s="23">
        <f>SUM(Mar!H5+G5)</f>
        <v>16187</v>
      </c>
      <c r="I5" s="23">
        <f aca="true" t="shared" si="0" ref="I5:I36">SUM(C5,E5,G5)</f>
        <v>0</v>
      </c>
      <c r="J5" s="23">
        <f>SUM(D5+F5+H5)</f>
        <v>29558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SUM(Mar!D6+C6*3)</f>
        <v>14291</v>
      </c>
      <c r="E6" s="7">
        <v>0</v>
      </c>
      <c r="F6" s="23">
        <f>SUM(Mar!F6+E6*3)</f>
        <v>0</v>
      </c>
      <c r="G6" s="7">
        <v>0</v>
      </c>
      <c r="H6" s="23">
        <f>SUM(Mar!H6+G6)</f>
        <v>53773</v>
      </c>
      <c r="I6" s="23">
        <f t="shared" si="0"/>
        <v>0</v>
      </c>
      <c r="J6" s="23">
        <f aca="true" t="shared" si="1" ref="J6:J69">SUM(D6+F6+H6)</f>
        <v>68064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3">
        <f>SUM(Mar!D7+C7*3)</f>
        <v>20223</v>
      </c>
      <c r="E7" s="7">
        <v>0</v>
      </c>
      <c r="F7" s="23">
        <f>SUM(Mar!F7+E7*3)</f>
        <v>0</v>
      </c>
      <c r="G7" s="7">
        <v>0</v>
      </c>
      <c r="H7" s="23">
        <f>SUM(Mar!H7+G7)</f>
        <v>6200</v>
      </c>
      <c r="I7" s="24">
        <f t="shared" si="0"/>
        <v>0</v>
      </c>
      <c r="J7" s="23">
        <f t="shared" si="1"/>
        <v>26423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SUM(Mar!D8+C8*3)</f>
        <v>0</v>
      </c>
      <c r="E8" s="7">
        <v>0</v>
      </c>
      <c r="F8" s="23">
        <f>SUM(Mar!F8+E8*3)</f>
        <v>0</v>
      </c>
      <c r="G8" s="7">
        <v>0</v>
      </c>
      <c r="H8" s="23">
        <f>SUM(Mar!H8+G8)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SUM(Mar!D9+C9*3)</f>
        <v>1548</v>
      </c>
      <c r="E9" s="7">
        <v>0</v>
      </c>
      <c r="F9" s="23">
        <f>SUM(Mar!F9+E9*3)</f>
        <v>0</v>
      </c>
      <c r="G9" s="7">
        <v>0</v>
      </c>
      <c r="H9" s="23">
        <f>SUM(Mar!H9+G9)</f>
        <v>2427</v>
      </c>
      <c r="I9" s="24">
        <f t="shared" si="0"/>
        <v>0</v>
      </c>
      <c r="J9" s="23">
        <f t="shared" si="1"/>
        <v>3975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3">
        <f>SUM(Mar!D10+C10*3)</f>
        <v>111350</v>
      </c>
      <c r="E10" s="7">
        <v>0</v>
      </c>
      <c r="F10" s="23">
        <f>SUM(Mar!F10+E10*3)</f>
        <v>10380</v>
      </c>
      <c r="G10" s="7">
        <v>0</v>
      </c>
      <c r="H10" s="23">
        <f>SUM(Mar!H10+G10)</f>
        <v>163784</v>
      </c>
      <c r="I10" s="24">
        <f t="shared" si="0"/>
        <v>0</v>
      </c>
      <c r="J10" s="23">
        <f t="shared" si="1"/>
        <v>285514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SUM(Mar!D11+C11*3)</f>
        <v>0</v>
      </c>
      <c r="E11" s="7">
        <v>0</v>
      </c>
      <c r="F11" s="23">
        <f>SUM(Mar!F11+E11*3)</f>
        <v>0</v>
      </c>
      <c r="G11" s="7">
        <v>0</v>
      </c>
      <c r="H11" s="23">
        <f>SUM(Mar!H11+G11)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SUM(Mar!D12+C12*3)</f>
        <v>4345</v>
      </c>
      <c r="E12" s="7">
        <v>0</v>
      </c>
      <c r="F12" s="23">
        <f>SUM(Mar!F12+E12*3)</f>
        <v>0</v>
      </c>
      <c r="G12" s="7">
        <v>0</v>
      </c>
      <c r="H12" s="23">
        <f>SUM(Mar!H12+G12)</f>
        <v>6661</v>
      </c>
      <c r="I12" s="23">
        <f t="shared" si="0"/>
        <v>0</v>
      </c>
      <c r="J12" s="23">
        <f t="shared" si="1"/>
        <v>11006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SUM(Mar!D13+C13*3)</f>
        <v>0</v>
      </c>
      <c r="E13" s="7">
        <v>0</v>
      </c>
      <c r="F13" s="23">
        <f>SUM(Mar!F13+E13*3)</f>
        <v>0</v>
      </c>
      <c r="G13" s="7">
        <v>0</v>
      </c>
      <c r="H13" s="23">
        <f>SUM(Mar!H13+G13)</f>
        <v>0</v>
      </c>
      <c r="I13" s="24">
        <f t="shared" si="0"/>
        <v>0</v>
      </c>
      <c r="J13" s="23">
        <f t="shared" si="1"/>
        <v>0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SUM(Mar!D14+C14*3)</f>
        <v>48243</v>
      </c>
      <c r="E14" s="7">
        <v>0</v>
      </c>
      <c r="F14" s="23">
        <f>SUM(Mar!F14+E14*3)</f>
        <v>0</v>
      </c>
      <c r="G14" s="7">
        <v>0</v>
      </c>
      <c r="H14" s="23">
        <f>SUM(Mar!H14+G14)</f>
        <v>32450</v>
      </c>
      <c r="I14" s="24">
        <f t="shared" si="0"/>
        <v>0</v>
      </c>
      <c r="J14" s="23">
        <f t="shared" si="1"/>
        <v>80693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SUM(Mar!D15+C15*3)</f>
        <v>0</v>
      </c>
      <c r="E15" s="7">
        <v>0</v>
      </c>
      <c r="F15" s="23">
        <f>SUM(Mar!F15+E15*3)</f>
        <v>0</v>
      </c>
      <c r="G15" s="7">
        <v>0</v>
      </c>
      <c r="H15" s="23">
        <f>SUM(Mar!H15+G15)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4600</v>
      </c>
      <c r="D16" s="23">
        <f>SUM(Mar!D16+C16*3)</f>
        <v>305286</v>
      </c>
      <c r="E16" s="7">
        <v>0</v>
      </c>
      <c r="F16" s="23">
        <f>SUM(Mar!F16+E16*3)</f>
        <v>28190</v>
      </c>
      <c r="G16" s="7">
        <v>12060</v>
      </c>
      <c r="H16" s="23">
        <f>SUM(Mar!H16+G16)</f>
        <v>475513</v>
      </c>
      <c r="I16" s="24">
        <f t="shared" si="0"/>
        <v>16660</v>
      </c>
      <c r="J16" s="23">
        <f t="shared" si="1"/>
        <v>808989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3">
        <f>SUM(Mar!D17+C17*3)</f>
        <v>0</v>
      </c>
      <c r="E17" s="7">
        <v>0</v>
      </c>
      <c r="F17" s="23">
        <f>SUM(Mar!F17+E17*3)</f>
        <v>0</v>
      </c>
      <c r="G17" s="7">
        <v>0</v>
      </c>
      <c r="H17" s="23">
        <f>SUM(Mar!H17+G17)</f>
        <v>0</v>
      </c>
      <c r="I17" s="24">
        <f t="shared" si="0"/>
        <v>0</v>
      </c>
      <c r="J17" s="23">
        <f t="shared" si="1"/>
        <v>0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SUM(Mar!D18+C18*3)</f>
        <v>0</v>
      </c>
      <c r="E18" s="7">
        <v>0</v>
      </c>
      <c r="F18" s="23">
        <f>SUM(Mar!F18+E18*3)</f>
        <v>0</v>
      </c>
      <c r="G18" s="7">
        <v>0</v>
      </c>
      <c r="H18" s="23">
        <f>SUM(Mar!H18+G18)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SUM(Mar!D19+C19*3)</f>
        <v>0</v>
      </c>
      <c r="E19" s="7">
        <v>0</v>
      </c>
      <c r="F19" s="23">
        <f>SUM(Mar!F19+E19*3)</f>
        <v>0</v>
      </c>
      <c r="G19" s="7">
        <v>0</v>
      </c>
      <c r="H19" s="23">
        <f>SUM(Mar!H19+G19)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SUM(Mar!D20+C20*3)</f>
        <v>0</v>
      </c>
      <c r="E20" s="7">
        <v>0</v>
      </c>
      <c r="F20" s="23">
        <f>SUM(Mar!F20+E20*3)</f>
        <v>0</v>
      </c>
      <c r="G20" s="7">
        <v>0</v>
      </c>
      <c r="H20" s="23">
        <f>SUM(Mar!H20+G20)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SUM(Mar!D21+C21*3)</f>
        <v>0</v>
      </c>
      <c r="E21" s="7">
        <v>0</v>
      </c>
      <c r="F21" s="23">
        <f>SUM(Mar!F21+E21*3)</f>
        <v>0</v>
      </c>
      <c r="G21" s="7">
        <v>0</v>
      </c>
      <c r="H21" s="23">
        <f>SUM(Mar!H21+G21)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SUM(Mar!D22+C22*3)</f>
        <v>910</v>
      </c>
      <c r="E22" s="7">
        <v>0</v>
      </c>
      <c r="F22" s="23">
        <f>SUM(Mar!F22+E22*3)</f>
        <v>0</v>
      </c>
      <c r="G22" s="7">
        <v>0</v>
      </c>
      <c r="H22" s="23">
        <f>SUM(Mar!H22+G22)</f>
        <v>130</v>
      </c>
      <c r="I22" s="24">
        <f t="shared" si="0"/>
        <v>0</v>
      </c>
      <c r="J22" s="23">
        <f t="shared" si="1"/>
        <v>1040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SUM(Mar!D23+C23*3)</f>
        <v>0</v>
      </c>
      <c r="E23" s="7">
        <v>0</v>
      </c>
      <c r="F23" s="23">
        <f>SUM(Mar!F23+E23*3)</f>
        <v>0</v>
      </c>
      <c r="G23" s="7">
        <v>0</v>
      </c>
      <c r="H23" s="23">
        <f>SUM(Mar!H23+G23)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SUM(Mar!D24+C24*3)</f>
        <v>17228</v>
      </c>
      <c r="E24" s="7">
        <v>0</v>
      </c>
      <c r="F24" s="23">
        <f>SUM(Mar!F24+E24*3)</f>
        <v>0</v>
      </c>
      <c r="G24" s="7">
        <v>0</v>
      </c>
      <c r="H24" s="23">
        <f>SUM(Mar!H24+G24)</f>
        <v>37303</v>
      </c>
      <c r="I24" s="23">
        <f t="shared" si="0"/>
        <v>0</v>
      </c>
      <c r="J24" s="23">
        <f t="shared" si="1"/>
        <v>54531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SUM(Mar!D25+C25*3)</f>
        <v>34376</v>
      </c>
      <c r="E25" s="7">
        <v>0</v>
      </c>
      <c r="F25" s="23">
        <f>SUM(Mar!F25+E25*3)</f>
        <v>0</v>
      </c>
      <c r="G25" s="7">
        <v>0</v>
      </c>
      <c r="H25" s="23">
        <f>SUM(Mar!H25+G25)</f>
        <v>35473</v>
      </c>
      <c r="I25" s="24">
        <f t="shared" si="0"/>
        <v>0</v>
      </c>
      <c r="J25" s="23">
        <f t="shared" si="1"/>
        <v>69849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SUM(Mar!D26+C26*3)</f>
        <v>56296</v>
      </c>
      <c r="E26" s="7">
        <v>0</v>
      </c>
      <c r="F26" s="23">
        <f>SUM(Mar!F26+E26*3)</f>
        <v>0</v>
      </c>
      <c r="G26" s="7">
        <v>0</v>
      </c>
      <c r="H26" s="23">
        <f>SUM(Mar!H26+G26)</f>
        <v>58554</v>
      </c>
      <c r="I26" s="24">
        <f t="shared" si="0"/>
        <v>0</v>
      </c>
      <c r="J26" s="23">
        <f t="shared" si="1"/>
        <v>114850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SUM(Mar!D27+C27*3)</f>
        <v>0</v>
      </c>
      <c r="E27" s="7">
        <v>0</v>
      </c>
      <c r="F27" s="23">
        <f>SUM(Mar!F27+E27*3)</f>
        <v>0</v>
      </c>
      <c r="G27" s="7">
        <v>0</v>
      </c>
      <c r="H27" s="23">
        <f>SUM(Mar!H27+G27)</f>
        <v>0</v>
      </c>
      <c r="I27" s="24">
        <f t="shared" si="0"/>
        <v>0</v>
      </c>
      <c r="J27" s="23">
        <f t="shared" si="1"/>
        <v>0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SUM(Mar!D28+C28*3)</f>
        <v>16215</v>
      </c>
      <c r="E28" s="7">
        <v>0</v>
      </c>
      <c r="F28" s="23">
        <f>SUM(Mar!F28+E28*3)</f>
        <v>0</v>
      </c>
      <c r="G28" s="7">
        <v>0</v>
      </c>
      <c r="H28" s="23">
        <f>SUM(Mar!H28+G28)</f>
        <v>24066</v>
      </c>
      <c r="I28" s="24">
        <f t="shared" si="0"/>
        <v>0</v>
      </c>
      <c r="J28" s="23">
        <f t="shared" si="1"/>
        <v>40281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SUM(Mar!D29+C29*3)</f>
        <v>22344</v>
      </c>
      <c r="E29" s="7">
        <v>0</v>
      </c>
      <c r="F29" s="23">
        <f>SUM(Mar!F29+E29*3)</f>
        <v>0</v>
      </c>
      <c r="G29" s="7">
        <v>0</v>
      </c>
      <c r="H29" s="23">
        <f>SUM(Mar!H29+G29)</f>
        <v>21255</v>
      </c>
      <c r="I29" s="24">
        <f t="shared" si="0"/>
        <v>0</v>
      </c>
      <c r="J29" s="23">
        <f t="shared" si="1"/>
        <v>43599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SUM(Mar!D30+C30*3)</f>
        <v>3555</v>
      </c>
      <c r="E30" s="7">
        <v>0</v>
      </c>
      <c r="F30" s="23">
        <f>SUM(Mar!F30+E30*3)</f>
        <v>0</v>
      </c>
      <c r="G30" s="7">
        <v>0</v>
      </c>
      <c r="H30" s="23">
        <f>SUM(Mar!H30+G30)</f>
        <v>8554</v>
      </c>
      <c r="I30" s="24">
        <f t="shared" si="0"/>
        <v>0</v>
      </c>
      <c r="J30" s="23">
        <f t="shared" si="1"/>
        <v>12109</v>
      </c>
    </row>
    <row r="31" spans="1:10" s="10" customFormat="1" ht="15.75" customHeight="1">
      <c r="A31" s="8" t="s">
        <v>86</v>
      </c>
      <c r="B31" s="9" t="s">
        <v>22</v>
      </c>
      <c r="C31" s="7">
        <v>0</v>
      </c>
      <c r="D31" s="23">
        <f>SUM(Mar!D31+C31*3)</f>
        <v>16108</v>
      </c>
      <c r="E31" s="7">
        <v>0</v>
      </c>
      <c r="F31" s="23">
        <f>SUM(Mar!F31+E31*3)</f>
        <v>0</v>
      </c>
      <c r="G31" s="7">
        <v>0</v>
      </c>
      <c r="H31" s="23">
        <f>SUM(Mar!H31+G31)</f>
        <v>37501</v>
      </c>
      <c r="I31" s="23">
        <f t="shared" si="0"/>
        <v>0</v>
      </c>
      <c r="J31" s="23">
        <f t="shared" si="1"/>
        <v>53609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SUM(Mar!D32+C32*3)</f>
        <v>0</v>
      </c>
      <c r="E32" s="7">
        <v>0</v>
      </c>
      <c r="F32" s="23">
        <f>SUM(Mar!F32+E32*3)</f>
        <v>0</v>
      </c>
      <c r="G32" s="7">
        <v>0</v>
      </c>
      <c r="H32" s="23">
        <f>SUM(Mar!H32+G32)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SUM(Mar!D33+C33*3)</f>
        <v>12258</v>
      </c>
      <c r="E33" s="7">
        <v>0</v>
      </c>
      <c r="F33" s="23">
        <f>SUM(Mar!F33+E33*3)</f>
        <v>0</v>
      </c>
      <c r="G33" s="7">
        <v>0</v>
      </c>
      <c r="H33" s="23">
        <f>SUM(Mar!H33+G33)</f>
        <v>16278</v>
      </c>
      <c r="I33" s="24">
        <f t="shared" si="0"/>
        <v>0</v>
      </c>
      <c r="J33" s="23">
        <f t="shared" si="1"/>
        <v>28536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SUM(Mar!D34+C34*3)</f>
        <v>1143</v>
      </c>
      <c r="E34" s="7">
        <v>0</v>
      </c>
      <c r="F34" s="23">
        <f>SUM(Mar!F34+E34*3)</f>
        <v>0</v>
      </c>
      <c r="G34" s="7">
        <v>0</v>
      </c>
      <c r="H34" s="23">
        <f>SUM(Mar!H34+G34)</f>
        <v>1667</v>
      </c>
      <c r="I34" s="24">
        <f t="shared" si="0"/>
        <v>0</v>
      </c>
      <c r="J34" s="23">
        <f t="shared" si="1"/>
        <v>2810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SUM(Mar!D35+C35*3)</f>
        <v>64912</v>
      </c>
      <c r="E35" s="7">
        <v>0</v>
      </c>
      <c r="F35" s="23">
        <f>SUM(Mar!F35+E35*3)</f>
        <v>0</v>
      </c>
      <c r="G35" s="7">
        <v>0</v>
      </c>
      <c r="H35" s="23">
        <f>SUM(Mar!H35+G35)</f>
        <v>56056</v>
      </c>
      <c r="I35" s="24">
        <f t="shared" si="0"/>
        <v>0</v>
      </c>
      <c r="J35" s="23">
        <f t="shared" si="1"/>
        <v>120968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SUM(Mar!D36+C36*3)</f>
        <v>0</v>
      </c>
      <c r="E36" s="7">
        <v>0</v>
      </c>
      <c r="F36" s="23">
        <f>SUM(Mar!F36+E36*3)</f>
        <v>0</v>
      </c>
      <c r="G36" s="7">
        <v>0</v>
      </c>
      <c r="H36" s="23">
        <f>SUM(Mar!H36+G36)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SUM(Mar!D37+C37*3)</f>
        <v>20781</v>
      </c>
      <c r="E37" s="7">
        <v>0</v>
      </c>
      <c r="F37" s="23">
        <f>SUM(Mar!F37+E37*3)</f>
        <v>0</v>
      </c>
      <c r="G37" s="7">
        <v>0</v>
      </c>
      <c r="H37" s="23">
        <f>SUM(Mar!H37+G37)</f>
        <v>34203</v>
      </c>
      <c r="I37" s="24">
        <f aca="true" t="shared" si="2" ref="I37:I71">SUM(C37,E37,G37)</f>
        <v>0</v>
      </c>
      <c r="J37" s="23">
        <f t="shared" si="1"/>
        <v>54984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SUM(Mar!D38+C38*3)</f>
        <v>0</v>
      </c>
      <c r="E38" s="7">
        <v>0</v>
      </c>
      <c r="F38" s="23">
        <f>SUM(Mar!F38+E38*3)</f>
        <v>0</v>
      </c>
      <c r="G38" s="7">
        <v>0</v>
      </c>
      <c r="H38" s="23">
        <f>SUM(Mar!H38+G38)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1525</v>
      </c>
      <c r="D39" s="23">
        <f>SUM(Mar!D39+C39*3)</f>
        <v>220971</v>
      </c>
      <c r="E39" s="7">
        <v>0</v>
      </c>
      <c r="F39" s="23">
        <f>SUM(Mar!F39+E39*3)</f>
        <v>16690</v>
      </c>
      <c r="G39" s="7">
        <v>38972</v>
      </c>
      <c r="H39" s="23">
        <f>SUM(Mar!H39+G39)</f>
        <v>356215</v>
      </c>
      <c r="I39" s="23">
        <f t="shared" si="2"/>
        <v>40497</v>
      </c>
      <c r="J39" s="23">
        <f t="shared" si="1"/>
        <v>593876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SUM(Mar!D40+C40*3)</f>
        <v>0</v>
      </c>
      <c r="E40" s="7">
        <v>0</v>
      </c>
      <c r="F40" s="23">
        <f>SUM(Mar!F40+E40*3)</f>
        <v>0</v>
      </c>
      <c r="G40" s="7">
        <v>0</v>
      </c>
      <c r="H40" s="23">
        <f>SUM(Mar!H40+G40)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SUM(Mar!D41+C41*3)</f>
        <v>2630</v>
      </c>
      <c r="E41" s="7">
        <v>0</v>
      </c>
      <c r="F41" s="23">
        <f>SUM(Mar!F41+E41*3)</f>
        <v>0</v>
      </c>
      <c r="G41" s="7">
        <v>0</v>
      </c>
      <c r="H41" s="23">
        <f>SUM(Mar!H41+G41)</f>
        <v>4035</v>
      </c>
      <c r="I41" s="23">
        <f t="shared" si="2"/>
        <v>0</v>
      </c>
      <c r="J41" s="23">
        <f t="shared" si="1"/>
        <v>6665</v>
      </c>
    </row>
    <row r="42" spans="1:10" s="1" customFormat="1" ht="15.75" customHeight="1">
      <c r="A42" s="5" t="s">
        <v>41</v>
      </c>
      <c r="B42" s="6" t="s">
        <v>20</v>
      </c>
      <c r="C42" s="7">
        <v>1615</v>
      </c>
      <c r="D42" s="23">
        <f>SUM(Mar!D42+C42*3)</f>
        <v>96983</v>
      </c>
      <c r="E42" s="7">
        <v>0</v>
      </c>
      <c r="F42" s="23">
        <f>SUM(Mar!F42+E42*3)</f>
        <v>0</v>
      </c>
      <c r="G42" s="7">
        <v>14139</v>
      </c>
      <c r="H42" s="23">
        <f>SUM(Mar!H42+G42)</f>
        <v>57466</v>
      </c>
      <c r="I42" s="24">
        <f t="shared" si="2"/>
        <v>15754</v>
      </c>
      <c r="J42" s="23">
        <f t="shared" si="1"/>
        <v>154449</v>
      </c>
    </row>
    <row r="43" spans="1:10" s="1" customFormat="1" ht="15.75" customHeight="1">
      <c r="A43" s="5" t="s">
        <v>42</v>
      </c>
      <c r="B43" s="6" t="s">
        <v>20</v>
      </c>
      <c r="C43" s="7">
        <v>1441</v>
      </c>
      <c r="D43" s="23">
        <f>SUM(Mar!D43+C43*3)</f>
        <v>49606</v>
      </c>
      <c r="E43" s="7">
        <v>0</v>
      </c>
      <c r="F43" s="23">
        <f>SUM(Mar!F43+E43*3)</f>
        <v>4216</v>
      </c>
      <c r="G43" s="7">
        <v>18465</v>
      </c>
      <c r="H43" s="23">
        <f>SUM(Mar!H43+G43)</f>
        <v>95317</v>
      </c>
      <c r="I43" s="24">
        <f t="shared" si="2"/>
        <v>19906</v>
      </c>
      <c r="J43" s="23">
        <f t="shared" si="1"/>
        <v>149139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SUM(Mar!D44+C44*3)</f>
        <v>44089</v>
      </c>
      <c r="E44" s="7">
        <v>0</v>
      </c>
      <c r="F44" s="23">
        <f>SUM(Mar!F44+E44*3)</f>
        <v>0</v>
      </c>
      <c r="G44" s="7">
        <v>0</v>
      </c>
      <c r="H44" s="23">
        <f>SUM(Mar!H44+G44)</f>
        <v>43839</v>
      </c>
      <c r="I44" s="23">
        <f t="shared" si="2"/>
        <v>0</v>
      </c>
      <c r="J44" s="23">
        <f t="shared" si="1"/>
        <v>87928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SUM(Mar!D45+C45*3)</f>
        <v>0</v>
      </c>
      <c r="E45" s="7">
        <v>0</v>
      </c>
      <c r="F45" s="23">
        <f>SUM(Mar!F45+E45*3)</f>
        <v>0</v>
      </c>
      <c r="G45" s="7">
        <v>0</v>
      </c>
      <c r="H45" s="23">
        <f>SUM(Mar!H45+G45)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SUM(Mar!D46+C46*3)</f>
        <v>0</v>
      </c>
      <c r="E46" s="7">
        <v>0</v>
      </c>
      <c r="F46" s="23">
        <f>SUM(Mar!F46+E46*3)</f>
        <v>0</v>
      </c>
      <c r="G46" s="7">
        <v>0</v>
      </c>
      <c r="H46" s="23">
        <f>SUM(Mar!H46+G46)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336</v>
      </c>
      <c r="D47" s="23">
        <f>SUM(Mar!D47+C47*3)</f>
        <v>137985</v>
      </c>
      <c r="E47" s="7">
        <v>0</v>
      </c>
      <c r="F47" s="23">
        <f>SUM(Mar!F47+E47*3)</f>
        <v>0</v>
      </c>
      <c r="G47" s="7">
        <v>1002</v>
      </c>
      <c r="H47" s="23">
        <f>SUM(Mar!H47+G47)</f>
        <v>155233</v>
      </c>
      <c r="I47" s="23">
        <f t="shared" si="2"/>
        <v>1338</v>
      </c>
      <c r="J47" s="23">
        <f t="shared" si="1"/>
        <v>293218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SUM(Mar!D48+C48*3)</f>
        <v>7048</v>
      </c>
      <c r="E48" s="7">
        <v>0</v>
      </c>
      <c r="F48" s="23">
        <f>SUM(Mar!F48+E48*3)</f>
        <v>0</v>
      </c>
      <c r="G48" s="7">
        <v>0</v>
      </c>
      <c r="H48" s="23">
        <f>SUM(Mar!H48+G48)</f>
        <v>6178</v>
      </c>
      <c r="I48" s="23">
        <f t="shared" si="2"/>
        <v>0</v>
      </c>
      <c r="J48" s="23">
        <f t="shared" si="1"/>
        <v>13226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SUM(Mar!D49+C49*3)</f>
        <v>41266</v>
      </c>
      <c r="E49" s="7">
        <v>0</v>
      </c>
      <c r="F49" s="23">
        <f>SUM(Mar!F49+E49*3)</f>
        <v>0</v>
      </c>
      <c r="G49" s="7">
        <v>0</v>
      </c>
      <c r="H49" s="23">
        <f>SUM(Mar!H49+G49)</f>
        <v>68095</v>
      </c>
      <c r="I49" s="24">
        <f t="shared" si="2"/>
        <v>0</v>
      </c>
      <c r="J49" s="23">
        <f t="shared" si="1"/>
        <v>109361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SUM(Mar!D50+C50*3)</f>
        <v>9294</v>
      </c>
      <c r="E50" s="7">
        <v>0</v>
      </c>
      <c r="F50" s="23">
        <f>SUM(Mar!F50+E50*3)</f>
        <v>0</v>
      </c>
      <c r="G50" s="7">
        <v>0</v>
      </c>
      <c r="H50" s="23">
        <f>SUM(Mar!H50+G50)</f>
        <v>4888</v>
      </c>
      <c r="I50" s="24">
        <f t="shared" si="2"/>
        <v>0</v>
      </c>
      <c r="J50" s="23">
        <f t="shared" si="1"/>
        <v>14182</v>
      </c>
    </row>
    <row r="51" spans="1:10" s="1" customFormat="1" ht="15.75" customHeight="1">
      <c r="A51" s="5" t="s">
        <v>60</v>
      </c>
      <c r="B51" s="6" t="s">
        <v>20</v>
      </c>
      <c r="C51" s="7">
        <v>189</v>
      </c>
      <c r="D51" s="23">
        <f>SUM(Mar!D51+C51*3)</f>
        <v>137173</v>
      </c>
      <c r="E51" s="7">
        <v>0</v>
      </c>
      <c r="F51" s="23">
        <f>SUM(Mar!F51+E51*3)</f>
        <v>1896</v>
      </c>
      <c r="G51" s="7">
        <v>7396</v>
      </c>
      <c r="H51" s="23">
        <f>SUM(Mar!H51+G51)</f>
        <v>172623</v>
      </c>
      <c r="I51" s="24">
        <f t="shared" si="2"/>
        <v>7585</v>
      </c>
      <c r="J51" s="23">
        <f>SUM(D51+F51+H51)</f>
        <v>311692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SUM(Mar!D52+C52*3)</f>
        <v>2352</v>
      </c>
      <c r="E52" s="7">
        <v>0</v>
      </c>
      <c r="F52" s="23">
        <f>SUM(Mar!F52+E52*3)</f>
        <v>0</v>
      </c>
      <c r="G52" s="7">
        <v>0</v>
      </c>
      <c r="H52" s="23">
        <f>SUM(Mar!H52+G52)</f>
        <v>672</v>
      </c>
      <c r="I52" s="24">
        <f t="shared" si="2"/>
        <v>0</v>
      </c>
      <c r="J52" s="23">
        <f t="shared" si="1"/>
        <v>3024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SUM(Mar!D53+C53*3)</f>
        <v>0</v>
      </c>
      <c r="E53" s="7">
        <v>0</v>
      </c>
      <c r="F53" s="23">
        <f>SUM(Mar!F53+E53*3)</f>
        <v>0</v>
      </c>
      <c r="G53" s="7">
        <v>0</v>
      </c>
      <c r="H53" s="23">
        <f>SUM(Mar!H53+G53)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SUM(Mar!D54+C54*3)</f>
        <v>66685</v>
      </c>
      <c r="E54" s="7">
        <v>0</v>
      </c>
      <c r="F54" s="23">
        <f>SUM(Mar!F54+E54*3)</f>
        <v>0</v>
      </c>
      <c r="G54" s="7">
        <v>0</v>
      </c>
      <c r="H54" s="23">
        <f>SUM(Mar!H54+G54)</f>
        <v>72755</v>
      </c>
      <c r="I54" s="24">
        <f t="shared" si="2"/>
        <v>0</v>
      </c>
      <c r="J54" s="23">
        <f t="shared" si="1"/>
        <v>139440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SUM(Mar!D55+C55*3)</f>
        <v>27950</v>
      </c>
      <c r="E55" s="7">
        <v>0</v>
      </c>
      <c r="F55" s="23">
        <f>SUM(Mar!F55+E55*3)</f>
        <v>0</v>
      </c>
      <c r="G55" s="7">
        <v>0</v>
      </c>
      <c r="H55" s="23">
        <f>SUM(Mar!H55+G55)</f>
        <v>39816</v>
      </c>
      <c r="I55" s="24">
        <f t="shared" si="2"/>
        <v>0</v>
      </c>
      <c r="J55" s="23">
        <f t="shared" si="1"/>
        <v>67766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SUM(Mar!D56+C56*3)</f>
        <v>0</v>
      </c>
      <c r="E56" s="7">
        <v>0</v>
      </c>
      <c r="F56" s="23">
        <f>SUM(Mar!F56+E56*3)</f>
        <v>0</v>
      </c>
      <c r="G56" s="7">
        <v>0</v>
      </c>
      <c r="H56" s="23">
        <f>SUM(Mar!H56+G56)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SUM(Mar!D57+C57*3)</f>
        <v>28145</v>
      </c>
      <c r="E57" s="7">
        <v>0</v>
      </c>
      <c r="F57" s="23">
        <f>SUM(Mar!F57+E57*3)</f>
        <v>0</v>
      </c>
      <c r="G57" s="7">
        <v>0</v>
      </c>
      <c r="H57" s="23">
        <f>SUM(Mar!H57+G57)</f>
        <v>46038</v>
      </c>
      <c r="I57" s="24">
        <f t="shared" si="2"/>
        <v>0</v>
      </c>
      <c r="J57" s="23">
        <f t="shared" si="1"/>
        <v>74183</v>
      </c>
    </row>
    <row r="58" spans="1:10" s="10" customFormat="1" ht="15.75" customHeight="1">
      <c r="A58" s="8" t="s">
        <v>70</v>
      </c>
      <c r="B58" s="9" t="s">
        <v>20</v>
      </c>
      <c r="C58" s="7">
        <v>506</v>
      </c>
      <c r="D58" s="23">
        <f>SUM(Mar!D58+C58*3)</f>
        <v>3651</v>
      </c>
      <c r="E58" s="7">
        <v>0</v>
      </c>
      <c r="F58" s="23">
        <f>SUM(Mar!F58+E58*3)</f>
        <v>0</v>
      </c>
      <c r="G58" s="7">
        <v>5704</v>
      </c>
      <c r="H58" s="23">
        <f>SUM(Mar!H58+G58)</f>
        <v>5704</v>
      </c>
      <c r="I58" s="23">
        <f t="shared" si="2"/>
        <v>6210</v>
      </c>
      <c r="J58" s="23">
        <f t="shared" si="1"/>
        <v>9355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SUM(Mar!D59+C59*3)</f>
        <v>23049</v>
      </c>
      <c r="E59" s="7">
        <v>0</v>
      </c>
      <c r="F59" s="23">
        <f>SUM(Mar!F59+E59*3)</f>
        <v>0</v>
      </c>
      <c r="G59" s="7">
        <v>0</v>
      </c>
      <c r="H59" s="23">
        <f>SUM(Mar!H59+G59)</f>
        <v>712</v>
      </c>
      <c r="I59" s="24">
        <f t="shared" si="2"/>
        <v>0</v>
      </c>
      <c r="J59" s="23">
        <f t="shared" si="1"/>
        <v>23761</v>
      </c>
    </row>
    <row r="60" spans="1:10" s="10" customFormat="1" ht="15.75" customHeight="1">
      <c r="A60" s="8" t="s">
        <v>72</v>
      </c>
      <c r="B60" s="9" t="s">
        <v>20</v>
      </c>
      <c r="C60" s="7">
        <v>1918</v>
      </c>
      <c r="D60" s="23">
        <f>SUM(Mar!D60+C60*3)</f>
        <v>250464</v>
      </c>
      <c r="E60" s="7">
        <v>0</v>
      </c>
      <c r="F60" s="23">
        <f>SUM(Mar!F60+E60*3)</f>
        <v>34964</v>
      </c>
      <c r="G60" s="7">
        <v>9863</v>
      </c>
      <c r="H60" s="23">
        <f>SUM(Mar!H60+G60)</f>
        <v>371837</v>
      </c>
      <c r="I60" s="23">
        <f t="shared" si="2"/>
        <v>11781</v>
      </c>
      <c r="J60" s="23">
        <f t="shared" si="1"/>
        <v>657265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SUM(Mar!D61+C61*3)</f>
        <v>0</v>
      </c>
      <c r="E61" s="7">
        <v>0</v>
      </c>
      <c r="F61" s="23">
        <f>SUM(Mar!F61+E61*3)</f>
        <v>0</v>
      </c>
      <c r="G61" s="7">
        <v>0</v>
      </c>
      <c r="H61" s="23">
        <f>SUM(Mar!H61+G61)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SUM(Mar!D62+C62*3)</f>
        <v>0</v>
      </c>
      <c r="E62" s="7">
        <v>0</v>
      </c>
      <c r="F62" s="23">
        <f>SUM(Mar!F62+E62*3)</f>
        <v>0</v>
      </c>
      <c r="G62" s="7">
        <v>0</v>
      </c>
      <c r="H62" s="23">
        <f>SUM(Mar!H62+G62)</f>
        <v>0</v>
      </c>
      <c r="I62" s="23">
        <f t="shared" si="2"/>
        <v>0</v>
      </c>
      <c r="J62" s="23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390</v>
      </c>
      <c r="D63" s="23">
        <f>SUM(Mar!D63+C63*3)</f>
        <v>24520</v>
      </c>
      <c r="E63" s="7">
        <v>0</v>
      </c>
      <c r="F63" s="23">
        <f>SUM(Mar!F63+E63*3)</f>
        <v>0</v>
      </c>
      <c r="G63" s="7">
        <v>4382</v>
      </c>
      <c r="H63" s="23">
        <f>SUM(Mar!H63+G63)</f>
        <v>36974</v>
      </c>
      <c r="I63" s="24">
        <f t="shared" si="2"/>
        <v>4772</v>
      </c>
      <c r="J63" s="23">
        <f t="shared" si="1"/>
        <v>61494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SUM(Mar!D64+C64*3)</f>
        <v>0</v>
      </c>
      <c r="E64" s="7">
        <v>0</v>
      </c>
      <c r="F64" s="23">
        <f>SUM(Mar!F64+E64*3)</f>
        <v>0</v>
      </c>
      <c r="G64" s="7">
        <v>0</v>
      </c>
      <c r="H64" s="23">
        <f>SUM(Mar!H64+G64)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SUM(Mar!D65+C65*3)</f>
        <v>0</v>
      </c>
      <c r="E65" s="7">
        <v>0</v>
      </c>
      <c r="F65" s="23">
        <f>SUM(Mar!F65+E65*3)</f>
        <v>0</v>
      </c>
      <c r="G65" s="7">
        <v>0</v>
      </c>
      <c r="H65" s="23">
        <f>SUM(Mar!H65+G65)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SUM(Mar!D66+C66*3)</f>
        <v>13473</v>
      </c>
      <c r="E66" s="7">
        <v>0</v>
      </c>
      <c r="F66" s="23">
        <f>SUM(Mar!F66+E66*3)</f>
        <v>0</v>
      </c>
      <c r="G66" s="7">
        <v>0</v>
      </c>
      <c r="H66" s="23">
        <f>SUM(Mar!H66+G66)</f>
        <v>9456</v>
      </c>
      <c r="I66" s="23">
        <f t="shared" si="2"/>
        <v>0</v>
      </c>
      <c r="J66" s="23">
        <f t="shared" si="1"/>
        <v>22929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SUM(Mar!D67+C67*3)</f>
        <v>0</v>
      </c>
      <c r="E67" s="7">
        <v>0</v>
      </c>
      <c r="F67" s="23">
        <f>SUM(Mar!F67+E67*3)</f>
        <v>0</v>
      </c>
      <c r="G67" s="7">
        <v>0</v>
      </c>
      <c r="H67" s="23">
        <f>SUM(Mar!H67+G67)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SUM(Mar!D68+C68*3)</f>
        <v>0</v>
      </c>
      <c r="E68" s="7">
        <v>0</v>
      </c>
      <c r="F68" s="23">
        <f>SUM(Mar!F68+E68*3)</f>
        <v>0</v>
      </c>
      <c r="G68" s="7">
        <v>0</v>
      </c>
      <c r="H68" s="23">
        <f>SUM(Mar!H68+G68)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SUM(Mar!D69+C69*3)</f>
        <v>37928</v>
      </c>
      <c r="E69" s="7">
        <v>0</v>
      </c>
      <c r="F69" s="23">
        <f>SUM(Mar!F69+E69*3)</f>
        <v>0</v>
      </c>
      <c r="G69" s="7">
        <v>0</v>
      </c>
      <c r="H69" s="23">
        <f>SUM(Mar!H69+G69)</f>
        <v>82767</v>
      </c>
      <c r="I69" s="23">
        <f t="shared" si="2"/>
        <v>0</v>
      </c>
      <c r="J69" s="23">
        <f t="shared" si="1"/>
        <v>120695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SUM(Mar!D70+C70*3)</f>
        <v>18267</v>
      </c>
      <c r="E70" s="7">
        <v>0</v>
      </c>
      <c r="F70" s="23">
        <f>SUM(Mar!F70+E70*3)</f>
        <v>0</v>
      </c>
      <c r="G70" s="7">
        <v>0</v>
      </c>
      <c r="H70" s="23">
        <f>SUM(Mar!H70+G70)</f>
        <v>13913</v>
      </c>
      <c r="I70" s="23">
        <f t="shared" si="2"/>
        <v>0</v>
      </c>
      <c r="J70" s="23">
        <f>SUM(D70+F70+H70)</f>
        <v>32180</v>
      </c>
    </row>
    <row r="71" spans="1:10" s="1" customFormat="1" ht="15.75" customHeight="1">
      <c r="A71" s="5" t="s">
        <v>88</v>
      </c>
      <c r="B71" s="6" t="s">
        <v>20</v>
      </c>
      <c r="C71" s="7">
        <v>231</v>
      </c>
      <c r="D71" s="23">
        <f>SUM(Mar!D71+C71*3)</f>
        <v>11914</v>
      </c>
      <c r="E71" s="7">
        <v>0</v>
      </c>
      <c r="F71" s="23">
        <f>SUM(Mar!F71+E71*3)</f>
        <v>0</v>
      </c>
      <c r="G71" s="7">
        <v>1155</v>
      </c>
      <c r="H71" s="23">
        <f>SUM(Mar!H71+G71)</f>
        <v>10591</v>
      </c>
      <c r="I71" s="24">
        <f t="shared" si="2"/>
        <v>1386</v>
      </c>
      <c r="J71" s="23">
        <f>SUM(D71+F71+H71)</f>
        <v>22505</v>
      </c>
    </row>
    <row r="72" spans="1:10" s="3" customFormat="1" ht="21.75">
      <c r="A72" s="18" t="s">
        <v>125</v>
      </c>
      <c r="B72" s="2"/>
      <c r="C72" s="24">
        <f>SUM(C5:C31)</f>
        <v>4600</v>
      </c>
      <c r="D72" s="24">
        <f aca="true" t="shared" si="3" ref="D72:J72">SUM(D5:D31)</f>
        <v>685689</v>
      </c>
      <c r="E72" s="24">
        <f t="shared" si="3"/>
        <v>0</v>
      </c>
      <c r="F72" s="24">
        <f t="shared" si="3"/>
        <v>38570</v>
      </c>
      <c r="G72" s="24">
        <f t="shared" si="3"/>
        <v>12060</v>
      </c>
      <c r="H72" s="24">
        <f t="shared" si="3"/>
        <v>979831</v>
      </c>
      <c r="I72" s="24">
        <f t="shared" si="3"/>
        <v>16660</v>
      </c>
      <c r="J72" s="24">
        <f t="shared" si="3"/>
        <v>1704090</v>
      </c>
    </row>
    <row r="73" spans="1:10" s="3" customFormat="1" ht="21.75">
      <c r="A73" s="18" t="s">
        <v>126</v>
      </c>
      <c r="B73" s="2"/>
      <c r="C73" s="24">
        <f>SUM(C32:C71)</f>
        <v>8151</v>
      </c>
      <c r="D73" s="24">
        <f aca="true" t="shared" si="4" ref="D73:J73">SUM(D32:D71)</f>
        <v>1354537</v>
      </c>
      <c r="E73" s="24">
        <f t="shared" si="4"/>
        <v>0</v>
      </c>
      <c r="F73" s="24">
        <f t="shared" si="4"/>
        <v>57766</v>
      </c>
      <c r="G73" s="24">
        <f t="shared" si="4"/>
        <v>101078</v>
      </c>
      <c r="H73" s="24">
        <f t="shared" si="4"/>
        <v>1763328</v>
      </c>
      <c r="I73" s="24">
        <f t="shared" si="4"/>
        <v>109229</v>
      </c>
      <c r="J73" s="24">
        <f t="shared" si="4"/>
        <v>3175631</v>
      </c>
    </row>
    <row r="74" spans="1:10" s="3" customFormat="1" ht="15.75" customHeight="1">
      <c r="A74" s="16" t="s">
        <v>89</v>
      </c>
      <c r="B74" s="2"/>
      <c r="C74" s="24">
        <f>SUM(C72:C73)</f>
        <v>12751</v>
      </c>
      <c r="D74" s="24">
        <f aca="true" t="shared" si="5" ref="D74:J74">SUM(D72:D73)</f>
        <v>2040226</v>
      </c>
      <c r="E74" s="24">
        <f t="shared" si="5"/>
        <v>0</v>
      </c>
      <c r="F74" s="24">
        <f t="shared" si="5"/>
        <v>96336</v>
      </c>
      <c r="G74" s="24">
        <f t="shared" si="5"/>
        <v>113138</v>
      </c>
      <c r="H74" s="24">
        <f t="shared" si="5"/>
        <v>2743159</v>
      </c>
      <c r="I74" s="24">
        <f t="shared" si="5"/>
        <v>125889</v>
      </c>
      <c r="J74" s="24">
        <f t="shared" si="5"/>
        <v>4879721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 sheet="1" objects="1" scenarios="1"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C28" sqref="C28"/>
    </sheetView>
  </sheetViews>
  <sheetFormatPr defaultColWidth="9.140625" defaultRowHeight="12.75"/>
  <cols>
    <col min="1" max="1" width="19.5742187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138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10</v>
      </c>
      <c r="D4" s="27" t="s">
        <v>11</v>
      </c>
      <c r="E4" s="4" t="s">
        <v>109</v>
      </c>
      <c r="F4" s="27" t="s">
        <v>14</v>
      </c>
      <c r="G4" s="4" t="s">
        <v>15</v>
      </c>
      <c r="H4" s="27" t="s">
        <v>90</v>
      </c>
      <c r="I4" s="27" t="s">
        <v>110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0</v>
      </c>
      <c r="D5" s="23">
        <f>SUM(Apr!D5+C5*2)</f>
        <v>13371</v>
      </c>
      <c r="E5" s="7">
        <v>0</v>
      </c>
      <c r="F5" s="23">
        <f>SUM(Apr!F5+E5*2)</f>
        <v>0</v>
      </c>
      <c r="G5" s="7">
        <v>0</v>
      </c>
      <c r="H5" s="23">
        <f>SUM(Apr!H5+G5)</f>
        <v>16187</v>
      </c>
      <c r="I5" s="23">
        <f aca="true" t="shared" si="0" ref="I5:I36">SUM(C5,E5,G5)</f>
        <v>0</v>
      </c>
      <c r="J5" s="23">
        <f>SUM(D5+F5+H5)</f>
        <v>29558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SUM(Apr!D6+C6*2)</f>
        <v>14291</v>
      </c>
      <c r="E6" s="7">
        <v>0</v>
      </c>
      <c r="F6" s="23">
        <f>SUM(Apr!F6+E6*2)</f>
        <v>0</v>
      </c>
      <c r="G6" s="7">
        <v>0</v>
      </c>
      <c r="H6" s="23">
        <f>SUM(Apr!H6+G6)</f>
        <v>53773</v>
      </c>
      <c r="I6" s="23">
        <f t="shared" si="0"/>
        <v>0</v>
      </c>
      <c r="J6" s="23">
        <f aca="true" t="shared" si="1" ref="J6:J69">SUM(D6+F6+H6)</f>
        <v>68064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3">
        <f>SUM(Apr!D7+C7*2)</f>
        <v>20223</v>
      </c>
      <c r="E7" s="7">
        <v>0</v>
      </c>
      <c r="F7" s="23">
        <f>SUM(Apr!F7+E7*2)</f>
        <v>0</v>
      </c>
      <c r="G7" s="7">
        <v>0</v>
      </c>
      <c r="H7" s="23">
        <f>SUM(Apr!H7+G7)</f>
        <v>6200</v>
      </c>
      <c r="I7" s="24">
        <f t="shared" si="0"/>
        <v>0</v>
      </c>
      <c r="J7" s="23">
        <f t="shared" si="1"/>
        <v>26423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SUM(Apr!D8+C8*2)</f>
        <v>0</v>
      </c>
      <c r="E8" s="7">
        <v>0</v>
      </c>
      <c r="F8" s="23">
        <f>SUM(Apr!F8+E8*2)</f>
        <v>0</v>
      </c>
      <c r="G8" s="7">
        <v>0</v>
      </c>
      <c r="H8" s="23">
        <f>SUM(Apr!H8+G8)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SUM(Apr!D9+C9*2)</f>
        <v>1548</v>
      </c>
      <c r="E9" s="7">
        <v>0</v>
      </c>
      <c r="F9" s="23">
        <f>SUM(Apr!F9+E9*2)</f>
        <v>0</v>
      </c>
      <c r="G9" s="7">
        <v>0</v>
      </c>
      <c r="H9" s="23">
        <f>SUM(Apr!H9+G9)</f>
        <v>2427</v>
      </c>
      <c r="I9" s="24">
        <f t="shared" si="0"/>
        <v>0</v>
      </c>
      <c r="J9" s="23">
        <f t="shared" si="1"/>
        <v>3975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3">
        <f>SUM(Apr!D10+C10*2)</f>
        <v>111350</v>
      </c>
      <c r="E10" s="7">
        <v>0</v>
      </c>
      <c r="F10" s="23">
        <f>SUM(Apr!F10+E10*2)</f>
        <v>10380</v>
      </c>
      <c r="G10" s="7">
        <v>0</v>
      </c>
      <c r="H10" s="23">
        <f>SUM(Apr!H10+G10)</f>
        <v>163784</v>
      </c>
      <c r="I10" s="24">
        <f t="shared" si="0"/>
        <v>0</v>
      </c>
      <c r="J10" s="23">
        <f t="shared" si="1"/>
        <v>285514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SUM(Apr!D11+C11*2)</f>
        <v>0</v>
      </c>
      <c r="E11" s="7">
        <v>0</v>
      </c>
      <c r="F11" s="23">
        <f>SUM(Apr!F11+E11*2)</f>
        <v>0</v>
      </c>
      <c r="G11" s="7">
        <v>0</v>
      </c>
      <c r="H11" s="23">
        <f>SUM(Apr!H11+G11)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SUM(Apr!D12+C12*2)</f>
        <v>4345</v>
      </c>
      <c r="E12" s="7">
        <v>0</v>
      </c>
      <c r="F12" s="23">
        <f>SUM(Apr!F12+E12*2)</f>
        <v>0</v>
      </c>
      <c r="G12" s="7">
        <v>0</v>
      </c>
      <c r="H12" s="23">
        <f>SUM(Apr!H12+G12)</f>
        <v>6661</v>
      </c>
      <c r="I12" s="23">
        <f t="shared" si="0"/>
        <v>0</v>
      </c>
      <c r="J12" s="23">
        <f t="shared" si="1"/>
        <v>11006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SUM(Apr!D13+C13*2)</f>
        <v>0</v>
      </c>
      <c r="E13" s="7">
        <v>0</v>
      </c>
      <c r="F13" s="23">
        <f>SUM(Apr!F13+E13*2)</f>
        <v>0</v>
      </c>
      <c r="G13" s="7">
        <v>0</v>
      </c>
      <c r="H13" s="23">
        <f>SUM(Apr!H13+G13)</f>
        <v>0</v>
      </c>
      <c r="I13" s="24">
        <f t="shared" si="0"/>
        <v>0</v>
      </c>
      <c r="J13" s="23">
        <f t="shared" si="1"/>
        <v>0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SUM(Apr!D14+C14*2)</f>
        <v>48243</v>
      </c>
      <c r="E14" s="7">
        <v>0</v>
      </c>
      <c r="F14" s="23">
        <f>SUM(Apr!F14+E14*2)</f>
        <v>0</v>
      </c>
      <c r="G14" s="7">
        <v>0</v>
      </c>
      <c r="H14" s="23">
        <f>SUM(Apr!H14+G14)</f>
        <v>32450</v>
      </c>
      <c r="I14" s="24">
        <f t="shared" si="0"/>
        <v>0</v>
      </c>
      <c r="J14" s="23">
        <f t="shared" si="1"/>
        <v>80693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SUM(Apr!D15+C15*2)</f>
        <v>0</v>
      </c>
      <c r="E15" s="7">
        <v>0</v>
      </c>
      <c r="F15" s="23">
        <f>SUM(Apr!F15+E15*2)</f>
        <v>0</v>
      </c>
      <c r="G15" s="7">
        <v>0</v>
      </c>
      <c r="H15" s="23">
        <f>SUM(Apr!H15+G15)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2563</v>
      </c>
      <c r="D16" s="23">
        <f>SUM(Apr!D16+C16*2)</f>
        <v>310412</v>
      </c>
      <c r="E16" s="7">
        <v>0</v>
      </c>
      <c r="F16" s="23">
        <f>SUM(Apr!F16+E16*2)</f>
        <v>28190</v>
      </c>
      <c r="G16" s="7">
        <v>6946</v>
      </c>
      <c r="H16" s="23">
        <f>SUM(Apr!H16+G16)</f>
        <v>482459</v>
      </c>
      <c r="I16" s="24">
        <f t="shared" si="0"/>
        <v>9509</v>
      </c>
      <c r="J16" s="23">
        <f t="shared" si="1"/>
        <v>821061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3">
        <f>SUM(Apr!D17+C17*2)</f>
        <v>0</v>
      </c>
      <c r="E17" s="7">
        <v>0</v>
      </c>
      <c r="F17" s="23">
        <f>SUM(Apr!F17+E17*2)</f>
        <v>0</v>
      </c>
      <c r="G17" s="7">
        <v>0</v>
      </c>
      <c r="H17" s="23">
        <f>SUM(Apr!H17+G17)</f>
        <v>0</v>
      </c>
      <c r="I17" s="24">
        <f t="shared" si="0"/>
        <v>0</v>
      </c>
      <c r="J17" s="23">
        <f t="shared" si="1"/>
        <v>0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SUM(Apr!D18+C18*2)</f>
        <v>0</v>
      </c>
      <c r="E18" s="7">
        <v>0</v>
      </c>
      <c r="F18" s="23">
        <f>SUM(Apr!F18+E18*2)</f>
        <v>0</v>
      </c>
      <c r="G18" s="7">
        <v>0</v>
      </c>
      <c r="H18" s="23">
        <f>SUM(Apr!H18+G18)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SUM(Apr!D19+C19*2)</f>
        <v>0</v>
      </c>
      <c r="E19" s="7">
        <v>0</v>
      </c>
      <c r="F19" s="23">
        <f>SUM(Apr!F19+E19*2)</f>
        <v>0</v>
      </c>
      <c r="G19" s="7">
        <v>0</v>
      </c>
      <c r="H19" s="23">
        <f>SUM(Apr!H19+G19)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SUM(Apr!D20+C20*2)</f>
        <v>0</v>
      </c>
      <c r="E20" s="7">
        <v>0</v>
      </c>
      <c r="F20" s="23">
        <f>SUM(Apr!F20+E20*2)</f>
        <v>0</v>
      </c>
      <c r="G20" s="7">
        <v>0</v>
      </c>
      <c r="H20" s="23">
        <f>SUM(Apr!H20+G20)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SUM(Apr!D21+C21*2)</f>
        <v>0</v>
      </c>
      <c r="E21" s="7">
        <v>0</v>
      </c>
      <c r="F21" s="23">
        <f>SUM(Apr!F21+E21*2)</f>
        <v>0</v>
      </c>
      <c r="G21" s="7">
        <v>0</v>
      </c>
      <c r="H21" s="23">
        <f>SUM(Apr!H21+G21)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SUM(Apr!D22+C22*2)</f>
        <v>910</v>
      </c>
      <c r="E22" s="7">
        <v>0</v>
      </c>
      <c r="F22" s="23">
        <f>SUM(Apr!F22+E22*2)</f>
        <v>0</v>
      </c>
      <c r="G22" s="7">
        <v>0</v>
      </c>
      <c r="H22" s="23">
        <f>SUM(Apr!H22+G22)</f>
        <v>130</v>
      </c>
      <c r="I22" s="24">
        <f t="shared" si="0"/>
        <v>0</v>
      </c>
      <c r="J22" s="23">
        <f t="shared" si="1"/>
        <v>1040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SUM(Apr!D23+C23*2)</f>
        <v>0</v>
      </c>
      <c r="E23" s="7">
        <v>0</v>
      </c>
      <c r="F23" s="23">
        <f>SUM(Apr!F23+E23*2)</f>
        <v>0</v>
      </c>
      <c r="G23" s="7">
        <v>0</v>
      </c>
      <c r="H23" s="23">
        <f>SUM(Apr!H23+G23)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SUM(Apr!D24+C24*2)</f>
        <v>17228</v>
      </c>
      <c r="E24" s="7">
        <v>0</v>
      </c>
      <c r="F24" s="23">
        <f>SUM(Apr!F24+E24*2)</f>
        <v>0</v>
      </c>
      <c r="G24" s="7">
        <v>0</v>
      </c>
      <c r="H24" s="23">
        <f>SUM(Apr!H24+G24)</f>
        <v>37303</v>
      </c>
      <c r="I24" s="23">
        <f t="shared" si="0"/>
        <v>0</v>
      </c>
      <c r="J24" s="23">
        <f t="shared" si="1"/>
        <v>54531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SUM(Apr!D25+C25*2)</f>
        <v>34376</v>
      </c>
      <c r="E25" s="7">
        <v>0</v>
      </c>
      <c r="F25" s="23">
        <f>SUM(Apr!F25+E25*2)</f>
        <v>0</v>
      </c>
      <c r="G25" s="7">
        <v>0</v>
      </c>
      <c r="H25" s="23">
        <f>SUM(Apr!H25+G25)</f>
        <v>35473</v>
      </c>
      <c r="I25" s="24">
        <f t="shared" si="0"/>
        <v>0</v>
      </c>
      <c r="J25" s="23">
        <f t="shared" si="1"/>
        <v>69849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SUM(Apr!D26+C26*2)</f>
        <v>56296</v>
      </c>
      <c r="E26" s="7">
        <v>0</v>
      </c>
      <c r="F26" s="23">
        <f>SUM(Apr!F26+E26*2)</f>
        <v>0</v>
      </c>
      <c r="G26" s="7">
        <v>0</v>
      </c>
      <c r="H26" s="23">
        <f>SUM(Apr!H26+G26)</f>
        <v>58554</v>
      </c>
      <c r="I26" s="24">
        <f t="shared" si="0"/>
        <v>0</v>
      </c>
      <c r="J26" s="23">
        <f t="shared" si="1"/>
        <v>114850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SUM(Apr!D27+C27*2)</f>
        <v>0</v>
      </c>
      <c r="E27" s="7">
        <v>0</v>
      </c>
      <c r="F27" s="23">
        <f>SUM(Apr!F27+E27*2)</f>
        <v>0</v>
      </c>
      <c r="G27" s="7">
        <v>0</v>
      </c>
      <c r="H27" s="23">
        <f>SUM(Apr!H27+G27)</f>
        <v>0</v>
      </c>
      <c r="I27" s="24">
        <f t="shared" si="0"/>
        <v>0</v>
      </c>
      <c r="J27" s="23">
        <f t="shared" si="1"/>
        <v>0</v>
      </c>
    </row>
    <row r="28" spans="1:10" s="1" customFormat="1" ht="15.75" customHeight="1">
      <c r="A28" s="5" t="s">
        <v>82</v>
      </c>
      <c r="B28" s="6" t="s">
        <v>22</v>
      </c>
      <c r="C28" s="7">
        <v>3024</v>
      </c>
      <c r="D28" s="23">
        <f>SUM(Apr!D28+C28*2)</f>
        <v>22263</v>
      </c>
      <c r="E28" s="7">
        <v>0</v>
      </c>
      <c r="F28" s="23">
        <f>SUM(Apr!F28+E28*2)</f>
        <v>0</v>
      </c>
      <c r="G28" s="7">
        <v>9229</v>
      </c>
      <c r="H28" s="23">
        <f>SUM(Apr!H28+G28)</f>
        <v>33295</v>
      </c>
      <c r="I28" s="24">
        <f t="shared" si="0"/>
        <v>12253</v>
      </c>
      <c r="J28" s="23">
        <f t="shared" si="1"/>
        <v>55558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SUM(Apr!D29+C29*2)</f>
        <v>22344</v>
      </c>
      <c r="E29" s="7">
        <v>0</v>
      </c>
      <c r="F29" s="23">
        <f>SUM(Apr!F29+E29*2)</f>
        <v>0</v>
      </c>
      <c r="G29" s="7">
        <v>0</v>
      </c>
      <c r="H29" s="23">
        <f>SUM(Apr!H29+G29)</f>
        <v>21255</v>
      </c>
      <c r="I29" s="24">
        <f t="shared" si="0"/>
        <v>0</v>
      </c>
      <c r="J29" s="23">
        <f t="shared" si="1"/>
        <v>43599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SUM(Apr!D30+C30*2)</f>
        <v>3555</v>
      </c>
      <c r="E30" s="7">
        <v>0</v>
      </c>
      <c r="F30" s="23">
        <f>SUM(Apr!F30+E30*2)</f>
        <v>0</v>
      </c>
      <c r="G30" s="7">
        <v>0</v>
      </c>
      <c r="H30" s="23">
        <f>SUM(Apr!H30+G30)</f>
        <v>8554</v>
      </c>
      <c r="I30" s="24">
        <f t="shared" si="0"/>
        <v>0</v>
      </c>
      <c r="J30" s="23">
        <f t="shared" si="1"/>
        <v>12109</v>
      </c>
    </row>
    <row r="31" spans="1:10" s="10" customFormat="1" ht="15.75" customHeight="1">
      <c r="A31" s="8" t="s">
        <v>86</v>
      </c>
      <c r="B31" s="9" t="s">
        <v>22</v>
      </c>
      <c r="C31" s="7">
        <v>0</v>
      </c>
      <c r="D31" s="23">
        <f>SUM(Apr!D31+C31*2)</f>
        <v>16108</v>
      </c>
      <c r="E31" s="7">
        <v>0</v>
      </c>
      <c r="F31" s="23">
        <f>SUM(Apr!F31+E31*2)</f>
        <v>0</v>
      </c>
      <c r="G31" s="7">
        <v>0</v>
      </c>
      <c r="H31" s="23">
        <f>SUM(Apr!H31+G31)</f>
        <v>37501</v>
      </c>
      <c r="I31" s="23">
        <f t="shared" si="0"/>
        <v>0</v>
      </c>
      <c r="J31" s="23">
        <f t="shared" si="1"/>
        <v>53609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SUM(Apr!D32+C32*2)</f>
        <v>0</v>
      </c>
      <c r="E32" s="7">
        <v>0</v>
      </c>
      <c r="F32" s="23">
        <f>SUM(Apr!F32+E32*2)</f>
        <v>0</v>
      </c>
      <c r="G32" s="7">
        <v>0</v>
      </c>
      <c r="H32" s="23">
        <f>SUM(Apr!H32+G32)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848</v>
      </c>
      <c r="D33" s="23">
        <f>SUM(Apr!D33+C33*2)</f>
        <v>13954</v>
      </c>
      <c r="E33" s="7">
        <v>0</v>
      </c>
      <c r="F33" s="23">
        <f>SUM(Apr!F33+E33*2)</f>
        <v>0</v>
      </c>
      <c r="G33" s="7">
        <v>2919</v>
      </c>
      <c r="H33" s="23">
        <f>SUM(Apr!H33+G33)</f>
        <v>19197</v>
      </c>
      <c r="I33" s="24">
        <f t="shared" si="0"/>
        <v>3767</v>
      </c>
      <c r="J33" s="23">
        <f t="shared" si="1"/>
        <v>33151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SUM(Apr!D34+C34*2)</f>
        <v>1143</v>
      </c>
      <c r="E34" s="7">
        <v>0</v>
      </c>
      <c r="F34" s="23">
        <f>SUM(Apr!F34+E34*2)</f>
        <v>0</v>
      </c>
      <c r="G34" s="7">
        <v>0</v>
      </c>
      <c r="H34" s="23">
        <f>SUM(Apr!H34+G34)</f>
        <v>1667</v>
      </c>
      <c r="I34" s="24">
        <f t="shared" si="0"/>
        <v>0</v>
      </c>
      <c r="J34" s="23">
        <f t="shared" si="1"/>
        <v>2810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SUM(Apr!D35+C35*2)</f>
        <v>64912</v>
      </c>
      <c r="E35" s="7">
        <v>0</v>
      </c>
      <c r="F35" s="23">
        <f>SUM(Apr!F35+E35*2)</f>
        <v>0</v>
      </c>
      <c r="G35" s="7">
        <v>0</v>
      </c>
      <c r="H35" s="23">
        <f>SUM(Apr!H35+G35)</f>
        <v>56056</v>
      </c>
      <c r="I35" s="24">
        <f t="shared" si="0"/>
        <v>0</v>
      </c>
      <c r="J35" s="23">
        <f t="shared" si="1"/>
        <v>120968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SUM(Apr!D36+C36*2)</f>
        <v>0</v>
      </c>
      <c r="E36" s="7">
        <v>0</v>
      </c>
      <c r="F36" s="23">
        <f>SUM(Apr!F36+E36*2)</f>
        <v>0</v>
      </c>
      <c r="G36" s="7">
        <v>0</v>
      </c>
      <c r="H36" s="23">
        <f>SUM(Apr!H36+G36)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395</v>
      </c>
      <c r="D37" s="23">
        <f>SUM(Apr!D37+C37*2)</f>
        <v>21571</v>
      </c>
      <c r="E37" s="7">
        <v>0</v>
      </c>
      <c r="F37" s="23">
        <f>SUM(Apr!F37+E37*2)</f>
        <v>0</v>
      </c>
      <c r="G37" s="7">
        <v>2370</v>
      </c>
      <c r="H37" s="23">
        <f>SUM(Apr!H37+G37)</f>
        <v>36573</v>
      </c>
      <c r="I37" s="24">
        <f aca="true" t="shared" si="2" ref="I37:I71">SUM(C37,E37,G37)</f>
        <v>2765</v>
      </c>
      <c r="J37" s="23">
        <f t="shared" si="1"/>
        <v>58144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SUM(Apr!D38+C38*2)</f>
        <v>0</v>
      </c>
      <c r="E38" s="7">
        <v>0</v>
      </c>
      <c r="F38" s="23">
        <f>SUM(Apr!F38+E38*2)</f>
        <v>0</v>
      </c>
      <c r="G38" s="7">
        <v>0</v>
      </c>
      <c r="H38" s="23">
        <f>SUM(Apr!H38+G38)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401</v>
      </c>
      <c r="D39" s="23">
        <f>SUM(Apr!D39+C39*2)</f>
        <v>221773</v>
      </c>
      <c r="E39" s="7">
        <v>0</v>
      </c>
      <c r="F39" s="23">
        <f>SUM(Apr!F39+E39*2)</f>
        <v>16690</v>
      </c>
      <c r="G39" s="7">
        <v>3054</v>
      </c>
      <c r="H39" s="23">
        <f>SUM(Apr!H39+G39)</f>
        <v>359269</v>
      </c>
      <c r="I39" s="23">
        <f t="shared" si="2"/>
        <v>3455</v>
      </c>
      <c r="J39" s="23">
        <f t="shared" si="1"/>
        <v>597732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SUM(Apr!D40+C40*2)</f>
        <v>0</v>
      </c>
      <c r="E40" s="7">
        <v>0</v>
      </c>
      <c r="F40" s="23">
        <f>SUM(Apr!F40+E40*2)</f>
        <v>0</v>
      </c>
      <c r="G40" s="7">
        <v>0</v>
      </c>
      <c r="H40" s="23">
        <f>SUM(Apr!H40+G40)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SUM(Apr!D41+C41*2)</f>
        <v>2630</v>
      </c>
      <c r="E41" s="7">
        <v>0</v>
      </c>
      <c r="F41" s="23">
        <f>SUM(Apr!F41+E41*2)</f>
        <v>0</v>
      </c>
      <c r="G41" s="7">
        <v>0</v>
      </c>
      <c r="H41" s="23">
        <f>SUM(Apr!H41+G41)</f>
        <v>4035</v>
      </c>
      <c r="I41" s="23">
        <f t="shared" si="2"/>
        <v>0</v>
      </c>
      <c r="J41" s="23">
        <f t="shared" si="1"/>
        <v>6665</v>
      </c>
    </row>
    <row r="42" spans="1:10" s="1" customFormat="1" ht="15.75" customHeight="1">
      <c r="A42" s="5" t="s">
        <v>41</v>
      </c>
      <c r="B42" s="6" t="s">
        <v>20</v>
      </c>
      <c r="C42" s="7">
        <v>3253</v>
      </c>
      <c r="D42" s="23">
        <f>SUM(Apr!D42+C42*2)</f>
        <v>103489</v>
      </c>
      <c r="E42" s="7">
        <v>0</v>
      </c>
      <c r="F42" s="23">
        <f>SUM(Apr!F42+E42*2)</f>
        <v>0</v>
      </c>
      <c r="G42" s="7">
        <v>11876</v>
      </c>
      <c r="H42" s="23">
        <f>SUM(Apr!H42+G42)</f>
        <v>69342</v>
      </c>
      <c r="I42" s="24">
        <f t="shared" si="2"/>
        <v>15129</v>
      </c>
      <c r="J42" s="23">
        <f t="shared" si="1"/>
        <v>172831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SUM(Apr!D43+C43*2)</f>
        <v>49606</v>
      </c>
      <c r="E43" s="7">
        <v>0</v>
      </c>
      <c r="F43" s="23">
        <f>SUM(Apr!F43+E43*2)</f>
        <v>4216</v>
      </c>
      <c r="G43" s="7">
        <v>0</v>
      </c>
      <c r="H43" s="23">
        <f>SUM(Apr!H43+G43)</f>
        <v>95317</v>
      </c>
      <c r="I43" s="24">
        <f t="shared" si="2"/>
        <v>0</v>
      </c>
      <c r="J43" s="23">
        <f t="shared" si="1"/>
        <v>149139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SUM(Apr!D44+C44*2)</f>
        <v>44089</v>
      </c>
      <c r="E44" s="7">
        <v>0</v>
      </c>
      <c r="F44" s="23">
        <f>SUM(Apr!F44+E44*2)</f>
        <v>0</v>
      </c>
      <c r="G44" s="7">
        <v>0</v>
      </c>
      <c r="H44" s="23">
        <f>SUM(Apr!H44+G44)</f>
        <v>43839</v>
      </c>
      <c r="I44" s="23">
        <f t="shared" si="2"/>
        <v>0</v>
      </c>
      <c r="J44" s="23">
        <f t="shared" si="1"/>
        <v>87928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SUM(Apr!D45+C45*2)</f>
        <v>0</v>
      </c>
      <c r="E45" s="7">
        <v>0</v>
      </c>
      <c r="F45" s="23">
        <f>SUM(Apr!F45+E45*2)</f>
        <v>0</v>
      </c>
      <c r="G45" s="7">
        <v>0</v>
      </c>
      <c r="H45" s="23">
        <f>SUM(Apr!H45+G45)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SUM(Apr!D46+C46*2)</f>
        <v>0</v>
      </c>
      <c r="E46" s="7">
        <v>0</v>
      </c>
      <c r="F46" s="23">
        <f>SUM(Apr!F46+E46*2)</f>
        <v>0</v>
      </c>
      <c r="G46" s="7">
        <v>0</v>
      </c>
      <c r="H46" s="23">
        <f>SUM(Apr!H46+G46)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1759</v>
      </c>
      <c r="D47" s="23">
        <f>SUM(Apr!D47+C47*2)</f>
        <v>141503</v>
      </c>
      <c r="E47" s="7">
        <v>0</v>
      </c>
      <c r="F47" s="23">
        <f>SUM(Apr!F47+E47*2)</f>
        <v>0</v>
      </c>
      <c r="G47" s="7">
        <v>21896</v>
      </c>
      <c r="H47" s="23">
        <f>SUM(Apr!H47+G47)</f>
        <v>177129</v>
      </c>
      <c r="I47" s="23">
        <f t="shared" si="2"/>
        <v>23655</v>
      </c>
      <c r="J47" s="23">
        <f t="shared" si="1"/>
        <v>318632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SUM(Apr!D48+C48*2)</f>
        <v>7048</v>
      </c>
      <c r="E48" s="7">
        <v>0</v>
      </c>
      <c r="F48" s="23">
        <f>SUM(Apr!F48+E48*2)</f>
        <v>0</v>
      </c>
      <c r="G48" s="7">
        <v>0</v>
      </c>
      <c r="H48" s="23">
        <f>SUM(Apr!H48+G48)</f>
        <v>6178</v>
      </c>
      <c r="I48" s="23">
        <f t="shared" si="2"/>
        <v>0</v>
      </c>
      <c r="J48" s="23">
        <f t="shared" si="1"/>
        <v>13226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SUM(Apr!D49+C49*2)</f>
        <v>41266</v>
      </c>
      <c r="E49" s="7">
        <v>0</v>
      </c>
      <c r="F49" s="23">
        <f>SUM(Apr!F49+E49*2)</f>
        <v>0</v>
      </c>
      <c r="G49" s="7">
        <v>0</v>
      </c>
      <c r="H49" s="23">
        <f>SUM(Apr!H49+G49)</f>
        <v>68095</v>
      </c>
      <c r="I49" s="24">
        <f t="shared" si="2"/>
        <v>0</v>
      </c>
      <c r="J49" s="23">
        <f t="shared" si="1"/>
        <v>109361</v>
      </c>
    </row>
    <row r="50" spans="1:10" s="1" customFormat="1" ht="15.75" customHeight="1">
      <c r="A50" s="5" t="s">
        <v>59</v>
      </c>
      <c r="B50" s="6" t="s">
        <v>20</v>
      </c>
      <c r="C50" s="7">
        <v>1953</v>
      </c>
      <c r="D50" s="23">
        <f>SUM(Apr!D50+C50*2)</f>
        <v>13200</v>
      </c>
      <c r="E50" s="7">
        <v>0</v>
      </c>
      <c r="F50" s="23">
        <f>SUM(Apr!F50+E50*2)</f>
        <v>0</v>
      </c>
      <c r="G50" s="7">
        <v>3906</v>
      </c>
      <c r="H50" s="23">
        <f>SUM(Apr!H50+G50)</f>
        <v>8794</v>
      </c>
      <c r="I50" s="24">
        <f t="shared" si="2"/>
        <v>5859</v>
      </c>
      <c r="J50" s="23">
        <f t="shared" si="1"/>
        <v>21994</v>
      </c>
    </row>
    <row r="51" spans="1:10" s="1" customFormat="1" ht="15.75" customHeight="1">
      <c r="A51" s="5" t="s">
        <v>60</v>
      </c>
      <c r="B51" s="6" t="s">
        <v>20</v>
      </c>
      <c r="C51" s="7">
        <v>1594</v>
      </c>
      <c r="D51" s="23">
        <f>SUM(Apr!D51+C51*2)</f>
        <v>140361</v>
      </c>
      <c r="E51" s="7">
        <v>0</v>
      </c>
      <c r="F51" s="23">
        <f>SUM(Apr!F51+E51*2)</f>
        <v>1896</v>
      </c>
      <c r="G51" s="7">
        <v>14208</v>
      </c>
      <c r="H51" s="23">
        <f>SUM(Apr!H51+G51)</f>
        <v>186831</v>
      </c>
      <c r="I51" s="24">
        <f t="shared" si="2"/>
        <v>15802</v>
      </c>
      <c r="J51" s="23">
        <f t="shared" si="1"/>
        <v>329088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SUM(Apr!D52+C52*2)</f>
        <v>2352</v>
      </c>
      <c r="E52" s="7">
        <v>0</v>
      </c>
      <c r="F52" s="23">
        <f>SUM(Apr!F52+E52*2)</f>
        <v>0</v>
      </c>
      <c r="G52" s="7">
        <v>0</v>
      </c>
      <c r="H52" s="23">
        <f>SUM(Apr!H52+G52)</f>
        <v>672</v>
      </c>
      <c r="I52" s="24">
        <f t="shared" si="2"/>
        <v>0</v>
      </c>
      <c r="J52" s="23">
        <f t="shared" si="1"/>
        <v>3024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SUM(Apr!D53+C53*2)</f>
        <v>0</v>
      </c>
      <c r="E53" s="7">
        <v>0</v>
      </c>
      <c r="F53" s="23">
        <f>SUM(Apr!F53+E53*2)</f>
        <v>0</v>
      </c>
      <c r="G53" s="7">
        <v>0</v>
      </c>
      <c r="H53" s="23">
        <f>SUM(Apr!H53+G53)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SUM(Apr!D54+C54*2)</f>
        <v>66685</v>
      </c>
      <c r="E54" s="7">
        <v>0</v>
      </c>
      <c r="F54" s="23">
        <f>SUM(Apr!F54+E54*2)</f>
        <v>0</v>
      </c>
      <c r="G54" s="7">
        <v>0</v>
      </c>
      <c r="H54" s="23">
        <f>SUM(Apr!H54+G54)</f>
        <v>72755</v>
      </c>
      <c r="I54" s="24">
        <f t="shared" si="2"/>
        <v>0</v>
      </c>
      <c r="J54" s="23">
        <f t="shared" si="1"/>
        <v>139440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SUM(Apr!D55+C55*2)</f>
        <v>27950</v>
      </c>
      <c r="E55" s="7">
        <v>0</v>
      </c>
      <c r="F55" s="23">
        <f>SUM(Apr!F55+E55*2)</f>
        <v>0</v>
      </c>
      <c r="G55" s="7">
        <v>0</v>
      </c>
      <c r="H55" s="23">
        <f>SUM(Apr!H55+G55)</f>
        <v>39816</v>
      </c>
      <c r="I55" s="24">
        <f t="shared" si="2"/>
        <v>0</v>
      </c>
      <c r="J55" s="23">
        <f t="shared" si="1"/>
        <v>67766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SUM(Apr!D56+C56*2)</f>
        <v>0</v>
      </c>
      <c r="E56" s="7">
        <v>0</v>
      </c>
      <c r="F56" s="23">
        <f>SUM(Apr!F56+E56*2)</f>
        <v>0</v>
      </c>
      <c r="G56" s="7">
        <v>0</v>
      </c>
      <c r="H56" s="23">
        <f>SUM(Apr!H56+G56)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SUM(Apr!D57+C57*2)</f>
        <v>28145</v>
      </c>
      <c r="E57" s="7">
        <v>0</v>
      </c>
      <c r="F57" s="23">
        <f>SUM(Apr!F57+E57*2)</f>
        <v>0</v>
      </c>
      <c r="G57" s="7">
        <v>0</v>
      </c>
      <c r="H57" s="23">
        <f>SUM(Apr!H57+G57)</f>
        <v>46038</v>
      </c>
      <c r="I57" s="24">
        <f t="shared" si="2"/>
        <v>0</v>
      </c>
      <c r="J57" s="23">
        <f t="shared" si="1"/>
        <v>74183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SUM(Apr!D58+C58*2)</f>
        <v>3651</v>
      </c>
      <c r="E58" s="7">
        <v>0</v>
      </c>
      <c r="F58" s="23">
        <f>SUM(Apr!F58+E58*2)</f>
        <v>0</v>
      </c>
      <c r="G58" s="7">
        <v>0</v>
      </c>
      <c r="H58" s="23">
        <f>SUM(Apr!H58+G58)</f>
        <v>5704</v>
      </c>
      <c r="I58" s="23">
        <f t="shared" si="2"/>
        <v>0</v>
      </c>
      <c r="J58" s="23">
        <f t="shared" si="1"/>
        <v>9355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SUM(Apr!D59+C59*2)</f>
        <v>23049</v>
      </c>
      <c r="E59" s="7">
        <v>0</v>
      </c>
      <c r="F59" s="23">
        <f>SUM(Apr!F59+E59*2)</f>
        <v>0</v>
      </c>
      <c r="G59" s="7">
        <v>0</v>
      </c>
      <c r="H59" s="23">
        <f>SUM(Apr!H59+G59)</f>
        <v>712</v>
      </c>
      <c r="I59" s="24">
        <f t="shared" si="2"/>
        <v>0</v>
      </c>
      <c r="J59" s="23">
        <f t="shared" si="1"/>
        <v>23761</v>
      </c>
    </row>
    <row r="60" spans="1:10" s="10" customFormat="1" ht="15.75" customHeight="1">
      <c r="A60" s="8" t="s">
        <v>72</v>
      </c>
      <c r="B60" s="9" t="s">
        <v>20</v>
      </c>
      <c r="C60" s="7">
        <v>341</v>
      </c>
      <c r="D60" s="23">
        <f>SUM(Apr!D60+C60*2)</f>
        <v>251146</v>
      </c>
      <c r="E60" s="7">
        <v>0</v>
      </c>
      <c r="F60" s="23">
        <f>SUM(Apr!F60+E60*2)</f>
        <v>34964</v>
      </c>
      <c r="G60" s="7">
        <v>1364</v>
      </c>
      <c r="H60" s="23">
        <f>SUM(Apr!H60+G60)</f>
        <v>373201</v>
      </c>
      <c r="I60" s="23">
        <f t="shared" si="2"/>
        <v>1705</v>
      </c>
      <c r="J60" s="23">
        <f t="shared" si="1"/>
        <v>659311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SUM(Apr!D61+C61*2)</f>
        <v>0</v>
      </c>
      <c r="E61" s="7">
        <v>0</v>
      </c>
      <c r="F61" s="23">
        <f>SUM(Apr!F61+E61*2)</f>
        <v>0</v>
      </c>
      <c r="G61" s="7">
        <v>0</v>
      </c>
      <c r="H61" s="23">
        <f>SUM(Apr!H61+G61)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SUM(Apr!D62+C62*2)</f>
        <v>0</v>
      </c>
      <c r="E62" s="7">
        <v>0</v>
      </c>
      <c r="F62" s="23">
        <f>SUM(Apr!F62+E62*2)</f>
        <v>0</v>
      </c>
      <c r="G62" s="7">
        <v>0</v>
      </c>
      <c r="H62" s="23">
        <f>SUM(Apr!H62+G62)</f>
        <v>0</v>
      </c>
      <c r="I62" s="23">
        <f t="shared" si="2"/>
        <v>0</v>
      </c>
      <c r="J62" s="23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1500</v>
      </c>
      <c r="D63" s="23">
        <f>SUM(Apr!D63+C63*2)</f>
        <v>27520</v>
      </c>
      <c r="E63" s="7">
        <v>0</v>
      </c>
      <c r="F63" s="23">
        <f>SUM(Apr!F63+E63*2)</f>
        <v>0</v>
      </c>
      <c r="G63" s="7">
        <v>5974</v>
      </c>
      <c r="H63" s="23">
        <f>SUM(Apr!H63+G63)</f>
        <v>42948</v>
      </c>
      <c r="I63" s="24">
        <f t="shared" si="2"/>
        <v>7474</v>
      </c>
      <c r="J63" s="23">
        <f t="shared" si="1"/>
        <v>70468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SUM(Apr!D64+C64*2)</f>
        <v>0</v>
      </c>
      <c r="E64" s="7">
        <v>0</v>
      </c>
      <c r="F64" s="23">
        <f>SUM(Apr!F64+E64*2)</f>
        <v>0</v>
      </c>
      <c r="G64" s="7">
        <v>0</v>
      </c>
      <c r="H64" s="23">
        <f>SUM(Apr!H64+G64)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SUM(Apr!D65+C65*2)</f>
        <v>0</v>
      </c>
      <c r="E65" s="7">
        <v>0</v>
      </c>
      <c r="F65" s="23">
        <f>SUM(Apr!F65+E65*2)</f>
        <v>0</v>
      </c>
      <c r="G65" s="7">
        <v>0</v>
      </c>
      <c r="H65" s="23">
        <f>SUM(Apr!H65+G65)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SUM(Apr!D66+C66*2)</f>
        <v>13473</v>
      </c>
      <c r="E66" s="7">
        <v>0</v>
      </c>
      <c r="F66" s="23">
        <f>SUM(Apr!F66+E66*2)</f>
        <v>0</v>
      </c>
      <c r="G66" s="7">
        <v>0</v>
      </c>
      <c r="H66" s="23">
        <f>SUM(Apr!H66+G66)</f>
        <v>9456</v>
      </c>
      <c r="I66" s="23">
        <f t="shared" si="2"/>
        <v>0</v>
      </c>
      <c r="J66" s="23">
        <f t="shared" si="1"/>
        <v>22929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SUM(Apr!D67+C67*2)</f>
        <v>0</v>
      </c>
      <c r="E67" s="7">
        <v>0</v>
      </c>
      <c r="F67" s="23">
        <f>SUM(Apr!F67+E67*2)</f>
        <v>0</v>
      </c>
      <c r="G67" s="7">
        <v>0</v>
      </c>
      <c r="H67" s="23">
        <f>SUM(Apr!H67+G67)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SUM(Apr!D68+C68*2)</f>
        <v>0</v>
      </c>
      <c r="E68" s="7">
        <v>0</v>
      </c>
      <c r="F68" s="23">
        <f>SUM(Apr!F68+E68*2)</f>
        <v>0</v>
      </c>
      <c r="G68" s="7">
        <v>0</v>
      </c>
      <c r="H68" s="23">
        <f>SUM(Apr!H68+G68)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SUM(Apr!D69+C69*2)</f>
        <v>37928</v>
      </c>
      <c r="E69" s="7">
        <v>0</v>
      </c>
      <c r="F69" s="23">
        <f>SUM(Apr!F69+E69*2)</f>
        <v>0</v>
      </c>
      <c r="G69" s="7">
        <v>0</v>
      </c>
      <c r="H69" s="23">
        <f>SUM(Apr!H69+G69)</f>
        <v>82767</v>
      </c>
      <c r="I69" s="23">
        <f t="shared" si="2"/>
        <v>0</v>
      </c>
      <c r="J69" s="23">
        <f t="shared" si="1"/>
        <v>120695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SUM(Apr!D70+C70*2)</f>
        <v>18267</v>
      </c>
      <c r="E70" s="7">
        <v>0</v>
      </c>
      <c r="F70" s="23">
        <f>SUM(Apr!F70+E70*2)</f>
        <v>0</v>
      </c>
      <c r="G70" s="7">
        <v>0</v>
      </c>
      <c r="H70" s="23">
        <f>SUM(Apr!H70+G70)</f>
        <v>13913</v>
      </c>
      <c r="I70" s="23">
        <f t="shared" si="2"/>
        <v>0</v>
      </c>
      <c r="J70" s="23">
        <f>SUM(D70+F70+H70)</f>
        <v>32180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SUM(Apr!D71+C71*2)</f>
        <v>11914</v>
      </c>
      <c r="E71" s="7">
        <v>0</v>
      </c>
      <c r="F71" s="23">
        <f>SUM(E71*12)</f>
        <v>0</v>
      </c>
      <c r="G71" s="7">
        <v>0</v>
      </c>
      <c r="H71" s="23">
        <f>SUM(Apr!H71+G71)</f>
        <v>10591</v>
      </c>
      <c r="I71" s="24">
        <f t="shared" si="2"/>
        <v>0</v>
      </c>
      <c r="J71" s="23">
        <f>SUM(D71+F71+H71)</f>
        <v>22505</v>
      </c>
    </row>
    <row r="72" spans="1:10" s="3" customFormat="1" ht="21.75">
      <c r="A72" s="18" t="s">
        <v>125</v>
      </c>
      <c r="B72" s="2"/>
      <c r="C72" s="24">
        <f>SUM(C5:C31)</f>
        <v>5587</v>
      </c>
      <c r="D72" s="24">
        <f aca="true" t="shared" si="3" ref="D72:J72">SUM(D5:D31)</f>
        <v>696863</v>
      </c>
      <c r="E72" s="24">
        <f t="shared" si="3"/>
        <v>0</v>
      </c>
      <c r="F72" s="24">
        <f t="shared" si="3"/>
        <v>38570</v>
      </c>
      <c r="G72" s="24">
        <f t="shared" si="3"/>
        <v>16175</v>
      </c>
      <c r="H72" s="24">
        <f t="shared" si="3"/>
        <v>996006</v>
      </c>
      <c r="I72" s="24">
        <f t="shared" si="3"/>
        <v>21762</v>
      </c>
      <c r="J72" s="24">
        <f t="shared" si="3"/>
        <v>1731439</v>
      </c>
    </row>
    <row r="73" spans="1:10" s="3" customFormat="1" ht="21.75">
      <c r="A73" s="18" t="s">
        <v>126</v>
      </c>
      <c r="B73" s="2"/>
      <c r="C73" s="24">
        <f>SUM(C32:C71)</f>
        <v>12044</v>
      </c>
      <c r="D73" s="24">
        <f aca="true" t="shared" si="4" ref="D73:J73">SUM(D32:D71)</f>
        <v>1378625</v>
      </c>
      <c r="E73" s="24">
        <f t="shared" si="4"/>
        <v>0</v>
      </c>
      <c r="F73" s="24">
        <f t="shared" si="4"/>
        <v>57766</v>
      </c>
      <c r="G73" s="24">
        <f t="shared" si="4"/>
        <v>67567</v>
      </c>
      <c r="H73" s="24">
        <f t="shared" si="4"/>
        <v>1830895</v>
      </c>
      <c r="I73" s="24">
        <f t="shared" si="4"/>
        <v>79611</v>
      </c>
      <c r="J73" s="24">
        <f t="shared" si="4"/>
        <v>3267286</v>
      </c>
    </row>
    <row r="74" spans="1:10" s="3" customFormat="1" ht="15.75" customHeight="1">
      <c r="A74" s="16" t="s">
        <v>89</v>
      </c>
      <c r="B74" s="2"/>
      <c r="C74" s="24">
        <f>SUM(C72:C73)</f>
        <v>17631</v>
      </c>
      <c r="D74" s="24">
        <f aca="true" t="shared" si="5" ref="D74:J74">SUM(D72:D73)</f>
        <v>2075488</v>
      </c>
      <c r="E74" s="24">
        <f t="shared" si="5"/>
        <v>0</v>
      </c>
      <c r="F74" s="24">
        <f t="shared" si="5"/>
        <v>96336</v>
      </c>
      <c r="G74" s="24">
        <f t="shared" si="5"/>
        <v>83742</v>
      </c>
      <c r="H74" s="24">
        <f t="shared" si="5"/>
        <v>2826901</v>
      </c>
      <c r="I74" s="24">
        <f t="shared" si="5"/>
        <v>101373</v>
      </c>
      <c r="J74" s="24">
        <f t="shared" si="5"/>
        <v>4998725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 sheet="1" objects="1" scenarios="1"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pane ySplit="4" topLeftCell="A35" activePane="bottomLeft" state="frozen"/>
      <selection pane="topLeft" activeCell="A1" sqref="A1"/>
      <selection pane="bottomLeft" activeCell="I77" sqref="I77"/>
    </sheetView>
  </sheetViews>
  <sheetFormatPr defaultColWidth="9.140625" defaultRowHeight="12.75"/>
  <cols>
    <col min="1" max="1" width="16.14062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139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121</v>
      </c>
      <c r="D4" s="27" t="s">
        <v>11</v>
      </c>
      <c r="E4" s="4" t="s">
        <v>122</v>
      </c>
      <c r="F4" s="27" t="s">
        <v>14</v>
      </c>
      <c r="G4" s="4" t="s">
        <v>123</v>
      </c>
      <c r="H4" s="27" t="s">
        <v>90</v>
      </c>
      <c r="I4" s="27" t="s">
        <v>124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422</v>
      </c>
      <c r="D5" s="23">
        <f>SUM(May!D5+C5*1)</f>
        <v>13793</v>
      </c>
      <c r="E5" s="7">
        <v>0</v>
      </c>
      <c r="F5" s="23">
        <f>SUM(May!F5+E5*1)</f>
        <v>0</v>
      </c>
      <c r="G5" s="7">
        <v>5653</v>
      </c>
      <c r="H5" s="23">
        <f>SUM(May!H5+G5)</f>
        <v>21840</v>
      </c>
      <c r="I5" s="23">
        <f aca="true" t="shared" si="0" ref="I5:I36">SUM(C5,E5,G5)</f>
        <v>6075</v>
      </c>
      <c r="J5" s="23">
        <f>SUM(D5+F5+H5)</f>
        <v>35633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SUM(May!D6+C6*1)</f>
        <v>14291</v>
      </c>
      <c r="E6" s="7">
        <v>0</v>
      </c>
      <c r="F6" s="23">
        <f>SUM(May!F6+E6*1)</f>
        <v>0</v>
      </c>
      <c r="G6" s="7">
        <v>0</v>
      </c>
      <c r="H6" s="23">
        <f>SUM(May!H6+G6)</f>
        <v>53773</v>
      </c>
      <c r="I6" s="23">
        <f t="shared" si="0"/>
        <v>0</v>
      </c>
      <c r="J6" s="23">
        <f aca="true" t="shared" si="1" ref="J6:J69">SUM(D6+F6+H6)</f>
        <v>68064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3">
        <f>SUM(May!D7+C7*1)</f>
        <v>20223</v>
      </c>
      <c r="E7" s="7">
        <v>0</v>
      </c>
      <c r="F7" s="23">
        <f>SUM(May!F7+E7*1)</f>
        <v>0</v>
      </c>
      <c r="G7" s="7">
        <v>0</v>
      </c>
      <c r="H7" s="23">
        <f>SUM(May!H7+G7)</f>
        <v>6200</v>
      </c>
      <c r="I7" s="24">
        <f t="shared" si="0"/>
        <v>0</v>
      </c>
      <c r="J7" s="23">
        <f t="shared" si="1"/>
        <v>26423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SUM(May!D8+C8*1)</f>
        <v>0</v>
      </c>
      <c r="E8" s="7">
        <v>0</v>
      </c>
      <c r="F8" s="23">
        <f>SUM(May!F8+E8*1)</f>
        <v>0</v>
      </c>
      <c r="G8" s="7">
        <v>0</v>
      </c>
      <c r="H8" s="23">
        <f>SUM(May!H8+G8)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721</v>
      </c>
      <c r="D9" s="23">
        <f>SUM(May!D9+C9*1)</f>
        <v>2269</v>
      </c>
      <c r="E9" s="7">
        <v>0</v>
      </c>
      <c r="F9" s="23">
        <f>SUM(May!F9+E9*1)</f>
        <v>0</v>
      </c>
      <c r="G9" s="7">
        <v>9295</v>
      </c>
      <c r="H9" s="23">
        <f>SUM(May!H9+G9)</f>
        <v>11722</v>
      </c>
      <c r="I9" s="24">
        <f t="shared" si="0"/>
        <v>10016</v>
      </c>
      <c r="J9" s="23">
        <f t="shared" si="1"/>
        <v>13991</v>
      </c>
    </row>
    <row r="10" spans="1:10" s="1" customFormat="1" ht="15.75" customHeight="1">
      <c r="A10" s="5" t="s">
        <v>30</v>
      </c>
      <c r="B10" s="6" t="s">
        <v>22</v>
      </c>
      <c r="C10" s="7">
        <v>1689</v>
      </c>
      <c r="D10" s="23">
        <f>SUM(May!D10+C10*1)</f>
        <v>113039</v>
      </c>
      <c r="E10" s="7">
        <v>0</v>
      </c>
      <c r="F10" s="23">
        <f>SUM(May!F10+E10*1)</f>
        <v>10380</v>
      </c>
      <c r="G10" s="7">
        <v>26614</v>
      </c>
      <c r="H10" s="23">
        <f>SUM(May!H10+G10)</f>
        <v>190398</v>
      </c>
      <c r="I10" s="24">
        <f t="shared" si="0"/>
        <v>28303</v>
      </c>
      <c r="J10" s="23">
        <f t="shared" si="1"/>
        <v>313817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SUM(May!D11+C11*1)</f>
        <v>0</v>
      </c>
      <c r="E11" s="7">
        <v>0</v>
      </c>
      <c r="F11" s="23">
        <f>SUM(May!F11+E11*1)</f>
        <v>0</v>
      </c>
      <c r="G11" s="7">
        <v>0</v>
      </c>
      <c r="H11" s="23">
        <f>SUM(May!H11+G11)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SUM(May!D12+C12*1)</f>
        <v>4345</v>
      </c>
      <c r="E12" s="7">
        <v>0</v>
      </c>
      <c r="F12" s="23">
        <f>SUM(May!F12+E12*1)</f>
        <v>0</v>
      </c>
      <c r="G12" s="7">
        <v>0</v>
      </c>
      <c r="H12" s="23">
        <f>SUM(May!H12+G12)</f>
        <v>6661</v>
      </c>
      <c r="I12" s="23">
        <f t="shared" si="0"/>
        <v>0</v>
      </c>
      <c r="J12" s="23">
        <f t="shared" si="1"/>
        <v>11006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SUM(May!D13+C13*1)</f>
        <v>0</v>
      </c>
      <c r="E13" s="7">
        <v>0</v>
      </c>
      <c r="F13" s="23">
        <f>SUM(May!F13+E13*1)</f>
        <v>0</v>
      </c>
      <c r="G13" s="7">
        <v>0</v>
      </c>
      <c r="H13" s="23">
        <f>SUM(May!H13+G13)</f>
        <v>0</v>
      </c>
      <c r="I13" s="24">
        <f t="shared" si="0"/>
        <v>0</v>
      </c>
      <c r="J13" s="23">
        <f t="shared" si="1"/>
        <v>0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SUM(May!D14+C14*1)</f>
        <v>48243</v>
      </c>
      <c r="E14" s="7">
        <v>0</v>
      </c>
      <c r="F14" s="23">
        <f>SUM(May!F14+E14*1)</f>
        <v>0</v>
      </c>
      <c r="G14" s="7">
        <v>0</v>
      </c>
      <c r="H14" s="23">
        <f>SUM(May!H14+G14)</f>
        <v>32450</v>
      </c>
      <c r="I14" s="24">
        <f t="shared" si="0"/>
        <v>0</v>
      </c>
      <c r="J14" s="23">
        <f t="shared" si="1"/>
        <v>80693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SUM(May!D15+C15*1)</f>
        <v>0</v>
      </c>
      <c r="E15" s="7">
        <v>0</v>
      </c>
      <c r="F15" s="23">
        <f>SUM(May!F15+E15*1)</f>
        <v>0</v>
      </c>
      <c r="G15" s="7">
        <v>0</v>
      </c>
      <c r="H15" s="23">
        <f>SUM(May!H15+G15)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448</v>
      </c>
      <c r="D16" s="23">
        <f>SUM(May!D16+C16*1)</f>
        <v>310860</v>
      </c>
      <c r="E16" s="7">
        <v>0</v>
      </c>
      <c r="F16" s="23">
        <f>SUM(May!F16+E16*1)</f>
        <v>28190</v>
      </c>
      <c r="G16" s="7">
        <v>5304</v>
      </c>
      <c r="H16" s="23">
        <f>SUM(May!H16+G16)</f>
        <v>487763</v>
      </c>
      <c r="I16" s="24">
        <f t="shared" si="0"/>
        <v>5752</v>
      </c>
      <c r="J16" s="23">
        <f t="shared" si="1"/>
        <v>826813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3">
        <f>SUM(May!D17+C17*1)</f>
        <v>0</v>
      </c>
      <c r="E17" s="7">
        <v>0</v>
      </c>
      <c r="F17" s="23">
        <f>SUM(May!F17+E17*1)</f>
        <v>0</v>
      </c>
      <c r="G17" s="7">
        <v>0</v>
      </c>
      <c r="H17" s="23">
        <f>SUM(May!H17+G17)</f>
        <v>0</v>
      </c>
      <c r="I17" s="24">
        <f t="shared" si="0"/>
        <v>0</v>
      </c>
      <c r="J17" s="23">
        <f t="shared" si="1"/>
        <v>0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SUM(May!D18+C18*1)</f>
        <v>0</v>
      </c>
      <c r="E18" s="7">
        <v>0</v>
      </c>
      <c r="F18" s="23">
        <f>SUM(May!F18+E18*1)</f>
        <v>0</v>
      </c>
      <c r="G18" s="7">
        <v>0</v>
      </c>
      <c r="H18" s="23">
        <f>SUM(May!H18+G18)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SUM(May!D19+C19*1)</f>
        <v>0</v>
      </c>
      <c r="E19" s="7">
        <v>0</v>
      </c>
      <c r="F19" s="23">
        <f>SUM(May!F19+E19*1)</f>
        <v>0</v>
      </c>
      <c r="G19" s="7">
        <v>0</v>
      </c>
      <c r="H19" s="23">
        <f>SUM(May!H19+G19)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SUM(May!D20+C20*1)</f>
        <v>0</v>
      </c>
      <c r="E20" s="7">
        <v>0</v>
      </c>
      <c r="F20" s="23">
        <f>SUM(May!F20+E20*1)</f>
        <v>0</v>
      </c>
      <c r="G20" s="7">
        <v>0</v>
      </c>
      <c r="H20" s="23">
        <f>SUM(May!H20+G20)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SUM(May!D21+C21*1)</f>
        <v>0</v>
      </c>
      <c r="E21" s="7">
        <v>0</v>
      </c>
      <c r="F21" s="23">
        <f>SUM(May!F21+E21*1)</f>
        <v>0</v>
      </c>
      <c r="G21" s="7">
        <v>0</v>
      </c>
      <c r="H21" s="23">
        <f>SUM(May!H21+G21)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SUM(May!D22+C22*1)</f>
        <v>910</v>
      </c>
      <c r="E22" s="7">
        <v>0</v>
      </c>
      <c r="F22" s="23">
        <f>SUM(May!F22+E22*1)</f>
        <v>0</v>
      </c>
      <c r="G22" s="7">
        <v>0</v>
      </c>
      <c r="H22" s="23">
        <f>SUM(May!H22+G22)</f>
        <v>130</v>
      </c>
      <c r="I22" s="24">
        <f t="shared" si="0"/>
        <v>0</v>
      </c>
      <c r="J22" s="23">
        <f t="shared" si="1"/>
        <v>1040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SUM(May!D23+C23*1)</f>
        <v>0</v>
      </c>
      <c r="E23" s="7">
        <v>0</v>
      </c>
      <c r="F23" s="23">
        <f>SUM(May!F23+E23*1)</f>
        <v>0</v>
      </c>
      <c r="G23" s="7">
        <v>0</v>
      </c>
      <c r="H23" s="23">
        <f>SUM(May!H23+G23)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923</v>
      </c>
      <c r="D24" s="23">
        <f>SUM(May!D24+C24*1)</f>
        <v>18151</v>
      </c>
      <c r="E24" s="7">
        <v>0</v>
      </c>
      <c r="F24" s="23">
        <f>SUM(May!F24+E24*1)</f>
        <v>0</v>
      </c>
      <c r="G24" s="7">
        <v>27867</v>
      </c>
      <c r="H24" s="23">
        <f>SUM(May!H24+G24)</f>
        <v>65170</v>
      </c>
      <c r="I24" s="23">
        <f t="shared" si="0"/>
        <v>28790</v>
      </c>
      <c r="J24" s="23">
        <f t="shared" si="1"/>
        <v>83321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SUM(May!D25+C25*1)</f>
        <v>34376</v>
      </c>
      <c r="E25" s="7">
        <v>0</v>
      </c>
      <c r="F25" s="23">
        <f>SUM(May!F25+E25*1)</f>
        <v>0</v>
      </c>
      <c r="G25" s="7">
        <v>0</v>
      </c>
      <c r="H25" s="23">
        <f>SUM(May!H25+G25)</f>
        <v>35473</v>
      </c>
      <c r="I25" s="24">
        <f t="shared" si="0"/>
        <v>0</v>
      </c>
      <c r="J25" s="23">
        <f t="shared" si="1"/>
        <v>69849</v>
      </c>
    </row>
    <row r="26" spans="1:10" s="1" customFormat="1" ht="15.75" customHeight="1">
      <c r="A26" s="5" t="s">
        <v>64</v>
      </c>
      <c r="B26" s="6" t="s">
        <v>22</v>
      </c>
      <c r="C26" s="7">
        <v>258</v>
      </c>
      <c r="D26" s="23">
        <f>SUM(May!D26+C26*1)</f>
        <v>56554</v>
      </c>
      <c r="E26" s="7">
        <v>0</v>
      </c>
      <c r="F26" s="23">
        <f>SUM(May!F26+E26*1)</f>
        <v>0</v>
      </c>
      <c r="G26" s="7">
        <v>7683</v>
      </c>
      <c r="H26" s="23">
        <f>SUM(May!H26+G26)</f>
        <v>66237</v>
      </c>
      <c r="I26" s="24">
        <f t="shared" si="0"/>
        <v>7941</v>
      </c>
      <c r="J26" s="23">
        <f t="shared" si="1"/>
        <v>122791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SUM(May!D27+C27*1)</f>
        <v>0</v>
      </c>
      <c r="E27" s="7">
        <v>0</v>
      </c>
      <c r="F27" s="23">
        <f>SUM(May!F27+E27*1)</f>
        <v>0</v>
      </c>
      <c r="G27" s="7">
        <v>0</v>
      </c>
      <c r="H27" s="23">
        <f>SUM(May!H27+G27)</f>
        <v>0</v>
      </c>
      <c r="I27" s="24">
        <f t="shared" si="0"/>
        <v>0</v>
      </c>
      <c r="J27" s="23">
        <f t="shared" si="1"/>
        <v>0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SUM(May!D28+C28*1)</f>
        <v>22263</v>
      </c>
      <c r="E28" s="7">
        <v>0</v>
      </c>
      <c r="F28" s="23">
        <f>SUM(May!F28+E28*1)</f>
        <v>0</v>
      </c>
      <c r="G28" s="7">
        <v>0</v>
      </c>
      <c r="H28" s="23">
        <f>SUM(May!H28+G28)</f>
        <v>33295</v>
      </c>
      <c r="I28" s="24">
        <f t="shared" si="0"/>
        <v>0</v>
      </c>
      <c r="J28" s="23">
        <f t="shared" si="1"/>
        <v>55558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SUM(May!D29+C29*1)</f>
        <v>22344</v>
      </c>
      <c r="E29" s="7">
        <v>0</v>
      </c>
      <c r="F29" s="23">
        <f>SUM(May!F29+E29*1)</f>
        <v>0</v>
      </c>
      <c r="G29" s="7">
        <v>0</v>
      </c>
      <c r="H29" s="23">
        <f>SUM(May!H29+G29)</f>
        <v>21255</v>
      </c>
      <c r="I29" s="24">
        <f t="shared" si="0"/>
        <v>0</v>
      </c>
      <c r="J29" s="23">
        <f t="shared" si="1"/>
        <v>43599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SUM(May!D30+C30*1)</f>
        <v>3555</v>
      </c>
      <c r="E30" s="7">
        <v>0</v>
      </c>
      <c r="F30" s="23">
        <f>SUM(May!F30+E30*1)</f>
        <v>0</v>
      </c>
      <c r="G30" s="7">
        <v>0</v>
      </c>
      <c r="H30" s="23">
        <f>SUM(May!H30+G30)</f>
        <v>8554</v>
      </c>
      <c r="I30" s="24">
        <f t="shared" si="0"/>
        <v>0</v>
      </c>
      <c r="J30" s="23">
        <f t="shared" si="1"/>
        <v>12109</v>
      </c>
    </row>
    <row r="31" spans="1:10" s="10" customFormat="1" ht="15.75" customHeight="1">
      <c r="A31" s="8" t="s">
        <v>86</v>
      </c>
      <c r="B31" s="9" t="s">
        <v>22</v>
      </c>
      <c r="C31" s="7">
        <v>0</v>
      </c>
      <c r="D31" s="23">
        <f>SUM(May!D31+C31*1)</f>
        <v>16108</v>
      </c>
      <c r="E31" s="7">
        <v>0</v>
      </c>
      <c r="F31" s="23">
        <f>SUM(May!F31+E31*1)</f>
        <v>0</v>
      </c>
      <c r="G31" s="7">
        <v>0</v>
      </c>
      <c r="H31" s="23">
        <f>SUM(May!H31+G31)</f>
        <v>37501</v>
      </c>
      <c r="I31" s="23">
        <f t="shared" si="0"/>
        <v>0</v>
      </c>
      <c r="J31" s="23">
        <f t="shared" si="1"/>
        <v>53609</v>
      </c>
    </row>
    <row r="32" spans="1:10" s="1" customFormat="1" ht="15.75" customHeight="1">
      <c r="A32" s="5" t="s">
        <v>19</v>
      </c>
      <c r="B32" s="6" t="s">
        <v>20</v>
      </c>
      <c r="C32" s="7">
        <v>130</v>
      </c>
      <c r="D32" s="23">
        <f>SUM(May!D32+C32*1)</f>
        <v>130</v>
      </c>
      <c r="E32" s="7">
        <v>0</v>
      </c>
      <c r="F32" s="23">
        <f>SUM(May!F32+E32*1)</f>
        <v>0</v>
      </c>
      <c r="G32" s="7">
        <v>1549</v>
      </c>
      <c r="H32" s="23">
        <f>SUM(May!H32+G32)</f>
        <v>1549</v>
      </c>
      <c r="I32" s="24">
        <f t="shared" si="0"/>
        <v>1679</v>
      </c>
      <c r="J32" s="23">
        <f t="shared" si="1"/>
        <v>1679</v>
      </c>
    </row>
    <row r="33" spans="1:10" s="1" customFormat="1" ht="15.75" customHeight="1">
      <c r="A33" s="5" t="s">
        <v>26</v>
      </c>
      <c r="B33" s="6" t="s">
        <v>20</v>
      </c>
      <c r="C33" s="7">
        <v>213</v>
      </c>
      <c r="D33" s="23">
        <f>SUM(May!D33+C33*1)</f>
        <v>14167</v>
      </c>
      <c r="E33" s="7">
        <v>0</v>
      </c>
      <c r="F33" s="23">
        <f>SUM(May!F33+E33*1)</f>
        <v>0</v>
      </c>
      <c r="G33" s="7">
        <v>2525</v>
      </c>
      <c r="H33" s="23">
        <f>SUM(May!H33+G33)</f>
        <v>21722</v>
      </c>
      <c r="I33" s="24">
        <f t="shared" si="0"/>
        <v>2738</v>
      </c>
      <c r="J33" s="23">
        <f t="shared" si="1"/>
        <v>35889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SUM(May!D34+C34*1)</f>
        <v>1143</v>
      </c>
      <c r="E34" s="7">
        <v>0</v>
      </c>
      <c r="F34" s="23">
        <f>SUM(May!F34+E34*1)</f>
        <v>0</v>
      </c>
      <c r="G34" s="7">
        <v>0</v>
      </c>
      <c r="H34" s="23">
        <f>SUM(May!H34+G34)</f>
        <v>1667</v>
      </c>
      <c r="I34" s="24">
        <f t="shared" si="0"/>
        <v>0</v>
      </c>
      <c r="J34" s="23">
        <f t="shared" si="1"/>
        <v>2810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SUM(May!D35+C35*1)</f>
        <v>64912</v>
      </c>
      <c r="E35" s="7">
        <v>0</v>
      </c>
      <c r="F35" s="23">
        <f>SUM(May!F35+E35*1)</f>
        <v>0</v>
      </c>
      <c r="G35" s="7">
        <v>0</v>
      </c>
      <c r="H35" s="23">
        <f>SUM(May!H35+G35)</f>
        <v>56056</v>
      </c>
      <c r="I35" s="24">
        <f t="shared" si="0"/>
        <v>0</v>
      </c>
      <c r="J35" s="23">
        <f t="shared" si="1"/>
        <v>120968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SUM(May!D36+C36*1)</f>
        <v>0</v>
      </c>
      <c r="E36" s="7">
        <v>0</v>
      </c>
      <c r="F36" s="23">
        <f>SUM(May!F36+E36*1)</f>
        <v>0</v>
      </c>
      <c r="G36" s="7">
        <v>0</v>
      </c>
      <c r="H36" s="23">
        <f>SUM(May!H36+G36)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128</v>
      </c>
      <c r="D37" s="23">
        <f>SUM(May!D37+C37*1)</f>
        <v>21699</v>
      </c>
      <c r="E37" s="7">
        <v>0</v>
      </c>
      <c r="F37" s="23">
        <f>SUM(May!F37+E37*1)</f>
        <v>0</v>
      </c>
      <c r="G37" s="7">
        <v>1712</v>
      </c>
      <c r="H37" s="23">
        <f>SUM(May!H37+G37)</f>
        <v>38285</v>
      </c>
      <c r="I37" s="24">
        <f aca="true" t="shared" si="2" ref="I37:I71">SUM(C37,E37,G37)</f>
        <v>1840</v>
      </c>
      <c r="J37" s="23">
        <f t="shared" si="1"/>
        <v>59984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SUM(May!D38+C38*1)</f>
        <v>0</v>
      </c>
      <c r="E38" s="7">
        <v>0</v>
      </c>
      <c r="F38" s="23">
        <f>SUM(May!F38+E38*1)</f>
        <v>0</v>
      </c>
      <c r="G38" s="7">
        <v>0</v>
      </c>
      <c r="H38" s="23">
        <f>SUM(May!H38+G38)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4639</v>
      </c>
      <c r="D39" s="23">
        <f>SUM(May!D39+C39*1)</f>
        <v>226412</v>
      </c>
      <c r="E39" s="7">
        <v>0</v>
      </c>
      <c r="F39" s="23">
        <f>SUM(May!F39+E39*1)</f>
        <v>16690</v>
      </c>
      <c r="G39" s="7">
        <v>33260</v>
      </c>
      <c r="H39" s="23">
        <f>SUM(May!H39+G39)</f>
        <v>392529</v>
      </c>
      <c r="I39" s="23">
        <f t="shared" si="2"/>
        <v>37899</v>
      </c>
      <c r="J39" s="23">
        <f t="shared" si="1"/>
        <v>635631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SUM(May!D40+C40*1)</f>
        <v>0</v>
      </c>
      <c r="E40" s="7">
        <v>0</v>
      </c>
      <c r="F40" s="23">
        <f>SUM(May!F40+E40*1)</f>
        <v>0</v>
      </c>
      <c r="G40" s="7">
        <v>0</v>
      </c>
      <c r="H40" s="23">
        <f>SUM(May!H40+G40)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SUM(May!D41+C41*1)</f>
        <v>2630</v>
      </c>
      <c r="E41" s="7">
        <v>0</v>
      </c>
      <c r="F41" s="23">
        <f>SUM(May!F41+E41*1)</f>
        <v>0</v>
      </c>
      <c r="G41" s="7">
        <v>0</v>
      </c>
      <c r="H41" s="23">
        <f>SUM(May!H41+G41)</f>
        <v>4035</v>
      </c>
      <c r="I41" s="23">
        <f t="shared" si="2"/>
        <v>0</v>
      </c>
      <c r="J41" s="23">
        <f t="shared" si="1"/>
        <v>6665</v>
      </c>
    </row>
    <row r="42" spans="1:10" s="1" customFormat="1" ht="15.75" customHeight="1">
      <c r="A42" s="5" t="s">
        <v>41</v>
      </c>
      <c r="B42" s="6" t="s">
        <v>20</v>
      </c>
      <c r="C42" s="7">
        <v>422</v>
      </c>
      <c r="D42" s="23">
        <f>SUM(May!D42+C42*1)</f>
        <v>103911</v>
      </c>
      <c r="E42" s="7">
        <v>0</v>
      </c>
      <c r="F42" s="23">
        <f>SUM(May!F42+E42*1)</f>
        <v>0</v>
      </c>
      <c r="G42" s="7">
        <v>3338</v>
      </c>
      <c r="H42" s="23">
        <f>SUM(May!H42+G42)</f>
        <v>72680</v>
      </c>
      <c r="I42" s="24">
        <f t="shared" si="2"/>
        <v>3760</v>
      </c>
      <c r="J42" s="23">
        <f t="shared" si="1"/>
        <v>176591</v>
      </c>
    </row>
    <row r="43" spans="1:10" s="1" customFormat="1" ht="15.75" customHeight="1">
      <c r="A43" s="5" t="s">
        <v>42</v>
      </c>
      <c r="B43" s="6" t="s">
        <v>20</v>
      </c>
      <c r="C43" s="7">
        <v>2320</v>
      </c>
      <c r="D43" s="23">
        <f>SUM(May!D43+C43*1)</f>
        <v>51926</v>
      </c>
      <c r="E43" s="7">
        <v>0</v>
      </c>
      <c r="F43" s="23">
        <f>SUM(May!F43+E43*1)</f>
        <v>4216</v>
      </c>
      <c r="G43" s="7">
        <v>36600</v>
      </c>
      <c r="H43" s="23">
        <f>SUM(May!H43+G43)</f>
        <v>131917</v>
      </c>
      <c r="I43" s="24">
        <f t="shared" si="2"/>
        <v>38920</v>
      </c>
      <c r="J43" s="23">
        <f t="shared" si="1"/>
        <v>188059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SUM(May!D44+C44*1)</f>
        <v>44089</v>
      </c>
      <c r="E44" s="7">
        <v>0</v>
      </c>
      <c r="F44" s="23">
        <f>SUM(May!F44+E44*1)</f>
        <v>0</v>
      </c>
      <c r="G44" s="7">
        <v>0</v>
      </c>
      <c r="H44" s="23">
        <f>SUM(May!H44+G44)</f>
        <v>43839</v>
      </c>
      <c r="I44" s="23">
        <f t="shared" si="2"/>
        <v>0</v>
      </c>
      <c r="J44" s="23">
        <f t="shared" si="1"/>
        <v>87928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SUM(May!D45+C45*1)</f>
        <v>0</v>
      </c>
      <c r="E45" s="7">
        <v>0</v>
      </c>
      <c r="F45" s="23">
        <f>SUM(May!F45+E45*1)</f>
        <v>0</v>
      </c>
      <c r="G45" s="7">
        <v>0</v>
      </c>
      <c r="H45" s="23">
        <f>SUM(May!H45+G45)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SUM(May!D46+C46*1)</f>
        <v>0</v>
      </c>
      <c r="E46" s="7">
        <v>0</v>
      </c>
      <c r="F46" s="23">
        <f>SUM(May!F46+E46*1)</f>
        <v>0</v>
      </c>
      <c r="G46" s="7">
        <v>0</v>
      </c>
      <c r="H46" s="23">
        <f>SUM(May!H46+G46)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1086</v>
      </c>
      <c r="D47" s="23">
        <f>SUM(May!D47+C47*1)</f>
        <v>142589</v>
      </c>
      <c r="E47" s="7">
        <v>0</v>
      </c>
      <c r="F47" s="23">
        <f>SUM(May!F47+E47*1)</f>
        <v>0</v>
      </c>
      <c r="G47" s="7">
        <v>12253</v>
      </c>
      <c r="H47" s="23">
        <f>SUM(May!H47+G47)</f>
        <v>189382</v>
      </c>
      <c r="I47" s="23">
        <f t="shared" si="2"/>
        <v>13339</v>
      </c>
      <c r="J47" s="23">
        <f t="shared" si="1"/>
        <v>331971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SUM(May!D48+C48*1)</f>
        <v>7048</v>
      </c>
      <c r="E48" s="7">
        <v>0</v>
      </c>
      <c r="F48" s="23">
        <f>SUM(May!F48+E48*1)</f>
        <v>0</v>
      </c>
      <c r="G48" s="7">
        <v>0</v>
      </c>
      <c r="H48" s="23">
        <f>SUM(May!H48+G48)</f>
        <v>6178</v>
      </c>
      <c r="I48" s="23">
        <f t="shared" si="2"/>
        <v>0</v>
      </c>
      <c r="J48" s="23">
        <f t="shared" si="1"/>
        <v>13226</v>
      </c>
    </row>
    <row r="49" spans="1:10" s="1" customFormat="1" ht="15.75" customHeight="1">
      <c r="A49" s="5" t="s">
        <v>58</v>
      </c>
      <c r="B49" s="6" t="s">
        <v>20</v>
      </c>
      <c r="C49" s="7">
        <v>1633</v>
      </c>
      <c r="D49" s="23">
        <f>SUM(May!D49+C49*1)</f>
        <v>42899</v>
      </c>
      <c r="E49" s="7">
        <v>0</v>
      </c>
      <c r="F49" s="23">
        <f>SUM(May!F49+E49*1)</f>
        <v>0</v>
      </c>
      <c r="G49" s="7">
        <v>1633</v>
      </c>
      <c r="H49" s="23">
        <f>SUM(May!H49+G49)</f>
        <v>69728</v>
      </c>
      <c r="I49" s="24">
        <f t="shared" si="2"/>
        <v>3266</v>
      </c>
      <c r="J49" s="23">
        <f t="shared" si="1"/>
        <v>112627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SUM(May!D50+C50*1)</f>
        <v>13200</v>
      </c>
      <c r="E50" s="7">
        <v>0</v>
      </c>
      <c r="F50" s="23">
        <f>SUM(May!F50+E50*1)</f>
        <v>0</v>
      </c>
      <c r="G50" s="7">
        <v>0</v>
      </c>
      <c r="H50" s="23">
        <f>SUM(May!H50+G50)</f>
        <v>8794</v>
      </c>
      <c r="I50" s="24">
        <f t="shared" si="2"/>
        <v>0</v>
      </c>
      <c r="J50" s="23">
        <f t="shared" si="1"/>
        <v>21994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3">
        <f>SUM(May!D51+C51*1)</f>
        <v>140361</v>
      </c>
      <c r="E51" s="7">
        <v>0</v>
      </c>
      <c r="F51" s="23">
        <f>SUM(May!F51+E51*1)</f>
        <v>1896</v>
      </c>
      <c r="G51" s="7">
        <v>0</v>
      </c>
      <c r="H51" s="23">
        <f>SUM(May!H51+G51)</f>
        <v>186831</v>
      </c>
      <c r="I51" s="24">
        <f t="shared" si="2"/>
        <v>0</v>
      </c>
      <c r="J51" s="23">
        <f>SUM(D51+F51+H51)</f>
        <v>329088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SUM(May!D52+C52*1)</f>
        <v>2352</v>
      </c>
      <c r="E52" s="7">
        <v>0</v>
      </c>
      <c r="F52" s="23">
        <f>SUM(May!F52+E52*1)</f>
        <v>0</v>
      </c>
      <c r="G52" s="7">
        <v>0</v>
      </c>
      <c r="H52" s="23">
        <f>SUM(May!H52+G52)</f>
        <v>672</v>
      </c>
      <c r="I52" s="24">
        <f t="shared" si="2"/>
        <v>0</v>
      </c>
      <c r="J52" s="23">
        <f t="shared" si="1"/>
        <v>3024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SUM(May!D53+C53*1)</f>
        <v>0</v>
      </c>
      <c r="E53" s="7">
        <v>0</v>
      </c>
      <c r="F53" s="23">
        <f>SUM(May!F53+E53*1)</f>
        <v>0</v>
      </c>
      <c r="G53" s="7">
        <v>0</v>
      </c>
      <c r="H53" s="23">
        <f>SUM(May!H53+G53)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5041</v>
      </c>
      <c r="D54" s="23">
        <f>SUM(May!D54+C54*1)</f>
        <v>71726</v>
      </c>
      <c r="E54" s="7">
        <v>0</v>
      </c>
      <c r="F54" s="23">
        <f>SUM(May!F54+E54*1)</f>
        <v>0</v>
      </c>
      <c r="G54" s="7">
        <v>51668</v>
      </c>
      <c r="H54" s="23">
        <f>SUM(May!H54+G54)</f>
        <v>124423</v>
      </c>
      <c r="I54" s="24">
        <f t="shared" si="2"/>
        <v>56709</v>
      </c>
      <c r="J54" s="23">
        <f t="shared" si="1"/>
        <v>196149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SUM(May!D55+C55*1)</f>
        <v>27950</v>
      </c>
      <c r="E55" s="7">
        <v>0</v>
      </c>
      <c r="F55" s="23">
        <f>SUM(May!F55+E55*1)</f>
        <v>0</v>
      </c>
      <c r="G55" s="7">
        <v>0</v>
      </c>
      <c r="H55" s="23">
        <f>SUM(May!H55+G55)</f>
        <v>39816</v>
      </c>
      <c r="I55" s="24">
        <f t="shared" si="2"/>
        <v>0</v>
      </c>
      <c r="J55" s="23">
        <f t="shared" si="1"/>
        <v>67766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SUM(May!D56+C56*1)</f>
        <v>0</v>
      </c>
      <c r="E56" s="7">
        <v>0</v>
      </c>
      <c r="F56" s="23">
        <f>SUM(May!F56+E56*1)</f>
        <v>0</v>
      </c>
      <c r="G56" s="7">
        <v>0</v>
      </c>
      <c r="H56" s="23">
        <f>SUM(May!H56+G56)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680</v>
      </c>
      <c r="D57" s="23">
        <f>SUM(May!D57+C57*1)</f>
        <v>28825</v>
      </c>
      <c r="E57" s="7">
        <v>0</v>
      </c>
      <c r="F57" s="23">
        <f>SUM(May!F57+E57*1)</f>
        <v>0</v>
      </c>
      <c r="G57" s="7">
        <v>3500</v>
      </c>
      <c r="H57" s="23">
        <f>SUM(May!H57+G57)</f>
        <v>49538</v>
      </c>
      <c r="I57" s="24">
        <f t="shared" si="2"/>
        <v>4180</v>
      </c>
      <c r="J57" s="23">
        <f t="shared" si="1"/>
        <v>78363</v>
      </c>
    </row>
    <row r="58" spans="1:10" s="10" customFormat="1" ht="15.75" customHeight="1">
      <c r="A58" s="8" t="s">
        <v>70</v>
      </c>
      <c r="B58" s="9" t="s">
        <v>20</v>
      </c>
      <c r="C58" s="7">
        <v>357</v>
      </c>
      <c r="D58" s="23">
        <f>SUM(May!D58+C58*1)</f>
        <v>4008</v>
      </c>
      <c r="E58" s="7">
        <v>0</v>
      </c>
      <c r="F58" s="23">
        <f>SUM(May!F58+E58*1)</f>
        <v>0</v>
      </c>
      <c r="G58" s="7">
        <v>3331</v>
      </c>
      <c r="H58" s="23">
        <f>SUM(May!H58+G58)</f>
        <v>9035</v>
      </c>
      <c r="I58" s="23">
        <f t="shared" si="2"/>
        <v>3688</v>
      </c>
      <c r="J58" s="23">
        <f t="shared" si="1"/>
        <v>13043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SUM(May!D59+C59*1)</f>
        <v>23049</v>
      </c>
      <c r="E59" s="7">
        <v>0</v>
      </c>
      <c r="F59" s="23">
        <f>SUM(May!F59+E59*1)</f>
        <v>0</v>
      </c>
      <c r="G59" s="7">
        <v>0</v>
      </c>
      <c r="H59" s="23">
        <f>SUM(May!H59+G59)</f>
        <v>712</v>
      </c>
      <c r="I59" s="24">
        <f t="shared" si="2"/>
        <v>0</v>
      </c>
      <c r="J59" s="23">
        <f t="shared" si="1"/>
        <v>23761</v>
      </c>
    </row>
    <row r="60" spans="1:10" s="10" customFormat="1" ht="15.75" customHeight="1">
      <c r="A60" s="8" t="s">
        <v>72</v>
      </c>
      <c r="B60" s="9" t="s">
        <v>20</v>
      </c>
      <c r="C60" s="7">
        <v>0</v>
      </c>
      <c r="D60" s="23">
        <f>SUM(May!D60+C60*1)</f>
        <v>251146</v>
      </c>
      <c r="E60" s="7">
        <v>0</v>
      </c>
      <c r="F60" s="23">
        <f>SUM(May!F60+E60*1)</f>
        <v>34964</v>
      </c>
      <c r="G60" s="7">
        <v>0</v>
      </c>
      <c r="H60" s="23">
        <f>SUM(May!H60+G60)</f>
        <v>373201</v>
      </c>
      <c r="I60" s="23">
        <f t="shared" si="2"/>
        <v>0</v>
      </c>
      <c r="J60" s="23">
        <f t="shared" si="1"/>
        <v>659311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SUM(May!D61+C61*1)</f>
        <v>0</v>
      </c>
      <c r="E61" s="7">
        <v>0</v>
      </c>
      <c r="F61" s="23">
        <f>SUM(May!F61+E61*1)</f>
        <v>0</v>
      </c>
      <c r="G61" s="7">
        <v>0</v>
      </c>
      <c r="H61" s="23">
        <f>SUM(May!H61+G61)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SUM(May!D62+C62*1)</f>
        <v>0</v>
      </c>
      <c r="E62" s="7">
        <v>0</v>
      </c>
      <c r="F62" s="23">
        <f>SUM(May!F62+E62*1)</f>
        <v>0</v>
      </c>
      <c r="G62" s="7">
        <v>0</v>
      </c>
      <c r="H62" s="23">
        <f>SUM(May!H62+G62)</f>
        <v>0</v>
      </c>
      <c r="I62" s="23">
        <f t="shared" si="2"/>
        <v>0</v>
      </c>
      <c r="J62" s="23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3211</v>
      </c>
      <c r="D63" s="23">
        <f>SUM(May!D63+C63*1)</f>
        <v>30731</v>
      </c>
      <c r="E63" s="7">
        <v>0</v>
      </c>
      <c r="F63" s="23">
        <f>SUM(May!F63+E63*1)</f>
        <v>0</v>
      </c>
      <c r="G63" s="7">
        <v>32738</v>
      </c>
      <c r="H63" s="23">
        <f>SUM(May!H63+G63)</f>
        <v>75686</v>
      </c>
      <c r="I63" s="24">
        <f t="shared" si="2"/>
        <v>35949</v>
      </c>
      <c r="J63" s="23">
        <f t="shared" si="1"/>
        <v>106417</v>
      </c>
    </row>
    <row r="64" spans="1:10" s="1" customFormat="1" ht="15.75" customHeight="1">
      <c r="A64" s="5" t="s">
        <v>76</v>
      </c>
      <c r="B64" s="6" t="s">
        <v>20</v>
      </c>
      <c r="C64" s="7">
        <v>3119</v>
      </c>
      <c r="D64" s="23">
        <f>SUM(May!D64+C64*1)</f>
        <v>3119</v>
      </c>
      <c r="E64" s="7">
        <v>0</v>
      </c>
      <c r="F64" s="23">
        <f>SUM(May!F64+E64*1)</f>
        <v>0</v>
      </c>
      <c r="G64" s="7">
        <v>69415</v>
      </c>
      <c r="H64" s="23">
        <f>SUM(May!H64+G64)</f>
        <v>69415</v>
      </c>
      <c r="I64" s="24">
        <f t="shared" si="2"/>
        <v>72534</v>
      </c>
      <c r="J64" s="23">
        <f t="shared" si="1"/>
        <v>72534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SUM(May!D65+C65*1)</f>
        <v>0</v>
      </c>
      <c r="E65" s="7">
        <v>0</v>
      </c>
      <c r="F65" s="23">
        <f>SUM(May!F65+E65*1)</f>
        <v>0</v>
      </c>
      <c r="G65" s="7">
        <v>0</v>
      </c>
      <c r="H65" s="23">
        <f>SUM(May!H65+G65)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SUM(May!D66+C66*1)</f>
        <v>13473</v>
      </c>
      <c r="E66" s="7">
        <v>0</v>
      </c>
      <c r="F66" s="23">
        <f>SUM(May!F66+E66*1)</f>
        <v>0</v>
      </c>
      <c r="G66" s="7">
        <v>0</v>
      </c>
      <c r="H66" s="23">
        <f>SUM(May!H66+G66)</f>
        <v>9456</v>
      </c>
      <c r="I66" s="23">
        <f t="shared" si="2"/>
        <v>0</v>
      </c>
      <c r="J66" s="23">
        <f t="shared" si="1"/>
        <v>22929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SUM(May!D67+C67*1)</f>
        <v>0</v>
      </c>
      <c r="E67" s="7">
        <v>0</v>
      </c>
      <c r="F67" s="23">
        <f>SUM(May!F67+E67*1)</f>
        <v>0</v>
      </c>
      <c r="G67" s="7">
        <v>0</v>
      </c>
      <c r="H67" s="23">
        <f>SUM(May!H67+G67)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SUM(May!D68+C68*1)</f>
        <v>0</v>
      </c>
      <c r="E68" s="7">
        <v>0</v>
      </c>
      <c r="F68" s="23">
        <f>SUM(May!F68+E68*1)</f>
        <v>0</v>
      </c>
      <c r="G68" s="7">
        <v>0</v>
      </c>
      <c r="H68" s="23">
        <f>SUM(May!H68+G68)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783</v>
      </c>
      <c r="D69" s="23">
        <f>SUM(May!D69+C69*1)</f>
        <v>38711</v>
      </c>
      <c r="E69" s="7">
        <v>0</v>
      </c>
      <c r="F69" s="23">
        <f>SUM(May!F69+E69*1)</f>
        <v>0</v>
      </c>
      <c r="G69" s="7">
        <v>5431</v>
      </c>
      <c r="H69" s="23">
        <f>SUM(May!H69+G69)</f>
        <v>88198</v>
      </c>
      <c r="I69" s="23">
        <f t="shared" si="2"/>
        <v>6214</v>
      </c>
      <c r="J69" s="23">
        <f t="shared" si="1"/>
        <v>126909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SUM(May!D70+C70*1)</f>
        <v>18267</v>
      </c>
      <c r="E70" s="7">
        <v>0</v>
      </c>
      <c r="F70" s="23">
        <f>SUM(May!F70+E70*1)</f>
        <v>0</v>
      </c>
      <c r="G70" s="7">
        <v>0</v>
      </c>
      <c r="H70" s="23">
        <f>SUM(May!H70+G70)</f>
        <v>13913</v>
      </c>
      <c r="I70" s="23">
        <f t="shared" si="2"/>
        <v>0</v>
      </c>
      <c r="J70" s="23">
        <f>SUM(D70+F70+H70)</f>
        <v>32180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SUM(May!D71+C71*1)</f>
        <v>11914</v>
      </c>
      <c r="E71" s="7">
        <v>0</v>
      </c>
      <c r="F71" s="23">
        <f>SUM(May!F71+E71*1)</f>
        <v>0</v>
      </c>
      <c r="G71" s="7">
        <v>0</v>
      </c>
      <c r="H71" s="23">
        <f>SUM(May!H71+G71)</f>
        <v>10591</v>
      </c>
      <c r="I71" s="24">
        <f t="shared" si="2"/>
        <v>0</v>
      </c>
      <c r="J71" s="23">
        <f>SUM(D71+F71+H71)</f>
        <v>22505</v>
      </c>
    </row>
    <row r="72" spans="1:10" s="3" customFormat="1" ht="21.75">
      <c r="A72" s="18" t="s">
        <v>125</v>
      </c>
      <c r="B72" s="2"/>
      <c r="C72" s="24">
        <f>SUM(C5:C31)</f>
        <v>4461</v>
      </c>
      <c r="D72" s="24">
        <f aca="true" t="shared" si="3" ref="D72:J72">SUM(D5:D31)</f>
        <v>701324</v>
      </c>
      <c r="E72" s="24">
        <f t="shared" si="3"/>
        <v>0</v>
      </c>
      <c r="F72" s="24">
        <f t="shared" si="3"/>
        <v>38570</v>
      </c>
      <c r="G72" s="24">
        <f t="shared" si="3"/>
        <v>82416</v>
      </c>
      <c r="H72" s="24">
        <f t="shared" si="3"/>
        <v>1078422</v>
      </c>
      <c r="I72" s="24">
        <f t="shared" si="3"/>
        <v>86877</v>
      </c>
      <c r="J72" s="24">
        <f t="shared" si="3"/>
        <v>1818316</v>
      </c>
    </row>
    <row r="73" spans="1:10" s="3" customFormat="1" ht="21.75">
      <c r="A73" s="18" t="s">
        <v>126</v>
      </c>
      <c r="B73" s="2"/>
      <c r="C73" s="24">
        <f>SUM(C32:C71)</f>
        <v>23762</v>
      </c>
      <c r="D73" s="24">
        <f aca="true" t="shared" si="4" ref="D73:J73">SUM(D32:D71)</f>
        <v>1402387</v>
      </c>
      <c r="E73" s="24">
        <f t="shared" si="4"/>
        <v>0</v>
      </c>
      <c r="F73" s="24">
        <f t="shared" si="4"/>
        <v>57766</v>
      </c>
      <c r="G73" s="24">
        <f t="shared" si="4"/>
        <v>258953</v>
      </c>
      <c r="H73" s="24">
        <f t="shared" si="4"/>
        <v>2089848</v>
      </c>
      <c r="I73" s="24">
        <f t="shared" si="4"/>
        <v>282715</v>
      </c>
      <c r="J73" s="24">
        <f t="shared" si="4"/>
        <v>3550001</v>
      </c>
    </row>
    <row r="74" spans="1:10" s="3" customFormat="1" ht="15.75" customHeight="1">
      <c r="A74" s="16" t="s">
        <v>89</v>
      </c>
      <c r="B74" s="2"/>
      <c r="C74" s="24">
        <f>SUM(C72:C73)</f>
        <v>28223</v>
      </c>
      <c r="D74" s="24">
        <f aca="true" t="shared" si="5" ref="D74:J74">SUM(D72:D73)</f>
        <v>2103711</v>
      </c>
      <c r="E74" s="24">
        <f t="shared" si="5"/>
        <v>0</v>
      </c>
      <c r="F74" s="24">
        <f t="shared" si="5"/>
        <v>96336</v>
      </c>
      <c r="G74" s="24">
        <f t="shared" si="5"/>
        <v>341369</v>
      </c>
      <c r="H74" s="24">
        <f t="shared" si="5"/>
        <v>3168270</v>
      </c>
      <c r="I74" s="24">
        <f t="shared" si="5"/>
        <v>369592</v>
      </c>
      <c r="J74" s="24">
        <f t="shared" si="5"/>
        <v>5368317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 sheet="1" objects="1" scenarios="1"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G74" sqref="G74"/>
    </sheetView>
  </sheetViews>
  <sheetFormatPr defaultColWidth="9.140625" defaultRowHeight="12.75"/>
  <cols>
    <col min="1" max="1" width="15.28125" style="0" customWidth="1"/>
    <col min="2" max="2" width="8.7109375" style="0" customWidth="1"/>
    <col min="3" max="3" width="15.7109375" style="19" customWidth="1"/>
    <col min="4" max="4" width="15.7109375" style="28" customWidth="1"/>
    <col min="5" max="5" width="15.7109375" style="19" customWidth="1"/>
    <col min="6" max="6" width="15.7109375" style="28" customWidth="1"/>
    <col min="7" max="7" width="15.7109375" style="19" customWidth="1"/>
    <col min="8" max="10" width="15.7109375" style="28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129</v>
      </c>
      <c r="D2" s="25"/>
      <c r="F2" s="25"/>
      <c r="H2" s="25"/>
      <c r="I2" s="25"/>
      <c r="J2" s="25"/>
    </row>
    <row r="3" spans="1:10" s="3" customFormat="1" ht="12.75">
      <c r="A3" s="2"/>
      <c r="B3" s="2"/>
      <c r="C3" s="12"/>
      <c r="D3" s="26"/>
      <c r="E3" s="12"/>
      <c r="F3" s="26"/>
      <c r="G3" s="1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13" t="s">
        <v>113</v>
      </c>
      <c r="D4" s="27" t="s">
        <v>11</v>
      </c>
      <c r="E4" s="13" t="s">
        <v>114</v>
      </c>
      <c r="F4" s="27" t="s">
        <v>14</v>
      </c>
      <c r="G4" s="13" t="s">
        <v>115</v>
      </c>
      <c r="H4" s="27" t="s">
        <v>90</v>
      </c>
      <c r="I4" s="27" t="s">
        <v>116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0</v>
      </c>
      <c r="D5" s="23">
        <f>SUM(Jul!D5+C5*11)</f>
        <v>5280</v>
      </c>
      <c r="E5" s="7">
        <v>0</v>
      </c>
      <c r="F5" s="23">
        <f>SUM(Jul!F5+E5*11)</f>
        <v>0</v>
      </c>
      <c r="G5" s="7">
        <v>0</v>
      </c>
      <c r="H5" s="23">
        <f>SUM(Jul!H5+G5)</f>
        <v>5678</v>
      </c>
      <c r="I5" s="23">
        <f aca="true" t="shared" si="0" ref="I5:I36">SUM(C5,E5,G5)</f>
        <v>0</v>
      </c>
      <c r="J5" s="23">
        <f>SUM(D5+F5+H5)</f>
        <v>10958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SUM(Jul!D6+C6*11)</f>
        <v>0</v>
      </c>
      <c r="E6" s="7">
        <v>0</v>
      </c>
      <c r="F6" s="23">
        <f>SUM(Jul!F6+E6*11)</f>
        <v>0</v>
      </c>
      <c r="G6" s="7">
        <v>0</v>
      </c>
      <c r="H6" s="23">
        <f>SUM(Jul!H6+G6)</f>
        <v>0</v>
      </c>
      <c r="I6" s="23">
        <f t="shared" si="0"/>
        <v>0</v>
      </c>
      <c r="J6" s="23">
        <f aca="true" t="shared" si="1" ref="J6:J69">SUM(D6+F6+H6)</f>
        <v>0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3">
        <f>SUM(Jul!D7+C7*11)</f>
        <v>0</v>
      </c>
      <c r="E7" s="7">
        <v>0</v>
      </c>
      <c r="F7" s="23">
        <f>SUM(Jul!F7+E7*11)</f>
        <v>0</v>
      </c>
      <c r="G7" s="7">
        <v>0</v>
      </c>
      <c r="H7" s="23">
        <f>SUM(Jul!H7+G7)</f>
        <v>0</v>
      </c>
      <c r="I7" s="24">
        <f t="shared" si="0"/>
        <v>0</v>
      </c>
      <c r="J7" s="23">
        <f t="shared" si="1"/>
        <v>0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SUM(Jul!D8+C8*11)</f>
        <v>0</v>
      </c>
      <c r="E8" s="7">
        <v>0</v>
      </c>
      <c r="F8" s="23">
        <f>SUM(Jul!F8+E8*11)</f>
        <v>0</v>
      </c>
      <c r="G8" s="7">
        <v>0</v>
      </c>
      <c r="H8" s="23">
        <f>SUM(Jul!H8+G8)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SUM(Jul!D9+C9*11)</f>
        <v>1548</v>
      </c>
      <c r="E9" s="7">
        <v>0</v>
      </c>
      <c r="F9" s="23">
        <f>SUM(Jul!F9+E9*11)</f>
        <v>0</v>
      </c>
      <c r="G9" s="7">
        <v>0</v>
      </c>
      <c r="H9" s="23">
        <f>SUM(Jul!H9+G9)</f>
        <v>2427</v>
      </c>
      <c r="I9" s="24">
        <f t="shared" si="0"/>
        <v>0</v>
      </c>
      <c r="J9" s="23">
        <f t="shared" si="1"/>
        <v>3975</v>
      </c>
    </row>
    <row r="10" spans="1:10" s="1" customFormat="1" ht="15.75" customHeight="1">
      <c r="A10" s="5" t="s">
        <v>30</v>
      </c>
      <c r="B10" s="6" t="s">
        <v>22</v>
      </c>
      <c r="C10" s="7">
        <v>3273</v>
      </c>
      <c r="D10" s="23">
        <f>SUM(Jul!D10+C10*11)</f>
        <v>37551</v>
      </c>
      <c r="E10" s="7">
        <v>0</v>
      </c>
      <c r="F10" s="23">
        <f>SUM(Jul!F10+E10*11)</f>
        <v>0</v>
      </c>
      <c r="G10" s="7">
        <v>38596</v>
      </c>
      <c r="H10" s="23">
        <f>SUM(Jul!H10+G10)</f>
        <v>41392</v>
      </c>
      <c r="I10" s="24">
        <f t="shared" si="0"/>
        <v>41869</v>
      </c>
      <c r="J10" s="23">
        <f t="shared" si="1"/>
        <v>78943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SUM(Jul!D11+C11*11)</f>
        <v>0</v>
      </c>
      <c r="E11" s="7">
        <v>0</v>
      </c>
      <c r="F11" s="23">
        <f>SUM(Jul!F11+E11*11)</f>
        <v>0</v>
      </c>
      <c r="G11" s="7">
        <v>0</v>
      </c>
      <c r="H11" s="23">
        <f>SUM(Jul!H11+G11)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395</v>
      </c>
      <c r="D12" s="23">
        <f>SUM(Jul!D12+C12*11)</f>
        <v>4345</v>
      </c>
      <c r="E12" s="7">
        <v>0</v>
      </c>
      <c r="F12" s="23">
        <f>SUM(Jul!F12+E12*11)</f>
        <v>0</v>
      </c>
      <c r="G12" s="7">
        <v>6661</v>
      </c>
      <c r="H12" s="23">
        <f>SUM(Jul!H12+G12)</f>
        <v>6661</v>
      </c>
      <c r="I12" s="23">
        <f t="shared" si="0"/>
        <v>7056</v>
      </c>
      <c r="J12" s="23">
        <f t="shared" si="1"/>
        <v>11006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SUM(Jul!D13+C13*11)</f>
        <v>0</v>
      </c>
      <c r="E13" s="7">
        <v>0</v>
      </c>
      <c r="F13" s="23">
        <f>SUM(Jul!F13+E13*11)</f>
        <v>0</v>
      </c>
      <c r="G13" s="7">
        <v>0</v>
      </c>
      <c r="H13" s="23">
        <f>SUM(Jul!H13+G13)</f>
        <v>0</v>
      </c>
      <c r="I13" s="24">
        <f t="shared" si="0"/>
        <v>0</v>
      </c>
      <c r="J13" s="23">
        <f t="shared" si="1"/>
        <v>0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SUM(Jul!D14+C14*11)</f>
        <v>10656</v>
      </c>
      <c r="E14" s="7">
        <v>0</v>
      </c>
      <c r="F14" s="23">
        <f>SUM(Jul!F14+E14*11)</f>
        <v>0</v>
      </c>
      <c r="G14" s="7">
        <v>0</v>
      </c>
      <c r="H14" s="23">
        <f>SUM(Jul!H14+G14)</f>
        <v>10586</v>
      </c>
      <c r="I14" s="24">
        <f t="shared" si="0"/>
        <v>0</v>
      </c>
      <c r="J14" s="23">
        <f t="shared" si="1"/>
        <v>21242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SUM(Jul!D15+C15*11)</f>
        <v>0</v>
      </c>
      <c r="E15" s="7">
        <v>0</v>
      </c>
      <c r="F15" s="23">
        <f>SUM(Jul!F15+E15*11)</f>
        <v>0</v>
      </c>
      <c r="G15" s="7">
        <v>0</v>
      </c>
      <c r="H15" s="23">
        <f>SUM(Jul!H15+G15)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955</v>
      </c>
      <c r="D16" s="23">
        <f>SUM(Jul!D16+C16*11)</f>
        <v>76877</v>
      </c>
      <c r="E16" s="7">
        <v>0</v>
      </c>
      <c r="F16" s="23">
        <f>SUM(Jul!F16+E16*11)</f>
        <v>0</v>
      </c>
      <c r="G16" s="7">
        <v>8266</v>
      </c>
      <c r="H16" s="23">
        <f>SUM(Jul!H16+G16)</f>
        <v>74707</v>
      </c>
      <c r="I16" s="24">
        <f t="shared" si="0"/>
        <v>9221</v>
      </c>
      <c r="J16" s="23">
        <f t="shared" si="1"/>
        <v>151584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3">
        <f>SUM(Jul!D17+C17*11)</f>
        <v>0</v>
      </c>
      <c r="E17" s="7">
        <v>0</v>
      </c>
      <c r="F17" s="23">
        <f>SUM(Jul!F17+E17*11)</f>
        <v>0</v>
      </c>
      <c r="G17" s="7">
        <v>0</v>
      </c>
      <c r="H17" s="23">
        <f>SUM(Jul!H17+G17)</f>
        <v>0</v>
      </c>
      <c r="I17" s="24">
        <f t="shared" si="0"/>
        <v>0</v>
      </c>
      <c r="J17" s="23">
        <f t="shared" si="1"/>
        <v>0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SUM(Jul!D18+C18*11)</f>
        <v>0</v>
      </c>
      <c r="E18" s="7">
        <v>0</v>
      </c>
      <c r="F18" s="23">
        <f>SUM(Jul!F18+E18*11)</f>
        <v>0</v>
      </c>
      <c r="G18" s="7">
        <v>0</v>
      </c>
      <c r="H18" s="23">
        <f>SUM(Jul!H18+G18)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SUM(Jul!D19+C19*11)</f>
        <v>0</v>
      </c>
      <c r="E19" s="7">
        <v>0</v>
      </c>
      <c r="F19" s="23">
        <f>SUM(Jul!F19+E19*11)</f>
        <v>0</v>
      </c>
      <c r="G19" s="7">
        <v>0</v>
      </c>
      <c r="H19" s="23">
        <f>SUM(Jul!H19+G19)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SUM(Jul!D20+C20*11)</f>
        <v>0</v>
      </c>
      <c r="E20" s="7">
        <v>0</v>
      </c>
      <c r="F20" s="23">
        <f>SUM(Jul!F20+E20*11)</f>
        <v>0</v>
      </c>
      <c r="G20" s="7">
        <v>0</v>
      </c>
      <c r="H20" s="23">
        <f>SUM(Jul!H20+G20)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SUM(Jul!D21+C21*11)</f>
        <v>0</v>
      </c>
      <c r="E21" s="7">
        <v>0</v>
      </c>
      <c r="F21" s="23">
        <f>SUM(Jul!F21+E21*11)</f>
        <v>0</v>
      </c>
      <c r="G21" s="7">
        <v>0</v>
      </c>
      <c r="H21" s="23">
        <f>SUM(Jul!H21+G21)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SUM(Jul!D22+C22*11)</f>
        <v>0</v>
      </c>
      <c r="E22" s="7">
        <v>0</v>
      </c>
      <c r="F22" s="23">
        <f>SUM(Jul!F22+E22*11)</f>
        <v>0</v>
      </c>
      <c r="G22" s="7">
        <v>0</v>
      </c>
      <c r="H22" s="23">
        <f>SUM(Jul!H22+G22)</f>
        <v>0</v>
      </c>
      <c r="I22" s="24">
        <f t="shared" si="0"/>
        <v>0</v>
      </c>
      <c r="J22" s="23">
        <f t="shared" si="1"/>
        <v>0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SUM(Jul!D23+C23*11)</f>
        <v>0</v>
      </c>
      <c r="E23" s="7">
        <v>0</v>
      </c>
      <c r="F23" s="23">
        <f>SUM(Jul!F23+E23*11)</f>
        <v>0</v>
      </c>
      <c r="G23" s="7">
        <v>0</v>
      </c>
      <c r="H23" s="23">
        <f>SUM(Jul!H23+G23)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1402</v>
      </c>
      <c r="D24" s="23">
        <f>SUM(Jul!D24+C24*11)</f>
        <v>15422</v>
      </c>
      <c r="E24" s="7">
        <v>0</v>
      </c>
      <c r="F24" s="23">
        <f>SUM(Jul!F24+E24*11)</f>
        <v>0</v>
      </c>
      <c r="G24" s="7">
        <v>33741</v>
      </c>
      <c r="H24" s="23">
        <f>SUM(Jul!H24+G24)</f>
        <v>33741</v>
      </c>
      <c r="I24" s="23">
        <f t="shared" si="0"/>
        <v>35143</v>
      </c>
      <c r="J24" s="23">
        <f t="shared" si="1"/>
        <v>49163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SUM(Jul!D25+C25*11)</f>
        <v>0</v>
      </c>
      <c r="E25" s="7">
        <v>0</v>
      </c>
      <c r="F25" s="23">
        <f>SUM(Jul!F25+E25*11)</f>
        <v>0</v>
      </c>
      <c r="G25" s="7">
        <v>0</v>
      </c>
      <c r="H25" s="23">
        <f>SUM(Jul!H25+G25)</f>
        <v>0</v>
      </c>
      <c r="I25" s="24">
        <f t="shared" si="0"/>
        <v>0</v>
      </c>
      <c r="J25" s="23">
        <f t="shared" si="1"/>
        <v>0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SUM(Jul!D26+C26*11)</f>
        <v>9720</v>
      </c>
      <c r="E26" s="7">
        <v>0</v>
      </c>
      <c r="F26" s="23">
        <f>SUM(Jul!F26+E26*11)</f>
        <v>0</v>
      </c>
      <c r="G26" s="7">
        <v>0</v>
      </c>
      <c r="H26" s="23">
        <f>SUM(Jul!H26+G26)</f>
        <v>87</v>
      </c>
      <c r="I26" s="24">
        <f t="shared" si="0"/>
        <v>0</v>
      </c>
      <c r="J26" s="23">
        <f t="shared" si="1"/>
        <v>9807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SUM(Jul!D27+C27*11)</f>
        <v>0</v>
      </c>
      <c r="E27" s="7">
        <v>0</v>
      </c>
      <c r="F27" s="23">
        <f>SUM(Jul!F27+E27*11)</f>
        <v>0</v>
      </c>
      <c r="G27" s="7">
        <v>0</v>
      </c>
      <c r="H27" s="23">
        <f>SUM(Jul!H27+G27)</f>
        <v>0</v>
      </c>
      <c r="I27" s="24">
        <f t="shared" si="0"/>
        <v>0</v>
      </c>
      <c r="J27" s="23">
        <f t="shared" si="1"/>
        <v>0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SUM(Jul!D28+C28*11)</f>
        <v>0</v>
      </c>
      <c r="E28" s="7">
        <v>0</v>
      </c>
      <c r="F28" s="23">
        <f>SUM(Jul!F28+E28*11)</f>
        <v>0</v>
      </c>
      <c r="G28" s="7">
        <v>0</v>
      </c>
      <c r="H28" s="23">
        <f>SUM(Jul!H28+G28)</f>
        <v>0</v>
      </c>
      <c r="I28" s="24">
        <f t="shared" si="0"/>
        <v>0</v>
      </c>
      <c r="J28" s="23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SUM(Jul!D29+C29*11)</f>
        <v>22344</v>
      </c>
      <c r="E29" s="7">
        <v>0</v>
      </c>
      <c r="F29" s="23">
        <f>SUM(Jul!F29+E29*11)</f>
        <v>0</v>
      </c>
      <c r="G29" s="7">
        <v>0</v>
      </c>
      <c r="H29" s="23">
        <f>SUM(Jul!H29+G29)</f>
        <v>21255</v>
      </c>
      <c r="I29" s="24">
        <f t="shared" si="0"/>
        <v>0</v>
      </c>
      <c r="J29" s="23">
        <f t="shared" si="1"/>
        <v>43599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SUM(Jul!D30+C30*11)</f>
        <v>0</v>
      </c>
      <c r="E30" s="7">
        <v>0</v>
      </c>
      <c r="F30" s="23">
        <f>SUM(Jul!F30+E30*11)</f>
        <v>0</v>
      </c>
      <c r="G30" s="7">
        <v>0</v>
      </c>
      <c r="H30" s="23">
        <f>SUM(Jul!H30+G30)</f>
        <v>0</v>
      </c>
      <c r="I30" s="24">
        <f t="shared" si="0"/>
        <v>0</v>
      </c>
      <c r="J30" s="23">
        <f t="shared" si="1"/>
        <v>0</v>
      </c>
    </row>
    <row r="31" spans="1:10" s="10" customFormat="1" ht="15.75" customHeight="1">
      <c r="A31" s="8" t="s">
        <v>86</v>
      </c>
      <c r="B31" s="9" t="s">
        <v>22</v>
      </c>
      <c r="C31" s="7">
        <v>0</v>
      </c>
      <c r="D31" s="23">
        <f>SUM(Jul!D31+C31*11)</f>
        <v>0</v>
      </c>
      <c r="E31" s="7">
        <v>0</v>
      </c>
      <c r="F31" s="23">
        <f>SUM(Jul!F31+E31*11)</f>
        <v>0</v>
      </c>
      <c r="G31" s="7">
        <v>0</v>
      </c>
      <c r="H31" s="23">
        <f>SUM(Jul!H31+G31)</f>
        <v>0</v>
      </c>
      <c r="I31" s="23">
        <f t="shared" si="0"/>
        <v>0</v>
      </c>
      <c r="J31" s="23">
        <f t="shared" si="1"/>
        <v>0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SUM(Jul!D32+C32*11)</f>
        <v>0</v>
      </c>
      <c r="E32" s="7">
        <v>0</v>
      </c>
      <c r="F32" s="23">
        <f>SUM(Jul!F32+E32*11)</f>
        <v>0</v>
      </c>
      <c r="G32" s="7">
        <v>0</v>
      </c>
      <c r="H32" s="23">
        <f>SUM(Jul!H32+G32)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SUM(Jul!D33+C33*11)</f>
        <v>0</v>
      </c>
      <c r="E33" s="7">
        <v>0</v>
      </c>
      <c r="F33" s="23">
        <f>SUM(Jul!F33+E33*11)</f>
        <v>0</v>
      </c>
      <c r="G33" s="7">
        <v>0</v>
      </c>
      <c r="H33" s="23">
        <f>SUM(Jul!H33+G33)</f>
        <v>0</v>
      </c>
      <c r="I33" s="24">
        <f t="shared" si="0"/>
        <v>0</v>
      </c>
      <c r="J33" s="23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SUM(Jul!D34+C34*11)</f>
        <v>0</v>
      </c>
      <c r="E34" s="7">
        <v>0</v>
      </c>
      <c r="F34" s="23">
        <f>SUM(Jul!F34+E34*11)</f>
        <v>0</v>
      </c>
      <c r="G34" s="7">
        <v>0</v>
      </c>
      <c r="H34" s="23">
        <f>SUM(Jul!H34+G34)</f>
        <v>0</v>
      </c>
      <c r="I34" s="24">
        <f t="shared" si="0"/>
        <v>0</v>
      </c>
      <c r="J34" s="23">
        <f t="shared" si="1"/>
        <v>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SUM(Jul!D35+C35*11)</f>
        <v>17508</v>
      </c>
      <c r="E35" s="7">
        <v>0</v>
      </c>
      <c r="F35" s="23">
        <f>SUM(Jul!F35+E35*11)</f>
        <v>0</v>
      </c>
      <c r="G35" s="7">
        <v>0</v>
      </c>
      <c r="H35" s="23">
        <f>SUM(Jul!H35+G35)</f>
        <v>7062</v>
      </c>
      <c r="I35" s="24">
        <f t="shared" si="0"/>
        <v>0</v>
      </c>
      <c r="J35" s="23">
        <f t="shared" si="1"/>
        <v>24570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SUM(Jul!D36+C36*11)</f>
        <v>0</v>
      </c>
      <c r="E36" s="7">
        <v>0</v>
      </c>
      <c r="F36" s="23">
        <f>SUM(Jul!F36+E36*11)</f>
        <v>0</v>
      </c>
      <c r="G36" s="7">
        <v>0</v>
      </c>
      <c r="H36" s="23">
        <f>SUM(Jul!H36+G36)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SUM(Jul!D37+C37*11)</f>
        <v>12312</v>
      </c>
      <c r="E37" s="7">
        <v>0</v>
      </c>
      <c r="F37" s="23">
        <f>SUM(Jul!F37+E37*11)</f>
        <v>0</v>
      </c>
      <c r="G37" s="7">
        <v>0</v>
      </c>
      <c r="H37" s="23">
        <f>SUM(Jul!H37+G37)</f>
        <v>12227</v>
      </c>
      <c r="I37" s="24">
        <f aca="true" t="shared" si="2" ref="I37:I71">SUM(C37,E37,G37)</f>
        <v>0</v>
      </c>
      <c r="J37" s="23">
        <f t="shared" si="1"/>
        <v>24539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SUM(Jul!D38+C38*11)</f>
        <v>0</v>
      </c>
      <c r="E38" s="7">
        <v>0</v>
      </c>
      <c r="F38" s="23">
        <f>SUM(Jul!F38+E38*11)</f>
        <v>0</v>
      </c>
      <c r="G38" s="7">
        <v>0</v>
      </c>
      <c r="H38" s="23">
        <f>SUM(Jul!H38+G38)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6484</v>
      </c>
      <c r="D39" s="23">
        <f>SUM(Jul!D39+C39*11)</f>
        <v>129584</v>
      </c>
      <c r="E39" s="7">
        <v>0</v>
      </c>
      <c r="F39" s="23">
        <f>SUM(Jul!F39+E39*11)</f>
        <v>0</v>
      </c>
      <c r="G39" s="7">
        <v>116883</v>
      </c>
      <c r="H39" s="23">
        <f>SUM(Jul!H39+G39)</f>
        <v>155209</v>
      </c>
      <c r="I39" s="23">
        <f t="shared" si="2"/>
        <v>123367</v>
      </c>
      <c r="J39" s="23">
        <f t="shared" si="1"/>
        <v>284793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SUM(Jul!D40+C40*11)</f>
        <v>0</v>
      </c>
      <c r="E40" s="7">
        <v>0</v>
      </c>
      <c r="F40" s="23">
        <f>SUM(Jul!F40+E40*11)</f>
        <v>0</v>
      </c>
      <c r="G40" s="7">
        <v>0</v>
      </c>
      <c r="H40" s="23">
        <f>SUM(Jul!H40+G40)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SUM(Jul!D41+C41*11)</f>
        <v>0</v>
      </c>
      <c r="E41" s="7">
        <v>0</v>
      </c>
      <c r="F41" s="23">
        <f>SUM(Jul!F41+E41*11)</f>
        <v>0</v>
      </c>
      <c r="G41" s="7">
        <v>0</v>
      </c>
      <c r="H41" s="23">
        <f>SUM(Jul!H41+G41)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1689</v>
      </c>
      <c r="D42" s="23">
        <f>SUM(Jul!D42+C42*11)</f>
        <v>45927</v>
      </c>
      <c r="E42" s="7">
        <v>0</v>
      </c>
      <c r="F42" s="23">
        <f>SUM(Jul!F42+E42*11)</f>
        <v>0</v>
      </c>
      <c r="G42" s="7">
        <v>3144</v>
      </c>
      <c r="H42" s="23">
        <f>SUM(Jul!H42+G42)</f>
        <v>27638</v>
      </c>
      <c r="I42" s="24">
        <f t="shared" si="2"/>
        <v>4833</v>
      </c>
      <c r="J42" s="23">
        <f t="shared" si="1"/>
        <v>73565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SUM(Jul!D43+C43*11)</f>
        <v>0</v>
      </c>
      <c r="E43" s="7">
        <v>0</v>
      </c>
      <c r="F43" s="23">
        <f>SUM(Jul!F43+E43*11)</f>
        <v>0</v>
      </c>
      <c r="G43" s="7">
        <v>0</v>
      </c>
      <c r="H43" s="23">
        <f>SUM(Jul!H43+G43)</f>
        <v>0</v>
      </c>
      <c r="I43" s="24">
        <f t="shared" si="2"/>
        <v>0</v>
      </c>
      <c r="J43" s="23">
        <f t="shared" si="1"/>
        <v>0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SUM(Jul!D44+C44*11)</f>
        <v>12456</v>
      </c>
      <c r="E44" s="7">
        <v>0</v>
      </c>
      <c r="F44" s="23">
        <f>SUM(Jul!F44+E44*11)</f>
        <v>0</v>
      </c>
      <c r="G44" s="7">
        <v>0</v>
      </c>
      <c r="H44" s="23">
        <f>SUM(Jul!H44+G44)</f>
        <v>14430</v>
      </c>
      <c r="I44" s="23">
        <f t="shared" si="2"/>
        <v>0</v>
      </c>
      <c r="J44" s="23">
        <f t="shared" si="1"/>
        <v>26886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SUM(Jul!D45+C45*11)</f>
        <v>0</v>
      </c>
      <c r="E45" s="7">
        <v>0</v>
      </c>
      <c r="F45" s="23">
        <f>SUM(Jul!F45+E45*11)</f>
        <v>0</v>
      </c>
      <c r="G45" s="7">
        <v>0</v>
      </c>
      <c r="H45" s="23">
        <f>SUM(Jul!H45+G45)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SUM(Jul!D46+C46*11)</f>
        <v>0</v>
      </c>
      <c r="E46" s="7">
        <v>0</v>
      </c>
      <c r="F46" s="23">
        <f>SUM(Jul!F46+E46*11)</f>
        <v>0</v>
      </c>
      <c r="G46" s="7">
        <v>0</v>
      </c>
      <c r="H46" s="23">
        <f>SUM(Jul!H46+G46)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2071</v>
      </c>
      <c r="D47" s="23">
        <f>SUM(Jul!D47+C47*11)</f>
        <v>33785</v>
      </c>
      <c r="E47" s="7">
        <v>0</v>
      </c>
      <c r="F47" s="23">
        <f>SUM(Jul!F47+E47*11)</f>
        <v>0</v>
      </c>
      <c r="G47" s="7">
        <v>1302</v>
      </c>
      <c r="H47" s="23">
        <f>SUM(Jul!H47+G47)</f>
        <v>15050</v>
      </c>
      <c r="I47" s="23">
        <f t="shared" si="2"/>
        <v>3373</v>
      </c>
      <c r="J47" s="23">
        <f t="shared" si="1"/>
        <v>48835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SUM(Jul!D48+C48*11)</f>
        <v>0</v>
      </c>
      <c r="E48" s="7">
        <v>0</v>
      </c>
      <c r="F48" s="23">
        <f>SUM(Jul!F48+E48*11)</f>
        <v>0</v>
      </c>
      <c r="G48" s="7">
        <v>0</v>
      </c>
      <c r="H48" s="23">
        <f>SUM(Jul!H48+G48)</f>
        <v>0</v>
      </c>
      <c r="I48" s="23">
        <f t="shared" si="2"/>
        <v>0</v>
      </c>
      <c r="J48" s="23">
        <f t="shared" si="1"/>
        <v>0</v>
      </c>
    </row>
    <row r="49" spans="1:10" s="1" customFormat="1" ht="15.75" customHeight="1">
      <c r="A49" s="5" t="s">
        <v>58</v>
      </c>
      <c r="B49" s="6" t="s">
        <v>20</v>
      </c>
      <c r="C49" s="7">
        <v>2816</v>
      </c>
      <c r="D49" s="23">
        <f>SUM(Jul!D49+C49*11)</f>
        <v>30976</v>
      </c>
      <c r="E49" s="7">
        <v>0</v>
      </c>
      <c r="F49" s="23">
        <f>SUM(Jul!F49+E49*11)</f>
        <v>0</v>
      </c>
      <c r="G49" s="7">
        <v>30835</v>
      </c>
      <c r="H49" s="23">
        <f>SUM(Jul!H49+G49)</f>
        <v>30835</v>
      </c>
      <c r="I49" s="24">
        <f t="shared" si="2"/>
        <v>33651</v>
      </c>
      <c r="J49" s="23">
        <f t="shared" si="1"/>
        <v>61811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SUM(Jul!D50+C50*11)</f>
        <v>8520</v>
      </c>
      <c r="E50" s="7">
        <v>0</v>
      </c>
      <c r="F50" s="23">
        <f>SUM(Jul!F50+E50*11)</f>
        <v>0</v>
      </c>
      <c r="G50" s="7">
        <v>0</v>
      </c>
      <c r="H50" s="23">
        <f>SUM(Jul!H50+G50)</f>
        <v>3550</v>
      </c>
      <c r="I50" s="24">
        <f t="shared" si="2"/>
        <v>0</v>
      </c>
      <c r="J50" s="23">
        <f t="shared" si="1"/>
        <v>12070</v>
      </c>
    </row>
    <row r="51" spans="1:10" s="1" customFormat="1" ht="15.75" customHeight="1">
      <c r="A51" s="5" t="s">
        <v>60</v>
      </c>
      <c r="B51" s="6" t="s">
        <v>20</v>
      </c>
      <c r="C51" s="7">
        <v>1732</v>
      </c>
      <c r="D51" s="23">
        <f>SUM(Jul!D51+C51*11)</f>
        <v>25676</v>
      </c>
      <c r="E51" s="7">
        <v>0</v>
      </c>
      <c r="F51" s="23">
        <f>SUM(Jul!F51+E51*11)</f>
        <v>0</v>
      </c>
      <c r="G51" s="7">
        <v>28241</v>
      </c>
      <c r="H51" s="23">
        <f>SUM(Jul!H51+G51)</f>
        <v>36467</v>
      </c>
      <c r="I51" s="24">
        <f t="shared" si="2"/>
        <v>29973</v>
      </c>
      <c r="J51" s="23">
        <f t="shared" si="1"/>
        <v>62143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SUM(Jul!D52+C52*11)</f>
        <v>0</v>
      </c>
      <c r="E52" s="7">
        <v>0</v>
      </c>
      <c r="F52" s="23">
        <f>SUM(Jul!F52+E52*11)</f>
        <v>0</v>
      </c>
      <c r="G52" s="7">
        <v>0</v>
      </c>
      <c r="H52" s="23">
        <f>SUM(Jul!H52+G52)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SUM(Jul!D53+C53*11)</f>
        <v>0</v>
      </c>
      <c r="E53" s="7">
        <v>0</v>
      </c>
      <c r="F53" s="23">
        <f>SUM(Jul!F53+E53*11)</f>
        <v>0</v>
      </c>
      <c r="G53" s="7">
        <v>0</v>
      </c>
      <c r="H53" s="23">
        <f>SUM(Jul!H53+G53)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601</v>
      </c>
      <c r="D54" s="23">
        <f>SUM(Jul!D54+C54*11)</f>
        <v>22127</v>
      </c>
      <c r="E54" s="7">
        <v>0</v>
      </c>
      <c r="F54" s="23">
        <f>SUM(Jul!F54+E54*11)</f>
        <v>0</v>
      </c>
      <c r="G54" s="7">
        <v>0</v>
      </c>
      <c r="H54" s="23">
        <f>SUM(Jul!H54+G54)</f>
        <v>11595</v>
      </c>
      <c r="I54" s="24">
        <f t="shared" si="2"/>
        <v>601</v>
      </c>
      <c r="J54" s="23">
        <f t="shared" si="1"/>
        <v>33722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SUM(Jul!D55+C55*11)</f>
        <v>16932</v>
      </c>
      <c r="E55" s="7">
        <v>0</v>
      </c>
      <c r="F55" s="23">
        <f>SUM(Jul!F55+E55*11)</f>
        <v>0</v>
      </c>
      <c r="G55" s="7">
        <v>0</v>
      </c>
      <c r="H55" s="23">
        <f>SUM(Jul!H55+G55)</f>
        <v>15211</v>
      </c>
      <c r="I55" s="24">
        <f t="shared" si="2"/>
        <v>0</v>
      </c>
      <c r="J55" s="23">
        <f t="shared" si="1"/>
        <v>32143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SUM(Jul!D56+C56*11)</f>
        <v>0</v>
      </c>
      <c r="E56" s="7">
        <v>0</v>
      </c>
      <c r="F56" s="23">
        <f>SUM(Jul!F56+E56*11)</f>
        <v>0</v>
      </c>
      <c r="G56" s="7">
        <v>0</v>
      </c>
      <c r="H56" s="23">
        <f>SUM(Jul!H56+G56)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SUM(Jul!D57+C57*11)</f>
        <v>6660</v>
      </c>
      <c r="E57" s="7">
        <v>0</v>
      </c>
      <c r="F57" s="23">
        <f>SUM(Jul!F57+E57*11)</f>
        <v>0</v>
      </c>
      <c r="G57" s="7">
        <v>0</v>
      </c>
      <c r="H57" s="23">
        <f>SUM(Jul!H57+G57)</f>
        <v>2775</v>
      </c>
      <c r="I57" s="24">
        <f t="shared" si="2"/>
        <v>0</v>
      </c>
      <c r="J57" s="23">
        <f t="shared" si="1"/>
        <v>9435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SUM(Jul!D58+C58*11)</f>
        <v>0</v>
      </c>
      <c r="E58" s="7">
        <v>0</v>
      </c>
      <c r="F58" s="23">
        <f>SUM(Jul!F58+E58*11)</f>
        <v>0</v>
      </c>
      <c r="G58" s="7">
        <v>0</v>
      </c>
      <c r="H58" s="23">
        <f>SUM(Jul!H58+G58)</f>
        <v>0</v>
      </c>
      <c r="I58" s="23">
        <f t="shared" si="2"/>
        <v>0</v>
      </c>
      <c r="J58" s="23">
        <f t="shared" si="1"/>
        <v>0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SUM(Jul!D59+C59*11)</f>
        <v>0</v>
      </c>
      <c r="E59" s="7">
        <v>0</v>
      </c>
      <c r="F59" s="23">
        <f>SUM(Jul!F59+E59*11)</f>
        <v>0</v>
      </c>
      <c r="G59" s="7">
        <v>0</v>
      </c>
      <c r="H59" s="23">
        <f>SUM(Jul!H59+G59)</f>
        <v>0</v>
      </c>
      <c r="I59" s="24">
        <f t="shared" si="2"/>
        <v>0</v>
      </c>
      <c r="J59" s="23">
        <f t="shared" si="1"/>
        <v>0</v>
      </c>
    </row>
    <row r="60" spans="1:10" s="10" customFormat="1" ht="15.75" customHeight="1">
      <c r="A60" s="8" t="s">
        <v>72</v>
      </c>
      <c r="B60" s="9" t="s">
        <v>20</v>
      </c>
      <c r="C60" s="7">
        <v>2467</v>
      </c>
      <c r="D60" s="23">
        <f>SUM(Jul!D60+C60*11)</f>
        <v>59957</v>
      </c>
      <c r="E60" s="7">
        <v>1038</v>
      </c>
      <c r="F60" s="23">
        <f>SUM(Jul!F60+E60*11)</f>
        <v>11418</v>
      </c>
      <c r="G60" s="7">
        <v>30487</v>
      </c>
      <c r="H60" s="23">
        <f>SUM(Jul!H60+G60)</f>
        <v>65631</v>
      </c>
      <c r="I60" s="23">
        <f t="shared" si="2"/>
        <v>33992</v>
      </c>
      <c r="J60" s="23">
        <f t="shared" si="1"/>
        <v>137006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SUM(Jul!D61+C61*11)</f>
        <v>0</v>
      </c>
      <c r="E61" s="7">
        <v>0</v>
      </c>
      <c r="F61" s="23">
        <f>SUM(Jul!F61+E61*11)</f>
        <v>0</v>
      </c>
      <c r="G61" s="7">
        <v>0</v>
      </c>
      <c r="H61" s="23">
        <f>SUM(Jul!H61+G61)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SUM(Jul!D62+C62*11)</f>
        <v>0</v>
      </c>
      <c r="E62" s="7">
        <v>0</v>
      </c>
      <c r="F62" s="23">
        <f>SUM(Jul!F62+E62*11)</f>
        <v>0</v>
      </c>
      <c r="G62" s="7">
        <v>0</v>
      </c>
      <c r="H62" s="23">
        <f>SUM(Jul!H62+G62)</f>
        <v>0</v>
      </c>
      <c r="I62" s="23">
        <f t="shared" si="2"/>
        <v>0</v>
      </c>
      <c r="J62" s="23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3">
        <f>SUM(Jul!D63+C63*11)</f>
        <v>13860</v>
      </c>
      <c r="E63" s="7">
        <v>0</v>
      </c>
      <c r="F63" s="23">
        <f>SUM(Jul!F63+E63*11)</f>
        <v>0</v>
      </c>
      <c r="G63" s="7">
        <v>0</v>
      </c>
      <c r="H63" s="23">
        <f>SUM(Jul!H63+G63)</f>
        <v>21883</v>
      </c>
      <c r="I63" s="24">
        <f t="shared" si="2"/>
        <v>0</v>
      </c>
      <c r="J63" s="23">
        <f t="shared" si="1"/>
        <v>35743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SUM(Jul!D64+C64*11)</f>
        <v>0</v>
      </c>
      <c r="E64" s="7">
        <v>0</v>
      </c>
      <c r="F64" s="23">
        <f>SUM(Jul!F64+E64*11)</f>
        <v>0</v>
      </c>
      <c r="G64" s="7">
        <v>0</v>
      </c>
      <c r="H64" s="23">
        <f>SUM(Jul!H64+G64)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SUM(Jul!D65+C65*11)</f>
        <v>0</v>
      </c>
      <c r="E65" s="7">
        <v>0</v>
      </c>
      <c r="F65" s="23">
        <f>SUM(Jul!F65+E65*11)</f>
        <v>0</v>
      </c>
      <c r="G65" s="7">
        <v>0</v>
      </c>
      <c r="H65" s="23">
        <f>SUM(Jul!H65+G65)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SUM(Jul!D66+C66*11)</f>
        <v>0</v>
      </c>
      <c r="E66" s="7">
        <v>0</v>
      </c>
      <c r="F66" s="23">
        <f>SUM(Jul!F66+E66*11)</f>
        <v>0</v>
      </c>
      <c r="G66" s="7">
        <v>0</v>
      </c>
      <c r="H66" s="23">
        <f>SUM(Jul!H66+G66)</f>
        <v>0</v>
      </c>
      <c r="I66" s="23">
        <f t="shared" si="2"/>
        <v>0</v>
      </c>
      <c r="J66" s="23">
        <f t="shared" si="1"/>
        <v>0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SUM(Jul!D67+C67*11)</f>
        <v>0</v>
      </c>
      <c r="E67" s="7">
        <v>0</v>
      </c>
      <c r="F67" s="23">
        <f>SUM(Jul!F67+E67*11)</f>
        <v>0</v>
      </c>
      <c r="G67" s="7">
        <v>0</v>
      </c>
      <c r="H67" s="23">
        <f>SUM(Jul!H67+G67)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SUM(Jul!D68+C68*11)</f>
        <v>0</v>
      </c>
      <c r="E68" s="7">
        <v>0</v>
      </c>
      <c r="F68" s="23">
        <f>SUM(Jul!F68+E68*11)</f>
        <v>0</v>
      </c>
      <c r="G68" s="7">
        <v>0</v>
      </c>
      <c r="H68" s="23">
        <f>SUM(Jul!H68+G68)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SUM(Jul!D69+C69*11)</f>
        <v>23436</v>
      </c>
      <c r="E69" s="7">
        <v>0</v>
      </c>
      <c r="F69" s="23">
        <f>SUM(Jul!F69+E69*11)</f>
        <v>0</v>
      </c>
      <c r="G69" s="7">
        <v>0</v>
      </c>
      <c r="H69" s="23">
        <f>SUM(Jul!H69+G69)</f>
        <v>29352</v>
      </c>
      <c r="I69" s="23">
        <f t="shared" si="2"/>
        <v>0</v>
      </c>
      <c r="J69" s="23">
        <f t="shared" si="1"/>
        <v>52788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SUM(Jul!D70+C70*11)</f>
        <v>0</v>
      </c>
      <c r="E70" s="7">
        <v>0</v>
      </c>
      <c r="F70" s="23">
        <f>SUM(Jul!F70+E70*11)</f>
        <v>0</v>
      </c>
      <c r="G70" s="7">
        <v>0</v>
      </c>
      <c r="H70" s="23">
        <f>SUM(Jul!H70+G70)</f>
        <v>0</v>
      </c>
      <c r="I70" s="23">
        <f t="shared" si="2"/>
        <v>0</v>
      </c>
      <c r="J70" s="23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SUM(Jul!D71+C71*11)</f>
        <v>0</v>
      </c>
      <c r="E71" s="7">
        <v>0</v>
      </c>
      <c r="F71" s="23">
        <f>SUM(Jul!F71+E71*11)</f>
        <v>0</v>
      </c>
      <c r="G71" s="7">
        <v>0</v>
      </c>
      <c r="H71" s="23">
        <f>SUM(Jul!H71+G71)</f>
        <v>0</v>
      </c>
      <c r="I71" s="24">
        <f t="shared" si="2"/>
        <v>0</v>
      </c>
      <c r="J71" s="23">
        <f>SUM(D71+F71+H71)</f>
        <v>0</v>
      </c>
    </row>
    <row r="72" spans="1:10" s="3" customFormat="1" ht="32.25">
      <c r="A72" s="18" t="s">
        <v>125</v>
      </c>
      <c r="B72" s="2"/>
      <c r="C72" s="32">
        <f>SUM(C5:C31)</f>
        <v>6025</v>
      </c>
      <c r="D72" s="24">
        <f aca="true" t="shared" si="3" ref="D72:J72">SUM(D5:D31)</f>
        <v>183743</v>
      </c>
      <c r="E72" s="32">
        <f t="shared" si="3"/>
        <v>0</v>
      </c>
      <c r="F72" s="24">
        <f t="shared" si="3"/>
        <v>0</v>
      </c>
      <c r="G72" s="32">
        <f t="shared" si="3"/>
        <v>87264</v>
      </c>
      <c r="H72" s="24">
        <f t="shared" si="3"/>
        <v>196534</v>
      </c>
      <c r="I72" s="24">
        <f t="shared" si="3"/>
        <v>93289</v>
      </c>
      <c r="J72" s="24">
        <f t="shared" si="3"/>
        <v>380277</v>
      </c>
    </row>
    <row r="73" spans="1:10" s="3" customFormat="1" ht="32.25">
      <c r="A73" s="18" t="s">
        <v>126</v>
      </c>
      <c r="B73" s="2"/>
      <c r="C73" s="32">
        <f>SUM(C32:C71)</f>
        <v>17860</v>
      </c>
      <c r="D73" s="24">
        <f aca="true" t="shared" si="4" ref="D73:J73">SUM(D32:D71)</f>
        <v>459716</v>
      </c>
      <c r="E73" s="32">
        <f t="shared" si="4"/>
        <v>1038</v>
      </c>
      <c r="F73" s="24">
        <f t="shared" si="4"/>
        <v>11418</v>
      </c>
      <c r="G73" s="32">
        <f t="shared" si="4"/>
        <v>210892</v>
      </c>
      <c r="H73" s="24">
        <f t="shared" si="4"/>
        <v>448915</v>
      </c>
      <c r="I73" s="24">
        <f t="shared" si="4"/>
        <v>229790</v>
      </c>
      <c r="J73" s="24">
        <f t="shared" si="4"/>
        <v>920049</v>
      </c>
    </row>
    <row r="74" spans="1:10" s="3" customFormat="1" ht="15.75" customHeight="1">
      <c r="A74" s="16" t="s">
        <v>89</v>
      </c>
      <c r="B74" s="2"/>
      <c r="C74" s="32">
        <f>SUM(C72:C73)</f>
        <v>23885</v>
      </c>
      <c r="D74" s="24">
        <f aca="true" t="shared" si="5" ref="D74:J74">SUM(D72:D73)</f>
        <v>643459</v>
      </c>
      <c r="E74" s="32">
        <f t="shared" si="5"/>
        <v>1038</v>
      </c>
      <c r="F74" s="24">
        <f t="shared" si="5"/>
        <v>11418</v>
      </c>
      <c r="G74" s="32">
        <f t="shared" si="5"/>
        <v>298156</v>
      </c>
      <c r="H74" s="24">
        <f t="shared" si="5"/>
        <v>645449</v>
      </c>
      <c r="I74" s="24">
        <f t="shared" si="5"/>
        <v>323079</v>
      </c>
      <c r="J74" s="24">
        <f t="shared" si="5"/>
        <v>1300326</v>
      </c>
    </row>
    <row r="75" spans="1:9" ht="12.75">
      <c r="A75" s="11"/>
      <c r="B75" s="2"/>
      <c r="C75" s="12"/>
      <c r="D75" s="26"/>
      <c r="E75" s="12"/>
      <c r="F75" s="26"/>
      <c r="G75" s="12"/>
      <c r="H75" s="26"/>
      <c r="I75" s="29"/>
    </row>
    <row r="76" spans="1:9" ht="12.75">
      <c r="A76" s="11"/>
      <c r="B76" s="2"/>
      <c r="C76" s="12"/>
      <c r="D76" s="26"/>
      <c r="E76" s="12"/>
      <c r="F76" s="26"/>
      <c r="G76" s="12"/>
      <c r="H76" s="26"/>
      <c r="I76" s="29"/>
    </row>
    <row r="77" spans="1:8" ht="12.75">
      <c r="A77" s="11"/>
      <c r="B77" s="2"/>
      <c r="C77" s="12"/>
      <c r="D77" s="26"/>
      <c r="E77" s="12"/>
      <c r="F77" s="26"/>
      <c r="G77" s="12"/>
      <c r="H77" s="26"/>
    </row>
  </sheetData>
  <sheetProtection sheet="1" objects="1" scenarios="1"/>
  <mergeCells count="1">
    <mergeCell ref="A1:J1"/>
  </mergeCells>
  <conditionalFormatting sqref="C2:IV2 B75:H77 A1:IV1 A2:A74 B3:IV74">
    <cfRule type="expression" priority="3" dxfId="0" stopIfTrue="1">
      <formula>CellHasFormula</formula>
    </cfRule>
  </conditionalFormatting>
  <conditionalFormatting sqref="A1:IV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G32" sqref="G32"/>
    </sheetView>
  </sheetViews>
  <sheetFormatPr defaultColWidth="9.140625" defaultRowHeight="12.75"/>
  <cols>
    <col min="1" max="1" width="17.14062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130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3</v>
      </c>
      <c r="D4" s="27" t="s">
        <v>112</v>
      </c>
      <c r="E4" s="4" t="s">
        <v>91</v>
      </c>
      <c r="F4" s="27" t="s">
        <v>14</v>
      </c>
      <c r="G4" s="4" t="s">
        <v>92</v>
      </c>
      <c r="H4" s="27" t="s">
        <v>90</v>
      </c>
      <c r="I4" s="27" t="s">
        <v>17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0</v>
      </c>
      <c r="D5" s="23">
        <f>SUM(Aug!D5+C5*10)</f>
        <v>5280</v>
      </c>
      <c r="E5" s="7">
        <v>0</v>
      </c>
      <c r="F5" s="23">
        <f>SUM(Aug!F5+E5*10)</f>
        <v>0</v>
      </c>
      <c r="G5" s="7">
        <v>0</v>
      </c>
      <c r="H5" s="23">
        <f>SUM(Aug!H5+G5)</f>
        <v>5678</v>
      </c>
      <c r="I5" s="23">
        <f aca="true" t="shared" si="0" ref="I5:I36">SUM(C5,E5,G5)</f>
        <v>0</v>
      </c>
      <c r="J5" s="23">
        <f>SUM(D5+F5+H5)</f>
        <v>10958</v>
      </c>
    </row>
    <row r="6" spans="1:10" s="10" customFormat="1" ht="15.75" customHeight="1">
      <c r="A6" s="8" t="s">
        <v>23</v>
      </c>
      <c r="B6" s="9" t="s">
        <v>22</v>
      </c>
      <c r="C6" s="7">
        <v>1313</v>
      </c>
      <c r="D6" s="23">
        <f>SUM(Aug!D6+C6*10)</f>
        <v>13130</v>
      </c>
      <c r="E6" s="7">
        <v>0</v>
      </c>
      <c r="F6" s="23">
        <f>SUM(Aug!F6+E6*10)</f>
        <v>0</v>
      </c>
      <c r="G6" s="7">
        <v>52229</v>
      </c>
      <c r="H6" s="23">
        <f>SUM(Aug!H6+G6)</f>
        <v>52229</v>
      </c>
      <c r="I6" s="23">
        <f t="shared" si="0"/>
        <v>53542</v>
      </c>
      <c r="J6" s="23">
        <f aca="true" t="shared" si="1" ref="J6:J69">SUM(D6+F6+H6)</f>
        <v>65359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3">
        <f>SUM(Aug!D7+C7*10)</f>
        <v>0</v>
      </c>
      <c r="E7" s="7">
        <v>0</v>
      </c>
      <c r="F7" s="23">
        <f>SUM(Aug!F7+E7*10)</f>
        <v>0</v>
      </c>
      <c r="G7" s="7">
        <v>0</v>
      </c>
      <c r="H7" s="23">
        <f>SUM(Aug!H7+G7)</f>
        <v>0</v>
      </c>
      <c r="I7" s="24">
        <f t="shared" si="0"/>
        <v>0</v>
      </c>
      <c r="J7" s="23">
        <f t="shared" si="1"/>
        <v>0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SUM(Aug!D8+C8*10)</f>
        <v>0</v>
      </c>
      <c r="E8" s="7">
        <v>0</v>
      </c>
      <c r="F8" s="23">
        <f>SUM(Aug!F8+E8*10)</f>
        <v>0</v>
      </c>
      <c r="G8" s="7">
        <v>0</v>
      </c>
      <c r="H8" s="23">
        <f>SUM(Aug!H8+G8)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SUM(Aug!D9+C9*10)</f>
        <v>1548</v>
      </c>
      <c r="E9" s="7">
        <v>0</v>
      </c>
      <c r="F9" s="23">
        <f>SUM(Aug!F9+E9*10)</f>
        <v>0</v>
      </c>
      <c r="G9" s="7">
        <v>0</v>
      </c>
      <c r="H9" s="23">
        <f>SUM(Aug!H9+G9)</f>
        <v>2427</v>
      </c>
      <c r="I9" s="24">
        <f t="shared" si="0"/>
        <v>0</v>
      </c>
      <c r="J9" s="23">
        <f t="shared" si="1"/>
        <v>3975</v>
      </c>
    </row>
    <row r="10" spans="1:10" s="1" customFormat="1" ht="15.75" customHeight="1">
      <c r="A10" s="5" t="s">
        <v>30</v>
      </c>
      <c r="B10" s="6" t="s">
        <v>22</v>
      </c>
      <c r="C10" s="7">
        <v>542</v>
      </c>
      <c r="D10" s="23">
        <f>SUM(Aug!D10+C10*10)</f>
        <v>42971</v>
      </c>
      <c r="E10" s="7">
        <v>1038</v>
      </c>
      <c r="F10" s="23">
        <f>SUM(Aug!F10+E10*10)</f>
        <v>10380</v>
      </c>
      <c r="G10" s="7">
        <v>26523</v>
      </c>
      <c r="H10" s="23">
        <f>SUM(Aug!H10+G10)</f>
        <v>67915</v>
      </c>
      <c r="I10" s="24">
        <f t="shared" si="0"/>
        <v>28103</v>
      </c>
      <c r="J10" s="23">
        <f t="shared" si="1"/>
        <v>121266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SUM(Aug!D11+C11*10)</f>
        <v>0</v>
      </c>
      <c r="E11" s="7">
        <v>0</v>
      </c>
      <c r="F11" s="23">
        <f>SUM(Aug!F11+E11*10)</f>
        <v>0</v>
      </c>
      <c r="G11" s="7">
        <v>0</v>
      </c>
      <c r="H11" s="23">
        <f>SUM(Aug!H11+G11)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SUM(Aug!D12+C12*10)</f>
        <v>4345</v>
      </c>
      <c r="E12" s="7">
        <v>0</v>
      </c>
      <c r="F12" s="23">
        <f>SUM(Aug!F12+E12*10)</f>
        <v>0</v>
      </c>
      <c r="G12" s="7">
        <v>0</v>
      </c>
      <c r="H12" s="23">
        <f>SUM(Aug!H12+G12)</f>
        <v>6661</v>
      </c>
      <c r="I12" s="23">
        <f t="shared" si="0"/>
        <v>0</v>
      </c>
      <c r="J12" s="23">
        <f t="shared" si="1"/>
        <v>11006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SUM(Aug!D13+C13*10)</f>
        <v>0</v>
      </c>
      <c r="E13" s="7">
        <v>0</v>
      </c>
      <c r="F13" s="23">
        <f>SUM(Aug!F13+E13*10)</f>
        <v>0</v>
      </c>
      <c r="G13" s="7">
        <v>0</v>
      </c>
      <c r="H13" s="23">
        <f>SUM(Aug!H13+G13)</f>
        <v>0</v>
      </c>
      <c r="I13" s="24">
        <f t="shared" si="0"/>
        <v>0</v>
      </c>
      <c r="J13" s="23">
        <f t="shared" si="1"/>
        <v>0</v>
      </c>
    </row>
    <row r="14" spans="1:10" s="1" customFormat="1" ht="15.75" customHeight="1">
      <c r="A14" s="5" t="s">
        <v>40</v>
      </c>
      <c r="B14" s="6" t="s">
        <v>22</v>
      </c>
      <c r="C14" s="7">
        <v>2595</v>
      </c>
      <c r="D14" s="23">
        <f>SUM(Aug!D14+C14*10)</f>
        <v>36606</v>
      </c>
      <c r="E14" s="7">
        <v>0</v>
      </c>
      <c r="F14" s="23">
        <f>SUM(Aug!F14+E14*10)</f>
        <v>0</v>
      </c>
      <c r="G14" s="7">
        <v>2595</v>
      </c>
      <c r="H14" s="23">
        <f>SUM(Aug!H14+G14)</f>
        <v>13181</v>
      </c>
      <c r="I14" s="24">
        <f t="shared" si="0"/>
        <v>5190</v>
      </c>
      <c r="J14" s="23">
        <f t="shared" si="1"/>
        <v>49787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SUM(Aug!D15+C15*10)</f>
        <v>0</v>
      </c>
      <c r="E15" s="7">
        <v>0</v>
      </c>
      <c r="F15" s="23">
        <f>SUM(Aug!F15+E15*10)</f>
        <v>0</v>
      </c>
      <c r="G15" s="7">
        <v>0</v>
      </c>
      <c r="H15" s="23">
        <f>SUM(Aug!H15+G15)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5517</v>
      </c>
      <c r="D16" s="23">
        <f>SUM(Aug!D16+C16*10)</f>
        <v>132047</v>
      </c>
      <c r="E16" s="7">
        <v>0</v>
      </c>
      <c r="F16" s="23">
        <f>SUM(Aug!F16+E16*10)</f>
        <v>0</v>
      </c>
      <c r="G16" s="7">
        <v>52486</v>
      </c>
      <c r="H16" s="23">
        <f>SUM(Aug!H16+G16)</f>
        <v>127193</v>
      </c>
      <c r="I16" s="24">
        <f t="shared" si="0"/>
        <v>58003</v>
      </c>
      <c r="J16" s="23">
        <f t="shared" si="1"/>
        <v>259240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3">
        <f>SUM(Aug!D17+C17*10)</f>
        <v>0</v>
      </c>
      <c r="E17" s="7">
        <v>0</v>
      </c>
      <c r="F17" s="23">
        <f>SUM(Aug!F17+E17*10)</f>
        <v>0</v>
      </c>
      <c r="G17" s="7">
        <v>0</v>
      </c>
      <c r="H17" s="23">
        <f>SUM(Aug!H17+G17)</f>
        <v>0</v>
      </c>
      <c r="I17" s="24">
        <f t="shared" si="0"/>
        <v>0</v>
      </c>
      <c r="J17" s="23">
        <f t="shared" si="1"/>
        <v>0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SUM(Aug!D18+C18*10)</f>
        <v>0</v>
      </c>
      <c r="E18" s="7">
        <v>0</v>
      </c>
      <c r="F18" s="23">
        <f>SUM(Aug!F18+E18*10)</f>
        <v>0</v>
      </c>
      <c r="G18" s="7">
        <v>0</v>
      </c>
      <c r="H18" s="23">
        <f>SUM(Aug!H18+G18)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SUM(Aug!D19+C19*10)</f>
        <v>0</v>
      </c>
      <c r="E19" s="7">
        <v>0</v>
      </c>
      <c r="F19" s="23">
        <f>SUM(Aug!F19+E19*10)</f>
        <v>0</v>
      </c>
      <c r="G19" s="7">
        <v>0</v>
      </c>
      <c r="H19" s="23">
        <f>SUM(Aug!H19+G19)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SUM(Aug!D20+C20*10)</f>
        <v>0</v>
      </c>
      <c r="E20" s="7">
        <v>0</v>
      </c>
      <c r="F20" s="23">
        <f>SUM(Aug!F20+E20*10)</f>
        <v>0</v>
      </c>
      <c r="G20" s="7">
        <v>0</v>
      </c>
      <c r="H20" s="23">
        <f>SUM(Aug!H20+G20)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SUM(Aug!D21+C21*10)</f>
        <v>0</v>
      </c>
      <c r="E21" s="7">
        <v>0</v>
      </c>
      <c r="F21" s="23">
        <f>SUM(Aug!F21+E21*10)</f>
        <v>0</v>
      </c>
      <c r="G21" s="7">
        <v>0</v>
      </c>
      <c r="H21" s="23">
        <f>SUM(Aug!H21+G21)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SUM(Aug!D22+C22*10)</f>
        <v>0</v>
      </c>
      <c r="E22" s="7">
        <v>0</v>
      </c>
      <c r="F22" s="23">
        <f>SUM(Aug!F22+E22*10)</f>
        <v>0</v>
      </c>
      <c r="G22" s="7">
        <v>0</v>
      </c>
      <c r="H22" s="23">
        <f>SUM(Aug!H22+G22)</f>
        <v>0</v>
      </c>
      <c r="I22" s="24">
        <f t="shared" si="0"/>
        <v>0</v>
      </c>
      <c r="J22" s="23">
        <f t="shared" si="1"/>
        <v>0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SUM(Aug!D23+C23*10)</f>
        <v>0</v>
      </c>
      <c r="E23" s="7">
        <v>0</v>
      </c>
      <c r="F23" s="23">
        <f>SUM(Aug!F23+E23*10)</f>
        <v>0</v>
      </c>
      <c r="G23" s="7">
        <v>0</v>
      </c>
      <c r="H23" s="23">
        <f>SUM(Aug!H23+G23)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SUM(Aug!D24+C24*10)</f>
        <v>15422</v>
      </c>
      <c r="E24" s="7">
        <v>0</v>
      </c>
      <c r="F24" s="23">
        <f>SUM(Aug!F24+E24*10)</f>
        <v>0</v>
      </c>
      <c r="G24" s="7">
        <v>0</v>
      </c>
      <c r="H24" s="23">
        <f>SUM(Aug!H24+G24)</f>
        <v>33741</v>
      </c>
      <c r="I24" s="23">
        <f t="shared" si="0"/>
        <v>0</v>
      </c>
      <c r="J24" s="23">
        <f t="shared" si="1"/>
        <v>49163</v>
      </c>
    </row>
    <row r="25" spans="1:10" s="1" customFormat="1" ht="15.75" customHeight="1">
      <c r="A25" s="5" t="s">
        <v>63</v>
      </c>
      <c r="B25" s="6" t="s">
        <v>22</v>
      </c>
      <c r="C25" s="7">
        <v>2081</v>
      </c>
      <c r="D25" s="23">
        <f>SUM(Aug!D25+C25*10)</f>
        <v>20810</v>
      </c>
      <c r="E25" s="7">
        <v>0</v>
      </c>
      <c r="F25" s="23">
        <f>SUM(Aug!F25+E25*10)</f>
        <v>0</v>
      </c>
      <c r="G25" s="7">
        <v>34869</v>
      </c>
      <c r="H25" s="23">
        <f>SUM(Aug!H25+G25)</f>
        <v>34869</v>
      </c>
      <c r="I25" s="24">
        <f t="shared" si="0"/>
        <v>36950</v>
      </c>
      <c r="J25" s="23">
        <f t="shared" si="1"/>
        <v>55679</v>
      </c>
    </row>
    <row r="26" spans="1:10" s="1" customFormat="1" ht="15.75" customHeight="1">
      <c r="A26" s="5" t="s">
        <v>64</v>
      </c>
      <c r="B26" s="6" t="s">
        <v>22</v>
      </c>
      <c r="C26" s="7">
        <v>3447</v>
      </c>
      <c r="D26" s="23">
        <f>SUM(Aug!D26+C26*10)</f>
        <v>44190</v>
      </c>
      <c r="E26" s="7">
        <v>0</v>
      </c>
      <c r="F26" s="23">
        <f>SUM(Aug!F26+E26*10)</f>
        <v>0</v>
      </c>
      <c r="G26" s="7">
        <v>31313</v>
      </c>
      <c r="H26" s="23">
        <f>SUM(Aug!H26+G26)</f>
        <v>31400</v>
      </c>
      <c r="I26" s="24">
        <f t="shared" si="0"/>
        <v>34760</v>
      </c>
      <c r="J26" s="23">
        <f t="shared" si="1"/>
        <v>75590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SUM(Aug!D27+C27*10)</f>
        <v>0</v>
      </c>
      <c r="E27" s="7">
        <v>0</v>
      </c>
      <c r="F27" s="23">
        <f>SUM(Aug!F27+E27*10)</f>
        <v>0</v>
      </c>
      <c r="G27" s="7">
        <v>0</v>
      </c>
      <c r="H27" s="23">
        <f>SUM(Aug!H27+G27)</f>
        <v>0</v>
      </c>
      <c r="I27" s="24">
        <f t="shared" si="0"/>
        <v>0</v>
      </c>
      <c r="J27" s="23">
        <f t="shared" si="1"/>
        <v>0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SUM(Aug!D28+C28*10)</f>
        <v>0</v>
      </c>
      <c r="E28" s="7">
        <v>0</v>
      </c>
      <c r="F28" s="23">
        <f>SUM(Aug!F28+E28*10)</f>
        <v>0</v>
      </c>
      <c r="G28" s="7">
        <v>0</v>
      </c>
      <c r="H28" s="23">
        <f>SUM(Aug!H28+G28)</f>
        <v>0</v>
      </c>
      <c r="I28" s="24">
        <f t="shared" si="0"/>
        <v>0</v>
      </c>
      <c r="J28" s="23">
        <f t="shared" si="1"/>
        <v>0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SUM(Aug!D29+C29*10)</f>
        <v>22344</v>
      </c>
      <c r="E29" s="7">
        <v>0</v>
      </c>
      <c r="F29" s="23">
        <f>SUM(Aug!F29+E29*10)</f>
        <v>0</v>
      </c>
      <c r="G29" s="7">
        <v>0</v>
      </c>
      <c r="H29" s="23">
        <f>SUM(Aug!H29+G29)</f>
        <v>21255</v>
      </c>
      <c r="I29" s="24">
        <f t="shared" si="0"/>
        <v>0</v>
      </c>
      <c r="J29" s="23">
        <f t="shared" si="1"/>
        <v>43599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SUM(Aug!D30+C30*10)</f>
        <v>0</v>
      </c>
      <c r="E30" s="7">
        <v>0</v>
      </c>
      <c r="F30" s="23">
        <f>SUM(Aug!F30+E30*10)</f>
        <v>0</v>
      </c>
      <c r="G30" s="7">
        <v>0</v>
      </c>
      <c r="H30" s="23">
        <f>SUM(Aug!H30+G30)</f>
        <v>0</v>
      </c>
      <c r="I30" s="24">
        <f t="shared" si="0"/>
        <v>0</v>
      </c>
      <c r="J30" s="23">
        <f t="shared" si="1"/>
        <v>0</v>
      </c>
    </row>
    <row r="31" spans="1:10" s="10" customFormat="1" ht="15.75" customHeight="1">
      <c r="A31" s="8" t="s">
        <v>86</v>
      </c>
      <c r="B31" s="9" t="s">
        <v>22</v>
      </c>
      <c r="C31" s="7">
        <v>1120</v>
      </c>
      <c r="D31" s="23">
        <f>SUM(Aug!D31+C31*10)</f>
        <v>11200</v>
      </c>
      <c r="E31" s="7">
        <v>0</v>
      </c>
      <c r="F31" s="23">
        <f>SUM(Aug!F31+E31*10)</f>
        <v>0</v>
      </c>
      <c r="G31" s="7">
        <v>28624</v>
      </c>
      <c r="H31" s="23">
        <f>SUM(Aug!H31+G31)</f>
        <v>28624</v>
      </c>
      <c r="I31" s="23">
        <f t="shared" si="0"/>
        <v>29744</v>
      </c>
      <c r="J31" s="23">
        <f t="shared" si="1"/>
        <v>39824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SUM(Aug!D32+C32*10)</f>
        <v>0</v>
      </c>
      <c r="E32" s="7">
        <v>0</v>
      </c>
      <c r="F32" s="23">
        <f>SUM(Aug!F32+E32*10)</f>
        <v>0</v>
      </c>
      <c r="G32" s="7">
        <v>0</v>
      </c>
      <c r="H32" s="23">
        <f>SUM(Aug!H32+G32)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SUM(Aug!D33+C33*10)</f>
        <v>0</v>
      </c>
      <c r="E33" s="7">
        <v>0</v>
      </c>
      <c r="F33" s="23">
        <f>SUM(Aug!F33+E33*10)</f>
        <v>0</v>
      </c>
      <c r="G33" s="7">
        <v>0</v>
      </c>
      <c r="H33" s="23">
        <f>SUM(Aug!H33+G33)</f>
        <v>0</v>
      </c>
      <c r="I33" s="24">
        <f t="shared" si="0"/>
        <v>0</v>
      </c>
      <c r="J33" s="23">
        <f t="shared" si="1"/>
        <v>0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SUM(Aug!D34+C34*10)</f>
        <v>0</v>
      </c>
      <c r="E34" s="7">
        <v>0</v>
      </c>
      <c r="F34" s="23">
        <f>SUM(Aug!F34+E34*10)</f>
        <v>0</v>
      </c>
      <c r="G34" s="7">
        <v>0</v>
      </c>
      <c r="H34" s="23">
        <f>SUM(Aug!H34+G34)</f>
        <v>0</v>
      </c>
      <c r="I34" s="24">
        <f t="shared" si="0"/>
        <v>0</v>
      </c>
      <c r="J34" s="23">
        <f t="shared" si="1"/>
        <v>0</v>
      </c>
    </row>
    <row r="35" spans="1:10" s="1" customFormat="1" ht="15.75" customHeight="1">
      <c r="A35" s="5" t="s">
        <v>29</v>
      </c>
      <c r="B35" s="6" t="s">
        <v>20</v>
      </c>
      <c r="C35" s="7">
        <v>4339</v>
      </c>
      <c r="D35" s="23">
        <f>SUM(Aug!D35+C35*10)</f>
        <v>60898</v>
      </c>
      <c r="E35" s="7">
        <v>0</v>
      </c>
      <c r="F35" s="23">
        <f>SUM(Aug!F35+E35*10)</f>
        <v>0</v>
      </c>
      <c r="G35" s="7">
        <v>48994</v>
      </c>
      <c r="H35" s="23">
        <f>SUM(Aug!H35+G35)</f>
        <v>56056</v>
      </c>
      <c r="I35" s="24">
        <f t="shared" si="0"/>
        <v>53333</v>
      </c>
      <c r="J35" s="23">
        <f t="shared" si="1"/>
        <v>116954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SUM(Aug!D36+C36*10)</f>
        <v>0</v>
      </c>
      <c r="E36" s="7">
        <v>0</v>
      </c>
      <c r="F36" s="23">
        <f>SUM(Aug!F36+E36*10)</f>
        <v>0</v>
      </c>
      <c r="G36" s="7">
        <v>0</v>
      </c>
      <c r="H36" s="23">
        <f>SUM(Aug!H36+G36)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SUM(Aug!D37+C37*10)</f>
        <v>12312</v>
      </c>
      <c r="E37" s="7">
        <v>0</v>
      </c>
      <c r="F37" s="23">
        <f>SUM(Aug!F37+E37*10)</f>
        <v>0</v>
      </c>
      <c r="G37" s="7">
        <v>0</v>
      </c>
      <c r="H37" s="23">
        <f>SUM(Aug!H37+G37)</f>
        <v>12227</v>
      </c>
      <c r="I37" s="24">
        <f aca="true" t="shared" si="2" ref="I37:I71">SUM(C37,E37,G37)</f>
        <v>0</v>
      </c>
      <c r="J37" s="23">
        <f t="shared" si="1"/>
        <v>24539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SUM(Aug!D38+C38*10)</f>
        <v>0</v>
      </c>
      <c r="E38" s="7">
        <v>0</v>
      </c>
      <c r="F38" s="23">
        <f>SUM(Aug!F38+E38*10)</f>
        <v>0</v>
      </c>
      <c r="G38" s="7">
        <v>0</v>
      </c>
      <c r="H38" s="23">
        <f>SUM(Aug!H38+G38)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0</v>
      </c>
      <c r="D39" s="23">
        <f>SUM(Aug!D39+C39*10)</f>
        <v>129584</v>
      </c>
      <c r="E39" s="7">
        <v>0</v>
      </c>
      <c r="F39" s="23">
        <f>SUM(Aug!F39+E39*10)</f>
        <v>0</v>
      </c>
      <c r="G39" s="7">
        <v>0</v>
      </c>
      <c r="H39" s="23">
        <f>SUM(Aug!H39+G39)</f>
        <v>155209</v>
      </c>
      <c r="I39" s="23">
        <f t="shared" si="2"/>
        <v>0</v>
      </c>
      <c r="J39" s="23">
        <f t="shared" si="1"/>
        <v>284793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SUM(Aug!D40+C40*10)</f>
        <v>0</v>
      </c>
      <c r="E40" s="7">
        <v>0</v>
      </c>
      <c r="F40" s="23">
        <f>SUM(Aug!F40+E40*10)</f>
        <v>0</v>
      </c>
      <c r="G40" s="7">
        <v>0</v>
      </c>
      <c r="H40" s="23">
        <f>SUM(Aug!H40+G40)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SUM(Aug!D41+C41*10)</f>
        <v>0</v>
      </c>
      <c r="E41" s="7">
        <v>0</v>
      </c>
      <c r="F41" s="23">
        <f>SUM(Aug!F41+E41*10)</f>
        <v>0</v>
      </c>
      <c r="G41" s="7">
        <v>0</v>
      </c>
      <c r="H41" s="23">
        <f>SUM(Aug!H41+G41)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3">
        <f>SUM(Aug!D42+C42*10)</f>
        <v>45927</v>
      </c>
      <c r="E42" s="7">
        <v>0</v>
      </c>
      <c r="F42" s="23">
        <f>SUM(Aug!F42+E42*10)</f>
        <v>0</v>
      </c>
      <c r="G42" s="7">
        <v>0</v>
      </c>
      <c r="H42" s="23">
        <f>SUM(Aug!H42+G42)</f>
        <v>27638</v>
      </c>
      <c r="I42" s="24">
        <f t="shared" si="2"/>
        <v>0</v>
      </c>
      <c r="J42" s="23">
        <f t="shared" si="1"/>
        <v>73565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SUM(Aug!D43+C43*10)</f>
        <v>0</v>
      </c>
      <c r="E43" s="7">
        <v>0</v>
      </c>
      <c r="F43" s="23">
        <f>SUM(Aug!F43+E43*10)</f>
        <v>0</v>
      </c>
      <c r="G43" s="7">
        <v>0</v>
      </c>
      <c r="H43" s="23">
        <f>SUM(Aug!H43+G43)</f>
        <v>0</v>
      </c>
      <c r="I43" s="24">
        <f t="shared" si="2"/>
        <v>0</v>
      </c>
      <c r="J43" s="23">
        <f t="shared" si="1"/>
        <v>0</v>
      </c>
    </row>
    <row r="44" spans="1:10" s="10" customFormat="1" ht="15.75" customHeight="1">
      <c r="A44" s="8" t="s">
        <v>43</v>
      </c>
      <c r="B44" s="9" t="s">
        <v>20</v>
      </c>
      <c r="C44" s="7">
        <v>396</v>
      </c>
      <c r="D44" s="23">
        <f>SUM(Aug!D44+C44*10)</f>
        <v>16416</v>
      </c>
      <c r="E44" s="7">
        <v>0</v>
      </c>
      <c r="F44" s="23">
        <f>SUM(Aug!F44+E44*10)</f>
        <v>0</v>
      </c>
      <c r="G44" s="7">
        <v>4700</v>
      </c>
      <c r="H44" s="23">
        <f>SUM(Aug!H44+G44)</f>
        <v>19130</v>
      </c>
      <c r="I44" s="23">
        <f t="shared" si="2"/>
        <v>5096</v>
      </c>
      <c r="J44" s="23">
        <f t="shared" si="1"/>
        <v>35546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SUM(Aug!D45+C45*10)</f>
        <v>0</v>
      </c>
      <c r="E45" s="7">
        <v>0</v>
      </c>
      <c r="F45" s="23">
        <f>SUM(Aug!F45+E45*10)</f>
        <v>0</v>
      </c>
      <c r="G45" s="7">
        <v>0</v>
      </c>
      <c r="H45" s="23">
        <f>SUM(Aug!H45+G45)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SUM(Aug!D46+C46*10)</f>
        <v>0</v>
      </c>
      <c r="E46" s="7">
        <v>0</v>
      </c>
      <c r="F46" s="23">
        <f>SUM(Aug!F46+E46*10)</f>
        <v>0</v>
      </c>
      <c r="G46" s="7">
        <v>0</v>
      </c>
      <c r="H46" s="23">
        <f>SUM(Aug!H46+G46)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4984</v>
      </c>
      <c r="D47" s="23">
        <f>SUM(Aug!D47+C47*10)</f>
        <v>83625</v>
      </c>
      <c r="E47" s="7">
        <v>0</v>
      </c>
      <c r="F47" s="23">
        <f>SUM(Aug!F47+E47*10)</f>
        <v>0</v>
      </c>
      <c r="G47" s="7">
        <v>97082</v>
      </c>
      <c r="H47" s="23">
        <f>SUM(Aug!H47+G47)</f>
        <v>112132</v>
      </c>
      <c r="I47" s="23">
        <f t="shared" si="2"/>
        <v>102066</v>
      </c>
      <c r="J47" s="23">
        <f t="shared" si="1"/>
        <v>195757</v>
      </c>
    </row>
    <row r="48" spans="1:10" s="10" customFormat="1" ht="15.75" customHeight="1">
      <c r="A48" s="8" t="s">
        <v>56</v>
      </c>
      <c r="B48" s="9" t="s">
        <v>20</v>
      </c>
      <c r="C48" s="7">
        <v>524</v>
      </c>
      <c r="D48" s="23">
        <f>SUM(Aug!D48+C48*10)</f>
        <v>5240</v>
      </c>
      <c r="E48" s="7">
        <v>0</v>
      </c>
      <c r="F48" s="23">
        <f>SUM(Aug!F48+E48*10)</f>
        <v>0</v>
      </c>
      <c r="G48" s="7">
        <v>2749</v>
      </c>
      <c r="H48" s="23">
        <f>SUM(Aug!H48+G48)</f>
        <v>2749</v>
      </c>
      <c r="I48" s="23">
        <f t="shared" si="2"/>
        <v>3273</v>
      </c>
      <c r="J48" s="23">
        <f t="shared" si="1"/>
        <v>7989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SUM(Aug!D49+C49*10)</f>
        <v>30976</v>
      </c>
      <c r="E49" s="7">
        <v>0</v>
      </c>
      <c r="F49" s="23">
        <f>SUM(Aug!F49+E49*10)</f>
        <v>0</v>
      </c>
      <c r="G49" s="7">
        <v>0</v>
      </c>
      <c r="H49" s="23">
        <f>SUM(Aug!H49+G49)</f>
        <v>30835</v>
      </c>
      <c r="I49" s="24">
        <f t="shared" si="2"/>
        <v>0</v>
      </c>
      <c r="J49" s="23">
        <f t="shared" si="1"/>
        <v>61811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SUM(Aug!D50+C50*10)</f>
        <v>8520</v>
      </c>
      <c r="E50" s="7">
        <v>0</v>
      </c>
      <c r="F50" s="23">
        <f>SUM(Aug!F50+E50*10)</f>
        <v>0</v>
      </c>
      <c r="G50" s="7">
        <v>0</v>
      </c>
      <c r="H50" s="23">
        <f>SUM(Aug!H50+G50)</f>
        <v>3550</v>
      </c>
      <c r="I50" s="24">
        <f t="shared" si="2"/>
        <v>0</v>
      </c>
      <c r="J50" s="23">
        <f t="shared" si="1"/>
        <v>12070</v>
      </c>
    </row>
    <row r="51" spans="1:10" s="1" customFormat="1" ht="15.75" customHeight="1">
      <c r="A51" s="5" t="s">
        <v>60</v>
      </c>
      <c r="B51" s="6" t="s">
        <v>20</v>
      </c>
      <c r="C51" s="7">
        <v>614</v>
      </c>
      <c r="D51" s="23">
        <f>SUM(Aug!D51+C51*10)</f>
        <v>31816</v>
      </c>
      <c r="E51" s="7">
        <v>0</v>
      </c>
      <c r="F51" s="23">
        <f>SUM(Aug!F51+E51*10)</f>
        <v>0</v>
      </c>
      <c r="G51" s="7">
        <v>5900</v>
      </c>
      <c r="H51" s="23">
        <f>SUM(Aug!H51+G51)</f>
        <v>42367</v>
      </c>
      <c r="I51" s="24">
        <f t="shared" si="2"/>
        <v>6514</v>
      </c>
      <c r="J51" s="23">
        <f t="shared" si="1"/>
        <v>74183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SUM(Aug!D52+C52*10)</f>
        <v>0</v>
      </c>
      <c r="E52" s="7">
        <v>0</v>
      </c>
      <c r="F52" s="23">
        <f>SUM(Aug!F52+E52*10)</f>
        <v>0</v>
      </c>
      <c r="G52" s="7">
        <v>0</v>
      </c>
      <c r="H52" s="23">
        <f>SUM(Aug!H52+G52)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SUM(Aug!D53+C53*10)</f>
        <v>0</v>
      </c>
      <c r="E53" s="7">
        <v>0</v>
      </c>
      <c r="F53" s="23">
        <f>SUM(Aug!F53+E53*10)</f>
        <v>0</v>
      </c>
      <c r="G53" s="7">
        <v>0</v>
      </c>
      <c r="H53" s="23">
        <f>SUM(Aug!H53+G53)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1503</v>
      </c>
      <c r="D54" s="23">
        <f>SUM(Aug!D54+C54*10)</f>
        <v>37157</v>
      </c>
      <c r="E54" s="7">
        <v>0</v>
      </c>
      <c r="F54" s="23">
        <f>SUM(Aug!F54+E54*10)</f>
        <v>0</v>
      </c>
      <c r="G54" s="7">
        <v>20711</v>
      </c>
      <c r="H54" s="23">
        <f>SUM(Aug!H54+G54)</f>
        <v>32306</v>
      </c>
      <c r="I54" s="24">
        <f t="shared" si="2"/>
        <v>22214</v>
      </c>
      <c r="J54" s="23">
        <f t="shared" si="1"/>
        <v>69463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SUM(Aug!D55+C55*10)</f>
        <v>16932</v>
      </c>
      <c r="E55" s="7">
        <v>0</v>
      </c>
      <c r="F55" s="23">
        <f>SUM(Aug!F55+E55*10)</f>
        <v>0</v>
      </c>
      <c r="G55" s="7">
        <v>0</v>
      </c>
      <c r="H55" s="23">
        <f>SUM(Aug!H55+G55)</f>
        <v>15211</v>
      </c>
      <c r="I55" s="24">
        <f t="shared" si="2"/>
        <v>0</v>
      </c>
      <c r="J55" s="23">
        <f t="shared" si="1"/>
        <v>32143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SUM(Aug!D56+C56*10)</f>
        <v>0</v>
      </c>
      <c r="E56" s="7">
        <v>0</v>
      </c>
      <c r="F56" s="23">
        <f>SUM(Aug!F56+E56*10)</f>
        <v>0</v>
      </c>
      <c r="G56" s="7">
        <v>0</v>
      </c>
      <c r="H56" s="23">
        <f>SUM(Aug!H56+G56)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1421</v>
      </c>
      <c r="D57" s="23">
        <f>SUM(Aug!D57+C57*10)</f>
        <v>20870</v>
      </c>
      <c r="E57" s="7">
        <v>0</v>
      </c>
      <c r="F57" s="23">
        <f>SUM(Aug!F57+E57*10)</f>
        <v>0</v>
      </c>
      <c r="G57" s="7">
        <v>35388</v>
      </c>
      <c r="H57" s="23">
        <f>SUM(Aug!H57+G57)</f>
        <v>38163</v>
      </c>
      <c r="I57" s="24">
        <f t="shared" si="2"/>
        <v>36809</v>
      </c>
      <c r="J57" s="23">
        <f t="shared" si="1"/>
        <v>59033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SUM(Aug!D58+C58*10)</f>
        <v>0</v>
      </c>
      <c r="E58" s="7">
        <v>0</v>
      </c>
      <c r="F58" s="23">
        <f>SUM(Aug!F58+E58*10)</f>
        <v>0</v>
      </c>
      <c r="G58" s="7">
        <v>0</v>
      </c>
      <c r="H58" s="23">
        <f>SUM(Aug!H58+G58)</f>
        <v>0</v>
      </c>
      <c r="I58" s="23">
        <f t="shared" si="2"/>
        <v>0</v>
      </c>
      <c r="J58" s="23">
        <f t="shared" si="1"/>
        <v>0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SUM(Aug!D59+C59*10)</f>
        <v>0</v>
      </c>
      <c r="E59" s="7">
        <v>0</v>
      </c>
      <c r="F59" s="23">
        <f>SUM(Aug!F59+E59*10)</f>
        <v>0</v>
      </c>
      <c r="G59" s="7">
        <v>0</v>
      </c>
      <c r="H59" s="23">
        <f>SUM(Aug!H59+G59)</f>
        <v>0</v>
      </c>
      <c r="I59" s="24">
        <f t="shared" si="2"/>
        <v>0</v>
      </c>
      <c r="J59" s="23">
        <f t="shared" si="1"/>
        <v>0</v>
      </c>
    </row>
    <row r="60" spans="1:10" s="10" customFormat="1" ht="15.75" customHeight="1">
      <c r="A60" s="8" t="s">
        <v>72</v>
      </c>
      <c r="B60" s="9" t="s">
        <v>20</v>
      </c>
      <c r="C60" s="7">
        <v>1853</v>
      </c>
      <c r="D60" s="23">
        <f>SUM(Aug!D60+C60*10)</f>
        <v>78487</v>
      </c>
      <c r="E60" s="7">
        <v>662</v>
      </c>
      <c r="F60" s="23">
        <f>SUM(Aug!F60+E60*10)</f>
        <v>18038</v>
      </c>
      <c r="G60" s="7">
        <v>37660</v>
      </c>
      <c r="H60" s="23">
        <f>SUM(Aug!H60+G60)</f>
        <v>103291</v>
      </c>
      <c r="I60" s="23">
        <f t="shared" si="2"/>
        <v>40175</v>
      </c>
      <c r="J60" s="23">
        <f t="shared" si="1"/>
        <v>199816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SUM(Aug!D61+C61*10)</f>
        <v>0</v>
      </c>
      <c r="E61" s="7">
        <v>0</v>
      </c>
      <c r="F61" s="23">
        <f>SUM(Aug!F61+E61*10)</f>
        <v>0</v>
      </c>
      <c r="G61" s="7">
        <v>0</v>
      </c>
      <c r="H61" s="23">
        <f>SUM(Aug!H61+G61)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SUM(Aug!D62+C62*10)</f>
        <v>0</v>
      </c>
      <c r="E62" s="7">
        <v>0</v>
      </c>
      <c r="F62" s="23">
        <f>SUM(Aug!F62+E62*10)</f>
        <v>0</v>
      </c>
      <c r="G62" s="7">
        <v>0</v>
      </c>
      <c r="H62" s="23">
        <f>SUM(Aug!H62+G62)</f>
        <v>0</v>
      </c>
      <c r="I62" s="23">
        <f t="shared" si="2"/>
        <v>0</v>
      </c>
      <c r="J62" s="23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3">
        <f>SUM(Aug!D63+C63*10)</f>
        <v>13860</v>
      </c>
      <c r="E63" s="7">
        <v>0</v>
      </c>
      <c r="F63" s="23">
        <f>SUM(Aug!F63+E63*10)</f>
        <v>0</v>
      </c>
      <c r="G63" s="7">
        <v>0</v>
      </c>
      <c r="H63" s="23">
        <f>SUM(Aug!H63+G63)</f>
        <v>21883</v>
      </c>
      <c r="I63" s="24">
        <f t="shared" si="2"/>
        <v>0</v>
      </c>
      <c r="J63" s="23">
        <f t="shared" si="1"/>
        <v>35743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SUM(Aug!D64+C64*10)</f>
        <v>0</v>
      </c>
      <c r="E64" s="7">
        <v>0</v>
      </c>
      <c r="F64" s="23">
        <f>SUM(Aug!F64+E64*10)</f>
        <v>0</v>
      </c>
      <c r="G64" s="7">
        <v>0</v>
      </c>
      <c r="H64" s="23">
        <f>SUM(Aug!H64+G64)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SUM(Aug!D65+C65*10)</f>
        <v>0</v>
      </c>
      <c r="E65" s="7">
        <v>0</v>
      </c>
      <c r="F65" s="23">
        <f>SUM(Aug!F65+E65*10)</f>
        <v>0</v>
      </c>
      <c r="G65" s="7">
        <v>0</v>
      </c>
      <c r="H65" s="23">
        <f>SUM(Aug!H65+G65)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SUM(Aug!D66+C66*10)</f>
        <v>0</v>
      </c>
      <c r="E66" s="7">
        <v>0</v>
      </c>
      <c r="F66" s="23">
        <f>SUM(Aug!F66+E66*10)</f>
        <v>0</v>
      </c>
      <c r="G66" s="7">
        <v>0</v>
      </c>
      <c r="H66" s="23">
        <f>SUM(Aug!H66+G66)</f>
        <v>0</v>
      </c>
      <c r="I66" s="23">
        <f t="shared" si="2"/>
        <v>0</v>
      </c>
      <c r="J66" s="23">
        <f t="shared" si="1"/>
        <v>0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SUM(Aug!D67+C67*10)</f>
        <v>0</v>
      </c>
      <c r="E67" s="7">
        <v>0</v>
      </c>
      <c r="F67" s="23">
        <f>SUM(Aug!F67+E67*10)</f>
        <v>0</v>
      </c>
      <c r="G67" s="7">
        <v>0</v>
      </c>
      <c r="H67" s="23">
        <f>SUM(Aug!H67+G67)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SUM(Aug!D68+C68*10)</f>
        <v>0</v>
      </c>
      <c r="E68" s="7">
        <v>0</v>
      </c>
      <c r="F68" s="23">
        <f>SUM(Aug!F68+E68*10)</f>
        <v>0</v>
      </c>
      <c r="G68" s="7">
        <v>0</v>
      </c>
      <c r="H68" s="23">
        <f>SUM(Aug!H68+G68)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SUM(Aug!D69+C69*10)</f>
        <v>23436</v>
      </c>
      <c r="E69" s="7">
        <v>0</v>
      </c>
      <c r="F69" s="23">
        <f>SUM(Aug!F69+E69*10)</f>
        <v>0</v>
      </c>
      <c r="G69" s="7">
        <v>0</v>
      </c>
      <c r="H69" s="23">
        <f>SUM(Aug!H69+G69)</f>
        <v>29352</v>
      </c>
      <c r="I69" s="23">
        <f t="shared" si="2"/>
        <v>0</v>
      </c>
      <c r="J69" s="23">
        <f t="shared" si="1"/>
        <v>52788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SUM(Aug!D70+C70*10)</f>
        <v>0</v>
      </c>
      <c r="E70" s="7">
        <v>0</v>
      </c>
      <c r="F70" s="23">
        <f>SUM(Aug!F70+E70*10)</f>
        <v>0</v>
      </c>
      <c r="G70" s="7">
        <v>0</v>
      </c>
      <c r="H70" s="23">
        <f>SUM(Aug!H70+G70)</f>
        <v>0</v>
      </c>
      <c r="I70" s="23">
        <f t="shared" si="2"/>
        <v>0</v>
      </c>
      <c r="J70" s="23">
        <f>SUM(D70+F70+H70)</f>
        <v>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SUM(Aug!D71+C71*10)</f>
        <v>0</v>
      </c>
      <c r="E71" s="7">
        <v>0</v>
      </c>
      <c r="F71" s="23">
        <f>SUM(Aug!F71+E71*10)</f>
        <v>0</v>
      </c>
      <c r="G71" s="7">
        <v>0</v>
      </c>
      <c r="H71" s="23">
        <f>SUM(Aug!H71+G71)</f>
        <v>0</v>
      </c>
      <c r="I71" s="24">
        <f t="shared" si="2"/>
        <v>0</v>
      </c>
      <c r="J71" s="23">
        <f>SUM(D71+F71+H71)</f>
        <v>0</v>
      </c>
    </row>
    <row r="72" spans="1:10" s="3" customFormat="1" ht="21.75">
      <c r="A72" s="18" t="s">
        <v>125</v>
      </c>
      <c r="B72" s="2"/>
      <c r="C72" s="24">
        <f>SUM(C5:C31)</f>
        <v>16615</v>
      </c>
      <c r="D72" s="24">
        <f aca="true" t="shared" si="3" ref="D72:J72">SUM(D5:D31)</f>
        <v>349893</v>
      </c>
      <c r="E72" s="24">
        <f t="shared" si="3"/>
        <v>1038</v>
      </c>
      <c r="F72" s="24">
        <f t="shared" si="3"/>
        <v>10380</v>
      </c>
      <c r="G72" s="24">
        <f t="shared" si="3"/>
        <v>228639</v>
      </c>
      <c r="H72" s="24">
        <f t="shared" si="3"/>
        <v>425173</v>
      </c>
      <c r="I72" s="24">
        <f t="shared" si="3"/>
        <v>246292</v>
      </c>
      <c r="J72" s="24">
        <f t="shared" si="3"/>
        <v>785446</v>
      </c>
    </row>
    <row r="73" spans="1:10" s="3" customFormat="1" ht="21.75">
      <c r="A73" s="18" t="s">
        <v>126</v>
      </c>
      <c r="B73" s="2"/>
      <c r="C73" s="24">
        <f>SUM(C32:C71)</f>
        <v>15634</v>
      </c>
      <c r="D73" s="24">
        <f aca="true" t="shared" si="4" ref="D73:J73">SUM(D32:D71)</f>
        <v>616056</v>
      </c>
      <c r="E73" s="24">
        <f t="shared" si="4"/>
        <v>662</v>
      </c>
      <c r="F73" s="24">
        <f t="shared" si="4"/>
        <v>18038</v>
      </c>
      <c r="G73" s="24">
        <f t="shared" si="4"/>
        <v>253184</v>
      </c>
      <c r="H73" s="24">
        <f t="shared" si="4"/>
        <v>702099</v>
      </c>
      <c r="I73" s="24">
        <f t="shared" si="4"/>
        <v>269480</v>
      </c>
      <c r="J73" s="24">
        <f t="shared" si="4"/>
        <v>1336193</v>
      </c>
    </row>
    <row r="74" spans="1:10" s="3" customFormat="1" ht="15.75" customHeight="1">
      <c r="A74" s="16" t="s">
        <v>89</v>
      </c>
      <c r="B74" s="2"/>
      <c r="C74" s="24">
        <f>SUM(C72:C73)</f>
        <v>32249</v>
      </c>
      <c r="D74" s="24">
        <f aca="true" t="shared" si="5" ref="D74:J74">SUM(D72:D73)</f>
        <v>965949</v>
      </c>
      <c r="E74" s="24">
        <f t="shared" si="5"/>
        <v>1700</v>
      </c>
      <c r="F74" s="24">
        <f t="shared" si="5"/>
        <v>28418</v>
      </c>
      <c r="G74" s="24">
        <f t="shared" si="5"/>
        <v>481823</v>
      </c>
      <c r="H74" s="24">
        <f t="shared" si="5"/>
        <v>1127272</v>
      </c>
      <c r="I74" s="24">
        <f t="shared" si="5"/>
        <v>515772</v>
      </c>
      <c r="J74" s="24">
        <f t="shared" si="5"/>
        <v>2121639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 sheet="1" objects="1" scenarios="1"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F63" sqref="F62:F63"/>
    </sheetView>
  </sheetViews>
  <sheetFormatPr defaultColWidth="9.140625" defaultRowHeight="12.75"/>
  <cols>
    <col min="1" max="1" width="15.710937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131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117</v>
      </c>
      <c r="D4" s="27" t="s">
        <v>11</v>
      </c>
      <c r="E4" s="4" t="s">
        <v>118</v>
      </c>
      <c r="F4" s="27" t="s">
        <v>14</v>
      </c>
      <c r="G4" s="4" t="s">
        <v>119</v>
      </c>
      <c r="H4" s="27" t="s">
        <v>90</v>
      </c>
      <c r="I4" s="27" t="s">
        <v>120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899</v>
      </c>
      <c r="D5" s="23">
        <f>SUM(Sep!D5+C5*9)</f>
        <v>13371</v>
      </c>
      <c r="E5" s="7">
        <v>0</v>
      </c>
      <c r="F5" s="23">
        <f>SUM(Sep!F5+E5*9)</f>
        <v>0</v>
      </c>
      <c r="G5" s="7">
        <v>10509</v>
      </c>
      <c r="H5" s="23">
        <f>SUM(Sep!H5+G5)</f>
        <v>16187</v>
      </c>
      <c r="I5" s="23">
        <f aca="true" t="shared" si="0" ref="I5:I36">SUM(C5,E5,G5)</f>
        <v>11408</v>
      </c>
      <c r="J5" s="23">
        <f>SUM(D5+F5+H5)</f>
        <v>29558</v>
      </c>
    </row>
    <row r="6" spans="1:10" s="10" customFormat="1" ht="15.75" customHeight="1">
      <c r="A6" s="8" t="s">
        <v>23</v>
      </c>
      <c r="B6" s="9" t="s">
        <v>22</v>
      </c>
      <c r="C6" s="7">
        <v>129</v>
      </c>
      <c r="D6" s="23">
        <f>SUM(Sep!D6+C6*9)</f>
        <v>14291</v>
      </c>
      <c r="E6" s="7">
        <v>0</v>
      </c>
      <c r="F6" s="23">
        <f>SUM(Sep!F6+E6*9)</f>
        <v>0</v>
      </c>
      <c r="G6" s="7">
        <v>1544</v>
      </c>
      <c r="H6" s="23">
        <f>SUM(Sep!H6+G6)</f>
        <v>53773</v>
      </c>
      <c r="I6" s="23">
        <f t="shared" si="0"/>
        <v>1673</v>
      </c>
      <c r="J6" s="23">
        <f aca="true" t="shared" si="1" ref="J6:J69">SUM(D6+F6+H6)</f>
        <v>68064</v>
      </c>
    </row>
    <row r="7" spans="1:10" s="1" customFormat="1" ht="15.75" customHeight="1">
      <c r="A7" s="5" t="s">
        <v>24</v>
      </c>
      <c r="B7" s="6" t="s">
        <v>22</v>
      </c>
      <c r="C7" s="7">
        <v>2247</v>
      </c>
      <c r="D7" s="23">
        <f>SUM(Sep!D7+C7*9)</f>
        <v>20223</v>
      </c>
      <c r="E7" s="7">
        <v>0</v>
      </c>
      <c r="F7" s="23">
        <f>SUM(Sep!F7+E7*9)</f>
        <v>0</v>
      </c>
      <c r="G7" s="7">
        <v>6200</v>
      </c>
      <c r="H7" s="23">
        <f>SUM(Sep!H7+G7)</f>
        <v>6200</v>
      </c>
      <c r="I7" s="24">
        <f t="shared" si="0"/>
        <v>8447</v>
      </c>
      <c r="J7" s="23">
        <f t="shared" si="1"/>
        <v>26423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SUM(Sep!D8+C8*9)</f>
        <v>0</v>
      </c>
      <c r="E8" s="7">
        <v>0</v>
      </c>
      <c r="F8" s="23">
        <f>SUM(Sep!F8+E8*9)</f>
        <v>0</v>
      </c>
      <c r="G8" s="7">
        <v>0</v>
      </c>
      <c r="H8" s="23">
        <f>SUM(Sep!H8+G8)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SUM(Sep!D9+C9*9)</f>
        <v>1548</v>
      </c>
      <c r="E9" s="7">
        <v>0</v>
      </c>
      <c r="F9" s="23">
        <f>SUM(Sep!F9+E9*9)</f>
        <v>0</v>
      </c>
      <c r="G9" s="7">
        <v>0</v>
      </c>
      <c r="H9" s="23">
        <f>SUM(Sep!H9+G9)</f>
        <v>2427</v>
      </c>
      <c r="I9" s="24">
        <f t="shared" si="0"/>
        <v>0</v>
      </c>
      <c r="J9" s="23">
        <f t="shared" si="1"/>
        <v>3975</v>
      </c>
    </row>
    <row r="10" spans="1:10" s="1" customFormat="1" ht="15.75" customHeight="1">
      <c r="A10" s="5" t="s">
        <v>30</v>
      </c>
      <c r="B10" s="6" t="s">
        <v>22</v>
      </c>
      <c r="C10" s="7">
        <v>964</v>
      </c>
      <c r="D10" s="23">
        <f>SUM(Sep!D10+C10*9)</f>
        <v>51647</v>
      </c>
      <c r="E10" s="7">
        <v>0</v>
      </c>
      <c r="F10" s="23">
        <f>SUM(Sep!F10+E10*9)</f>
        <v>10380</v>
      </c>
      <c r="G10" s="7">
        <v>6363</v>
      </c>
      <c r="H10" s="23">
        <f>SUM(Sep!H10+G10)</f>
        <v>74278</v>
      </c>
      <c r="I10" s="24">
        <f t="shared" si="0"/>
        <v>7327</v>
      </c>
      <c r="J10" s="23">
        <f t="shared" si="1"/>
        <v>136305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SUM(Sep!D11+C11*9)</f>
        <v>0</v>
      </c>
      <c r="E11" s="7">
        <v>0</v>
      </c>
      <c r="F11" s="23">
        <f>SUM(Sep!F11+E11*9)</f>
        <v>0</v>
      </c>
      <c r="G11" s="7">
        <v>0</v>
      </c>
      <c r="H11" s="23">
        <f>SUM(Sep!H11+G11)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SUM(Sep!D12+C12*9)</f>
        <v>4345</v>
      </c>
      <c r="E12" s="7">
        <v>0</v>
      </c>
      <c r="F12" s="23">
        <f>SUM(Sep!F12+E12*9)</f>
        <v>0</v>
      </c>
      <c r="G12" s="7">
        <v>0</v>
      </c>
      <c r="H12" s="23">
        <f>SUM(Sep!H12+G12)</f>
        <v>6661</v>
      </c>
      <c r="I12" s="23">
        <f t="shared" si="0"/>
        <v>0</v>
      </c>
      <c r="J12" s="23">
        <f t="shared" si="1"/>
        <v>11006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SUM(Sep!D13+C13*9)</f>
        <v>0</v>
      </c>
      <c r="E13" s="7">
        <v>0</v>
      </c>
      <c r="F13" s="23">
        <f>SUM(Sep!F13+E13*9)</f>
        <v>0</v>
      </c>
      <c r="G13" s="7">
        <v>0</v>
      </c>
      <c r="H13" s="23">
        <f>SUM(Sep!H13+G13)</f>
        <v>0</v>
      </c>
      <c r="I13" s="24">
        <f t="shared" si="0"/>
        <v>0</v>
      </c>
      <c r="J13" s="23">
        <f t="shared" si="1"/>
        <v>0</v>
      </c>
    </row>
    <row r="14" spans="1:10" s="1" customFormat="1" ht="15.75" customHeight="1">
      <c r="A14" s="5" t="s">
        <v>40</v>
      </c>
      <c r="B14" s="6" t="s">
        <v>22</v>
      </c>
      <c r="C14" s="7">
        <v>1293</v>
      </c>
      <c r="D14" s="23">
        <f>SUM(Sep!D14+C14*9)</f>
        <v>48243</v>
      </c>
      <c r="E14" s="7">
        <v>0</v>
      </c>
      <c r="F14" s="23">
        <f>SUM(Sep!F14+E14*9)</f>
        <v>0</v>
      </c>
      <c r="G14" s="7">
        <v>19269</v>
      </c>
      <c r="H14" s="23">
        <f>SUM(Sep!H14+G14)</f>
        <v>32450</v>
      </c>
      <c r="I14" s="24">
        <f t="shared" si="0"/>
        <v>20562</v>
      </c>
      <c r="J14" s="23">
        <f t="shared" si="1"/>
        <v>80693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SUM(Sep!D15+C15*9)</f>
        <v>0</v>
      </c>
      <c r="E15" s="7">
        <v>0</v>
      </c>
      <c r="F15" s="23">
        <f>SUM(Sep!F15+E15*9)</f>
        <v>0</v>
      </c>
      <c r="G15" s="7">
        <v>0</v>
      </c>
      <c r="H15" s="23">
        <f>SUM(Sep!H15+G15)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9426</v>
      </c>
      <c r="D16" s="23">
        <f>SUM(Sep!D16+C16*9)</f>
        <v>216881</v>
      </c>
      <c r="E16" s="7">
        <v>1038</v>
      </c>
      <c r="F16" s="23">
        <f>SUM(Sep!F16+E16*9)</f>
        <v>9342</v>
      </c>
      <c r="G16" s="7">
        <v>117764</v>
      </c>
      <c r="H16" s="23">
        <f>SUM(Sep!H16+G16)</f>
        <v>244957</v>
      </c>
      <c r="I16" s="24">
        <f t="shared" si="0"/>
        <v>128228</v>
      </c>
      <c r="J16" s="23">
        <f t="shared" si="1"/>
        <v>471180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3">
        <f>SUM(Sep!D17+C17*9)</f>
        <v>0</v>
      </c>
      <c r="E17" s="7">
        <v>0</v>
      </c>
      <c r="F17" s="23">
        <f>SUM(Sep!F17+E17*9)</f>
        <v>0</v>
      </c>
      <c r="G17" s="7">
        <v>0</v>
      </c>
      <c r="H17" s="23">
        <f>SUM(Sep!H17+G17)</f>
        <v>0</v>
      </c>
      <c r="I17" s="24">
        <f t="shared" si="0"/>
        <v>0</v>
      </c>
      <c r="J17" s="23">
        <f t="shared" si="1"/>
        <v>0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SUM(Sep!D18+C18*9)</f>
        <v>0</v>
      </c>
      <c r="E18" s="7">
        <v>0</v>
      </c>
      <c r="F18" s="23">
        <f>SUM(Sep!F18+E18*9)</f>
        <v>0</v>
      </c>
      <c r="G18" s="7">
        <v>0</v>
      </c>
      <c r="H18" s="23">
        <f>SUM(Sep!H18+G18)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SUM(Sep!D19+C19*9)</f>
        <v>0</v>
      </c>
      <c r="E19" s="7">
        <v>0</v>
      </c>
      <c r="F19" s="23">
        <f>SUM(Sep!F19+E19*9)</f>
        <v>0</v>
      </c>
      <c r="G19" s="7">
        <v>0</v>
      </c>
      <c r="H19" s="23">
        <f>SUM(Sep!H19+G19)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SUM(Sep!D20+C20*9)</f>
        <v>0</v>
      </c>
      <c r="E20" s="7">
        <v>0</v>
      </c>
      <c r="F20" s="23">
        <f>SUM(Sep!F20+E20*9)</f>
        <v>0</v>
      </c>
      <c r="G20" s="7">
        <v>0</v>
      </c>
      <c r="H20" s="23">
        <f>SUM(Sep!H20+G20)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SUM(Sep!D21+C21*9)</f>
        <v>0</v>
      </c>
      <c r="E21" s="7">
        <v>0</v>
      </c>
      <c r="F21" s="23">
        <f>SUM(Sep!F21+E21*9)</f>
        <v>0</v>
      </c>
      <c r="G21" s="7">
        <v>0</v>
      </c>
      <c r="H21" s="23">
        <f>SUM(Sep!H21+G21)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SUM(Sep!D22+C22*9)</f>
        <v>0</v>
      </c>
      <c r="E22" s="7">
        <v>0</v>
      </c>
      <c r="F22" s="23">
        <f>SUM(Sep!F22+E22*9)</f>
        <v>0</v>
      </c>
      <c r="G22" s="7">
        <v>0</v>
      </c>
      <c r="H22" s="23">
        <f>SUM(Sep!H22+G22)</f>
        <v>0</v>
      </c>
      <c r="I22" s="24">
        <f t="shared" si="0"/>
        <v>0</v>
      </c>
      <c r="J22" s="23">
        <f t="shared" si="1"/>
        <v>0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SUM(Sep!D23+C23*9)</f>
        <v>0</v>
      </c>
      <c r="E23" s="7">
        <v>0</v>
      </c>
      <c r="F23" s="23">
        <f>SUM(Sep!F23+E23*9)</f>
        <v>0</v>
      </c>
      <c r="G23" s="7">
        <v>0</v>
      </c>
      <c r="H23" s="23">
        <f>SUM(Sep!H23+G23)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SUM(Sep!D24+C24*9)</f>
        <v>15422</v>
      </c>
      <c r="E24" s="7">
        <v>0</v>
      </c>
      <c r="F24" s="23">
        <f>SUM(Sep!F24+E24*9)</f>
        <v>0</v>
      </c>
      <c r="G24" s="7">
        <v>0</v>
      </c>
      <c r="H24" s="23">
        <f>SUM(Sep!H24+G24)</f>
        <v>33741</v>
      </c>
      <c r="I24" s="23">
        <f t="shared" si="0"/>
        <v>0</v>
      </c>
      <c r="J24" s="23">
        <f t="shared" si="1"/>
        <v>49163</v>
      </c>
    </row>
    <row r="25" spans="1:10" s="1" customFormat="1" ht="15.75" customHeight="1">
      <c r="A25" s="5" t="s">
        <v>63</v>
      </c>
      <c r="B25" s="6" t="s">
        <v>22</v>
      </c>
      <c r="C25" s="7">
        <v>302</v>
      </c>
      <c r="D25" s="23">
        <f>SUM(Sep!D25+C25*9)</f>
        <v>23528</v>
      </c>
      <c r="E25" s="7">
        <v>0</v>
      </c>
      <c r="F25" s="23">
        <f>SUM(Sep!F25+E25*9)</f>
        <v>0</v>
      </c>
      <c r="G25" s="7">
        <v>604</v>
      </c>
      <c r="H25" s="23">
        <f>SUM(Sep!H25+G25)</f>
        <v>35473</v>
      </c>
      <c r="I25" s="24">
        <f t="shared" si="0"/>
        <v>906</v>
      </c>
      <c r="J25" s="23">
        <f t="shared" si="1"/>
        <v>59001</v>
      </c>
    </row>
    <row r="26" spans="1:10" s="1" customFormat="1" ht="15.75" customHeight="1">
      <c r="A26" s="5" t="s">
        <v>64</v>
      </c>
      <c r="B26" s="6" t="s">
        <v>22</v>
      </c>
      <c r="C26" s="7">
        <v>1026</v>
      </c>
      <c r="D26" s="23">
        <f>SUM(Sep!D26+C26*9)</f>
        <v>53424</v>
      </c>
      <c r="E26" s="7">
        <v>0</v>
      </c>
      <c r="F26" s="23">
        <f>SUM(Sep!F26+E26*9)</f>
        <v>0</v>
      </c>
      <c r="G26" s="7">
        <v>20568</v>
      </c>
      <c r="H26" s="23">
        <f>SUM(Sep!H26+G26)</f>
        <v>51968</v>
      </c>
      <c r="I26" s="24">
        <f t="shared" si="0"/>
        <v>21594</v>
      </c>
      <c r="J26" s="23">
        <f t="shared" si="1"/>
        <v>105392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SUM(Sep!D27+C27*9)</f>
        <v>0</v>
      </c>
      <c r="E27" s="7">
        <v>0</v>
      </c>
      <c r="F27" s="23">
        <f>SUM(Sep!F27+E27*9)</f>
        <v>0</v>
      </c>
      <c r="G27" s="7">
        <v>0</v>
      </c>
      <c r="H27" s="23">
        <f>SUM(Sep!H27+G27)</f>
        <v>0</v>
      </c>
      <c r="I27" s="24">
        <f t="shared" si="0"/>
        <v>0</v>
      </c>
      <c r="J27" s="23">
        <f t="shared" si="1"/>
        <v>0</v>
      </c>
    </row>
    <row r="28" spans="1:10" s="1" customFormat="1" ht="15.75" customHeight="1">
      <c r="A28" s="5" t="s">
        <v>82</v>
      </c>
      <c r="B28" s="6" t="s">
        <v>22</v>
      </c>
      <c r="C28" s="7">
        <v>1503</v>
      </c>
      <c r="D28" s="23">
        <f>SUM(Sep!D28+C28*9)</f>
        <v>13527</v>
      </c>
      <c r="E28" s="7">
        <v>0</v>
      </c>
      <c r="F28" s="23">
        <f>SUM(Sep!F28+E28*9)</f>
        <v>0</v>
      </c>
      <c r="G28" s="7">
        <v>13542</v>
      </c>
      <c r="H28" s="23">
        <f>SUM(Sep!H28+G28)</f>
        <v>13542</v>
      </c>
      <c r="I28" s="24">
        <f t="shared" si="0"/>
        <v>15045</v>
      </c>
      <c r="J28" s="23">
        <f t="shared" si="1"/>
        <v>27069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SUM(Sep!D29+C29*9)</f>
        <v>22344</v>
      </c>
      <c r="E29" s="7">
        <v>0</v>
      </c>
      <c r="F29" s="23">
        <f>SUM(Sep!F29+E29*9)</f>
        <v>0</v>
      </c>
      <c r="G29" s="7">
        <v>0</v>
      </c>
      <c r="H29" s="23">
        <f>SUM(Sep!H29+G29)</f>
        <v>21255</v>
      </c>
      <c r="I29" s="24">
        <f t="shared" si="0"/>
        <v>0</v>
      </c>
      <c r="J29" s="23">
        <f t="shared" si="1"/>
        <v>43599</v>
      </c>
    </row>
    <row r="30" spans="1:10" s="1" customFormat="1" ht="15.75" customHeight="1">
      <c r="A30" s="5" t="s">
        <v>84</v>
      </c>
      <c r="B30" s="6" t="s">
        <v>22</v>
      </c>
      <c r="C30" s="7">
        <v>395</v>
      </c>
      <c r="D30" s="23">
        <f>SUM(Sep!D30+C30*9)</f>
        <v>3555</v>
      </c>
      <c r="E30" s="7">
        <v>0</v>
      </c>
      <c r="F30" s="23">
        <f>SUM(Sep!F30+E30*9)</f>
        <v>0</v>
      </c>
      <c r="G30" s="7">
        <v>8554</v>
      </c>
      <c r="H30" s="23">
        <f>SUM(Sep!H30+G30)</f>
        <v>8554</v>
      </c>
      <c r="I30" s="24">
        <f t="shared" si="0"/>
        <v>8949</v>
      </c>
      <c r="J30" s="23">
        <f t="shared" si="1"/>
        <v>12109</v>
      </c>
    </row>
    <row r="31" spans="1:10" s="10" customFormat="1" ht="15.75" customHeight="1">
      <c r="A31" s="8" t="s">
        <v>86</v>
      </c>
      <c r="B31" s="9" t="s">
        <v>22</v>
      </c>
      <c r="C31" s="7">
        <v>0</v>
      </c>
      <c r="D31" s="23">
        <f>SUM(Sep!D31+C31*9)</f>
        <v>11200</v>
      </c>
      <c r="E31" s="7">
        <v>0</v>
      </c>
      <c r="F31" s="23">
        <f>SUM(Sep!F31+E31*9)</f>
        <v>0</v>
      </c>
      <c r="G31" s="7">
        <v>0</v>
      </c>
      <c r="H31" s="23">
        <f>SUM(Sep!H31+G31)</f>
        <v>28624</v>
      </c>
      <c r="I31" s="23">
        <f t="shared" si="0"/>
        <v>0</v>
      </c>
      <c r="J31" s="23">
        <f t="shared" si="1"/>
        <v>39824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SUM(Sep!D32+C32*9)</f>
        <v>0</v>
      </c>
      <c r="E32" s="7">
        <v>0</v>
      </c>
      <c r="F32" s="23">
        <f>SUM(Sep!F32+E32*9)</f>
        <v>0</v>
      </c>
      <c r="G32" s="7">
        <v>0</v>
      </c>
      <c r="H32" s="23">
        <f>SUM(Sep!H32+G32)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1362</v>
      </c>
      <c r="D33" s="23">
        <f>SUM(Sep!D33+C33*9)</f>
        <v>12258</v>
      </c>
      <c r="E33" s="7">
        <v>0</v>
      </c>
      <c r="F33" s="23">
        <f>SUM(Sep!F33+E33*9)</f>
        <v>0</v>
      </c>
      <c r="G33" s="7">
        <v>16278</v>
      </c>
      <c r="H33" s="23">
        <f>SUM(Sep!H33+G33)</f>
        <v>16278</v>
      </c>
      <c r="I33" s="24">
        <f t="shared" si="0"/>
        <v>17640</v>
      </c>
      <c r="J33" s="23">
        <f t="shared" si="1"/>
        <v>28536</v>
      </c>
    </row>
    <row r="34" spans="1:10" s="1" customFormat="1" ht="15.75" customHeight="1">
      <c r="A34" s="5" t="s">
        <v>28</v>
      </c>
      <c r="B34" s="6" t="s">
        <v>20</v>
      </c>
      <c r="C34" s="7">
        <v>127</v>
      </c>
      <c r="D34" s="23">
        <f>SUM(Sep!D34+C34*9)</f>
        <v>1143</v>
      </c>
      <c r="E34" s="7">
        <v>0</v>
      </c>
      <c r="F34" s="23">
        <f>SUM(Sep!F34+E34*9)</f>
        <v>0</v>
      </c>
      <c r="G34" s="7">
        <v>1667</v>
      </c>
      <c r="H34" s="23">
        <f>SUM(Sep!H34+G34)</f>
        <v>1667</v>
      </c>
      <c r="I34" s="24">
        <f t="shared" si="0"/>
        <v>1794</v>
      </c>
      <c r="J34" s="23">
        <f t="shared" si="1"/>
        <v>2810</v>
      </c>
    </row>
    <row r="35" spans="1:10" s="1" customFormat="1" ht="15.75" customHeight="1">
      <c r="A35" s="5" t="s">
        <v>29</v>
      </c>
      <c r="B35" s="6" t="s">
        <v>20</v>
      </c>
      <c r="C35" s="7">
        <v>446</v>
      </c>
      <c r="D35" s="23">
        <f>SUM(Sep!D35+C35*9)</f>
        <v>64912</v>
      </c>
      <c r="E35" s="7">
        <v>0</v>
      </c>
      <c r="F35" s="23">
        <f>SUM(Sep!F35+E35*9)</f>
        <v>0</v>
      </c>
      <c r="G35" s="7">
        <v>0</v>
      </c>
      <c r="H35" s="23">
        <f>SUM(Sep!H35+G35)</f>
        <v>56056</v>
      </c>
      <c r="I35" s="24">
        <f t="shared" si="0"/>
        <v>446</v>
      </c>
      <c r="J35" s="23">
        <f t="shared" si="1"/>
        <v>120968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SUM(Sep!D36+C36*9)</f>
        <v>0</v>
      </c>
      <c r="E36" s="7">
        <v>0</v>
      </c>
      <c r="F36" s="23">
        <f>SUM(Sep!F36+E36*9)</f>
        <v>0</v>
      </c>
      <c r="G36" s="7">
        <v>0</v>
      </c>
      <c r="H36" s="23">
        <f>SUM(Sep!H36+G36)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796</v>
      </c>
      <c r="D37" s="23">
        <f>SUM(Sep!D37+C37*9)</f>
        <v>19476</v>
      </c>
      <c r="E37" s="7">
        <v>0</v>
      </c>
      <c r="F37" s="23">
        <f>SUM(Sep!F37+E37*9)</f>
        <v>0</v>
      </c>
      <c r="G37" s="7">
        <v>21976</v>
      </c>
      <c r="H37" s="23">
        <f>SUM(Sep!H37+G37)</f>
        <v>34203</v>
      </c>
      <c r="I37" s="24">
        <f aca="true" t="shared" si="2" ref="I37:I71">SUM(C37,E37,G37)</f>
        <v>22772</v>
      </c>
      <c r="J37" s="23">
        <f t="shared" si="1"/>
        <v>53679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SUM(Sep!D38+C38*9)</f>
        <v>0</v>
      </c>
      <c r="E38" s="7">
        <v>0</v>
      </c>
      <c r="F38" s="23">
        <f>SUM(Sep!F38+E38*9)</f>
        <v>0</v>
      </c>
      <c r="G38" s="7">
        <v>0</v>
      </c>
      <c r="H38" s="23">
        <f>SUM(Sep!H38+G38)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5574</v>
      </c>
      <c r="D39" s="23">
        <f>SUM(Sep!D39+C39*9)</f>
        <v>179750</v>
      </c>
      <c r="E39" s="7">
        <v>0</v>
      </c>
      <c r="F39" s="23">
        <f>SUM(Sep!F39+E39*9)</f>
        <v>0</v>
      </c>
      <c r="G39" s="7">
        <v>41650</v>
      </c>
      <c r="H39" s="23">
        <f>SUM(Sep!H39+G39)</f>
        <v>196859</v>
      </c>
      <c r="I39" s="23">
        <f t="shared" si="2"/>
        <v>47224</v>
      </c>
      <c r="J39" s="23">
        <f t="shared" si="1"/>
        <v>376609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SUM(Sep!D40+C40*9)</f>
        <v>0</v>
      </c>
      <c r="E40" s="7">
        <v>0</v>
      </c>
      <c r="F40" s="23">
        <f>SUM(Sep!F40+E40*9)</f>
        <v>0</v>
      </c>
      <c r="G40" s="7">
        <v>0</v>
      </c>
      <c r="H40" s="23">
        <f>SUM(Sep!H40+G40)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SUM(Sep!D41+C41*9)</f>
        <v>0</v>
      </c>
      <c r="E41" s="7">
        <v>0</v>
      </c>
      <c r="F41" s="23">
        <f>SUM(Sep!F41+E41*9)</f>
        <v>0</v>
      </c>
      <c r="G41" s="7">
        <v>0</v>
      </c>
      <c r="H41" s="23">
        <f>SUM(Sep!H41+G41)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2769</v>
      </c>
      <c r="D42" s="23">
        <f>SUM(Sep!D42+C42*9)</f>
        <v>70848</v>
      </c>
      <c r="E42" s="7">
        <v>0</v>
      </c>
      <c r="F42" s="23">
        <f>SUM(Sep!F42+E42*9)</f>
        <v>0</v>
      </c>
      <c r="G42" s="7">
        <v>0</v>
      </c>
      <c r="H42" s="23">
        <f>SUM(Sep!H42+G42)</f>
        <v>27638</v>
      </c>
      <c r="I42" s="24">
        <f t="shared" si="2"/>
        <v>2769</v>
      </c>
      <c r="J42" s="23">
        <f t="shared" si="1"/>
        <v>98486</v>
      </c>
    </row>
    <row r="43" spans="1:10" s="1" customFormat="1" ht="15.75" customHeight="1">
      <c r="A43" s="5" t="s">
        <v>42</v>
      </c>
      <c r="B43" s="6" t="s">
        <v>20</v>
      </c>
      <c r="C43" s="7">
        <v>2487</v>
      </c>
      <c r="D43" s="23">
        <f>SUM(Sep!D43+C43*9)</f>
        <v>22383</v>
      </c>
      <c r="E43" s="7">
        <v>0</v>
      </c>
      <c r="F43" s="23">
        <f>SUM(Sep!F43+E43*9)</f>
        <v>0</v>
      </c>
      <c r="G43" s="7">
        <v>30798</v>
      </c>
      <c r="H43" s="23">
        <f>SUM(Sep!H43+G43)</f>
        <v>30798</v>
      </c>
      <c r="I43" s="24">
        <f t="shared" si="2"/>
        <v>33285</v>
      </c>
      <c r="J43" s="23">
        <f t="shared" si="1"/>
        <v>53181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SUM(Sep!D44+C44*9)</f>
        <v>16416</v>
      </c>
      <c r="E44" s="7">
        <v>0</v>
      </c>
      <c r="F44" s="23">
        <f>SUM(Sep!F44+E44*9)</f>
        <v>0</v>
      </c>
      <c r="G44" s="7">
        <v>0</v>
      </c>
      <c r="H44" s="23">
        <f>SUM(Sep!H44+G44)</f>
        <v>19130</v>
      </c>
      <c r="I44" s="23">
        <f t="shared" si="2"/>
        <v>0</v>
      </c>
      <c r="J44" s="23">
        <f t="shared" si="1"/>
        <v>35546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SUM(Sep!D45+C45*9)</f>
        <v>0</v>
      </c>
      <c r="E45" s="7">
        <v>0</v>
      </c>
      <c r="F45" s="23">
        <f>SUM(Sep!F45+E45*9)</f>
        <v>0</v>
      </c>
      <c r="G45" s="7">
        <v>0</v>
      </c>
      <c r="H45" s="23">
        <f>SUM(Sep!H45+G45)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SUM(Sep!D46+C46*9)</f>
        <v>0</v>
      </c>
      <c r="E46" s="7">
        <v>0</v>
      </c>
      <c r="F46" s="23">
        <f>SUM(Sep!F46+E46*9)</f>
        <v>0</v>
      </c>
      <c r="G46" s="7">
        <v>0</v>
      </c>
      <c r="H46" s="23">
        <f>SUM(Sep!H46+G46)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852</v>
      </c>
      <c r="D47" s="23">
        <f>SUM(Sep!D47+C47*9)</f>
        <v>91293</v>
      </c>
      <c r="E47" s="7">
        <v>0</v>
      </c>
      <c r="F47" s="23">
        <f>SUM(Sep!F47+E47*9)</f>
        <v>0</v>
      </c>
      <c r="G47" s="7">
        <v>11013</v>
      </c>
      <c r="H47" s="23">
        <f>SUM(Sep!H47+G47)</f>
        <v>123145</v>
      </c>
      <c r="I47" s="23">
        <f t="shared" si="2"/>
        <v>11865</v>
      </c>
      <c r="J47" s="23">
        <f t="shared" si="1"/>
        <v>214438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SUM(Sep!D48+C48*9)</f>
        <v>5240</v>
      </c>
      <c r="E48" s="7">
        <v>0</v>
      </c>
      <c r="F48" s="23">
        <f>SUM(Sep!F48+E48*9)</f>
        <v>0</v>
      </c>
      <c r="G48" s="7">
        <v>0</v>
      </c>
      <c r="H48" s="23">
        <f>SUM(Sep!H48+G48)</f>
        <v>2749</v>
      </c>
      <c r="I48" s="23">
        <f t="shared" si="2"/>
        <v>0</v>
      </c>
      <c r="J48" s="23">
        <f t="shared" si="1"/>
        <v>7989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SUM(Sep!D49+C49*9)</f>
        <v>30976</v>
      </c>
      <c r="E49" s="7">
        <v>0</v>
      </c>
      <c r="F49" s="23">
        <f>SUM(Sep!F49+E49*9)</f>
        <v>0</v>
      </c>
      <c r="G49" s="7">
        <v>0</v>
      </c>
      <c r="H49" s="23">
        <f>SUM(Sep!H49+G49)</f>
        <v>30835</v>
      </c>
      <c r="I49" s="24">
        <f t="shared" si="2"/>
        <v>0</v>
      </c>
      <c r="J49" s="23">
        <f t="shared" si="1"/>
        <v>61811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SUM(Sep!D50+C50*9)</f>
        <v>8520</v>
      </c>
      <c r="E50" s="7">
        <v>0</v>
      </c>
      <c r="F50" s="23">
        <f>SUM(Sep!F50+E50*9)</f>
        <v>0</v>
      </c>
      <c r="G50" s="7">
        <v>0</v>
      </c>
      <c r="H50" s="23">
        <f>SUM(Sep!H50+G50)</f>
        <v>3550</v>
      </c>
      <c r="I50" s="24">
        <f t="shared" si="2"/>
        <v>0</v>
      </c>
      <c r="J50" s="23">
        <f t="shared" si="1"/>
        <v>12070</v>
      </c>
    </row>
    <row r="51" spans="1:10" s="1" customFormat="1" ht="15.75" customHeight="1">
      <c r="A51" s="5" t="s">
        <v>60</v>
      </c>
      <c r="B51" s="6" t="s">
        <v>20</v>
      </c>
      <c r="C51" s="7">
        <v>8620</v>
      </c>
      <c r="D51" s="23">
        <f>SUM(Sep!D51+C51*9)</f>
        <v>109396</v>
      </c>
      <c r="E51" s="7">
        <v>0</v>
      </c>
      <c r="F51" s="23">
        <f>SUM(Sep!F51+E51*9)</f>
        <v>0</v>
      </c>
      <c r="G51" s="7">
        <v>73815</v>
      </c>
      <c r="H51" s="23">
        <f>SUM(Sep!H51+G51)</f>
        <v>116182</v>
      </c>
      <c r="I51" s="24">
        <f t="shared" si="2"/>
        <v>82435</v>
      </c>
      <c r="J51" s="23">
        <f t="shared" si="1"/>
        <v>225578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SUM(Sep!D52+C52*9)</f>
        <v>0</v>
      </c>
      <c r="E52" s="7">
        <v>0</v>
      </c>
      <c r="F52" s="23">
        <f>SUM(Sep!F52+E52*9)</f>
        <v>0</v>
      </c>
      <c r="G52" s="7">
        <v>0</v>
      </c>
      <c r="H52" s="23">
        <f>SUM(Sep!H52+G52)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SUM(Sep!D53+C53*9)</f>
        <v>0</v>
      </c>
      <c r="E53" s="7">
        <v>0</v>
      </c>
      <c r="F53" s="23">
        <f>SUM(Sep!F53+E53*9)</f>
        <v>0</v>
      </c>
      <c r="G53" s="7">
        <v>0</v>
      </c>
      <c r="H53" s="23">
        <f>SUM(Sep!H53+G53)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232</v>
      </c>
      <c r="D54" s="23">
        <f>SUM(Sep!D54+C54*9)</f>
        <v>39245</v>
      </c>
      <c r="E54" s="7">
        <v>0</v>
      </c>
      <c r="F54" s="23">
        <f>SUM(Sep!F54+E54*9)</f>
        <v>0</v>
      </c>
      <c r="G54" s="7">
        <v>8088</v>
      </c>
      <c r="H54" s="23">
        <f>SUM(Sep!H54+G54)</f>
        <v>40394</v>
      </c>
      <c r="I54" s="24">
        <f t="shared" si="2"/>
        <v>8320</v>
      </c>
      <c r="J54" s="23">
        <f t="shared" si="1"/>
        <v>79639</v>
      </c>
    </row>
    <row r="55" spans="1:10" s="1" customFormat="1" ht="15.75" customHeight="1">
      <c r="A55" s="5" t="s">
        <v>67</v>
      </c>
      <c r="B55" s="6" t="s">
        <v>20</v>
      </c>
      <c r="C55" s="7">
        <v>569</v>
      </c>
      <c r="D55" s="23">
        <f>SUM(Sep!D55+C55*9)</f>
        <v>22053</v>
      </c>
      <c r="E55" s="7">
        <v>0</v>
      </c>
      <c r="F55" s="23">
        <f>SUM(Sep!F55+E55*9)</f>
        <v>0</v>
      </c>
      <c r="G55" s="7">
        <v>9601</v>
      </c>
      <c r="H55" s="23">
        <f>SUM(Sep!H55+G55)</f>
        <v>24812</v>
      </c>
      <c r="I55" s="24">
        <f t="shared" si="2"/>
        <v>10170</v>
      </c>
      <c r="J55" s="23">
        <f t="shared" si="1"/>
        <v>46865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SUM(Sep!D56+C56*9)</f>
        <v>0</v>
      </c>
      <c r="E56" s="7">
        <v>0</v>
      </c>
      <c r="F56" s="23">
        <f>SUM(Sep!F56+E56*9)</f>
        <v>0</v>
      </c>
      <c r="G56" s="7">
        <v>0</v>
      </c>
      <c r="H56" s="23">
        <f>SUM(Sep!H56+G56)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395</v>
      </c>
      <c r="D57" s="23">
        <f>SUM(Sep!D57+C57*9)</f>
        <v>24425</v>
      </c>
      <c r="E57" s="7">
        <v>0</v>
      </c>
      <c r="F57" s="23">
        <f>SUM(Sep!F57+E57*9)</f>
        <v>0</v>
      </c>
      <c r="G57" s="7">
        <v>4716</v>
      </c>
      <c r="H57" s="23">
        <f>SUM(Sep!H57+G57)</f>
        <v>42879</v>
      </c>
      <c r="I57" s="24">
        <f t="shared" si="2"/>
        <v>5111</v>
      </c>
      <c r="J57" s="23">
        <f t="shared" si="1"/>
        <v>67304</v>
      </c>
    </row>
    <row r="58" spans="1:10" s="10" customFormat="1" ht="15.75" customHeight="1">
      <c r="A58" s="8" t="s">
        <v>70</v>
      </c>
      <c r="B58" s="9" t="s">
        <v>20</v>
      </c>
      <c r="C58" s="7">
        <v>237</v>
      </c>
      <c r="D58" s="23">
        <f>SUM(Sep!D58+C58*9)</f>
        <v>2133</v>
      </c>
      <c r="E58" s="7">
        <v>0</v>
      </c>
      <c r="F58" s="23">
        <f>SUM(Sep!F58+E58*9)</f>
        <v>0</v>
      </c>
      <c r="G58" s="7">
        <v>0</v>
      </c>
      <c r="H58" s="23">
        <f>SUM(Sep!H58+G58)</f>
        <v>0</v>
      </c>
      <c r="I58" s="23">
        <f t="shared" si="2"/>
        <v>237</v>
      </c>
      <c r="J58" s="23">
        <f t="shared" si="1"/>
        <v>2133</v>
      </c>
    </row>
    <row r="59" spans="1:10" s="1" customFormat="1" ht="15.75" customHeight="1">
      <c r="A59" s="5" t="s">
        <v>71</v>
      </c>
      <c r="B59" s="6" t="s">
        <v>20</v>
      </c>
      <c r="C59" s="7">
        <v>2561</v>
      </c>
      <c r="D59" s="23">
        <f>SUM(Sep!D59+C59*9)</f>
        <v>23049</v>
      </c>
      <c r="E59" s="7">
        <v>0</v>
      </c>
      <c r="F59" s="23">
        <f>SUM(Sep!F59+E59*9)</f>
        <v>0</v>
      </c>
      <c r="G59" s="7">
        <v>712</v>
      </c>
      <c r="H59" s="23">
        <f>SUM(Sep!H59+G59)</f>
        <v>712</v>
      </c>
      <c r="I59" s="24">
        <f t="shared" si="2"/>
        <v>3273</v>
      </c>
      <c r="J59" s="23">
        <f t="shared" si="1"/>
        <v>23761</v>
      </c>
    </row>
    <row r="60" spans="1:10" s="10" customFormat="1" ht="15.75" customHeight="1">
      <c r="A60" s="8" t="s">
        <v>72</v>
      </c>
      <c r="B60" s="9" t="s">
        <v>20</v>
      </c>
      <c r="C60" s="7">
        <v>9038</v>
      </c>
      <c r="D60" s="23">
        <f>SUM(Sep!D60+C60*9)</f>
        <v>159829</v>
      </c>
      <c r="E60" s="7">
        <v>0</v>
      </c>
      <c r="F60" s="23">
        <f>SUM(Sep!F60+E60*9)</f>
        <v>18038</v>
      </c>
      <c r="G60" s="7">
        <v>108993</v>
      </c>
      <c r="H60" s="23">
        <f>SUM(Sep!H60+G60)</f>
        <v>212284</v>
      </c>
      <c r="I60" s="23">
        <f t="shared" si="2"/>
        <v>118031</v>
      </c>
      <c r="J60" s="23">
        <f t="shared" si="1"/>
        <v>390151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SUM(Sep!D61+C61*9)</f>
        <v>0</v>
      </c>
      <c r="E61" s="7">
        <v>0</v>
      </c>
      <c r="F61" s="23">
        <f>SUM(Sep!F61+E61*9)</f>
        <v>0</v>
      </c>
      <c r="G61" s="7">
        <v>0</v>
      </c>
      <c r="H61" s="23">
        <f>SUM(Sep!H61+G61)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SUM(Sep!D62+C62*9)</f>
        <v>0</v>
      </c>
      <c r="E62" s="7">
        <v>0</v>
      </c>
      <c r="F62" s="23">
        <f>SUM(Sep!F62+E62*9)</f>
        <v>0</v>
      </c>
      <c r="G62" s="7">
        <v>0</v>
      </c>
      <c r="H62" s="23">
        <f>SUM(Sep!H62+G62)</f>
        <v>0</v>
      </c>
      <c r="I62" s="23">
        <f t="shared" si="2"/>
        <v>0</v>
      </c>
      <c r="J62" s="23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3">
        <f>SUM(Sep!D63+C63*9)</f>
        <v>13860</v>
      </c>
      <c r="E63" s="7">
        <v>0</v>
      </c>
      <c r="F63" s="23">
        <f>SUM(Sep!F63+E63*9)</f>
        <v>0</v>
      </c>
      <c r="G63" s="7">
        <v>0</v>
      </c>
      <c r="H63" s="23">
        <f>SUM(Sep!H63+G63)</f>
        <v>21883</v>
      </c>
      <c r="I63" s="24">
        <f t="shared" si="2"/>
        <v>0</v>
      </c>
      <c r="J63" s="23">
        <f t="shared" si="1"/>
        <v>35743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SUM(Sep!D64+C64*9)</f>
        <v>0</v>
      </c>
      <c r="E64" s="7">
        <v>0</v>
      </c>
      <c r="F64" s="23">
        <f>SUM(Sep!F64+E64*9)</f>
        <v>0</v>
      </c>
      <c r="G64" s="7">
        <v>0</v>
      </c>
      <c r="H64" s="23">
        <f>SUM(Sep!H64+G64)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SUM(Sep!D65+C65*9)</f>
        <v>0</v>
      </c>
      <c r="E65" s="7">
        <v>0</v>
      </c>
      <c r="F65" s="23">
        <f>SUM(Sep!F65+E65*9)</f>
        <v>0</v>
      </c>
      <c r="G65" s="7">
        <v>0</v>
      </c>
      <c r="H65" s="23">
        <f>SUM(Sep!H65+G65)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1497</v>
      </c>
      <c r="D66" s="23">
        <f>SUM(Sep!D66+C66*9)</f>
        <v>13473</v>
      </c>
      <c r="E66" s="7">
        <v>0</v>
      </c>
      <c r="F66" s="23">
        <f>SUM(Sep!F66+E66*9)</f>
        <v>0</v>
      </c>
      <c r="G66" s="7">
        <v>9456</v>
      </c>
      <c r="H66" s="23">
        <f>SUM(Sep!H66+G66)</f>
        <v>9456</v>
      </c>
      <c r="I66" s="23">
        <f t="shared" si="2"/>
        <v>10953</v>
      </c>
      <c r="J66" s="23">
        <f t="shared" si="1"/>
        <v>22929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SUM(Sep!D67+C67*9)</f>
        <v>0</v>
      </c>
      <c r="E67" s="7">
        <v>0</v>
      </c>
      <c r="F67" s="23">
        <f>SUM(Sep!F67+E67*9)</f>
        <v>0</v>
      </c>
      <c r="G67" s="7">
        <v>0</v>
      </c>
      <c r="H67" s="23">
        <f>SUM(Sep!H67+G67)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SUM(Sep!D68+C68*9)</f>
        <v>0</v>
      </c>
      <c r="E68" s="7">
        <v>0</v>
      </c>
      <c r="F68" s="23">
        <f>SUM(Sep!F68+E68*9)</f>
        <v>0</v>
      </c>
      <c r="G68" s="7">
        <v>0</v>
      </c>
      <c r="H68" s="23">
        <f>SUM(Sep!H68+G68)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1503</v>
      </c>
      <c r="D69" s="23">
        <f>SUM(Sep!D69+C69*9)</f>
        <v>36963</v>
      </c>
      <c r="E69" s="7">
        <v>0</v>
      </c>
      <c r="F69" s="23">
        <f>SUM(Sep!F69+E69*9)</f>
        <v>0</v>
      </c>
      <c r="G69" s="7">
        <v>51707</v>
      </c>
      <c r="H69" s="23">
        <f>SUM(Sep!H69+G69)</f>
        <v>81059</v>
      </c>
      <c r="I69" s="23">
        <f t="shared" si="2"/>
        <v>53210</v>
      </c>
      <c r="J69" s="23">
        <f t="shared" si="1"/>
        <v>118022</v>
      </c>
    </row>
    <row r="70" spans="1:10" s="10" customFormat="1" ht="15.75" customHeight="1">
      <c r="A70" s="8" t="s">
        <v>87</v>
      </c>
      <c r="B70" s="9" t="s">
        <v>20</v>
      </c>
      <c r="C70" s="7">
        <v>1434</v>
      </c>
      <c r="D70" s="23">
        <f>SUM(Sep!D70+C70*9)</f>
        <v>12906</v>
      </c>
      <c r="E70" s="7">
        <v>0</v>
      </c>
      <c r="F70" s="23">
        <f>SUM(Sep!F70+E70*9)</f>
        <v>0</v>
      </c>
      <c r="G70" s="7">
        <v>8604</v>
      </c>
      <c r="H70" s="23">
        <f>SUM(Sep!H70+G70)</f>
        <v>8604</v>
      </c>
      <c r="I70" s="23">
        <f t="shared" si="2"/>
        <v>10038</v>
      </c>
      <c r="J70" s="23">
        <f>SUM(D70+F70+H70)</f>
        <v>21510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SUM(Sep!D71+C71*9)</f>
        <v>0</v>
      </c>
      <c r="E71" s="7">
        <v>0</v>
      </c>
      <c r="F71" s="23">
        <f>SUM(Sep!F71+E71*9)</f>
        <v>0</v>
      </c>
      <c r="G71" s="7">
        <v>0</v>
      </c>
      <c r="H71" s="23">
        <f>SUM(Sep!H71+G71)</f>
        <v>0</v>
      </c>
      <c r="I71" s="24">
        <f t="shared" si="2"/>
        <v>0</v>
      </c>
      <c r="J71" s="23">
        <f>SUM(D71+F71+H71)</f>
        <v>0</v>
      </c>
    </row>
    <row r="72" spans="1:10" s="3" customFormat="1" ht="21.75">
      <c r="A72" s="18" t="s">
        <v>125</v>
      </c>
      <c r="B72" s="2"/>
      <c r="C72" s="24">
        <f>SUM(C5:C31)</f>
        <v>18184</v>
      </c>
      <c r="D72" s="24">
        <f aca="true" t="shared" si="3" ref="D72:J72">SUM(D5:D31)</f>
        <v>513549</v>
      </c>
      <c r="E72" s="24">
        <f t="shared" si="3"/>
        <v>1038</v>
      </c>
      <c r="F72" s="24">
        <f t="shared" si="3"/>
        <v>19722</v>
      </c>
      <c r="G72" s="24">
        <f t="shared" si="3"/>
        <v>204917</v>
      </c>
      <c r="H72" s="24">
        <f t="shared" si="3"/>
        <v>630090</v>
      </c>
      <c r="I72" s="24">
        <f t="shared" si="3"/>
        <v>224139</v>
      </c>
      <c r="J72" s="24">
        <f t="shared" si="3"/>
        <v>1163361</v>
      </c>
    </row>
    <row r="73" spans="1:10" s="3" customFormat="1" ht="21.75">
      <c r="A73" s="18" t="s">
        <v>126</v>
      </c>
      <c r="B73" s="2"/>
      <c r="C73" s="24">
        <f>SUM(C32:C71)</f>
        <v>40499</v>
      </c>
      <c r="D73" s="24">
        <f aca="true" t="shared" si="4" ref="D73:J73">SUM(D32:D71)</f>
        <v>980547</v>
      </c>
      <c r="E73" s="24">
        <f t="shared" si="4"/>
        <v>0</v>
      </c>
      <c r="F73" s="24">
        <f t="shared" si="4"/>
        <v>18038</v>
      </c>
      <c r="G73" s="24">
        <f t="shared" si="4"/>
        <v>399074</v>
      </c>
      <c r="H73" s="24">
        <f t="shared" si="4"/>
        <v>1101173</v>
      </c>
      <c r="I73" s="24">
        <f t="shared" si="4"/>
        <v>439573</v>
      </c>
      <c r="J73" s="24">
        <f t="shared" si="4"/>
        <v>2099758</v>
      </c>
    </row>
    <row r="74" spans="1:10" s="3" customFormat="1" ht="15.75" customHeight="1">
      <c r="A74" s="16" t="s">
        <v>89</v>
      </c>
      <c r="B74" s="2"/>
      <c r="C74" s="24">
        <f>SUM(C72:C73)</f>
        <v>58683</v>
      </c>
      <c r="D74" s="24">
        <f aca="true" t="shared" si="5" ref="D74:J74">SUM(D72:D73)</f>
        <v>1494096</v>
      </c>
      <c r="E74" s="24">
        <f t="shared" si="5"/>
        <v>1038</v>
      </c>
      <c r="F74" s="24">
        <f t="shared" si="5"/>
        <v>37760</v>
      </c>
      <c r="G74" s="24">
        <f t="shared" si="5"/>
        <v>603991</v>
      </c>
      <c r="H74" s="24">
        <f t="shared" si="5"/>
        <v>1731263</v>
      </c>
      <c r="I74" s="24">
        <f t="shared" si="5"/>
        <v>663712</v>
      </c>
      <c r="J74" s="24">
        <f t="shared" si="5"/>
        <v>3263119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 sheet="1" objects="1" scenarios="1"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C75" sqref="C75"/>
    </sheetView>
  </sheetViews>
  <sheetFormatPr defaultColWidth="9.140625" defaultRowHeight="12.75"/>
  <cols>
    <col min="1" max="1" width="17.42187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132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4</v>
      </c>
      <c r="D4" s="27" t="s">
        <v>11</v>
      </c>
      <c r="E4" s="4" t="s">
        <v>13</v>
      </c>
      <c r="F4" s="27" t="s">
        <v>14</v>
      </c>
      <c r="G4" s="4" t="s">
        <v>93</v>
      </c>
      <c r="H4" s="27" t="s">
        <v>90</v>
      </c>
      <c r="I4" s="27" t="s">
        <v>94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0</v>
      </c>
      <c r="D5" s="23">
        <f>SUM(Oct!D5+C5*8)</f>
        <v>13371</v>
      </c>
      <c r="E5" s="7">
        <v>0</v>
      </c>
      <c r="F5" s="23">
        <f>SUM(Oct!F5+E5*8)</f>
        <v>0</v>
      </c>
      <c r="G5" s="7">
        <v>0</v>
      </c>
      <c r="H5" s="23">
        <f>SUM(Oct!H5+G5)</f>
        <v>16187</v>
      </c>
      <c r="I5" s="23">
        <f aca="true" t="shared" si="0" ref="I5:I36">SUM(C5,E5,G5)</f>
        <v>0</v>
      </c>
      <c r="J5" s="23">
        <f>SUM(D5+F5+H5)</f>
        <v>29558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SUM(Oct!D6+C6*8)</f>
        <v>14291</v>
      </c>
      <c r="E6" s="7">
        <v>0</v>
      </c>
      <c r="F6" s="23">
        <f>SUM(Oct!F6+E6*8)</f>
        <v>0</v>
      </c>
      <c r="G6" s="7">
        <v>0</v>
      </c>
      <c r="H6" s="23">
        <f>SUM(Oct!H6+G6)</f>
        <v>53773</v>
      </c>
      <c r="I6" s="23">
        <f t="shared" si="0"/>
        <v>0</v>
      </c>
      <c r="J6" s="23">
        <f aca="true" t="shared" si="1" ref="J6:J69">SUM(D6+F6+H6)</f>
        <v>68064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3">
        <f>SUM(Oct!D7+C7*8)</f>
        <v>20223</v>
      </c>
      <c r="E7" s="7">
        <v>0</v>
      </c>
      <c r="F7" s="23">
        <f>SUM(Oct!F7+E7*8)</f>
        <v>0</v>
      </c>
      <c r="G7" s="7">
        <v>0</v>
      </c>
      <c r="H7" s="23">
        <f>SUM(Oct!H7+G7)</f>
        <v>6200</v>
      </c>
      <c r="I7" s="24">
        <f t="shared" si="0"/>
        <v>0</v>
      </c>
      <c r="J7" s="23">
        <f t="shared" si="1"/>
        <v>26423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SUM(Oct!D8+C8*8)</f>
        <v>0</v>
      </c>
      <c r="E8" s="7">
        <v>0</v>
      </c>
      <c r="F8" s="23">
        <f>SUM(Oct!F8+E8*8)</f>
        <v>0</v>
      </c>
      <c r="G8" s="7">
        <v>0</v>
      </c>
      <c r="H8" s="23">
        <f>SUM(Oct!H8+G8)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SUM(Oct!D9+C9*8)</f>
        <v>1548</v>
      </c>
      <c r="E9" s="7">
        <v>0</v>
      </c>
      <c r="F9" s="23">
        <f>SUM(Oct!F9+E9*8)</f>
        <v>0</v>
      </c>
      <c r="G9" s="7">
        <v>0</v>
      </c>
      <c r="H9" s="23">
        <f>SUM(Oct!H9+G9)</f>
        <v>2427</v>
      </c>
      <c r="I9" s="24">
        <f t="shared" si="0"/>
        <v>0</v>
      </c>
      <c r="J9" s="23">
        <f t="shared" si="1"/>
        <v>3975</v>
      </c>
    </row>
    <row r="10" spans="1:10" s="1" customFormat="1" ht="15.75" customHeight="1">
      <c r="A10" s="5" t="s">
        <v>30</v>
      </c>
      <c r="B10" s="6" t="s">
        <v>22</v>
      </c>
      <c r="C10" s="7">
        <v>2423</v>
      </c>
      <c r="D10" s="23">
        <f>SUM(Oct!D10+C10*8)</f>
        <v>71031</v>
      </c>
      <c r="E10" s="7">
        <v>0</v>
      </c>
      <c r="F10" s="23">
        <f>SUM(Oct!F10+E10*8)</f>
        <v>10380</v>
      </c>
      <c r="G10" s="7">
        <v>31801</v>
      </c>
      <c r="H10" s="23">
        <f>SUM(Oct!H10+G10)</f>
        <v>106079</v>
      </c>
      <c r="I10" s="24">
        <f t="shared" si="0"/>
        <v>34224</v>
      </c>
      <c r="J10" s="23">
        <f t="shared" si="1"/>
        <v>187490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SUM(Oct!D11+C11*8)</f>
        <v>0</v>
      </c>
      <c r="E11" s="7">
        <v>0</v>
      </c>
      <c r="F11" s="23">
        <f>SUM(Oct!F11+E11*8)</f>
        <v>0</v>
      </c>
      <c r="G11" s="7">
        <v>0</v>
      </c>
      <c r="H11" s="23">
        <f>SUM(Oct!H11+G11)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SUM(Oct!D12+C12*8)</f>
        <v>4345</v>
      </c>
      <c r="E12" s="7">
        <v>0</v>
      </c>
      <c r="F12" s="23">
        <f>SUM(Oct!F12+E12*8)</f>
        <v>0</v>
      </c>
      <c r="G12" s="7">
        <v>0</v>
      </c>
      <c r="H12" s="23">
        <f>SUM(Oct!H12+G12)</f>
        <v>6661</v>
      </c>
      <c r="I12" s="23">
        <f t="shared" si="0"/>
        <v>0</v>
      </c>
      <c r="J12" s="23">
        <f t="shared" si="1"/>
        <v>11006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SUM(Oct!D13+C13*8)</f>
        <v>0</v>
      </c>
      <c r="E13" s="7">
        <v>0</v>
      </c>
      <c r="F13" s="23">
        <f>SUM(Oct!F13+E13*8)</f>
        <v>0</v>
      </c>
      <c r="G13" s="7">
        <v>0</v>
      </c>
      <c r="H13" s="23">
        <f>SUM(Oct!H13+G13)</f>
        <v>0</v>
      </c>
      <c r="I13" s="24">
        <f t="shared" si="0"/>
        <v>0</v>
      </c>
      <c r="J13" s="23">
        <f t="shared" si="1"/>
        <v>0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SUM(Oct!D14+C14*8)</f>
        <v>48243</v>
      </c>
      <c r="E14" s="7">
        <v>0</v>
      </c>
      <c r="F14" s="23">
        <f>SUM(Oct!F14+E14*8)</f>
        <v>0</v>
      </c>
      <c r="G14" s="7">
        <v>0</v>
      </c>
      <c r="H14" s="23">
        <f>SUM(Oct!H14+G14)</f>
        <v>32450</v>
      </c>
      <c r="I14" s="24">
        <f t="shared" si="0"/>
        <v>0</v>
      </c>
      <c r="J14" s="23">
        <f t="shared" si="1"/>
        <v>80693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SUM(Oct!D15+C15*8)</f>
        <v>0</v>
      </c>
      <c r="E15" s="7">
        <v>0</v>
      </c>
      <c r="F15" s="23">
        <f>SUM(Oct!F15+E15*8)</f>
        <v>0</v>
      </c>
      <c r="G15" s="7">
        <v>0</v>
      </c>
      <c r="H15" s="23">
        <f>SUM(Oct!H15+G15)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2460</v>
      </c>
      <c r="D16" s="23">
        <f>SUM(Oct!D16+C16*8)</f>
        <v>236561</v>
      </c>
      <c r="E16" s="7">
        <v>2356</v>
      </c>
      <c r="F16" s="23">
        <f>SUM(Oct!F16+E16*8)</f>
        <v>28190</v>
      </c>
      <c r="G16" s="7">
        <v>36211</v>
      </c>
      <c r="H16" s="23">
        <f>SUM(Oct!H16+G16)</f>
        <v>281168</v>
      </c>
      <c r="I16" s="24">
        <f t="shared" si="0"/>
        <v>41027</v>
      </c>
      <c r="J16" s="23">
        <f t="shared" si="1"/>
        <v>545919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3">
        <f>SUM(Oct!D17+C17*8)</f>
        <v>0</v>
      </c>
      <c r="E17" s="7">
        <v>0</v>
      </c>
      <c r="F17" s="23">
        <f>SUM(Oct!F17+E17*8)</f>
        <v>0</v>
      </c>
      <c r="G17" s="7">
        <v>0</v>
      </c>
      <c r="H17" s="23">
        <f>SUM(Oct!H17+G17)</f>
        <v>0</v>
      </c>
      <c r="I17" s="24">
        <f t="shared" si="0"/>
        <v>0</v>
      </c>
      <c r="J17" s="23">
        <f t="shared" si="1"/>
        <v>0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SUM(Oct!D18+C18*8)</f>
        <v>0</v>
      </c>
      <c r="E18" s="7">
        <v>0</v>
      </c>
      <c r="F18" s="23">
        <f>SUM(Oct!F18+E18*8)</f>
        <v>0</v>
      </c>
      <c r="G18" s="7">
        <v>0</v>
      </c>
      <c r="H18" s="23">
        <f>SUM(Oct!H18+G18)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SUM(Oct!D19+C19*8)</f>
        <v>0</v>
      </c>
      <c r="E19" s="7">
        <v>0</v>
      </c>
      <c r="F19" s="23">
        <f>SUM(Oct!F19+E19*8)</f>
        <v>0</v>
      </c>
      <c r="G19" s="7">
        <v>0</v>
      </c>
      <c r="H19" s="23">
        <f>SUM(Oct!H19+G19)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SUM(Oct!D20+C20*8)</f>
        <v>0</v>
      </c>
      <c r="E20" s="7">
        <v>0</v>
      </c>
      <c r="F20" s="23">
        <f>SUM(Oct!F20+E20*8)</f>
        <v>0</v>
      </c>
      <c r="G20" s="7">
        <v>0</v>
      </c>
      <c r="H20" s="23">
        <f>SUM(Oct!H20+G20)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SUM(Oct!D21+C21*8)</f>
        <v>0</v>
      </c>
      <c r="E21" s="7">
        <v>0</v>
      </c>
      <c r="F21" s="23">
        <f>SUM(Oct!F21+E21*8)</f>
        <v>0</v>
      </c>
      <c r="G21" s="7">
        <v>0</v>
      </c>
      <c r="H21" s="23">
        <f>SUM(Oct!H21+G21)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SUM(Oct!D22+C22*8)</f>
        <v>0</v>
      </c>
      <c r="E22" s="7">
        <v>0</v>
      </c>
      <c r="F22" s="23">
        <f>SUM(Oct!F22+E22*8)</f>
        <v>0</v>
      </c>
      <c r="G22" s="7">
        <v>0</v>
      </c>
      <c r="H22" s="23">
        <f>SUM(Oct!H22+G22)</f>
        <v>0</v>
      </c>
      <c r="I22" s="24">
        <f t="shared" si="0"/>
        <v>0</v>
      </c>
      <c r="J22" s="23">
        <f t="shared" si="1"/>
        <v>0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SUM(Oct!D23+C23*8)</f>
        <v>0</v>
      </c>
      <c r="E23" s="7">
        <v>0</v>
      </c>
      <c r="F23" s="23">
        <f>SUM(Oct!F23+E23*8)</f>
        <v>0</v>
      </c>
      <c r="G23" s="7">
        <v>0</v>
      </c>
      <c r="H23" s="23">
        <f>SUM(Oct!H23+G23)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SUM(Oct!D24+C24*8)</f>
        <v>15422</v>
      </c>
      <c r="E24" s="7">
        <v>0</v>
      </c>
      <c r="F24" s="23">
        <f>SUM(Oct!F24+E24*8)</f>
        <v>0</v>
      </c>
      <c r="G24" s="7">
        <v>0</v>
      </c>
      <c r="H24" s="23">
        <f>SUM(Oct!H24+G24)</f>
        <v>33741</v>
      </c>
      <c r="I24" s="23">
        <f t="shared" si="0"/>
        <v>0</v>
      </c>
      <c r="J24" s="23">
        <f t="shared" si="1"/>
        <v>49163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SUM(Oct!D25+C25*8)</f>
        <v>23528</v>
      </c>
      <c r="E25" s="7">
        <v>0</v>
      </c>
      <c r="F25" s="23">
        <f>SUM(Oct!F25+E25*8)</f>
        <v>0</v>
      </c>
      <c r="G25" s="7">
        <v>0</v>
      </c>
      <c r="H25" s="23">
        <f>SUM(Oct!H25+G25)</f>
        <v>35473</v>
      </c>
      <c r="I25" s="24">
        <f t="shared" si="0"/>
        <v>0</v>
      </c>
      <c r="J25" s="23">
        <f t="shared" si="1"/>
        <v>59001</v>
      </c>
    </row>
    <row r="26" spans="1:10" s="1" customFormat="1" ht="15.75" customHeight="1">
      <c r="A26" s="5" t="s">
        <v>64</v>
      </c>
      <c r="B26" s="6" t="s">
        <v>22</v>
      </c>
      <c r="C26" s="7">
        <v>109</v>
      </c>
      <c r="D26" s="23">
        <f>SUM(Oct!D26+C26*8)</f>
        <v>54296</v>
      </c>
      <c r="E26" s="7">
        <v>0</v>
      </c>
      <c r="F26" s="23">
        <f>SUM(Oct!F26+E26*8)</f>
        <v>0</v>
      </c>
      <c r="G26" s="7">
        <v>3020</v>
      </c>
      <c r="H26" s="23">
        <f>SUM(Oct!H26+G26)</f>
        <v>54988</v>
      </c>
      <c r="I26" s="24">
        <f t="shared" si="0"/>
        <v>3129</v>
      </c>
      <c r="J26" s="23">
        <f t="shared" si="1"/>
        <v>109284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SUM(Oct!D27+C27*8)</f>
        <v>0</v>
      </c>
      <c r="E27" s="7">
        <v>0</v>
      </c>
      <c r="F27" s="23">
        <f>SUM(Oct!F27+E27*8)</f>
        <v>0</v>
      </c>
      <c r="G27" s="7">
        <v>0</v>
      </c>
      <c r="H27" s="23">
        <f>SUM(Oct!H27+G27)</f>
        <v>0</v>
      </c>
      <c r="I27" s="24">
        <f t="shared" si="0"/>
        <v>0</v>
      </c>
      <c r="J27" s="23">
        <f t="shared" si="1"/>
        <v>0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SUM(Oct!D28+C28*8)</f>
        <v>13527</v>
      </c>
      <c r="E28" s="7">
        <v>0</v>
      </c>
      <c r="F28" s="23">
        <f>SUM(Oct!F28+E28*8)</f>
        <v>0</v>
      </c>
      <c r="G28" s="7">
        <v>0</v>
      </c>
      <c r="H28" s="23">
        <f>SUM(Oct!H28+G28)</f>
        <v>13542</v>
      </c>
      <c r="I28" s="24">
        <f t="shared" si="0"/>
        <v>0</v>
      </c>
      <c r="J28" s="23">
        <f t="shared" si="1"/>
        <v>27069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SUM(Oct!D29+C29*8)</f>
        <v>22344</v>
      </c>
      <c r="E29" s="7">
        <v>0</v>
      </c>
      <c r="F29" s="23">
        <f>SUM(Oct!F29+E29*8)</f>
        <v>0</v>
      </c>
      <c r="G29" s="7">
        <v>0</v>
      </c>
      <c r="H29" s="23">
        <f>SUM(Oct!H29+G29)</f>
        <v>21255</v>
      </c>
      <c r="I29" s="24">
        <f t="shared" si="0"/>
        <v>0</v>
      </c>
      <c r="J29" s="23">
        <f t="shared" si="1"/>
        <v>43599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SUM(Oct!D30+C30*8)</f>
        <v>3555</v>
      </c>
      <c r="E30" s="7">
        <v>0</v>
      </c>
      <c r="F30" s="23">
        <f>SUM(Oct!F30+E30*8)</f>
        <v>0</v>
      </c>
      <c r="G30" s="7">
        <v>0</v>
      </c>
      <c r="H30" s="23">
        <f>SUM(Oct!H30+G30)</f>
        <v>8554</v>
      </c>
      <c r="I30" s="24">
        <f t="shared" si="0"/>
        <v>0</v>
      </c>
      <c r="J30" s="23">
        <f t="shared" si="1"/>
        <v>12109</v>
      </c>
    </row>
    <row r="31" spans="1:10" s="10" customFormat="1" ht="15.75" customHeight="1">
      <c r="A31" s="8" t="s">
        <v>86</v>
      </c>
      <c r="B31" s="9" t="s">
        <v>22</v>
      </c>
      <c r="C31" s="7">
        <v>0</v>
      </c>
      <c r="D31" s="23">
        <f>SUM(Oct!D31+C31*8)</f>
        <v>11200</v>
      </c>
      <c r="E31" s="7">
        <v>0</v>
      </c>
      <c r="F31" s="23">
        <f>SUM(Oct!F31+E31*8)</f>
        <v>0</v>
      </c>
      <c r="G31" s="7">
        <v>0</v>
      </c>
      <c r="H31" s="23">
        <f>SUM(Oct!H31+G31)</f>
        <v>28624</v>
      </c>
      <c r="I31" s="23">
        <f t="shared" si="0"/>
        <v>0</v>
      </c>
      <c r="J31" s="23">
        <f t="shared" si="1"/>
        <v>39824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SUM(Oct!D32+C32*8)</f>
        <v>0</v>
      </c>
      <c r="E32" s="7">
        <v>0</v>
      </c>
      <c r="F32" s="23">
        <f>SUM(Oct!F32+E32*8)</f>
        <v>0</v>
      </c>
      <c r="G32" s="7">
        <v>0</v>
      </c>
      <c r="H32" s="23">
        <f>SUM(Oct!H32+G32)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SUM(Oct!D33+C33*8)</f>
        <v>12258</v>
      </c>
      <c r="E33" s="7">
        <v>0</v>
      </c>
      <c r="F33" s="23">
        <f>SUM(Oct!F33+E33*8)</f>
        <v>0</v>
      </c>
      <c r="G33" s="7">
        <v>0</v>
      </c>
      <c r="H33" s="23">
        <f>SUM(Oct!H33+G33)</f>
        <v>16278</v>
      </c>
      <c r="I33" s="24">
        <f t="shared" si="0"/>
        <v>0</v>
      </c>
      <c r="J33" s="23">
        <f t="shared" si="1"/>
        <v>28536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SUM(Oct!D34+C34*8)</f>
        <v>1143</v>
      </c>
      <c r="E34" s="7">
        <v>0</v>
      </c>
      <c r="F34" s="23">
        <f>SUM(Oct!F34+E34*8)</f>
        <v>0</v>
      </c>
      <c r="G34" s="7">
        <v>0</v>
      </c>
      <c r="H34" s="23">
        <f>SUM(Oct!H34+G34)</f>
        <v>1667</v>
      </c>
      <c r="I34" s="24">
        <f t="shared" si="0"/>
        <v>0</v>
      </c>
      <c r="J34" s="23">
        <f t="shared" si="1"/>
        <v>2810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SUM(Oct!D35+C35*8)</f>
        <v>64912</v>
      </c>
      <c r="E35" s="7">
        <v>0</v>
      </c>
      <c r="F35" s="23">
        <f>SUM(Oct!F35+E35*8)</f>
        <v>0</v>
      </c>
      <c r="G35" s="7">
        <v>0</v>
      </c>
      <c r="H35" s="23">
        <f>SUM(Oct!H35+G35)</f>
        <v>56056</v>
      </c>
      <c r="I35" s="24">
        <f t="shared" si="0"/>
        <v>0</v>
      </c>
      <c r="J35" s="23">
        <f t="shared" si="1"/>
        <v>120968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SUM(Oct!D36+C36*8)</f>
        <v>0</v>
      </c>
      <c r="E36" s="7">
        <v>0</v>
      </c>
      <c r="F36" s="23">
        <f>SUM(Oct!F36+E36*8)</f>
        <v>0</v>
      </c>
      <c r="G36" s="7">
        <v>0</v>
      </c>
      <c r="H36" s="23">
        <f>SUM(Oct!H36+G36)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SUM(Oct!D37+C37*8)</f>
        <v>19476</v>
      </c>
      <c r="E37" s="7">
        <v>0</v>
      </c>
      <c r="F37" s="23">
        <f>SUM(Oct!F37+E37*8)</f>
        <v>0</v>
      </c>
      <c r="G37" s="7">
        <v>0</v>
      </c>
      <c r="H37" s="23">
        <f>SUM(Oct!H37+G37)</f>
        <v>34203</v>
      </c>
      <c r="I37" s="24">
        <f aca="true" t="shared" si="2" ref="I37:I71">SUM(C37,E37,G37)</f>
        <v>0</v>
      </c>
      <c r="J37" s="23">
        <f t="shared" si="1"/>
        <v>53679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SUM(Oct!D38+C38*8)</f>
        <v>0</v>
      </c>
      <c r="E38" s="7">
        <v>0</v>
      </c>
      <c r="F38" s="23">
        <f>SUM(Oct!F38+E38*8)</f>
        <v>0</v>
      </c>
      <c r="G38" s="7">
        <v>0</v>
      </c>
      <c r="H38" s="23">
        <f>SUM(Oct!H38+G38)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898</v>
      </c>
      <c r="D39" s="23">
        <f>SUM(Oct!D39+C39*8)</f>
        <v>186934</v>
      </c>
      <c r="E39" s="7">
        <v>1038</v>
      </c>
      <c r="F39" s="23">
        <f>SUM(Oct!F39+E39*8)</f>
        <v>8304</v>
      </c>
      <c r="G39" s="7">
        <v>11988</v>
      </c>
      <c r="H39" s="23">
        <f>SUM(Oct!H39+G39)</f>
        <v>208847</v>
      </c>
      <c r="I39" s="23">
        <f t="shared" si="2"/>
        <v>13924</v>
      </c>
      <c r="J39" s="23">
        <f t="shared" si="1"/>
        <v>404085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SUM(Oct!D40+C40*8)</f>
        <v>0</v>
      </c>
      <c r="E40" s="7">
        <v>0</v>
      </c>
      <c r="F40" s="23">
        <f>SUM(Oct!F40+E40*8)</f>
        <v>0</v>
      </c>
      <c r="G40" s="7">
        <v>0</v>
      </c>
      <c r="H40" s="23">
        <f>SUM(Oct!H40+G40)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SUM(Oct!D41+C41*8)</f>
        <v>0</v>
      </c>
      <c r="E41" s="7">
        <v>0</v>
      </c>
      <c r="F41" s="23">
        <f>SUM(Oct!F41+E41*8)</f>
        <v>0</v>
      </c>
      <c r="G41" s="7">
        <v>0</v>
      </c>
      <c r="H41" s="23">
        <f>SUM(Oct!H41+G41)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810</v>
      </c>
      <c r="D42" s="23">
        <f>SUM(Oct!D42+C42*8)</f>
        <v>77328</v>
      </c>
      <c r="E42" s="7">
        <v>0</v>
      </c>
      <c r="F42" s="23">
        <f>SUM(Oct!F42+E42*8)</f>
        <v>0</v>
      </c>
      <c r="G42" s="7">
        <v>6480</v>
      </c>
      <c r="H42" s="23">
        <f>SUM(Oct!H42+G42)</f>
        <v>34118</v>
      </c>
      <c r="I42" s="24">
        <f t="shared" si="2"/>
        <v>7290</v>
      </c>
      <c r="J42" s="23">
        <f t="shared" si="1"/>
        <v>111446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SUM(Oct!D43+C43*8)</f>
        <v>22383</v>
      </c>
      <c r="E43" s="7">
        <v>0</v>
      </c>
      <c r="F43" s="23">
        <f>SUM(Oct!F43+E43*8)</f>
        <v>0</v>
      </c>
      <c r="G43" s="7">
        <v>0</v>
      </c>
      <c r="H43" s="23">
        <f>SUM(Oct!H43+G43)</f>
        <v>30798</v>
      </c>
      <c r="I43" s="24">
        <f t="shared" si="2"/>
        <v>0</v>
      </c>
      <c r="J43" s="23">
        <f t="shared" si="1"/>
        <v>53181</v>
      </c>
    </row>
    <row r="44" spans="1:10" s="10" customFormat="1" ht="15.75" customHeight="1">
      <c r="A44" s="8" t="s">
        <v>43</v>
      </c>
      <c r="B44" s="9" t="s">
        <v>20</v>
      </c>
      <c r="C44" s="7">
        <v>2816</v>
      </c>
      <c r="D44" s="23">
        <f>SUM(Oct!D44+C44*8)</f>
        <v>38944</v>
      </c>
      <c r="E44" s="7">
        <v>0</v>
      </c>
      <c r="F44" s="23">
        <f>SUM(Oct!F44+E44*8)</f>
        <v>0</v>
      </c>
      <c r="G44" s="7">
        <v>22528</v>
      </c>
      <c r="H44" s="23">
        <f>SUM(Oct!H44+G44)</f>
        <v>41658</v>
      </c>
      <c r="I44" s="23">
        <f t="shared" si="2"/>
        <v>25344</v>
      </c>
      <c r="J44" s="23">
        <f t="shared" si="1"/>
        <v>80602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SUM(Oct!D45+C45*8)</f>
        <v>0</v>
      </c>
      <c r="E45" s="7">
        <v>0</v>
      </c>
      <c r="F45" s="23">
        <f>SUM(Oct!F45+E45*8)</f>
        <v>0</v>
      </c>
      <c r="G45" s="7">
        <v>0</v>
      </c>
      <c r="H45" s="23">
        <f>SUM(Oct!H45+G45)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SUM(Oct!D46+C46*8)</f>
        <v>0</v>
      </c>
      <c r="E46" s="7">
        <v>0</v>
      </c>
      <c r="F46" s="23">
        <f>SUM(Oct!F46+E46*8)</f>
        <v>0</v>
      </c>
      <c r="G46" s="7">
        <v>0</v>
      </c>
      <c r="H46" s="23">
        <f>SUM(Oct!H46+G46)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3791</v>
      </c>
      <c r="D47" s="23">
        <f>SUM(Oct!D47+C47*8)</f>
        <v>121621</v>
      </c>
      <c r="E47" s="7">
        <v>0</v>
      </c>
      <c r="F47" s="23">
        <f>SUM(Oct!F47+E47*8)</f>
        <v>0</v>
      </c>
      <c r="G47" s="7">
        <v>9103</v>
      </c>
      <c r="H47" s="23">
        <f>SUM(Oct!H47+G47)</f>
        <v>132248</v>
      </c>
      <c r="I47" s="23">
        <f t="shared" si="2"/>
        <v>12894</v>
      </c>
      <c r="J47" s="23">
        <f t="shared" si="1"/>
        <v>253869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SUM(Oct!D48+C48*8)</f>
        <v>5240</v>
      </c>
      <c r="E48" s="7">
        <v>0</v>
      </c>
      <c r="F48" s="23">
        <f>SUM(Oct!F48+E48*8)</f>
        <v>0</v>
      </c>
      <c r="G48" s="7">
        <v>0</v>
      </c>
      <c r="H48" s="23">
        <f>SUM(Oct!H48+G48)</f>
        <v>2749</v>
      </c>
      <c r="I48" s="23">
        <f t="shared" si="2"/>
        <v>0</v>
      </c>
      <c r="J48" s="23">
        <f t="shared" si="1"/>
        <v>7989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SUM(Oct!D49+C49*8)</f>
        <v>30976</v>
      </c>
      <c r="E49" s="7">
        <v>0</v>
      </c>
      <c r="F49" s="23">
        <f>SUM(Oct!F49+E49*8)</f>
        <v>0</v>
      </c>
      <c r="G49" s="7">
        <v>0</v>
      </c>
      <c r="H49" s="23">
        <f>SUM(Oct!H49+G49)</f>
        <v>30835</v>
      </c>
      <c r="I49" s="24">
        <f t="shared" si="2"/>
        <v>0</v>
      </c>
      <c r="J49" s="23">
        <f t="shared" si="1"/>
        <v>61811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SUM(Oct!D50+C50*8)</f>
        <v>8520</v>
      </c>
      <c r="E50" s="7">
        <v>0</v>
      </c>
      <c r="F50" s="23">
        <f>SUM(Oct!F50+E50*8)</f>
        <v>0</v>
      </c>
      <c r="G50" s="7">
        <v>0</v>
      </c>
      <c r="H50" s="23">
        <f>SUM(Oct!H50+G50)</f>
        <v>3550</v>
      </c>
      <c r="I50" s="24">
        <f t="shared" si="2"/>
        <v>0</v>
      </c>
      <c r="J50" s="23">
        <f t="shared" si="1"/>
        <v>12070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3">
        <f>SUM(Oct!D51+C51*8)</f>
        <v>109396</v>
      </c>
      <c r="E51" s="7">
        <v>0</v>
      </c>
      <c r="F51" s="23">
        <f>SUM(Oct!F51+E51*8)</f>
        <v>0</v>
      </c>
      <c r="G51" s="7">
        <v>0</v>
      </c>
      <c r="H51" s="23">
        <f>SUM(Oct!H51+G51)</f>
        <v>116182</v>
      </c>
      <c r="I51" s="24">
        <f t="shared" si="2"/>
        <v>0</v>
      </c>
      <c r="J51" s="23">
        <f>SUM(D51+F51+H51)</f>
        <v>225578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SUM(Oct!D52+C52*8)</f>
        <v>0</v>
      </c>
      <c r="E52" s="7">
        <v>0</v>
      </c>
      <c r="F52" s="23">
        <f>SUM(Oct!F52+E52*8)</f>
        <v>0</v>
      </c>
      <c r="G52" s="7">
        <v>0</v>
      </c>
      <c r="H52" s="23">
        <f>SUM(Oct!H52+G52)</f>
        <v>0</v>
      </c>
      <c r="I52" s="24">
        <f t="shared" si="2"/>
        <v>0</v>
      </c>
      <c r="J52" s="23">
        <f t="shared" si="1"/>
        <v>0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SUM(Oct!D53+C53*8)</f>
        <v>0</v>
      </c>
      <c r="E53" s="7">
        <v>0</v>
      </c>
      <c r="F53" s="23">
        <f>SUM(Oct!F53+E53*8)</f>
        <v>0</v>
      </c>
      <c r="G53" s="7">
        <v>0</v>
      </c>
      <c r="H53" s="23">
        <f>SUM(Oct!H53+G53)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1629</v>
      </c>
      <c r="D54" s="23">
        <f>SUM(Oct!D54+C54*8)</f>
        <v>52277</v>
      </c>
      <c r="E54" s="7">
        <v>0</v>
      </c>
      <c r="F54" s="23">
        <f>SUM(Oct!F54+E54*8)</f>
        <v>0</v>
      </c>
      <c r="G54" s="7">
        <v>16777</v>
      </c>
      <c r="H54" s="23">
        <f>SUM(Oct!H54+G54)</f>
        <v>57171</v>
      </c>
      <c r="I54" s="24">
        <f t="shared" si="2"/>
        <v>18406</v>
      </c>
      <c r="J54" s="23">
        <f t="shared" si="1"/>
        <v>109448</v>
      </c>
    </row>
    <row r="55" spans="1:10" s="1" customFormat="1" ht="15.75" customHeight="1">
      <c r="A55" s="5" t="s">
        <v>67</v>
      </c>
      <c r="B55" s="6" t="s">
        <v>20</v>
      </c>
      <c r="C55" s="7">
        <v>157</v>
      </c>
      <c r="D55" s="23">
        <f>SUM(Oct!D55+C55*8)</f>
        <v>23309</v>
      </c>
      <c r="E55" s="7">
        <v>0</v>
      </c>
      <c r="F55" s="23">
        <f>SUM(Oct!F55+E55*8)</f>
        <v>0</v>
      </c>
      <c r="G55" s="7">
        <v>0</v>
      </c>
      <c r="H55" s="23">
        <f>SUM(Oct!H55+G55)</f>
        <v>24812</v>
      </c>
      <c r="I55" s="24">
        <f t="shared" si="2"/>
        <v>157</v>
      </c>
      <c r="J55" s="23">
        <f t="shared" si="1"/>
        <v>48121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SUM(Oct!D56+C56*8)</f>
        <v>0</v>
      </c>
      <c r="E56" s="7">
        <v>0</v>
      </c>
      <c r="F56" s="23">
        <f>SUM(Oct!F56+E56*8)</f>
        <v>0</v>
      </c>
      <c r="G56" s="7">
        <v>0</v>
      </c>
      <c r="H56" s="23">
        <f>SUM(Oct!H56+G56)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SUM(Oct!D57+C57*8)</f>
        <v>24425</v>
      </c>
      <c r="E57" s="7">
        <v>0</v>
      </c>
      <c r="F57" s="23">
        <f>SUM(Oct!F57+E57*8)</f>
        <v>0</v>
      </c>
      <c r="G57" s="7">
        <v>0</v>
      </c>
      <c r="H57" s="23">
        <f>SUM(Oct!H57+G57)</f>
        <v>42879</v>
      </c>
      <c r="I57" s="24">
        <f t="shared" si="2"/>
        <v>0</v>
      </c>
      <c r="J57" s="23">
        <f t="shared" si="1"/>
        <v>67304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SUM(Oct!D58+C58*8)</f>
        <v>2133</v>
      </c>
      <c r="E58" s="7">
        <v>0</v>
      </c>
      <c r="F58" s="23">
        <f>SUM(Oct!F58+E58*8)</f>
        <v>0</v>
      </c>
      <c r="G58" s="7">
        <v>0</v>
      </c>
      <c r="H58" s="23">
        <f>SUM(Oct!H58+G58)</f>
        <v>0</v>
      </c>
      <c r="I58" s="23">
        <f t="shared" si="2"/>
        <v>0</v>
      </c>
      <c r="J58" s="23">
        <f t="shared" si="1"/>
        <v>2133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SUM(Oct!D59+C59*8)</f>
        <v>23049</v>
      </c>
      <c r="E59" s="7">
        <v>0</v>
      </c>
      <c r="F59" s="23">
        <f>SUM(Oct!F59+E59*8)</f>
        <v>0</v>
      </c>
      <c r="G59" s="7">
        <v>0</v>
      </c>
      <c r="H59" s="23">
        <f>SUM(Oct!H59+G59)</f>
        <v>712</v>
      </c>
      <c r="I59" s="24">
        <f t="shared" si="2"/>
        <v>0</v>
      </c>
      <c r="J59" s="23">
        <f t="shared" si="1"/>
        <v>23761</v>
      </c>
    </row>
    <row r="60" spans="1:10" s="10" customFormat="1" ht="15.75" customHeight="1">
      <c r="A60" s="8" t="s">
        <v>72</v>
      </c>
      <c r="B60" s="9" t="s">
        <v>20</v>
      </c>
      <c r="C60" s="7">
        <v>3252</v>
      </c>
      <c r="D60" s="23">
        <f>SUM(Oct!D60+C60*8)</f>
        <v>185845</v>
      </c>
      <c r="E60" s="7">
        <v>0</v>
      </c>
      <c r="F60" s="23">
        <f>SUM(Oct!F60+E60*8)</f>
        <v>18038</v>
      </c>
      <c r="G60" s="7">
        <v>46219</v>
      </c>
      <c r="H60" s="23">
        <f>SUM(Oct!H60+G60)</f>
        <v>258503</v>
      </c>
      <c r="I60" s="23">
        <f t="shared" si="2"/>
        <v>49471</v>
      </c>
      <c r="J60" s="23">
        <f t="shared" si="1"/>
        <v>462386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SUM(Oct!D61+C61*8)</f>
        <v>0</v>
      </c>
      <c r="E61" s="7">
        <v>0</v>
      </c>
      <c r="F61" s="23">
        <f>SUM(Oct!F61+E61*8)</f>
        <v>0</v>
      </c>
      <c r="G61" s="7">
        <v>0</v>
      </c>
      <c r="H61" s="23">
        <f>SUM(Oct!H61+G61)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SUM(Oct!D62+C62*8)</f>
        <v>0</v>
      </c>
      <c r="E62" s="7">
        <v>0</v>
      </c>
      <c r="F62" s="23">
        <f>SUM(Oct!F62+E62*8)</f>
        <v>0</v>
      </c>
      <c r="G62" s="7">
        <v>0</v>
      </c>
      <c r="H62" s="23">
        <f>SUM(Oct!H62+G62)</f>
        <v>0</v>
      </c>
      <c r="I62" s="23">
        <f t="shared" si="2"/>
        <v>0</v>
      </c>
      <c r="J62" s="23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3">
        <f>SUM(Oct!D63+C63*8)</f>
        <v>13860</v>
      </c>
      <c r="E63" s="7">
        <v>0</v>
      </c>
      <c r="F63" s="23">
        <f>SUM(Oct!F63+E63*8)</f>
        <v>0</v>
      </c>
      <c r="G63" s="7">
        <v>0</v>
      </c>
      <c r="H63" s="23">
        <f>SUM(Oct!H63+G63)</f>
        <v>21883</v>
      </c>
      <c r="I63" s="24">
        <f t="shared" si="2"/>
        <v>0</v>
      </c>
      <c r="J63" s="23">
        <f t="shared" si="1"/>
        <v>35743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SUM(Oct!D64+C64*8)</f>
        <v>0</v>
      </c>
      <c r="E64" s="7">
        <v>0</v>
      </c>
      <c r="F64" s="23">
        <f>SUM(Oct!F64+E64*8)</f>
        <v>0</v>
      </c>
      <c r="G64" s="7">
        <v>0</v>
      </c>
      <c r="H64" s="23">
        <f>SUM(Oct!H64+G64)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SUM(Oct!D65+C65*8)</f>
        <v>0</v>
      </c>
      <c r="E65" s="7">
        <v>0</v>
      </c>
      <c r="F65" s="23">
        <f>SUM(Oct!F65+E65*8)</f>
        <v>0</v>
      </c>
      <c r="G65" s="7">
        <v>0</v>
      </c>
      <c r="H65" s="23">
        <f>SUM(Oct!H65+G65)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SUM(Oct!D66+C66*8)</f>
        <v>13473</v>
      </c>
      <c r="E66" s="7">
        <v>0</v>
      </c>
      <c r="F66" s="23">
        <f>SUM(Oct!F66+E66*8)</f>
        <v>0</v>
      </c>
      <c r="G66" s="7">
        <v>0</v>
      </c>
      <c r="H66" s="23">
        <f>SUM(Oct!H66+G66)</f>
        <v>9456</v>
      </c>
      <c r="I66" s="23">
        <f t="shared" si="2"/>
        <v>0</v>
      </c>
      <c r="J66" s="23">
        <f t="shared" si="1"/>
        <v>22929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SUM(Oct!D67+C67*8)</f>
        <v>0</v>
      </c>
      <c r="E67" s="7">
        <v>0</v>
      </c>
      <c r="F67" s="23">
        <f>SUM(Oct!F67+E67*8)</f>
        <v>0</v>
      </c>
      <c r="G67" s="7">
        <v>0</v>
      </c>
      <c r="H67" s="23">
        <f>SUM(Oct!H67+G67)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SUM(Oct!D68+C68*8)</f>
        <v>0</v>
      </c>
      <c r="E68" s="7">
        <v>0</v>
      </c>
      <c r="F68" s="23">
        <f>SUM(Oct!F68+E68*8)</f>
        <v>0</v>
      </c>
      <c r="G68" s="7">
        <v>0</v>
      </c>
      <c r="H68" s="23">
        <f>SUM(Oct!H68+G68)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SUM(Oct!D69+C69*8)</f>
        <v>36963</v>
      </c>
      <c r="E69" s="7">
        <v>0</v>
      </c>
      <c r="F69" s="23">
        <f>SUM(Oct!F69+E69*8)</f>
        <v>0</v>
      </c>
      <c r="G69" s="7">
        <v>0</v>
      </c>
      <c r="H69" s="23">
        <f>SUM(Oct!H69+G69)</f>
        <v>81059</v>
      </c>
      <c r="I69" s="23">
        <f t="shared" si="2"/>
        <v>0</v>
      </c>
      <c r="J69" s="23">
        <f t="shared" si="1"/>
        <v>118022</v>
      </c>
    </row>
    <row r="70" spans="1:10" s="10" customFormat="1" ht="15.75" customHeight="1">
      <c r="A70" s="8" t="s">
        <v>87</v>
      </c>
      <c r="B70" s="9" t="s">
        <v>20</v>
      </c>
      <c r="C70" s="7">
        <v>457</v>
      </c>
      <c r="D70" s="23">
        <f>SUM(Oct!D70+C70*8)</f>
        <v>16562</v>
      </c>
      <c r="E70" s="7">
        <v>0</v>
      </c>
      <c r="F70" s="23">
        <f>SUM(Oct!F70+E70*8)</f>
        <v>0</v>
      </c>
      <c r="G70" s="7">
        <v>3288</v>
      </c>
      <c r="H70" s="23">
        <f>SUM(Oct!H70+G70)</f>
        <v>11892</v>
      </c>
      <c r="I70" s="23">
        <f t="shared" si="2"/>
        <v>3745</v>
      </c>
      <c r="J70" s="23">
        <f>SUM(D70+F70+H70)</f>
        <v>28454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SUM(Oct!D71+C71*8)</f>
        <v>0</v>
      </c>
      <c r="E71" s="7">
        <v>0</v>
      </c>
      <c r="F71" s="23">
        <f>SUM(Oct!F71+E71*8)</f>
        <v>0</v>
      </c>
      <c r="G71" s="7">
        <v>0</v>
      </c>
      <c r="H71" s="23">
        <f>SUM(Oct!H71+G71)</f>
        <v>0</v>
      </c>
      <c r="I71" s="24">
        <f t="shared" si="2"/>
        <v>0</v>
      </c>
      <c r="J71" s="23">
        <f>SUM(D71+F71+H71)</f>
        <v>0</v>
      </c>
    </row>
    <row r="72" spans="1:10" s="3" customFormat="1" ht="21.75">
      <c r="A72" s="18" t="s">
        <v>125</v>
      </c>
      <c r="B72" s="2"/>
      <c r="C72" s="24">
        <f>SUM(C5:C31)</f>
        <v>4992</v>
      </c>
      <c r="D72" s="24">
        <f aca="true" t="shared" si="3" ref="D72:J72">SUM(D5:D31)</f>
        <v>553485</v>
      </c>
      <c r="E72" s="24">
        <f t="shared" si="3"/>
        <v>2356</v>
      </c>
      <c r="F72" s="24">
        <f t="shared" si="3"/>
        <v>38570</v>
      </c>
      <c r="G72" s="24">
        <f t="shared" si="3"/>
        <v>71032</v>
      </c>
      <c r="H72" s="24">
        <f t="shared" si="3"/>
        <v>701122</v>
      </c>
      <c r="I72" s="24">
        <f t="shared" si="3"/>
        <v>78380</v>
      </c>
      <c r="J72" s="24">
        <f t="shared" si="3"/>
        <v>1293177</v>
      </c>
    </row>
    <row r="73" spans="1:10" s="3" customFormat="1" ht="21.75">
      <c r="A73" s="18" t="s">
        <v>126</v>
      </c>
      <c r="B73" s="2"/>
      <c r="C73" s="24">
        <f>SUM(C32:C71)</f>
        <v>13810</v>
      </c>
      <c r="D73" s="24">
        <f aca="true" t="shared" si="4" ref="D73:J73">SUM(D32:D71)</f>
        <v>1091027</v>
      </c>
      <c r="E73" s="24">
        <f t="shared" si="4"/>
        <v>1038</v>
      </c>
      <c r="F73" s="24">
        <f t="shared" si="4"/>
        <v>26342</v>
      </c>
      <c r="G73" s="24">
        <f t="shared" si="4"/>
        <v>116383</v>
      </c>
      <c r="H73" s="24">
        <f t="shared" si="4"/>
        <v>1217556</v>
      </c>
      <c r="I73" s="24">
        <f t="shared" si="4"/>
        <v>131231</v>
      </c>
      <c r="J73" s="24">
        <f t="shared" si="4"/>
        <v>2334925</v>
      </c>
    </row>
    <row r="74" spans="1:10" s="3" customFormat="1" ht="15.75" customHeight="1">
      <c r="A74" s="16" t="s">
        <v>89</v>
      </c>
      <c r="B74" s="2"/>
      <c r="C74" s="24">
        <f>SUM(C72:C73)</f>
        <v>18802</v>
      </c>
      <c r="D74" s="24">
        <f aca="true" t="shared" si="5" ref="D74:J74">SUM(D72:D73)</f>
        <v>1644512</v>
      </c>
      <c r="E74" s="24">
        <f t="shared" si="5"/>
        <v>3394</v>
      </c>
      <c r="F74" s="24">
        <f t="shared" si="5"/>
        <v>64912</v>
      </c>
      <c r="G74" s="24">
        <f t="shared" si="5"/>
        <v>187415</v>
      </c>
      <c r="H74" s="24">
        <f t="shared" si="5"/>
        <v>1918678</v>
      </c>
      <c r="I74" s="24">
        <f t="shared" si="5"/>
        <v>209611</v>
      </c>
      <c r="J74" s="24">
        <f t="shared" si="5"/>
        <v>3628102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 sheet="1" objects="1" scenarios="1"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71" sqref="F71"/>
    </sheetView>
  </sheetViews>
  <sheetFormatPr defaultColWidth="9.140625" defaultRowHeight="12.75"/>
  <cols>
    <col min="1" max="1" width="17.710937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133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5</v>
      </c>
      <c r="D4" s="27" t="s">
        <v>11</v>
      </c>
      <c r="E4" s="4" t="s">
        <v>95</v>
      </c>
      <c r="F4" s="27" t="s">
        <v>14</v>
      </c>
      <c r="G4" s="4" t="s">
        <v>96</v>
      </c>
      <c r="H4" s="27" t="s">
        <v>90</v>
      </c>
      <c r="I4" s="27" t="s">
        <v>97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0</v>
      </c>
      <c r="D5" s="23">
        <f>SUM(Nov!D5+C5*7)</f>
        <v>13371</v>
      </c>
      <c r="E5" s="7">
        <v>0</v>
      </c>
      <c r="F5" s="23">
        <f>SUM(Nov!F5+E5*7)</f>
        <v>0</v>
      </c>
      <c r="G5" s="7">
        <v>0</v>
      </c>
      <c r="H5" s="23">
        <f>SUM(Nov!H5+G5)</f>
        <v>16187</v>
      </c>
      <c r="I5" s="23">
        <f aca="true" t="shared" si="0" ref="I5:I36">SUM(C5,E5,G5)</f>
        <v>0</v>
      </c>
      <c r="J5" s="23">
        <f>SUM(D5+F5+H5)</f>
        <v>29558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SUM(Nov!D6+C6*7)</f>
        <v>14291</v>
      </c>
      <c r="E6" s="7">
        <v>0</v>
      </c>
      <c r="F6" s="23">
        <f>SUM(Nov!F6+E6*7)</f>
        <v>0</v>
      </c>
      <c r="G6" s="7">
        <v>0</v>
      </c>
      <c r="H6" s="23">
        <f>SUM(Nov!H6+G6)</f>
        <v>53773</v>
      </c>
      <c r="I6" s="23">
        <f t="shared" si="0"/>
        <v>0</v>
      </c>
      <c r="J6" s="23">
        <f aca="true" t="shared" si="1" ref="J6:J69">SUM(D6+F6+H6)</f>
        <v>68064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3">
        <f>SUM(Nov!D7+C7*7)</f>
        <v>20223</v>
      </c>
      <c r="E7" s="7">
        <v>0</v>
      </c>
      <c r="F7" s="23">
        <f>SUM(Nov!F7+E7*7)</f>
        <v>0</v>
      </c>
      <c r="G7" s="7">
        <v>0</v>
      </c>
      <c r="H7" s="23">
        <f>SUM(Nov!H7+G7)</f>
        <v>6200</v>
      </c>
      <c r="I7" s="24">
        <f t="shared" si="0"/>
        <v>0</v>
      </c>
      <c r="J7" s="23">
        <f t="shared" si="1"/>
        <v>26423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SUM(Nov!D8+C8*7)</f>
        <v>0</v>
      </c>
      <c r="E8" s="7">
        <v>0</v>
      </c>
      <c r="F8" s="23">
        <f>SUM(Nov!F8+E8*7)</f>
        <v>0</v>
      </c>
      <c r="G8" s="7">
        <v>0</v>
      </c>
      <c r="H8" s="23">
        <f>SUM(Nov!H8+G8)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SUM(Nov!D9+C9*7)</f>
        <v>1548</v>
      </c>
      <c r="E9" s="7">
        <v>0</v>
      </c>
      <c r="F9" s="23">
        <f>SUM(Nov!F9+E9*7)</f>
        <v>0</v>
      </c>
      <c r="G9" s="7">
        <v>0</v>
      </c>
      <c r="H9" s="23">
        <f>SUM(Nov!H9+G9)</f>
        <v>2427</v>
      </c>
      <c r="I9" s="24">
        <f t="shared" si="0"/>
        <v>0</v>
      </c>
      <c r="J9" s="23">
        <f t="shared" si="1"/>
        <v>3975</v>
      </c>
    </row>
    <row r="10" spans="1:10" s="1" customFormat="1" ht="15.75" customHeight="1">
      <c r="A10" s="5" t="s">
        <v>30</v>
      </c>
      <c r="B10" s="6" t="s">
        <v>22</v>
      </c>
      <c r="C10" s="7">
        <v>0</v>
      </c>
      <c r="D10" s="23">
        <f>SUM(Nov!D10+C10*7)</f>
        <v>71031</v>
      </c>
      <c r="E10" s="7">
        <v>0</v>
      </c>
      <c r="F10" s="23">
        <f>SUM(Nov!F10+E10*7)</f>
        <v>10380</v>
      </c>
      <c r="G10" s="7">
        <v>0</v>
      </c>
      <c r="H10" s="23">
        <f>SUM(Nov!H10+G10)</f>
        <v>106079</v>
      </c>
      <c r="I10" s="24">
        <f t="shared" si="0"/>
        <v>0</v>
      </c>
      <c r="J10" s="23">
        <f t="shared" si="1"/>
        <v>187490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SUM(Nov!D11+C11*7)</f>
        <v>0</v>
      </c>
      <c r="E11" s="7">
        <v>0</v>
      </c>
      <c r="F11" s="23">
        <f>SUM(Nov!F11+E11*7)</f>
        <v>0</v>
      </c>
      <c r="G11" s="7">
        <v>0</v>
      </c>
      <c r="H11" s="23">
        <f>SUM(Nov!H11+G11)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SUM(Nov!D12+C12*7)</f>
        <v>4345</v>
      </c>
      <c r="E12" s="7">
        <v>0</v>
      </c>
      <c r="F12" s="23">
        <f>SUM(Nov!F12+E12*7)</f>
        <v>0</v>
      </c>
      <c r="G12" s="7">
        <v>0</v>
      </c>
      <c r="H12" s="23">
        <f>SUM(Nov!H12+G12)</f>
        <v>6661</v>
      </c>
      <c r="I12" s="23">
        <f t="shared" si="0"/>
        <v>0</v>
      </c>
      <c r="J12" s="23">
        <f t="shared" si="1"/>
        <v>11006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SUM(Nov!D13+C13*7)</f>
        <v>0</v>
      </c>
      <c r="E13" s="7">
        <v>0</v>
      </c>
      <c r="F13" s="23">
        <f>SUM(Nov!F13+E13*7)</f>
        <v>0</v>
      </c>
      <c r="G13" s="7">
        <v>0</v>
      </c>
      <c r="H13" s="23">
        <f>SUM(Nov!H13+G13)</f>
        <v>0</v>
      </c>
      <c r="I13" s="24">
        <f t="shared" si="0"/>
        <v>0</v>
      </c>
      <c r="J13" s="23">
        <f t="shared" si="1"/>
        <v>0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SUM(Nov!D14+C14*7)</f>
        <v>48243</v>
      </c>
      <c r="E14" s="7">
        <v>0</v>
      </c>
      <c r="F14" s="23">
        <f>SUM(Nov!F14+E14*7)</f>
        <v>0</v>
      </c>
      <c r="G14" s="7">
        <v>0</v>
      </c>
      <c r="H14" s="23">
        <f>SUM(Nov!H14+G14)</f>
        <v>32450</v>
      </c>
      <c r="I14" s="24">
        <f t="shared" si="0"/>
        <v>0</v>
      </c>
      <c r="J14" s="23">
        <f t="shared" si="1"/>
        <v>80693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SUM(Nov!D15+C15*7)</f>
        <v>0</v>
      </c>
      <c r="E15" s="7">
        <v>0</v>
      </c>
      <c r="F15" s="23">
        <f>SUM(Nov!F15+E15*7)</f>
        <v>0</v>
      </c>
      <c r="G15" s="7">
        <v>0</v>
      </c>
      <c r="H15" s="23">
        <f>SUM(Nov!H15+G15)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5443</v>
      </c>
      <c r="D16" s="23">
        <f>SUM(Nov!D16+C16*7)</f>
        <v>274662</v>
      </c>
      <c r="E16" s="7">
        <v>0</v>
      </c>
      <c r="F16" s="23">
        <f>SUM(Nov!F16+E16*7)</f>
        <v>28190</v>
      </c>
      <c r="G16" s="7">
        <v>143443</v>
      </c>
      <c r="H16" s="23">
        <f>SUM(Nov!H16+G16)</f>
        <v>424611</v>
      </c>
      <c r="I16" s="24">
        <f t="shared" si="0"/>
        <v>148886</v>
      </c>
      <c r="J16" s="23">
        <f t="shared" si="1"/>
        <v>727463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3">
        <f>SUM(Nov!D17+C17*7)</f>
        <v>0</v>
      </c>
      <c r="E17" s="7">
        <v>0</v>
      </c>
      <c r="F17" s="23">
        <f>SUM(Nov!F17+E17*7)</f>
        <v>0</v>
      </c>
      <c r="G17" s="7">
        <v>0</v>
      </c>
      <c r="H17" s="23">
        <f>SUM(Nov!H17+G17)</f>
        <v>0</v>
      </c>
      <c r="I17" s="24">
        <f t="shared" si="0"/>
        <v>0</v>
      </c>
      <c r="J17" s="23">
        <f t="shared" si="1"/>
        <v>0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SUM(Nov!D18+C18*7)</f>
        <v>0</v>
      </c>
      <c r="E18" s="7">
        <v>0</v>
      </c>
      <c r="F18" s="23">
        <f>SUM(Nov!F18+E18*7)</f>
        <v>0</v>
      </c>
      <c r="G18" s="7">
        <v>0</v>
      </c>
      <c r="H18" s="23">
        <f>SUM(Nov!H18+G18)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SUM(Nov!D19+C19*7)</f>
        <v>0</v>
      </c>
      <c r="E19" s="7">
        <v>0</v>
      </c>
      <c r="F19" s="23">
        <f>SUM(Nov!F19+E19*7)</f>
        <v>0</v>
      </c>
      <c r="G19" s="7">
        <v>0</v>
      </c>
      <c r="H19" s="23">
        <f>SUM(Nov!H19+G19)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SUM(Nov!D20+C20*7)</f>
        <v>0</v>
      </c>
      <c r="E20" s="7">
        <v>0</v>
      </c>
      <c r="F20" s="23">
        <f>SUM(Nov!F20+E20*7)</f>
        <v>0</v>
      </c>
      <c r="G20" s="7">
        <v>0</v>
      </c>
      <c r="H20" s="23">
        <f>SUM(Nov!H20+G20)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SUM(Nov!D21+C21*7)</f>
        <v>0</v>
      </c>
      <c r="E21" s="7">
        <v>0</v>
      </c>
      <c r="F21" s="23">
        <f>SUM(Nov!F21+E21*7)</f>
        <v>0</v>
      </c>
      <c r="G21" s="7">
        <v>0</v>
      </c>
      <c r="H21" s="23">
        <f>SUM(Nov!H21+G21)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130</v>
      </c>
      <c r="D22" s="23">
        <f>SUM(Nov!D22+C22*7)</f>
        <v>910</v>
      </c>
      <c r="E22" s="7">
        <v>0</v>
      </c>
      <c r="F22" s="23">
        <f>SUM(Nov!F22+E22*7)</f>
        <v>0</v>
      </c>
      <c r="G22" s="7">
        <v>130</v>
      </c>
      <c r="H22" s="23">
        <f>SUM(Nov!H22+G22)</f>
        <v>130</v>
      </c>
      <c r="I22" s="24">
        <f t="shared" si="0"/>
        <v>260</v>
      </c>
      <c r="J22" s="23">
        <f t="shared" si="1"/>
        <v>1040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SUM(Nov!D23+C23*7)</f>
        <v>0</v>
      </c>
      <c r="E23" s="7">
        <v>0</v>
      </c>
      <c r="F23" s="23">
        <f>SUM(Nov!F23+E23*7)</f>
        <v>0</v>
      </c>
      <c r="G23" s="7">
        <v>0</v>
      </c>
      <c r="H23" s="23">
        <f>SUM(Nov!H23+G23)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258</v>
      </c>
      <c r="D24" s="23">
        <f>SUM(Nov!D24+C24*7)</f>
        <v>17228</v>
      </c>
      <c r="E24" s="7">
        <v>0</v>
      </c>
      <c r="F24" s="23">
        <f>SUM(Nov!F24+E24*7)</f>
        <v>0</v>
      </c>
      <c r="G24" s="7">
        <v>3562</v>
      </c>
      <c r="H24" s="23">
        <f>SUM(Nov!H24+G24)</f>
        <v>37303</v>
      </c>
      <c r="I24" s="23">
        <f t="shared" si="0"/>
        <v>3820</v>
      </c>
      <c r="J24" s="23">
        <f t="shared" si="1"/>
        <v>54531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SUM(Nov!D25+C25*7)</f>
        <v>23528</v>
      </c>
      <c r="E25" s="7">
        <v>0</v>
      </c>
      <c r="F25" s="23">
        <f>SUM(Nov!F25+E25*7)</f>
        <v>0</v>
      </c>
      <c r="G25" s="7">
        <v>0</v>
      </c>
      <c r="H25" s="23">
        <f>SUM(Nov!H25+G25)</f>
        <v>35473</v>
      </c>
      <c r="I25" s="24">
        <f t="shared" si="0"/>
        <v>0</v>
      </c>
      <c r="J25" s="23">
        <f t="shared" si="1"/>
        <v>59001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SUM(Nov!D26+C26*7)</f>
        <v>54296</v>
      </c>
      <c r="E26" s="7">
        <v>0</v>
      </c>
      <c r="F26" s="23">
        <f>SUM(Nov!F26+E26*7)</f>
        <v>0</v>
      </c>
      <c r="G26" s="7">
        <v>0</v>
      </c>
      <c r="H26" s="23">
        <f>SUM(Nov!H26+G26)</f>
        <v>54988</v>
      </c>
      <c r="I26" s="24">
        <f t="shared" si="0"/>
        <v>0</v>
      </c>
      <c r="J26" s="23">
        <f t="shared" si="1"/>
        <v>109284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SUM(Nov!D27+C27*7)</f>
        <v>0</v>
      </c>
      <c r="E27" s="7">
        <v>0</v>
      </c>
      <c r="F27" s="23">
        <f>SUM(Nov!F27+E27*7)</f>
        <v>0</v>
      </c>
      <c r="G27" s="7">
        <v>0</v>
      </c>
      <c r="H27" s="23">
        <f>SUM(Nov!H27+G27)</f>
        <v>0</v>
      </c>
      <c r="I27" s="24">
        <f t="shared" si="0"/>
        <v>0</v>
      </c>
      <c r="J27" s="23">
        <f t="shared" si="1"/>
        <v>0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SUM(Nov!D28+C28*7)</f>
        <v>13527</v>
      </c>
      <c r="E28" s="7">
        <v>0</v>
      </c>
      <c r="F28" s="23">
        <f>SUM(Nov!F28+E28*7)</f>
        <v>0</v>
      </c>
      <c r="G28" s="7">
        <v>0</v>
      </c>
      <c r="H28" s="23">
        <f>SUM(Nov!H28+G28)</f>
        <v>13542</v>
      </c>
      <c r="I28" s="24">
        <f t="shared" si="0"/>
        <v>0</v>
      </c>
      <c r="J28" s="23">
        <f t="shared" si="1"/>
        <v>27069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SUM(Nov!D29+C29*7)</f>
        <v>22344</v>
      </c>
      <c r="E29" s="7">
        <v>0</v>
      </c>
      <c r="F29" s="23">
        <f>SUM(Nov!F29+E29*7)</f>
        <v>0</v>
      </c>
      <c r="G29" s="7">
        <v>0</v>
      </c>
      <c r="H29" s="23">
        <f>SUM(Nov!H29+G29)</f>
        <v>21255</v>
      </c>
      <c r="I29" s="24">
        <f t="shared" si="0"/>
        <v>0</v>
      </c>
      <c r="J29" s="23">
        <f t="shared" si="1"/>
        <v>43599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SUM(Nov!D30+C30*7)</f>
        <v>3555</v>
      </c>
      <c r="E30" s="7">
        <v>0</v>
      </c>
      <c r="F30" s="23">
        <f>SUM(Nov!F30+E30*7)</f>
        <v>0</v>
      </c>
      <c r="G30" s="7">
        <v>0</v>
      </c>
      <c r="H30" s="23">
        <f>SUM(Nov!H30+G30)</f>
        <v>8554</v>
      </c>
      <c r="I30" s="24">
        <f t="shared" si="0"/>
        <v>0</v>
      </c>
      <c r="J30" s="23">
        <f t="shared" si="1"/>
        <v>12109</v>
      </c>
    </row>
    <row r="31" spans="1:10" s="10" customFormat="1" ht="15.75" customHeight="1">
      <c r="A31" s="8" t="s">
        <v>86</v>
      </c>
      <c r="B31" s="9" t="s">
        <v>22</v>
      </c>
      <c r="C31" s="7">
        <v>0</v>
      </c>
      <c r="D31" s="23">
        <f>SUM(Nov!D31+C31*7)</f>
        <v>11200</v>
      </c>
      <c r="E31" s="7">
        <v>0</v>
      </c>
      <c r="F31" s="23">
        <f>SUM(Nov!F31+E31*7)</f>
        <v>0</v>
      </c>
      <c r="G31" s="7">
        <v>0</v>
      </c>
      <c r="H31" s="23">
        <f>SUM(Nov!H31+G31)</f>
        <v>28624</v>
      </c>
      <c r="I31" s="23">
        <f t="shared" si="0"/>
        <v>0</v>
      </c>
      <c r="J31" s="23">
        <f t="shared" si="1"/>
        <v>39824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SUM(Nov!D32+C32*7)</f>
        <v>0</v>
      </c>
      <c r="E32" s="7">
        <v>0</v>
      </c>
      <c r="F32" s="23">
        <f>SUM(Nov!F32+E32*7)</f>
        <v>0</v>
      </c>
      <c r="G32" s="7">
        <v>0</v>
      </c>
      <c r="H32" s="23">
        <f>SUM(Nov!H32+G32)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SUM(Nov!D33+C33*7)</f>
        <v>12258</v>
      </c>
      <c r="E33" s="7">
        <v>0</v>
      </c>
      <c r="F33" s="23">
        <f>SUM(Nov!F33+E33*7)</f>
        <v>0</v>
      </c>
      <c r="G33" s="7">
        <v>0</v>
      </c>
      <c r="H33" s="23">
        <f>SUM(Nov!H33+G33)</f>
        <v>16278</v>
      </c>
      <c r="I33" s="24">
        <f t="shared" si="0"/>
        <v>0</v>
      </c>
      <c r="J33" s="23">
        <f t="shared" si="1"/>
        <v>28536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SUM(Nov!D34+C34*7)</f>
        <v>1143</v>
      </c>
      <c r="E34" s="7">
        <v>0</v>
      </c>
      <c r="F34" s="23">
        <f>SUM(Nov!F34+E34*7)</f>
        <v>0</v>
      </c>
      <c r="G34" s="7">
        <v>0</v>
      </c>
      <c r="H34" s="23">
        <f>SUM(Nov!H34+G34)</f>
        <v>1667</v>
      </c>
      <c r="I34" s="24">
        <f t="shared" si="0"/>
        <v>0</v>
      </c>
      <c r="J34" s="23">
        <f t="shared" si="1"/>
        <v>2810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SUM(Nov!D35+C35*7)</f>
        <v>64912</v>
      </c>
      <c r="E35" s="7">
        <v>0</v>
      </c>
      <c r="F35" s="23">
        <f>SUM(Nov!F35+E35*7)</f>
        <v>0</v>
      </c>
      <c r="G35" s="7">
        <v>0</v>
      </c>
      <c r="H35" s="23">
        <f>SUM(Nov!H35+G35)</f>
        <v>56056</v>
      </c>
      <c r="I35" s="24">
        <f t="shared" si="0"/>
        <v>0</v>
      </c>
      <c r="J35" s="23">
        <f t="shared" si="1"/>
        <v>120968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SUM(Nov!D36+C36*7)</f>
        <v>0</v>
      </c>
      <c r="E36" s="7">
        <v>0</v>
      </c>
      <c r="F36" s="23">
        <f>SUM(Nov!F36+E36*7)</f>
        <v>0</v>
      </c>
      <c r="G36" s="7">
        <v>0</v>
      </c>
      <c r="H36" s="23">
        <f>SUM(Nov!H36+G36)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SUM(Nov!D37+C37*7)</f>
        <v>19476</v>
      </c>
      <c r="E37" s="7">
        <v>0</v>
      </c>
      <c r="F37" s="23">
        <f>SUM(Nov!F37+E37*7)</f>
        <v>0</v>
      </c>
      <c r="G37" s="7">
        <v>0</v>
      </c>
      <c r="H37" s="23">
        <f>SUM(Nov!H37+G37)</f>
        <v>34203</v>
      </c>
      <c r="I37" s="24">
        <f aca="true" t="shared" si="2" ref="I37:I71">SUM(C37,E37,G37)</f>
        <v>0</v>
      </c>
      <c r="J37" s="23">
        <f t="shared" si="1"/>
        <v>53679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SUM(Nov!D38+C38*7)</f>
        <v>0</v>
      </c>
      <c r="E38" s="7">
        <v>0</v>
      </c>
      <c r="F38" s="23">
        <f>SUM(Nov!F38+E38*7)</f>
        <v>0</v>
      </c>
      <c r="G38" s="7">
        <v>0</v>
      </c>
      <c r="H38" s="23">
        <f>SUM(Nov!H38+G38)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0</v>
      </c>
      <c r="D39" s="23">
        <f>SUM(Nov!D39+C39*7)</f>
        <v>186934</v>
      </c>
      <c r="E39" s="7">
        <v>1054</v>
      </c>
      <c r="F39" s="23">
        <f>SUM(Nov!F39+E39*7)</f>
        <v>15682</v>
      </c>
      <c r="G39" s="7">
        <v>6228</v>
      </c>
      <c r="H39" s="23">
        <f>SUM(Nov!H39+G39)</f>
        <v>215075</v>
      </c>
      <c r="I39" s="23">
        <f t="shared" si="2"/>
        <v>7282</v>
      </c>
      <c r="J39" s="23">
        <f t="shared" si="1"/>
        <v>417691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SUM(Nov!D40+C40*7)</f>
        <v>0</v>
      </c>
      <c r="E40" s="7">
        <v>0</v>
      </c>
      <c r="F40" s="23">
        <f>SUM(Nov!F40+E40*7)</f>
        <v>0</v>
      </c>
      <c r="G40" s="7">
        <v>0</v>
      </c>
      <c r="H40" s="23">
        <f>SUM(Nov!H40+G40)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SUM(Nov!D41+C41*7)</f>
        <v>0</v>
      </c>
      <c r="E41" s="7">
        <v>0</v>
      </c>
      <c r="F41" s="23">
        <f>SUM(Nov!F41+E41*7)</f>
        <v>0</v>
      </c>
      <c r="G41" s="7">
        <v>0</v>
      </c>
      <c r="H41" s="23">
        <f>SUM(Nov!H41+G41)</f>
        <v>0</v>
      </c>
      <c r="I41" s="23">
        <f t="shared" si="2"/>
        <v>0</v>
      </c>
      <c r="J41" s="23">
        <f t="shared" si="1"/>
        <v>0</v>
      </c>
    </row>
    <row r="42" spans="1:10" s="1" customFormat="1" ht="15.75" customHeight="1">
      <c r="A42" s="5" t="s">
        <v>41</v>
      </c>
      <c r="B42" s="6" t="s">
        <v>20</v>
      </c>
      <c r="C42" s="7">
        <v>698</v>
      </c>
      <c r="D42" s="23">
        <f>SUM(Nov!D42+C42*7)</f>
        <v>82214</v>
      </c>
      <c r="E42" s="7">
        <v>0</v>
      </c>
      <c r="F42" s="23">
        <f>SUM(Nov!F42+E42*7)</f>
        <v>0</v>
      </c>
      <c r="G42" s="7">
        <v>8564</v>
      </c>
      <c r="H42" s="23">
        <f>SUM(Nov!H42+G42)</f>
        <v>42682</v>
      </c>
      <c r="I42" s="24">
        <f t="shared" si="2"/>
        <v>9262</v>
      </c>
      <c r="J42" s="23">
        <f t="shared" si="1"/>
        <v>124896</v>
      </c>
    </row>
    <row r="43" spans="1:10" s="1" customFormat="1" ht="15.75" customHeight="1">
      <c r="A43" s="5" t="s">
        <v>42</v>
      </c>
      <c r="B43" s="6" t="s">
        <v>20</v>
      </c>
      <c r="C43" s="7">
        <v>1972</v>
      </c>
      <c r="D43" s="23">
        <f>SUM(Nov!D43+C43*7)</f>
        <v>36187</v>
      </c>
      <c r="E43" s="7">
        <v>0</v>
      </c>
      <c r="F43" s="23">
        <f>SUM(Nov!F43+E43*7)</f>
        <v>0</v>
      </c>
      <c r="G43" s="7">
        <v>22704</v>
      </c>
      <c r="H43" s="23">
        <f>SUM(Nov!H43+G43)</f>
        <v>53502</v>
      </c>
      <c r="I43" s="24">
        <f t="shared" si="2"/>
        <v>24676</v>
      </c>
      <c r="J43" s="23">
        <f t="shared" si="1"/>
        <v>89689</v>
      </c>
    </row>
    <row r="44" spans="1:10" s="10" customFormat="1" ht="15.75" customHeight="1">
      <c r="A44" s="8" t="s">
        <v>43</v>
      </c>
      <c r="B44" s="9" t="s">
        <v>20</v>
      </c>
      <c r="C44" s="7">
        <v>129</v>
      </c>
      <c r="D44" s="23">
        <f>SUM(Nov!D44+C44*7)</f>
        <v>39847</v>
      </c>
      <c r="E44" s="7">
        <v>0</v>
      </c>
      <c r="F44" s="23">
        <f>SUM(Nov!F44+E44*7)</f>
        <v>0</v>
      </c>
      <c r="G44" s="7">
        <v>2181</v>
      </c>
      <c r="H44" s="23">
        <f>SUM(Nov!H44+G44)</f>
        <v>43839</v>
      </c>
      <c r="I44" s="23">
        <f t="shared" si="2"/>
        <v>2310</v>
      </c>
      <c r="J44" s="23">
        <f t="shared" si="1"/>
        <v>83686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SUM(Nov!D45+C45*7)</f>
        <v>0</v>
      </c>
      <c r="E45" s="7">
        <v>0</v>
      </c>
      <c r="F45" s="23">
        <f>SUM(Nov!F45+E45*7)</f>
        <v>0</v>
      </c>
      <c r="G45" s="7">
        <v>0</v>
      </c>
      <c r="H45" s="23">
        <f>SUM(Nov!H45+G45)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SUM(Nov!D46+C46*7)</f>
        <v>0</v>
      </c>
      <c r="E46" s="7">
        <v>0</v>
      </c>
      <c r="F46" s="23">
        <f>SUM(Nov!F46+E46*7)</f>
        <v>0</v>
      </c>
      <c r="G46" s="7">
        <v>0</v>
      </c>
      <c r="H46" s="23">
        <f>SUM(Nov!H46+G46)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1520</v>
      </c>
      <c r="D47" s="23">
        <f>SUM(Nov!D47+C47*7)</f>
        <v>132261</v>
      </c>
      <c r="E47" s="7">
        <v>0</v>
      </c>
      <c r="F47" s="23">
        <f>SUM(Nov!F47+E47*7)</f>
        <v>0</v>
      </c>
      <c r="G47" s="7">
        <v>15804</v>
      </c>
      <c r="H47" s="23">
        <f>SUM(Nov!H47+G47)</f>
        <v>148052</v>
      </c>
      <c r="I47" s="23">
        <f t="shared" si="2"/>
        <v>17324</v>
      </c>
      <c r="J47" s="23">
        <f t="shared" si="1"/>
        <v>280313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SUM(Nov!D48+C48*7)</f>
        <v>5240</v>
      </c>
      <c r="E48" s="7">
        <v>0</v>
      </c>
      <c r="F48" s="23">
        <f>SUM(Nov!F48+E48*7)</f>
        <v>0</v>
      </c>
      <c r="G48" s="7">
        <v>0</v>
      </c>
      <c r="H48" s="23">
        <f>SUM(Nov!H48+G48)</f>
        <v>2749</v>
      </c>
      <c r="I48" s="23">
        <f t="shared" si="2"/>
        <v>0</v>
      </c>
      <c r="J48" s="23">
        <f t="shared" si="1"/>
        <v>7989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SUM(Nov!D49+C49*7)</f>
        <v>30976</v>
      </c>
      <c r="E49" s="7">
        <v>0</v>
      </c>
      <c r="F49" s="23">
        <f>SUM(Nov!F49+E49*7)</f>
        <v>0</v>
      </c>
      <c r="G49" s="7">
        <v>0</v>
      </c>
      <c r="H49" s="23">
        <f>SUM(Nov!H49+G49)</f>
        <v>30835</v>
      </c>
      <c r="I49" s="24">
        <f t="shared" si="2"/>
        <v>0</v>
      </c>
      <c r="J49" s="23">
        <f t="shared" si="1"/>
        <v>61811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SUM(Nov!D50+C50*7)</f>
        <v>8520</v>
      </c>
      <c r="E50" s="7">
        <v>0</v>
      </c>
      <c r="F50" s="23">
        <f>SUM(Nov!F50+E50*7)</f>
        <v>0</v>
      </c>
      <c r="G50" s="7">
        <v>0</v>
      </c>
      <c r="H50" s="23">
        <f>SUM(Nov!H50+G50)</f>
        <v>3550</v>
      </c>
      <c r="I50" s="24">
        <f t="shared" si="2"/>
        <v>0</v>
      </c>
      <c r="J50" s="23">
        <f t="shared" si="1"/>
        <v>12070</v>
      </c>
    </row>
    <row r="51" spans="1:10" s="1" customFormat="1" ht="15.75" customHeight="1">
      <c r="A51" s="5" t="s">
        <v>60</v>
      </c>
      <c r="B51" s="6" t="s">
        <v>20</v>
      </c>
      <c r="C51" s="7">
        <v>1790</v>
      </c>
      <c r="D51" s="23">
        <f>SUM(Nov!D51+C51*7)</f>
        <v>121926</v>
      </c>
      <c r="E51" s="7">
        <v>0</v>
      </c>
      <c r="F51" s="23">
        <f>SUM(Nov!F51+E51*7)</f>
        <v>0</v>
      </c>
      <c r="G51" s="7">
        <v>22287</v>
      </c>
      <c r="H51" s="23">
        <f>SUM(Nov!H51+G51)</f>
        <v>138469</v>
      </c>
      <c r="I51" s="24">
        <f t="shared" si="2"/>
        <v>24077</v>
      </c>
      <c r="J51" s="23">
        <f t="shared" si="1"/>
        <v>260395</v>
      </c>
    </row>
    <row r="52" spans="1:10" s="1" customFormat="1" ht="15.75" customHeight="1">
      <c r="A52" s="5" t="s">
        <v>61</v>
      </c>
      <c r="B52" s="6" t="s">
        <v>20</v>
      </c>
      <c r="C52" s="7">
        <v>336</v>
      </c>
      <c r="D52" s="23">
        <f>SUM(Nov!D52+C52*7)</f>
        <v>2352</v>
      </c>
      <c r="E52" s="7">
        <v>0</v>
      </c>
      <c r="F52" s="23">
        <f>SUM(Nov!F52+E52*7)</f>
        <v>0</v>
      </c>
      <c r="G52" s="7">
        <v>672</v>
      </c>
      <c r="H52" s="23">
        <f>SUM(Nov!H52+G52)</f>
        <v>672</v>
      </c>
      <c r="I52" s="24">
        <f t="shared" si="2"/>
        <v>1008</v>
      </c>
      <c r="J52" s="23">
        <f t="shared" si="1"/>
        <v>3024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SUM(Nov!D53+C53*7)</f>
        <v>0</v>
      </c>
      <c r="E53" s="7">
        <v>0</v>
      </c>
      <c r="F53" s="23">
        <f>SUM(Nov!F53+E53*7)</f>
        <v>0</v>
      </c>
      <c r="G53" s="7">
        <v>0</v>
      </c>
      <c r="H53" s="23">
        <f>SUM(Nov!H53+G53)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560</v>
      </c>
      <c r="D54" s="23">
        <f>SUM(Nov!D54+C54*7)</f>
        <v>56197</v>
      </c>
      <c r="E54" s="7">
        <v>0</v>
      </c>
      <c r="F54" s="23">
        <f>SUM(Nov!F54+E54*7)</f>
        <v>0</v>
      </c>
      <c r="G54" s="7">
        <v>0</v>
      </c>
      <c r="H54" s="23">
        <f>SUM(Nov!H54+G54)</f>
        <v>57171</v>
      </c>
      <c r="I54" s="24">
        <f t="shared" si="2"/>
        <v>560</v>
      </c>
      <c r="J54" s="23">
        <f t="shared" si="1"/>
        <v>113368</v>
      </c>
    </row>
    <row r="55" spans="1:10" s="1" customFormat="1" ht="15.75" customHeight="1">
      <c r="A55" s="5" t="s">
        <v>67</v>
      </c>
      <c r="B55" s="6" t="s">
        <v>20</v>
      </c>
      <c r="C55" s="7">
        <v>663</v>
      </c>
      <c r="D55" s="23">
        <f>SUM(Nov!D55+C55*7)</f>
        <v>27950</v>
      </c>
      <c r="E55" s="7">
        <v>0</v>
      </c>
      <c r="F55" s="23">
        <f>SUM(Nov!F55+E55*7)</f>
        <v>0</v>
      </c>
      <c r="G55" s="7">
        <v>15004</v>
      </c>
      <c r="H55" s="23">
        <f>SUM(Nov!H55+G55)</f>
        <v>39816</v>
      </c>
      <c r="I55" s="24">
        <f t="shared" si="2"/>
        <v>15667</v>
      </c>
      <c r="J55" s="23">
        <f t="shared" si="1"/>
        <v>67766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SUM(Nov!D56+C56*7)</f>
        <v>0</v>
      </c>
      <c r="E56" s="7">
        <v>0</v>
      </c>
      <c r="F56" s="23">
        <f>SUM(Nov!F56+E56*7)</f>
        <v>0</v>
      </c>
      <c r="G56" s="7">
        <v>0</v>
      </c>
      <c r="H56" s="23">
        <f>SUM(Nov!H56+G56)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258</v>
      </c>
      <c r="D57" s="23">
        <f>SUM(Nov!D57+C57*7)</f>
        <v>26231</v>
      </c>
      <c r="E57" s="7">
        <v>0</v>
      </c>
      <c r="F57" s="23">
        <f>SUM(Nov!F57+E57*7)</f>
        <v>0</v>
      </c>
      <c r="G57" s="7">
        <v>1275</v>
      </c>
      <c r="H57" s="23">
        <f>SUM(Nov!H57+G57)</f>
        <v>44154</v>
      </c>
      <c r="I57" s="24">
        <f t="shared" si="2"/>
        <v>1533</v>
      </c>
      <c r="J57" s="23">
        <f t="shared" si="1"/>
        <v>70385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SUM(Nov!D58+C58*7)</f>
        <v>2133</v>
      </c>
      <c r="E58" s="7">
        <v>0</v>
      </c>
      <c r="F58" s="23">
        <f>SUM(Nov!F58+E58*7)</f>
        <v>0</v>
      </c>
      <c r="G58" s="7">
        <v>0</v>
      </c>
      <c r="H58" s="23">
        <f>SUM(Nov!H58+G58)</f>
        <v>0</v>
      </c>
      <c r="I58" s="23">
        <f t="shared" si="2"/>
        <v>0</v>
      </c>
      <c r="J58" s="23">
        <f t="shared" si="1"/>
        <v>2133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SUM(Nov!D59+C59*7)</f>
        <v>23049</v>
      </c>
      <c r="E59" s="7">
        <v>0</v>
      </c>
      <c r="F59" s="23">
        <f>SUM(Nov!F59+E59*7)</f>
        <v>0</v>
      </c>
      <c r="G59" s="7">
        <v>0</v>
      </c>
      <c r="H59" s="23">
        <f>SUM(Nov!H59+G59)</f>
        <v>712</v>
      </c>
      <c r="I59" s="24">
        <f t="shared" si="2"/>
        <v>0</v>
      </c>
      <c r="J59" s="23">
        <f t="shared" si="1"/>
        <v>23761</v>
      </c>
    </row>
    <row r="60" spans="1:10" s="10" customFormat="1" ht="15.75" customHeight="1">
      <c r="A60" s="8" t="s">
        <v>72</v>
      </c>
      <c r="B60" s="9" t="s">
        <v>20</v>
      </c>
      <c r="C60" s="7">
        <v>3509</v>
      </c>
      <c r="D60" s="23">
        <f>SUM(Nov!D60+C60*7)</f>
        <v>210408</v>
      </c>
      <c r="E60" s="7">
        <v>2418</v>
      </c>
      <c r="F60" s="23">
        <f>SUM(Nov!F60+E60*7)</f>
        <v>34964</v>
      </c>
      <c r="G60" s="7">
        <v>14320</v>
      </c>
      <c r="H60" s="23">
        <f>SUM(Nov!H60+G60)</f>
        <v>272823</v>
      </c>
      <c r="I60" s="23">
        <f t="shared" si="2"/>
        <v>20247</v>
      </c>
      <c r="J60" s="23">
        <f t="shared" si="1"/>
        <v>518195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SUM(Nov!D61+C61*7)</f>
        <v>0</v>
      </c>
      <c r="E61" s="7">
        <v>0</v>
      </c>
      <c r="F61" s="23">
        <f>SUM(Nov!F61+E61*7)</f>
        <v>0</v>
      </c>
      <c r="G61" s="7">
        <v>0</v>
      </c>
      <c r="H61" s="23">
        <f>SUM(Nov!H61+G61)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SUM(Nov!D62+C62*7)</f>
        <v>0</v>
      </c>
      <c r="E62" s="7">
        <v>0</v>
      </c>
      <c r="F62" s="23">
        <f>SUM(Nov!F62+E62*7)</f>
        <v>0</v>
      </c>
      <c r="G62" s="7">
        <v>0</v>
      </c>
      <c r="H62" s="23">
        <f>SUM(Nov!H62+G62)</f>
        <v>0</v>
      </c>
      <c r="I62" s="23">
        <f t="shared" si="2"/>
        <v>0</v>
      </c>
      <c r="J62" s="23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3">
        <f>SUM(Nov!D63+C63*7)</f>
        <v>13860</v>
      </c>
      <c r="E63" s="7">
        <v>0</v>
      </c>
      <c r="F63" s="23">
        <f>SUM(Nov!F63+E63*7)</f>
        <v>0</v>
      </c>
      <c r="G63" s="7">
        <v>0</v>
      </c>
      <c r="H63" s="23">
        <f>SUM(Nov!H63+G63)</f>
        <v>21883</v>
      </c>
      <c r="I63" s="24">
        <f t="shared" si="2"/>
        <v>0</v>
      </c>
      <c r="J63" s="23">
        <f t="shared" si="1"/>
        <v>35743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SUM(Nov!D64+C64*7)</f>
        <v>0</v>
      </c>
      <c r="E64" s="7">
        <v>0</v>
      </c>
      <c r="F64" s="23">
        <f>SUM(Nov!F64+E64*7)</f>
        <v>0</v>
      </c>
      <c r="G64" s="7">
        <v>0</v>
      </c>
      <c r="H64" s="23">
        <f>SUM(Nov!H64+G64)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SUM(Nov!D65+C65*7)</f>
        <v>0</v>
      </c>
      <c r="E65" s="7">
        <v>0</v>
      </c>
      <c r="F65" s="23">
        <f>SUM(Nov!F65+E65*7)</f>
        <v>0</v>
      </c>
      <c r="G65" s="7">
        <v>0</v>
      </c>
      <c r="H65" s="23">
        <f>SUM(Nov!H65+G65)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SUM(Nov!D66+C66*7)</f>
        <v>13473</v>
      </c>
      <c r="E66" s="7">
        <v>0</v>
      </c>
      <c r="F66" s="23">
        <f>SUM(Nov!F66+E66*7)</f>
        <v>0</v>
      </c>
      <c r="G66" s="7">
        <v>0</v>
      </c>
      <c r="H66" s="23">
        <f>SUM(Nov!H66+G66)</f>
        <v>9456</v>
      </c>
      <c r="I66" s="23">
        <f t="shared" si="2"/>
        <v>0</v>
      </c>
      <c r="J66" s="23">
        <f t="shared" si="1"/>
        <v>22929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SUM(Nov!D67+C67*7)</f>
        <v>0</v>
      </c>
      <c r="E67" s="7">
        <v>0</v>
      </c>
      <c r="F67" s="23">
        <f>SUM(Nov!F67+E67*7)</f>
        <v>0</v>
      </c>
      <c r="G67" s="7">
        <v>0</v>
      </c>
      <c r="H67" s="23">
        <f>SUM(Nov!H67+G67)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SUM(Nov!D68+C68*7)</f>
        <v>0</v>
      </c>
      <c r="E68" s="7">
        <v>0</v>
      </c>
      <c r="F68" s="23">
        <f>SUM(Nov!F68+E68*7)</f>
        <v>0</v>
      </c>
      <c r="G68" s="7">
        <v>0</v>
      </c>
      <c r="H68" s="23">
        <f>SUM(Nov!H68+G68)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SUM(Nov!D69+C69*7)</f>
        <v>36963</v>
      </c>
      <c r="E69" s="7">
        <v>0</v>
      </c>
      <c r="F69" s="23">
        <f>SUM(Nov!F69+E69*7)</f>
        <v>0</v>
      </c>
      <c r="G69" s="7">
        <v>0</v>
      </c>
      <c r="H69" s="23">
        <f>SUM(Nov!H69+G69)</f>
        <v>81059</v>
      </c>
      <c r="I69" s="23">
        <f t="shared" si="2"/>
        <v>0</v>
      </c>
      <c r="J69" s="23">
        <f t="shared" si="1"/>
        <v>118022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SUM(Nov!D70+C70*7)</f>
        <v>16562</v>
      </c>
      <c r="E70" s="7">
        <v>0</v>
      </c>
      <c r="F70" s="23">
        <f>SUM(Nov!F70+E70*7)</f>
        <v>0</v>
      </c>
      <c r="G70" s="7">
        <v>0</v>
      </c>
      <c r="H70" s="23">
        <f>SUM(Nov!H70+G70)</f>
        <v>11892</v>
      </c>
      <c r="I70" s="23">
        <f t="shared" si="2"/>
        <v>0</v>
      </c>
      <c r="J70" s="23">
        <f>SUM(D70+F70+H70)</f>
        <v>28454</v>
      </c>
    </row>
    <row r="71" spans="1:10" s="1" customFormat="1" ht="15.75" customHeight="1">
      <c r="A71" s="5" t="s">
        <v>88</v>
      </c>
      <c r="B71" s="6" t="s">
        <v>20</v>
      </c>
      <c r="C71" s="7">
        <v>1603</v>
      </c>
      <c r="D71" s="23">
        <f>SUM(Nov!D71+C71*7)</f>
        <v>11221</v>
      </c>
      <c r="E71" s="7">
        <v>0</v>
      </c>
      <c r="F71" s="23">
        <f>SUM(Nov!F71+E71*7)</f>
        <v>0</v>
      </c>
      <c r="G71" s="7">
        <v>9436</v>
      </c>
      <c r="H71" s="23">
        <f>SUM(Nov!H71+G71)</f>
        <v>9436</v>
      </c>
      <c r="I71" s="24">
        <f t="shared" si="2"/>
        <v>11039</v>
      </c>
      <c r="J71" s="23">
        <f>SUM(D71+F71+H71)</f>
        <v>20657</v>
      </c>
    </row>
    <row r="72" spans="1:10" s="3" customFormat="1" ht="21.75">
      <c r="A72" s="18" t="s">
        <v>125</v>
      </c>
      <c r="B72" s="2"/>
      <c r="C72" s="24">
        <f>SUM(C5:C31)</f>
        <v>5831</v>
      </c>
      <c r="D72" s="24">
        <f aca="true" t="shared" si="3" ref="D72:J72">SUM(D5:D31)</f>
        <v>594302</v>
      </c>
      <c r="E72" s="24">
        <f t="shared" si="3"/>
        <v>0</v>
      </c>
      <c r="F72" s="24">
        <f t="shared" si="3"/>
        <v>38570</v>
      </c>
      <c r="G72" s="24">
        <f t="shared" si="3"/>
        <v>147135</v>
      </c>
      <c r="H72" s="24">
        <f t="shared" si="3"/>
        <v>848257</v>
      </c>
      <c r="I72" s="24">
        <f t="shared" si="3"/>
        <v>152966</v>
      </c>
      <c r="J72" s="24">
        <f t="shared" si="3"/>
        <v>1481129</v>
      </c>
    </row>
    <row r="73" spans="1:10" s="3" customFormat="1" ht="21.75">
      <c r="A73" s="18" t="s">
        <v>126</v>
      </c>
      <c r="B73" s="2"/>
      <c r="C73" s="24">
        <f>SUM(C32:C71)</f>
        <v>13038</v>
      </c>
      <c r="D73" s="24">
        <f aca="true" t="shared" si="4" ref="D73:J73">SUM(D32:D71)</f>
        <v>1182293</v>
      </c>
      <c r="E73" s="24">
        <f t="shared" si="4"/>
        <v>3472</v>
      </c>
      <c r="F73" s="24">
        <f t="shared" si="4"/>
        <v>50646</v>
      </c>
      <c r="G73" s="24">
        <f t="shared" si="4"/>
        <v>118475</v>
      </c>
      <c r="H73" s="24">
        <f t="shared" si="4"/>
        <v>1336031</v>
      </c>
      <c r="I73" s="24">
        <f t="shared" si="4"/>
        <v>134985</v>
      </c>
      <c r="J73" s="24">
        <f t="shared" si="4"/>
        <v>2568970</v>
      </c>
    </row>
    <row r="74" spans="1:10" s="3" customFormat="1" ht="15.75" customHeight="1">
      <c r="A74" s="16" t="s">
        <v>89</v>
      </c>
      <c r="B74" s="2"/>
      <c r="C74" s="24">
        <f>SUM(C72:C73)</f>
        <v>18869</v>
      </c>
      <c r="D74" s="24">
        <f aca="true" t="shared" si="5" ref="D74:J74">SUM(D72:D73)</f>
        <v>1776595</v>
      </c>
      <c r="E74" s="24">
        <f t="shared" si="5"/>
        <v>3472</v>
      </c>
      <c r="F74" s="24">
        <f t="shared" si="5"/>
        <v>89216</v>
      </c>
      <c r="G74" s="24">
        <f t="shared" si="5"/>
        <v>265610</v>
      </c>
      <c r="H74" s="24">
        <f t="shared" si="5"/>
        <v>2184288</v>
      </c>
      <c r="I74" s="24">
        <f t="shared" si="5"/>
        <v>287951</v>
      </c>
      <c r="J74" s="24">
        <f t="shared" si="5"/>
        <v>4050099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 sheet="1" objects="1" scenarios="1"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7.14062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134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6</v>
      </c>
      <c r="D4" s="27" t="s">
        <v>11</v>
      </c>
      <c r="E4" s="4" t="s">
        <v>98</v>
      </c>
      <c r="F4" s="27" t="s">
        <v>14</v>
      </c>
      <c r="G4" s="4" t="s">
        <v>99</v>
      </c>
      <c r="H4" s="27" t="s">
        <v>90</v>
      </c>
      <c r="I4" s="27" t="s">
        <v>100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0</v>
      </c>
      <c r="D5" s="23">
        <f>SUM(Dec!D5+C5*6)</f>
        <v>13371</v>
      </c>
      <c r="E5" s="7">
        <v>0</v>
      </c>
      <c r="F5" s="23">
        <f>SUM(Dec!F5+E5*6)</f>
        <v>0</v>
      </c>
      <c r="G5" s="7">
        <v>0</v>
      </c>
      <c r="H5" s="23">
        <f>SUM(Dec!H5+G5)</f>
        <v>16187</v>
      </c>
      <c r="I5" s="23">
        <f aca="true" t="shared" si="0" ref="I5:I36">SUM(C5,E5,G5)</f>
        <v>0</v>
      </c>
      <c r="J5" s="23">
        <f>SUM(D5+F5+H5)</f>
        <v>29558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SUM(Dec!D6+C6*6)</f>
        <v>14291</v>
      </c>
      <c r="E6" s="7">
        <v>0</v>
      </c>
      <c r="F6" s="23">
        <f>SUM(Dec!F6+E6*6)</f>
        <v>0</v>
      </c>
      <c r="G6" s="7">
        <v>0</v>
      </c>
      <c r="H6" s="23">
        <f>SUM(Dec!H6+G6)</f>
        <v>53773</v>
      </c>
      <c r="I6" s="23">
        <f t="shared" si="0"/>
        <v>0</v>
      </c>
      <c r="J6" s="23">
        <f aca="true" t="shared" si="1" ref="J6:J69">SUM(D6+F6+H6)</f>
        <v>68064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3">
        <f>SUM(Dec!D7+C7*6)</f>
        <v>20223</v>
      </c>
      <c r="E7" s="7">
        <v>0</v>
      </c>
      <c r="F7" s="23">
        <f>SUM(Dec!F7+E7*6)</f>
        <v>0</v>
      </c>
      <c r="G7" s="7">
        <v>0</v>
      </c>
      <c r="H7" s="23">
        <f>SUM(Dec!H7+G7)</f>
        <v>6200</v>
      </c>
      <c r="I7" s="24">
        <f t="shared" si="0"/>
        <v>0</v>
      </c>
      <c r="J7" s="23">
        <f t="shared" si="1"/>
        <v>26423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SUM(Dec!D8+C8*6)</f>
        <v>0</v>
      </c>
      <c r="E8" s="7">
        <v>0</v>
      </c>
      <c r="F8" s="23">
        <f>SUM(Dec!F8+E8*6)</f>
        <v>0</v>
      </c>
      <c r="G8" s="7">
        <v>0</v>
      </c>
      <c r="H8" s="23">
        <f>SUM(Dec!H8+G8)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SUM(Dec!D9+C9*6)</f>
        <v>1548</v>
      </c>
      <c r="E9" s="7">
        <v>0</v>
      </c>
      <c r="F9" s="23">
        <f>SUM(Dec!F9+E9*6)</f>
        <v>0</v>
      </c>
      <c r="G9" s="7">
        <v>0</v>
      </c>
      <c r="H9" s="23">
        <f>SUM(Dec!H9+G9)</f>
        <v>2427</v>
      </c>
      <c r="I9" s="24">
        <f t="shared" si="0"/>
        <v>0</v>
      </c>
      <c r="J9" s="23">
        <f t="shared" si="1"/>
        <v>3975</v>
      </c>
    </row>
    <row r="10" spans="1:10" s="1" customFormat="1" ht="15.75" customHeight="1">
      <c r="A10" s="5" t="s">
        <v>30</v>
      </c>
      <c r="B10" s="6" t="s">
        <v>22</v>
      </c>
      <c r="C10" s="7">
        <v>1658</v>
      </c>
      <c r="D10" s="23">
        <f>SUM(Dec!D10+C10*6)</f>
        <v>80979</v>
      </c>
      <c r="E10" s="7">
        <v>0</v>
      </c>
      <c r="F10" s="23">
        <f>SUM(Dec!F10+E10*6)</f>
        <v>10380</v>
      </c>
      <c r="G10" s="7">
        <v>7750</v>
      </c>
      <c r="H10" s="23">
        <f>SUM(Dec!H10+G10)</f>
        <v>113829</v>
      </c>
      <c r="I10" s="24">
        <f t="shared" si="0"/>
        <v>9408</v>
      </c>
      <c r="J10" s="23">
        <f t="shared" si="1"/>
        <v>205188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SUM(Dec!D11+C11*6)</f>
        <v>0</v>
      </c>
      <c r="E11" s="7">
        <v>0</v>
      </c>
      <c r="F11" s="23">
        <f>SUM(Dec!F11+E11*6)</f>
        <v>0</v>
      </c>
      <c r="G11" s="7">
        <v>0</v>
      </c>
      <c r="H11" s="23">
        <f>SUM(Dec!H11+G11)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SUM(Dec!D12+C12*6)</f>
        <v>4345</v>
      </c>
      <c r="E12" s="7">
        <v>0</v>
      </c>
      <c r="F12" s="23">
        <f>SUM(Dec!F12+E12*6)</f>
        <v>0</v>
      </c>
      <c r="G12" s="7">
        <v>0</v>
      </c>
      <c r="H12" s="23">
        <f>SUM(Dec!H12+G12)</f>
        <v>6661</v>
      </c>
      <c r="I12" s="23">
        <f t="shared" si="0"/>
        <v>0</v>
      </c>
      <c r="J12" s="23">
        <f t="shared" si="1"/>
        <v>11006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SUM(Dec!D13+C13*6)</f>
        <v>0</v>
      </c>
      <c r="E13" s="7">
        <v>0</v>
      </c>
      <c r="F13" s="23">
        <f>SUM(Dec!F13+E13*6)</f>
        <v>0</v>
      </c>
      <c r="G13" s="7">
        <v>0</v>
      </c>
      <c r="H13" s="23">
        <f>SUM(Dec!H13+G13)</f>
        <v>0</v>
      </c>
      <c r="I13" s="24">
        <f t="shared" si="0"/>
        <v>0</v>
      </c>
      <c r="J13" s="23">
        <f t="shared" si="1"/>
        <v>0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SUM(Dec!D14+C14*6)</f>
        <v>48243</v>
      </c>
      <c r="E14" s="7">
        <v>0</v>
      </c>
      <c r="F14" s="23">
        <f>SUM(Dec!F14+E14*6)</f>
        <v>0</v>
      </c>
      <c r="G14" s="7">
        <v>0</v>
      </c>
      <c r="H14" s="23">
        <f>SUM(Dec!H14+G14)</f>
        <v>32450</v>
      </c>
      <c r="I14" s="24">
        <f t="shared" si="0"/>
        <v>0</v>
      </c>
      <c r="J14" s="23">
        <f t="shared" si="1"/>
        <v>80693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SUM(Dec!D15+C15*6)</f>
        <v>0</v>
      </c>
      <c r="E15" s="7">
        <v>0</v>
      </c>
      <c r="F15" s="23">
        <f>SUM(Dec!F15+E15*6)</f>
        <v>0</v>
      </c>
      <c r="G15" s="7">
        <v>0</v>
      </c>
      <c r="H15" s="23">
        <f>SUM(Dec!H15+G15)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530</v>
      </c>
      <c r="D16" s="23">
        <f>SUM(Dec!D16+C16*6)</f>
        <v>277842</v>
      </c>
      <c r="E16" s="7">
        <v>0</v>
      </c>
      <c r="F16" s="23">
        <f>SUM(Dec!F16+E16*6)</f>
        <v>28190</v>
      </c>
      <c r="G16" s="7">
        <v>8898</v>
      </c>
      <c r="H16" s="23">
        <f>SUM(Dec!H16+G16)</f>
        <v>433509</v>
      </c>
      <c r="I16" s="24">
        <f t="shared" si="0"/>
        <v>9428</v>
      </c>
      <c r="J16" s="23">
        <f t="shared" si="1"/>
        <v>739541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3">
        <f>SUM(Dec!D17+C17*6)</f>
        <v>0</v>
      </c>
      <c r="E17" s="7">
        <v>0</v>
      </c>
      <c r="F17" s="23">
        <f>SUM(Dec!F17+E17*6)</f>
        <v>0</v>
      </c>
      <c r="G17" s="7">
        <v>0</v>
      </c>
      <c r="H17" s="23">
        <f>SUM(Dec!H17+G17)</f>
        <v>0</v>
      </c>
      <c r="I17" s="24">
        <f t="shared" si="0"/>
        <v>0</v>
      </c>
      <c r="J17" s="23">
        <f t="shared" si="1"/>
        <v>0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SUM(Dec!D18+C18*6)</f>
        <v>0</v>
      </c>
      <c r="E18" s="7">
        <v>0</v>
      </c>
      <c r="F18" s="23">
        <f>SUM(Dec!F18+E18*6)</f>
        <v>0</v>
      </c>
      <c r="G18" s="7">
        <v>0</v>
      </c>
      <c r="H18" s="23">
        <f>SUM(Dec!H18+G18)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SUM(Dec!D19+C19*6)</f>
        <v>0</v>
      </c>
      <c r="E19" s="7">
        <v>0</v>
      </c>
      <c r="F19" s="23">
        <f>SUM(Dec!F19+E19*6)</f>
        <v>0</v>
      </c>
      <c r="G19" s="7">
        <v>0</v>
      </c>
      <c r="H19" s="23">
        <f>SUM(Dec!H19+G19)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SUM(Dec!D20+C20*6)</f>
        <v>0</v>
      </c>
      <c r="E20" s="7">
        <v>0</v>
      </c>
      <c r="F20" s="23">
        <f>SUM(Dec!F20+E20*6)</f>
        <v>0</v>
      </c>
      <c r="G20" s="7">
        <v>0</v>
      </c>
      <c r="H20" s="23">
        <f>SUM(Dec!H20+G20)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SUM(Dec!D21+C21*6)</f>
        <v>0</v>
      </c>
      <c r="E21" s="7">
        <v>0</v>
      </c>
      <c r="F21" s="23">
        <f>SUM(Dec!F21+E21*6)</f>
        <v>0</v>
      </c>
      <c r="G21" s="7">
        <v>0</v>
      </c>
      <c r="H21" s="23">
        <f>SUM(Dec!H21+G21)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SUM(Dec!D22+C22*6)</f>
        <v>910</v>
      </c>
      <c r="E22" s="7">
        <v>0</v>
      </c>
      <c r="F22" s="23">
        <f>SUM(Dec!F22+E22*6)</f>
        <v>0</v>
      </c>
      <c r="G22" s="7">
        <v>0</v>
      </c>
      <c r="H22" s="23">
        <f>SUM(Dec!H22+G22)</f>
        <v>130</v>
      </c>
      <c r="I22" s="24">
        <f t="shared" si="0"/>
        <v>0</v>
      </c>
      <c r="J22" s="23">
        <f t="shared" si="1"/>
        <v>1040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SUM(Dec!D23+C23*6)</f>
        <v>0</v>
      </c>
      <c r="E23" s="7">
        <v>0</v>
      </c>
      <c r="F23" s="23">
        <f>SUM(Dec!F23+E23*6)</f>
        <v>0</v>
      </c>
      <c r="G23" s="7">
        <v>0</v>
      </c>
      <c r="H23" s="23">
        <f>SUM(Dec!H23+G23)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SUM(Dec!D24+C24*6)</f>
        <v>17228</v>
      </c>
      <c r="E24" s="7">
        <v>0</v>
      </c>
      <c r="F24" s="23">
        <f>SUM(Dec!F24+E24*6)</f>
        <v>0</v>
      </c>
      <c r="G24" s="7">
        <v>0</v>
      </c>
      <c r="H24" s="23">
        <f>SUM(Dec!H24+G24)</f>
        <v>37303</v>
      </c>
      <c r="I24" s="23">
        <f t="shared" si="0"/>
        <v>0</v>
      </c>
      <c r="J24" s="23">
        <f t="shared" si="1"/>
        <v>54531</v>
      </c>
    </row>
    <row r="25" spans="1:10" s="1" customFormat="1" ht="15.75" customHeight="1">
      <c r="A25" s="5" t="s">
        <v>63</v>
      </c>
      <c r="B25" s="6" t="s">
        <v>22</v>
      </c>
      <c r="C25" s="7">
        <v>1808</v>
      </c>
      <c r="D25" s="23">
        <f>SUM(Dec!D25+C25*6)</f>
        <v>34376</v>
      </c>
      <c r="E25" s="7">
        <v>0</v>
      </c>
      <c r="F25" s="23">
        <f>SUM(Dec!F25+E25*6)</f>
        <v>0</v>
      </c>
      <c r="G25" s="7">
        <v>0</v>
      </c>
      <c r="H25" s="23">
        <f>SUM(Dec!H25+G25)</f>
        <v>35473</v>
      </c>
      <c r="I25" s="24">
        <f t="shared" si="0"/>
        <v>1808</v>
      </c>
      <c r="J25" s="23">
        <f t="shared" si="1"/>
        <v>69849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SUM(Dec!D26+C26*6)</f>
        <v>54296</v>
      </c>
      <c r="E26" s="7">
        <v>0</v>
      </c>
      <c r="F26" s="23">
        <f>SUM(Dec!F26+E26*6)</f>
        <v>0</v>
      </c>
      <c r="G26" s="7">
        <v>0</v>
      </c>
      <c r="H26" s="23">
        <f>SUM(Dec!H26+G26)</f>
        <v>54988</v>
      </c>
      <c r="I26" s="24">
        <f t="shared" si="0"/>
        <v>0</v>
      </c>
      <c r="J26" s="23">
        <f t="shared" si="1"/>
        <v>109284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SUM(Dec!D27+C27*6)</f>
        <v>0</v>
      </c>
      <c r="E27" s="7">
        <v>0</v>
      </c>
      <c r="F27" s="23">
        <f>SUM(Dec!F27+E27*6)</f>
        <v>0</v>
      </c>
      <c r="G27" s="7">
        <v>0</v>
      </c>
      <c r="H27" s="23">
        <f>SUM(Dec!H27+G27)</f>
        <v>0</v>
      </c>
      <c r="I27" s="24">
        <f t="shared" si="0"/>
        <v>0</v>
      </c>
      <c r="J27" s="23">
        <f t="shared" si="1"/>
        <v>0</v>
      </c>
    </row>
    <row r="28" spans="1:10" s="1" customFormat="1" ht="15.75" customHeight="1">
      <c r="A28" s="5" t="s">
        <v>82</v>
      </c>
      <c r="B28" s="6" t="s">
        <v>22</v>
      </c>
      <c r="C28" s="7">
        <v>448</v>
      </c>
      <c r="D28" s="23">
        <f>SUM(Dec!D28+C28*6)</f>
        <v>16215</v>
      </c>
      <c r="E28" s="7">
        <v>0</v>
      </c>
      <c r="F28" s="23">
        <f>SUM(Dec!F28+E28*6)</f>
        <v>0</v>
      </c>
      <c r="G28" s="7">
        <v>10524</v>
      </c>
      <c r="H28" s="23">
        <f>SUM(Dec!H28+G28)</f>
        <v>24066</v>
      </c>
      <c r="I28" s="24">
        <f t="shared" si="0"/>
        <v>10972</v>
      </c>
      <c r="J28" s="23">
        <f t="shared" si="1"/>
        <v>40281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SUM(Dec!D29+C29*6)</f>
        <v>22344</v>
      </c>
      <c r="E29" s="7">
        <v>0</v>
      </c>
      <c r="F29" s="23">
        <f>SUM(Dec!F29+E29*6)</f>
        <v>0</v>
      </c>
      <c r="G29" s="7">
        <v>0</v>
      </c>
      <c r="H29" s="23">
        <f>SUM(Dec!H29+G29)</f>
        <v>21255</v>
      </c>
      <c r="I29" s="24">
        <f t="shared" si="0"/>
        <v>0</v>
      </c>
      <c r="J29" s="23">
        <f t="shared" si="1"/>
        <v>43599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SUM(Dec!D30+C30*6)</f>
        <v>3555</v>
      </c>
      <c r="E30" s="7">
        <v>0</v>
      </c>
      <c r="F30" s="23">
        <f>SUM(Dec!F30+E30*6)</f>
        <v>0</v>
      </c>
      <c r="G30" s="7">
        <v>0</v>
      </c>
      <c r="H30" s="23">
        <f>SUM(Dec!H30+G30)</f>
        <v>8554</v>
      </c>
      <c r="I30" s="24">
        <f t="shared" si="0"/>
        <v>0</v>
      </c>
      <c r="J30" s="23">
        <f t="shared" si="1"/>
        <v>12109</v>
      </c>
    </row>
    <row r="31" spans="1:10" s="10" customFormat="1" ht="15.75" customHeight="1">
      <c r="A31" s="8" t="s">
        <v>86</v>
      </c>
      <c r="B31" s="9" t="s">
        <v>22</v>
      </c>
      <c r="C31" s="7">
        <v>818</v>
      </c>
      <c r="D31" s="23">
        <f>SUM(Dec!D31+C31*6)</f>
        <v>16108</v>
      </c>
      <c r="E31" s="7">
        <v>0</v>
      </c>
      <c r="F31" s="23">
        <f>SUM(Dec!F31+E31*6)</f>
        <v>0</v>
      </c>
      <c r="G31" s="7">
        <v>8877</v>
      </c>
      <c r="H31" s="23">
        <f>SUM(Dec!H31+G31)</f>
        <v>37501</v>
      </c>
      <c r="I31" s="23">
        <f t="shared" si="0"/>
        <v>9695</v>
      </c>
      <c r="J31" s="23">
        <f t="shared" si="1"/>
        <v>53609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SUM(Dec!D32+C32*6)</f>
        <v>0</v>
      </c>
      <c r="E32" s="7">
        <v>0</v>
      </c>
      <c r="F32" s="23">
        <f>SUM(Dec!F32+E32*6)</f>
        <v>0</v>
      </c>
      <c r="G32" s="7">
        <v>0</v>
      </c>
      <c r="H32" s="23">
        <f>SUM(Dec!H32+G32)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SUM(Dec!D33+C33*6)</f>
        <v>12258</v>
      </c>
      <c r="E33" s="7">
        <v>0</v>
      </c>
      <c r="F33" s="23">
        <f>SUM(Dec!F33+E33*6)</f>
        <v>0</v>
      </c>
      <c r="G33" s="7">
        <v>0</v>
      </c>
      <c r="H33" s="23">
        <f>SUM(Dec!H33+G33)</f>
        <v>16278</v>
      </c>
      <c r="I33" s="24">
        <f t="shared" si="0"/>
        <v>0</v>
      </c>
      <c r="J33" s="23">
        <f t="shared" si="1"/>
        <v>28536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SUM(Dec!D34+C34*6)</f>
        <v>1143</v>
      </c>
      <c r="E34" s="7">
        <v>0</v>
      </c>
      <c r="F34" s="23">
        <f>SUM(Dec!F34+E34*6)</f>
        <v>0</v>
      </c>
      <c r="G34" s="7">
        <v>0</v>
      </c>
      <c r="H34" s="23">
        <f>SUM(Dec!H34+G34)</f>
        <v>1667</v>
      </c>
      <c r="I34" s="24">
        <f t="shared" si="0"/>
        <v>0</v>
      </c>
      <c r="J34" s="23">
        <f t="shared" si="1"/>
        <v>2810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SUM(Dec!D35+C35*6)</f>
        <v>64912</v>
      </c>
      <c r="E35" s="7">
        <v>0</v>
      </c>
      <c r="F35" s="23">
        <f>SUM(Dec!F35+E35*6)</f>
        <v>0</v>
      </c>
      <c r="G35" s="7">
        <v>0</v>
      </c>
      <c r="H35" s="23">
        <f>SUM(Dec!H35+G35)</f>
        <v>56056</v>
      </c>
      <c r="I35" s="24">
        <f t="shared" si="0"/>
        <v>0</v>
      </c>
      <c r="J35" s="23">
        <f t="shared" si="1"/>
        <v>120968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SUM(Dec!D36+C36*6)</f>
        <v>0</v>
      </c>
      <c r="E36" s="7">
        <v>0</v>
      </c>
      <c r="F36" s="23">
        <f>SUM(Dec!F36+E36*6)</f>
        <v>0</v>
      </c>
      <c r="G36" s="7">
        <v>0</v>
      </c>
      <c r="H36" s="23">
        <f>SUM(Dec!H36+G36)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SUM(Dec!D37+C37*6)</f>
        <v>19476</v>
      </c>
      <c r="E37" s="7">
        <v>0</v>
      </c>
      <c r="F37" s="23">
        <f>SUM(Dec!F37+E37*6)</f>
        <v>0</v>
      </c>
      <c r="G37" s="7">
        <v>0</v>
      </c>
      <c r="H37" s="23">
        <f>SUM(Dec!H37+G37)</f>
        <v>34203</v>
      </c>
      <c r="I37" s="24">
        <f aca="true" t="shared" si="2" ref="I37:I71">SUM(C37,E37,G37)</f>
        <v>0</v>
      </c>
      <c r="J37" s="23">
        <f t="shared" si="1"/>
        <v>53679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SUM(Dec!D38+C38*6)</f>
        <v>0</v>
      </c>
      <c r="E38" s="7">
        <v>0</v>
      </c>
      <c r="F38" s="23">
        <f>SUM(Dec!F38+E38*6)</f>
        <v>0</v>
      </c>
      <c r="G38" s="7">
        <v>0</v>
      </c>
      <c r="H38" s="23">
        <f>SUM(Dec!H38+G38)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569</v>
      </c>
      <c r="D39" s="23">
        <f>SUM(Dec!D39+C39*6)</f>
        <v>190348</v>
      </c>
      <c r="E39" s="7">
        <v>0</v>
      </c>
      <c r="F39" s="23">
        <f>SUM(Dec!F39+E39*6)</f>
        <v>15682</v>
      </c>
      <c r="G39" s="7">
        <v>0</v>
      </c>
      <c r="H39" s="23">
        <f>SUM(Dec!H39+G39)</f>
        <v>215075</v>
      </c>
      <c r="I39" s="23">
        <f t="shared" si="2"/>
        <v>569</v>
      </c>
      <c r="J39" s="23">
        <f t="shared" si="1"/>
        <v>421105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SUM(Dec!D40+C40*6)</f>
        <v>0</v>
      </c>
      <c r="E40" s="7">
        <v>0</v>
      </c>
      <c r="F40" s="23">
        <f>SUM(Dec!F40+E40*6)</f>
        <v>0</v>
      </c>
      <c r="G40" s="7">
        <v>0</v>
      </c>
      <c r="H40" s="23">
        <f>SUM(Dec!H40+G40)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105</v>
      </c>
      <c r="D41" s="23">
        <f>SUM(Dec!D41+C41*6)</f>
        <v>630</v>
      </c>
      <c r="E41" s="7">
        <v>0</v>
      </c>
      <c r="F41" s="23">
        <f>SUM(Dec!F41+E41*6)</f>
        <v>0</v>
      </c>
      <c r="G41" s="7">
        <v>0</v>
      </c>
      <c r="H41" s="23">
        <f>SUM(Dec!H41+G41)</f>
        <v>0</v>
      </c>
      <c r="I41" s="23">
        <f t="shared" si="2"/>
        <v>105</v>
      </c>
      <c r="J41" s="23">
        <f t="shared" si="1"/>
        <v>630</v>
      </c>
    </row>
    <row r="42" spans="1:10" s="1" customFormat="1" ht="15.75" customHeight="1">
      <c r="A42" s="5" t="s">
        <v>41</v>
      </c>
      <c r="B42" s="6" t="s">
        <v>20</v>
      </c>
      <c r="C42" s="7">
        <v>1654</v>
      </c>
      <c r="D42" s="23">
        <f>SUM(Dec!D42+C42*6)</f>
        <v>92138</v>
      </c>
      <c r="E42" s="7">
        <v>0</v>
      </c>
      <c r="F42" s="23">
        <f>SUM(Dec!F42+E42*6)</f>
        <v>0</v>
      </c>
      <c r="G42" s="7">
        <v>645</v>
      </c>
      <c r="H42" s="23">
        <f>SUM(Dec!H42+G42)</f>
        <v>43327</v>
      </c>
      <c r="I42" s="24">
        <f t="shared" si="2"/>
        <v>2299</v>
      </c>
      <c r="J42" s="23">
        <f t="shared" si="1"/>
        <v>135465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SUM(Dec!D43+C43*6)</f>
        <v>36187</v>
      </c>
      <c r="E43" s="7">
        <v>0</v>
      </c>
      <c r="F43" s="23">
        <f>SUM(Dec!F43+E43*6)</f>
        <v>0</v>
      </c>
      <c r="G43" s="7">
        <v>0</v>
      </c>
      <c r="H43" s="23">
        <f>SUM(Dec!H43+G43)</f>
        <v>53502</v>
      </c>
      <c r="I43" s="24">
        <f t="shared" si="2"/>
        <v>0</v>
      </c>
      <c r="J43" s="23">
        <f t="shared" si="1"/>
        <v>89689</v>
      </c>
    </row>
    <row r="44" spans="1:10" s="10" customFormat="1" ht="15.75" customHeight="1">
      <c r="A44" s="8" t="s">
        <v>43</v>
      </c>
      <c r="B44" s="9" t="s">
        <v>20</v>
      </c>
      <c r="C44" s="7">
        <v>707</v>
      </c>
      <c r="D44" s="23">
        <f>SUM(Dec!D44+C44*6)</f>
        <v>44089</v>
      </c>
      <c r="E44" s="7">
        <v>0</v>
      </c>
      <c r="F44" s="23">
        <f>SUM(Dec!F44+E44*6)</f>
        <v>0</v>
      </c>
      <c r="G44" s="7">
        <v>0</v>
      </c>
      <c r="H44" s="23">
        <f>SUM(Dec!H44+G44)</f>
        <v>43839</v>
      </c>
      <c r="I44" s="23">
        <f t="shared" si="2"/>
        <v>707</v>
      </c>
      <c r="J44" s="23">
        <f t="shared" si="1"/>
        <v>87928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SUM(Dec!D45+C45*6)</f>
        <v>0</v>
      </c>
      <c r="E45" s="7">
        <v>0</v>
      </c>
      <c r="F45" s="23">
        <f>SUM(Dec!F45+E45*6)</f>
        <v>0</v>
      </c>
      <c r="G45" s="7">
        <v>0</v>
      </c>
      <c r="H45" s="23">
        <f>SUM(Dec!H45+G45)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SUM(Dec!D46+C46*6)</f>
        <v>0</v>
      </c>
      <c r="E46" s="7">
        <v>0</v>
      </c>
      <c r="F46" s="23">
        <f>SUM(Dec!F46+E46*6)</f>
        <v>0</v>
      </c>
      <c r="G46" s="7">
        <v>0</v>
      </c>
      <c r="H46" s="23">
        <f>SUM(Dec!H46+G46)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786</v>
      </c>
      <c r="D47" s="23">
        <f>SUM(Dec!D47+C47*6)</f>
        <v>136977</v>
      </c>
      <c r="E47" s="7">
        <v>0</v>
      </c>
      <c r="F47" s="23">
        <f>SUM(Dec!F47+E47*6)</f>
        <v>0</v>
      </c>
      <c r="G47" s="7">
        <v>6179</v>
      </c>
      <c r="H47" s="23">
        <f>SUM(Dec!H47+G47)</f>
        <v>154231</v>
      </c>
      <c r="I47" s="23">
        <f t="shared" si="2"/>
        <v>6965</v>
      </c>
      <c r="J47" s="23">
        <f t="shared" si="1"/>
        <v>291208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SUM(Dec!D48+C48*6)</f>
        <v>5240</v>
      </c>
      <c r="E48" s="7">
        <v>0</v>
      </c>
      <c r="F48" s="23">
        <f>SUM(Dec!F48+E48*6)</f>
        <v>0</v>
      </c>
      <c r="G48" s="7">
        <v>0</v>
      </c>
      <c r="H48" s="23">
        <f>SUM(Dec!H48+G48)</f>
        <v>2749</v>
      </c>
      <c r="I48" s="23">
        <f t="shared" si="2"/>
        <v>0</v>
      </c>
      <c r="J48" s="23">
        <f t="shared" si="1"/>
        <v>7989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SUM(Dec!D49+C49*6)</f>
        <v>30976</v>
      </c>
      <c r="E49" s="7">
        <v>0</v>
      </c>
      <c r="F49" s="23">
        <f>SUM(Dec!F49+E49*6)</f>
        <v>0</v>
      </c>
      <c r="G49" s="7">
        <v>0</v>
      </c>
      <c r="H49" s="23">
        <f>SUM(Dec!H49+G49)</f>
        <v>30835</v>
      </c>
      <c r="I49" s="24">
        <f t="shared" si="2"/>
        <v>0</v>
      </c>
      <c r="J49" s="23">
        <f t="shared" si="1"/>
        <v>61811</v>
      </c>
    </row>
    <row r="50" spans="1:10" s="1" customFormat="1" ht="15.75" customHeight="1">
      <c r="A50" s="5" t="s">
        <v>59</v>
      </c>
      <c r="B50" s="6" t="s">
        <v>20</v>
      </c>
      <c r="C50" s="7">
        <v>129</v>
      </c>
      <c r="D50" s="23">
        <f>SUM(Dec!D50+C50*6)</f>
        <v>9294</v>
      </c>
      <c r="E50" s="7">
        <v>0</v>
      </c>
      <c r="F50" s="23">
        <f>SUM(Dec!F50+E50*6)</f>
        <v>0</v>
      </c>
      <c r="G50" s="7">
        <v>1338</v>
      </c>
      <c r="H50" s="23">
        <f>SUM(Dec!H50+G50)</f>
        <v>4888</v>
      </c>
      <c r="I50" s="24">
        <f t="shared" si="2"/>
        <v>1467</v>
      </c>
      <c r="J50" s="23">
        <f t="shared" si="1"/>
        <v>14182</v>
      </c>
    </row>
    <row r="51" spans="1:10" s="1" customFormat="1" ht="15.75" customHeight="1">
      <c r="A51" s="5" t="s">
        <v>60</v>
      </c>
      <c r="B51" s="6" t="s">
        <v>20</v>
      </c>
      <c r="C51" s="7">
        <v>130</v>
      </c>
      <c r="D51" s="23">
        <f>SUM(Dec!D51+C51*6)</f>
        <v>122706</v>
      </c>
      <c r="E51" s="7">
        <v>0</v>
      </c>
      <c r="F51" s="23">
        <f>SUM(Dec!F51+E51*6)</f>
        <v>0</v>
      </c>
      <c r="G51" s="7">
        <v>2186</v>
      </c>
      <c r="H51" s="23">
        <f>SUM(Dec!H51+G51)</f>
        <v>140655</v>
      </c>
      <c r="I51" s="24">
        <f t="shared" si="2"/>
        <v>2316</v>
      </c>
      <c r="J51" s="23">
        <f>SUM(D51+F51+H51)</f>
        <v>263361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SUM(Dec!D52+C52*6)</f>
        <v>2352</v>
      </c>
      <c r="E52" s="7">
        <v>0</v>
      </c>
      <c r="F52" s="23">
        <f>SUM(Dec!F52+E52*6)</f>
        <v>0</v>
      </c>
      <c r="G52" s="7">
        <v>0</v>
      </c>
      <c r="H52" s="23">
        <f>SUM(Dec!H52+G52)</f>
        <v>672</v>
      </c>
      <c r="I52" s="24">
        <f t="shared" si="2"/>
        <v>0</v>
      </c>
      <c r="J52" s="23">
        <f t="shared" si="1"/>
        <v>3024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SUM(Dec!D53+C53*6)</f>
        <v>0</v>
      </c>
      <c r="E53" s="7">
        <v>0</v>
      </c>
      <c r="F53" s="23">
        <f>SUM(Dec!F53+E53*6)</f>
        <v>0</v>
      </c>
      <c r="G53" s="7">
        <v>0</v>
      </c>
      <c r="H53" s="23">
        <f>SUM(Dec!H53+G53)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SUM(Dec!D54+C54*6)</f>
        <v>56197</v>
      </c>
      <c r="E54" s="7">
        <v>0</v>
      </c>
      <c r="F54" s="23">
        <f>SUM(Dec!F54+E54*6)</f>
        <v>0</v>
      </c>
      <c r="G54" s="7">
        <v>0</v>
      </c>
      <c r="H54" s="23">
        <f>SUM(Dec!H54+G54)</f>
        <v>57171</v>
      </c>
      <c r="I54" s="24">
        <f t="shared" si="2"/>
        <v>0</v>
      </c>
      <c r="J54" s="23">
        <f t="shared" si="1"/>
        <v>113368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SUM(Dec!D55+C55*6)</f>
        <v>27950</v>
      </c>
      <c r="E55" s="7">
        <v>0</v>
      </c>
      <c r="F55" s="23">
        <f>SUM(Dec!F55+E55*6)</f>
        <v>0</v>
      </c>
      <c r="G55" s="7">
        <v>0</v>
      </c>
      <c r="H55" s="23">
        <f>SUM(Dec!H55+G55)</f>
        <v>39816</v>
      </c>
      <c r="I55" s="24">
        <f t="shared" si="2"/>
        <v>0</v>
      </c>
      <c r="J55" s="23">
        <f t="shared" si="1"/>
        <v>67766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SUM(Dec!D56+C56*6)</f>
        <v>0</v>
      </c>
      <c r="E56" s="7">
        <v>0</v>
      </c>
      <c r="F56" s="23">
        <f>SUM(Dec!F56+E56*6)</f>
        <v>0</v>
      </c>
      <c r="G56" s="7">
        <v>0</v>
      </c>
      <c r="H56" s="23">
        <f>SUM(Dec!H56+G56)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319</v>
      </c>
      <c r="D57" s="23">
        <f>SUM(Dec!D57+C57*6)</f>
        <v>28145</v>
      </c>
      <c r="E57" s="7">
        <v>0</v>
      </c>
      <c r="F57" s="23">
        <f>SUM(Dec!F57+E57*6)</f>
        <v>0</v>
      </c>
      <c r="G57" s="7">
        <v>1884</v>
      </c>
      <c r="H57" s="23">
        <f>SUM(Dec!H57+G57)</f>
        <v>46038</v>
      </c>
      <c r="I57" s="24">
        <f t="shared" si="2"/>
        <v>2203</v>
      </c>
      <c r="J57" s="23">
        <f t="shared" si="1"/>
        <v>74183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SUM(Dec!D58+C58*6)</f>
        <v>2133</v>
      </c>
      <c r="E58" s="7">
        <v>0</v>
      </c>
      <c r="F58" s="23">
        <f>SUM(Dec!F58+E58*6)</f>
        <v>0</v>
      </c>
      <c r="G58" s="7">
        <v>0</v>
      </c>
      <c r="H58" s="23">
        <f>SUM(Dec!H58+G58)</f>
        <v>0</v>
      </c>
      <c r="I58" s="23">
        <f t="shared" si="2"/>
        <v>0</v>
      </c>
      <c r="J58" s="23">
        <f t="shared" si="1"/>
        <v>2133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SUM(Dec!D59+C59*6)</f>
        <v>23049</v>
      </c>
      <c r="E59" s="7">
        <v>0</v>
      </c>
      <c r="F59" s="23">
        <f>SUM(Dec!F59+E59*6)</f>
        <v>0</v>
      </c>
      <c r="G59" s="7">
        <v>0</v>
      </c>
      <c r="H59" s="23">
        <f>SUM(Dec!H59+G59)</f>
        <v>712</v>
      </c>
      <c r="I59" s="24">
        <f t="shared" si="2"/>
        <v>0</v>
      </c>
      <c r="J59" s="23">
        <f t="shared" si="1"/>
        <v>23761</v>
      </c>
    </row>
    <row r="60" spans="1:10" s="10" customFormat="1" ht="15.75" customHeight="1">
      <c r="A60" s="8" t="s">
        <v>72</v>
      </c>
      <c r="B60" s="9" t="s">
        <v>20</v>
      </c>
      <c r="C60" s="7">
        <v>3297</v>
      </c>
      <c r="D60" s="23">
        <f>SUM(Dec!D60+C60*6)</f>
        <v>230190</v>
      </c>
      <c r="E60" s="7">
        <v>0</v>
      </c>
      <c r="F60" s="23">
        <f>SUM(Dec!F60+E60*6)</f>
        <v>34964</v>
      </c>
      <c r="G60" s="7">
        <v>42013</v>
      </c>
      <c r="H60" s="23">
        <f>SUM(Dec!H60+G60)</f>
        <v>314836</v>
      </c>
      <c r="I60" s="23">
        <f t="shared" si="2"/>
        <v>45310</v>
      </c>
      <c r="J60" s="23">
        <f t="shared" si="1"/>
        <v>579990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SUM(Dec!D61+C61*6)</f>
        <v>0</v>
      </c>
      <c r="E61" s="7">
        <v>0</v>
      </c>
      <c r="F61" s="23">
        <f>SUM(Dec!F61+E61*6)</f>
        <v>0</v>
      </c>
      <c r="G61" s="7">
        <v>0</v>
      </c>
      <c r="H61" s="23">
        <f>SUM(Dec!H61+G61)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SUM(Dec!D62+C62*6)</f>
        <v>0</v>
      </c>
      <c r="E62" s="7">
        <v>0</v>
      </c>
      <c r="F62" s="23">
        <f>SUM(Dec!F62+E62*6)</f>
        <v>0</v>
      </c>
      <c r="G62" s="7">
        <v>0</v>
      </c>
      <c r="H62" s="23">
        <f>SUM(Dec!H62+G62)</f>
        <v>0</v>
      </c>
      <c r="I62" s="23">
        <f t="shared" si="2"/>
        <v>0</v>
      </c>
      <c r="J62" s="23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1485</v>
      </c>
      <c r="D63" s="23">
        <f>SUM(Dec!D63+C63*6)</f>
        <v>22770</v>
      </c>
      <c r="E63" s="7">
        <v>0</v>
      </c>
      <c r="F63" s="23">
        <f>SUM(Dec!F63+E63*6)</f>
        <v>0</v>
      </c>
      <c r="G63" s="7">
        <v>10709</v>
      </c>
      <c r="H63" s="23">
        <f>SUM(Dec!H63+G63)</f>
        <v>32592</v>
      </c>
      <c r="I63" s="24">
        <f t="shared" si="2"/>
        <v>12194</v>
      </c>
      <c r="J63" s="23">
        <f t="shared" si="1"/>
        <v>55362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SUM(Dec!D64+C64*6)</f>
        <v>0</v>
      </c>
      <c r="E64" s="7">
        <v>0</v>
      </c>
      <c r="F64" s="23">
        <f>SUM(Dec!F64+E64*6)</f>
        <v>0</v>
      </c>
      <c r="G64" s="7">
        <v>0</v>
      </c>
      <c r="H64" s="23">
        <f>SUM(Dec!H64+G64)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SUM(Dec!D65+C65*6)</f>
        <v>0</v>
      </c>
      <c r="E65" s="7">
        <v>0</v>
      </c>
      <c r="F65" s="23">
        <f>SUM(Dec!F65+E65*6)</f>
        <v>0</v>
      </c>
      <c r="G65" s="7">
        <v>0</v>
      </c>
      <c r="H65" s="23">
        <f>SUM(Dec!H65+G65)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SUM(Dec!D66+C66*6)</f>
        <v>13473</v>
      </c>
      <c r="E66" s="7">
        <v>0</v>
      </c>
      <c r="F66" s="23">
        <f>SUM(Dec!F66+E66*6)</f>
        <v>0</v>
      </c>
      <c r="G66" s="7">
        <v>0</v>
      </c>
      <c r="H66" s="23">
        <f>SUM(Dec!H66+G66)</f>
        <v>9456</v>
      </c>
      <c r="I66" s="23">
        <f t="shared" si="2"/>
        <v>0</v>
      </c>
      <c r="J66" s="23">
        <f t="shared" si="1"/>
        <v>22929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SUM(Dec!D67+C67*6)</f>
        <v>0</v>
      </c>
      <c r="E67" s="7">
        <v>0</v>
      </c>
      <c r="F67" s="23">
        <f>SUM(Dec!F67+E67*6)</f>
        <v>0</v>
      </c>
      <c r="G67" s="7">
        <v>0</v>
      </c>
      <c r="H67" s="23">
        <f>SUM(Dec!H67+G67)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SUM(Dec!D68+C68*6)</f>
        <v>0</v>
      </c>
      <c r="E68" s="7">
        <v>0</v>
      </c>
      <c r="F68" s="23">
        <f>SUM(Dec!F68+E68*6)</f>
        <v>0</v>
      </c>
      <c r="G68" s="7">
        <v>0</v>
      </c>
      <c r="H68" s="23">
        <f>SUM(Dec!H68+G68)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SUM(Dec!D69+C69*6)</f>
        <v>36963</v>
      </c>
      <c r="E69" s="7">
        <v>0</v>
      </c>
      <c r="F69" s="23">
        <f>SUM(Dec!F69+E69*6)</f>
        <v>0</v>
      </c>
      <c r="G69" s="7">
        <v>0</v>
      </c>
      <c r="H69" s="23">
        <f>SUM(Dec!H69+G69)</f>
        <v>81059</v>
      </c>
      <c r="I69" s="23">
        <f t="shared" si="2"/>
        <v>0</v>
      </c>
      <c r="J69" s="23">
        <f t="shared" si="1"/>
        <v>118022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SUM(Dec!D70+C70*6)</f>
        <v>16562</v>
      </c>
      <c r="E70" s="7">
        <v>0</v>
      </c>
      <c r="F70" s="23">
        <f>SUM(Dec!F70+E70*6)</f>
        <v>0</v>
      </c>
      <c r="G70" s="7">
        <v>0</v>
      </c>
      <c r="H70" s="23">
        <f>SUM(Dec!H70+G70)</f>
        <v>11892</v>
      </c>
      <c r="I70" s="23">
        <f t="shared" si="2"/>
        <v>0</v>
      </c>
      <c r="J70" s="23">
        <f>SUM(D70+F70+H70)</f>
        <v>28454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SUM(Dec!D71+C71*6)</f>
        <v>11221</v>
      </c>
      <c r="E71" s="7">
        <v>0</v>
      </c>
      <c r="F71" s="23">
        <f>SUM(Dec!F71+E71*6)</f>
        <v>0</v>
      </c>
      <c r="G71" s="7">
        <v>0</v>
      </c>
      <c r="H71" s="23">
        <f>SUM(Dec!H71+G71)</f>
        <v>9436</v>
      </c>
      <c r="I71" s="24">
        <f t="shared" si="2"/>
        <v>0</v>
      </c>
      <c r="J71" s="23">
        <f>SUM(D71+F71+H71)</f>
        <v>20657</v>
      </c>
    </row>
    <row r="72" spans="1:10" s="3" customFormat="1" ht="21.75">
      <c r="A72" s="18" t="s">
        <v>125</v>
      </c>
      <c r="B72" s="2"/>
      <c r="C72" s="24">
        <f>SUM(C5:C31)</f>
        <v>5262</v>
      </c>
      <c r="D72" s="24">
        <f aca="true" t="shared" si="3" ref="D72:J72">SUM(D5:D31)</f>
        <v>625874</v>
      </c>
      <c r="E72" s="24">
        <f t="shared" si="3"/>
        <v>0</v>
      </c>
      <c r="F72" s="24">
        <f t="shared" si="3"/>
        <v>38570</v>
      </c>
      <c r="G72" s="24">
        <f t="shared" si="3"/>
        <v>36049</v>
      </c>
      <c r="H72" s="24">
        <f t="shared" si="3"/>
        <v>884306</v>
      </c>
      <c r="I72" s="24">
        <f t="shared" si="3"/>
        <v>41311</v>
      </c>
      <c r="J72" s="24">
        <f t="shared" si="3"/>
        <v>1548750</v>
      </c>
    </row>
    <row r="73" spans="1:10" s="3" customFormat="1" ht="21.75">
      <c r="A73" s="18" t="s">
        <v>126</v>
      </c>
      <c r="B73" s="2"/>
      <c r="C73" s="24">
        <f>SUM(C32:C71)</f>
        <v>9181</v>
      </c>
      <c r="D73" s="24">
        <f aca="true" t="shared" si="4" ref="D73:J73">SUM(D32:D71)</f>
        <v>1237379</v>
      </c>
      <c r="E73" s="24">
        <f t="shared" si="4"/>
        <v>0</v>
      </c>
      <c r="F73" s="24">
        <f t="shared" si="4"/>
        <v>50646</v>
      </c>
      <c r="G73" s="24">
        <f t="shared" si="4"/>
        <v>64954</v>
      </c>
      <c r="H73" s="24">
        <f t="shared" si="4"/>
        <v>1400985</v>
      </c>
      <c r="I73" s="24">
        <f t="shared" si="4"/>
        <v>74135</v>
      </c>
      <c r="J73" s="24">
        <f t="shared" si="4"/>
        <v>2689010</v>
      </c>
    </row>
    <row r="74" spans="1:10" s="3" customFormat="1" ht="15.75" customHeight="1">
      <c r="A74" s="16" t="s">
        <v>89</v>
      </c>
      <c r="B74" s="2"/>
      <c r="C74" s="24">
        <f>SUM(C72:C73)</f>
        <v>14443</v>
      </c>
      <c r="D74" s="24">
        <f aca="true" t="shared" si="5" ref="D74:J74">SUM(D72:D73)</f>
        <v>1863253</v>
      </c>
      <c r="E74" s="24">
        <f t="shared" si="5"/>
        <v>0</v>
      </c>
      <c r="F74" s="24">
        <f t="shared" si="5"/>
        <v>89216</v>
      </c>
      <c r="G74" s="24">
        <f t="shared" si="5"/>
        <v>101003</v>
      </c>
      <c r="H74" s="24">
        <f t="shared" si="5"/>
        <v>2285291</v>
      </c>
      <c r="I74" s="24">
        <f t="shared" si="5"/>
        <v>115446</v>
      </c>
      <c r="J74" s="24">
        <f t="shared" si="5"/>
        <v>4237760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 sheet="1" objects="1" scenarios="1"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71" sqref="E71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135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7</v>
      </c>
      <c r="D4" s="27" t="s">
        <v>11</v>
      </c>
      <c r="E4" s="4" t="s">
        <v>101</v>
      </c>
      <c r="F4" s="27" t="s">
        <v>14</v>
      </c>
      <c r="G4" s="4" t="s">
        <v>102</v>
      </c>
      <c r="H4" s="27" t="s">
        <v>90</v>
      </c>
      <c r="I4" s="27" t="s">
        <v>62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0</v>
      </c>
      <c r="D5" s="23">
        <f>SUM(Jan!D5+C5*5)</f>
        <v>13371</v>
      </c>
      <c r="E5" s="7">
        <v>0</v>
      </c>
      <c r="F5" s="23">
        <f>SUM(Jan!F5+E5*5)</f>
        <v>0</v>
      </c>
      <c r="G5" s="7">
        <v>0</v>
      </c>
      <c r="H5" s="23">
        <f>SUM(Jan!H5+G5)</f>
        <v>16187</v>
      </c>
      <c r="I5" s="23">
        <f aca="true" t="shared" si="0" ref="I5:I36">SUM(C5,E5,G5)</f>
        <v>0</v>
      </c>
      <c r="J5" s="23">
        <f>SUM(D5+F5+H5)</f>
        <v>29558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SUM(Jan!D6+C6*5)</f>
        <v>14291</v>
      </c>
      <c r="E6" s="7">
        <v>0</v>
      </c>
      <c r="F6" s="23">
        <f>SUM(Jan!F6+E6*5)</f>
        <v>0</v>
      </c>
      <c r="G6" s="7">
        <v>0</v>
      </c>
      <c r="H6" s="23">
        <f>SUM(Jan!H6+G6)</f>
        <v>53773</v>
      </c>
      <c r="I6" s="23">
        <f t="shared" si="0"/>
        <v>0</v>
      </c>
      <c r="J6" s="23">
        <f aca="true" t="shared" si="1" ref="J6:J69">SUM(D6+F6+H6)</f>
        <v>68064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3">
        <f>SUM(Jan!D7+C7*5)</f>
        <v>20223</v>
      </c>
      <c r="E7" s="7">
        <v>0</v>
      </c>
      <c r="F7" s="23">
        <f>SUM(Jan!F7+E7*5)</f>
        <v>0</v>
      </c>
      <c r="G7" s="7">
        <v>0</v>
      </c>
      <c r="H7" s="23">
        <f>SUM(Jan!H7+G7)</f>
        <v>6200</v>
      </c>
      <c r="I7" s="24">
        <f t="shared" si="0"/>
        <v>0</v>
      </c>
      <c r="J7" s="23">
        <f t="shared" si="1"/>
        <v>26423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SUM(Jan!D8+C8*5)</f>
        <v>0</v>
      </c>
      <c r="E8" s="7">
        <v>0</v>
      </c>
      <c r="F8" s="23">
        <f>SUM(Jan!F8+E8*5)</f>
        <v>0</v>
      </c>
      <c r="G8" s="7">
        <v>0</v>
      </c>
      <c r="H8" s="23">
        <f>SUM(Jan!H8+G8)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SUM(Jan!D9+C9*5)</f>
        <v>1548</v>
      </c>
      <c r="E9" s="7">
        <v>0</v>
      </c>
      <c r="F9" s="23">
        <f>SUM(Jan!F9+E9*5)</f>
        <v>0</v>
      </c>
      <c r="G9" s="7">
        <v>0</v>
      </c>
      <c r="H9" s="23">
        <f>SUM(Jan!H9+G9)</f>
        <v>2427</v>
      </c>
      <c r="I9" s="24">
        <f t="shared" si="0"/>
        <v>0</v>
      </c>
      <c r="J9" s="23">
        <f t="shared" si="1"/>
        <v>3975</v>
      </c>
    </row>
    <row r="10" spans="1:10" s="1" customFormat="1" ht="15.75" customHeight="1">
      <c r="A10" s="5" t="s">
        <v>30</v>
      </c>
      <c r="B10" s="6" t="s">
        <v>22</v>
      </c>
      <c r="C10" s="7">
        <v>3519</v>
      </c>
      <c r="D10" s="23">
        <f>SUM(Jan!D10+C10*5)</f>
        <v>98574</v>
      </c>
      <c r="E10" s="7">
        <v>0</v>
      </c>
      <c r="F10" s="23">
        <f>SUM(Jan!F10+E10*5)</f>
        <v>10380</v>
      </c>
      <c r="G10" s="7">
        <v>31416</v>
      </c>
      <c r="H10" s="23">
        <f>SUM(Jan!H10+G10)</f>
        <v>145245</v>
      </c>
      <c r="I10" s="24">
        <f t="shared" si="0"/>
        <v>34935</v>
      </c>
      <c r="J10" s="23">
        <f t="shared" si="1"/>
        <v>254199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SUM(Jan!D11+C11*5)</f>
        <v>0</v>
      </c>
      <c r="E11" s="7">
        <v>0</v>
      </c>
      <c r="F11" s="23">
        <f>SUM(Jan!F11+E11*5)</f>
        <v>0</v>
      </c>
      <c r="G11" s="7">
        <v>0</v>
      </c>
      <c r="H11" s="23">
        <f>SUM(Jan!H11+G11)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SUM(Jan!D12+C12*5)</f>
        <v>4345</v>
      </c>
      <c r="E12" s="7">
        <v>0</v>
      </c>
      <c r="F12" s="23">
        <f>SUM(Jan!F12+E12*5)</f>
        <v>0</v>
      </c>
      <c r="G12" s="7">
        <v>0</v>
      </c>
      <c r="H12" s="23">
        <f>SUM(Jan!H12+G12)</f>
        <v>6661</v>
      </c>
      <c r="I12" s="23">
        <f t="shared" si="0"/>
        <v>0</v>
      </c>
      <c r="J12" s="23">
        <f t="shared" si="1"/>
        <v>11006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SUM(Jan!D13+C13*5)</f>
        <v>0</v>
      </c>
      <c r="E13" s="7">
        <v>0</v>
      </c>
      <c r="F13" s="23">
        <f>SUM(Jan!F13+E13*5)</f>
        <v>0</v>
      </c>
      <c r="G13" s="7">
        <v>0</v>
      </c>
      <c r="H13" s="23">
        <f>SUM(Jan!H13+G13)</f>
        <v>0</v>
      </c>
      <c r="I13" s="24">
        <f t="shared" si="0"/>
        <v>0</v>
      </c>
      <c r="J13" s="23">
        <f t="shared" si="1"/>
        <v>0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SUM(Jan!D14+C14*5)</f>
        <v>48243</v>
      </c>
      <c r="E14" s="7">
        <v>0</v>
      </c>
      <c r="F14" s="23">
        <f>SUM(Jan!F14+E14*5)</f>
        <v>0</v>
      </c>
      <c r="G14" s="7">
        <v>0</v>
      </c>
      <c r="H14" s="23">
        <f>SUM(Jan!H14+G14)</f>
        <v>32450</v>
      </c>
      <c r="I14" s="24">
        <f t="shared" si="0"/>
        <v>0</v>
      </c>
      <c r="J14" s="23">
        <f t="shared" si="1"/>
        <v>80693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SUM(Jan!D15+C15*5)</f>
        <v>0</v>
      </c>
      <c r="E15" s="7">
        <v>0</v>
      </c>
      <c r="F15" s="23">
        <f>SUM(Jan!F15+E15*5)</f>
        <v>0</v>
      </c>
      <c r="G15" s="7">
        <v>0</v>
      </c>
      <c r="H15" s="23">
        <f>SUM(Jan!H15+G15)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1724</v>
      </c>
      <c r="D16" s="23">
        <f>SUM(Jan!D16+C16*5)</f>
        <v>286462</v>
      </c>
      <c r="E16" s="7">
        <v>0</v>
      </c>
      <c r="F16" s="23">
        <f>SUM(Jan!F16+E16*5)</f>
        <v>28190</v>
      </c>
      <c r="G16" s="7">
        <v>18233</v>
      </c>
      <c r="H16" s="23">
        <f>SUM(Jan!H16+G16)</f>
        <v>451742</v>
      </c>
      <c r="I16" s="24">
        <f t="shared" si="0"/>
        <v>19957</v>
      </c>
      <c r="J16" s="23">
        <f t="shared" si="1"/>
        <v>766394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3">
        <f>SUM(Jan!D17+C17*5)</f>
        <v>0</v>
      </c>
      <c r="E17" s="7">
        <v>0</v>
      </c>
      <c r="F17" s="23">
        <f>SUM(Jan!F17+E17*5)</f>
        <v>0</v>
      </c>
      <c r="G17" s="7">
        <v>0</v>
      </c>
      <c r="H17" s="23">
        <f>SUM(Jan!H17+G17)</f>
        <v>0</v>
      </c>
      <c r="I17" s="24">
        <f t="shared" si="0"/>
        <v>0</v>
      </c>
      <c r="J17" s="23">
        <f t="shared" si="1"/>
        <v>0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SUM(Jan!D18+C18*5)</f>
        <v>0</v>
      </c>
      <c r="E18" s="7">
        <v>0</v>
      </c>
      <c r="F18" s="23">
        <f>SUM(Jan!F18+E18*5)</f>
        <v>0</v>
      </c>
      <c r="G18" s="7">
        <v>0</v>
      </c>
      <c r="H18" s="23">
        <f>SUM(Jan!H18+G18)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SUM(Jan!D19+C19*5)</f>
        <v>0</v>
      </c>
      <c r="E19" s="7">
        <v>0</v>
      </c>
      <c r="F19" s="23">
        <f>SUM(Jan!F19+E19*5)</f>
        <v>0</v>
      </c>
      <c r="G19" s="7">
        <v>0</v>
      </c>
      <c r="H19" s="23">
        <f>SUM(Jan!H19+G19)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SUM(Jan!D20+C20*5)</f>
        <v>0</v>
      </c>
      <c r="E20" s="7">
        <v>0</v>
      </c>
      <c r="F20" s="23">
        <f>SUM(Jan!F20+E20*5)</f>
        <v>0</v>
      </c>
      <c r="G20" s="7">
        <v>0</v>
      </c>
      <c r="H20" s="23">
        <f>SUM(Jan!H20+G20)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SUM(Jan!D21+C21*5)</f>
        <v>0</v>
      </c>
      <c r="E21" s="7">
        <v>0</v>
      </c>
      <c r="F21" s="23">
        <f>SUM(Jan!F21+E21*5)</f>
        <v>0</v>
      </c>
      <c r="G21" s="7">
        <v>0</v>
      </c>
      <c r="H21" s="23">
        <f>SUM(Jan!H21+G21)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SUM(Jan!D22+C22*5)</f>
        <v>910</v>
      </c>
      <c r="E22" s="7">
        <v>0</v>
      </c>
      <c r="F22" s="23">
        <f>SUM(Jan!F22+E22*5)</f>
        <v>0</v>
      </c>
      <c r="G22" s="7">
        <v>0</v>
      </c>
      <c r="H22" s="23">
        <f>SUM(Jan!H22+G22)</f>
        <v>130</v>
      </c>
      <c r="I22" s="24">
        <f t="shared" si="0"/>
        <v>0</v>
      </c>
      <c r="J22" s="23">
        <f t="shared" si="1"/>
        <v>1040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SUM(Jan!D23+C23*5)</f>
        <v>0</v>
      </c>
      <c r="E23" s="7">
        <v>0</v>
      </c>
      <c r="F23" s="23">
        <f>SUM(Jan!F23+E23*5)</f>
        <v>0</v>
      </c>
      <c r="G23" s="7">
        <v>0</v>
      </c>
      <c r="H23" s="23">
        <f>SUM(Jan!H23+G23)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SUM(Jan!D24+C24*5)</f>
        <v>17228</v>
      </c>
      <c r="E24" s="7">
        <v>0</v>
      </c>
      <c r="F24" s="23">
        <f>SUM(Jan!F24+E24*5)</f>
        <v>0</v>
      </c>
      <c r="G24" s="7">
        <v>0</v>
      </c>
      <c r="H24" s="23">
        <f>SUM(Jan!H24+G24)</f>
        <v>37303</v>
      </c>
      <c r="I24" s="23">
        <f t="shared" si="0"/>
        <v>0</v>
      </c>
      <c r="J24" s="23">
        <f t="shared" si="1"/>
        <v>54531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SUM(Jan!D25+C25*5)</f>
        <v>34376</v>
      </c>
      <c r="E25" s="7">
        <v>0</v>
      </c>
      <c r="F25" s="23">
        <f>SUM(Jan!F25+E25*5)</f>
        <v>0</v>
      </c>
      <c r="G25" s="7">
        <v>0</v>
      </c>
      <c r="H25" s="23">
        <f>SUM(Jan!H25+G25)</f>
        <v>35473</v>
      </c>
      <c r="I25" s="24">
        <f t="shared" si="0"/>
        <v>0</v>
      </c>
      <c r="J25" s="23">
        <f t="shared" si="1"/>
        <v>69849</v>
      </c>
    </row>
    <row r="26" spans="1:10" s="1" customFormat="1" ht="15.75" customHeight="1">
      <c r="A26" s="5" t="s">
        <v>64</v>
      </c>
      <c r="B26" s="6" t="s">
        <v>22</v>
      </c>
      <c r="C26" s="7">
        <v>400</v>
      </c>
      <c r="D26" s="23">
        <f>SUM(Jan!D26+C26*5)</f>
        <v>56296</v>
      </c>
      <c r="E26" s="7">
        <v>0</v>
      </c>
      <c r="F26" s="23">
        <f>SUM(Jan!F26+E26*5)</f>
        <v>0</v>
      </c>
      <c r="G26" s="7">
        <v>3566</v>
      </c>
      <c r="H26" s="23">
        <f>SUM(Jan!H26+G26)</f>
        <v>58554</v>
      </c>
      <c r="I26" s="24">
        <f t="shared" si="0"/>
        <v>3966</v>
      </c>
      <c r="J26" s="23">
        <f t="shared" si="1"/>
        <v>114850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SUM(Jan!D27+C27*5)</f>
        <v>0</v>
      </c>
      <c r="E27" s="7">
        <v>0</v>
      </c>
      <c r="F27" s="23">
        <f>SUM(Jan!F27+E27*5)</f>
        <v>0</v>
      </c>
      <c r="G27" s="7">
        <v>0</v>
      </c>
      <c r="H27" s="23">
        <f>SUM(Jan!H27+G27)</f>
        <v>0</v>
      </c>
      <c r="I27" s="24">
        <f t="shared" si="0"/>
        <v>0</v>
      </c>
      <c r="J27" s="23">
        <f t="shared" si="1"/>
        <v>0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SUM(Jan!D28+C28*5)</f>
        <v>16215</v>
      </c>
      <c r="E28" s="7">
        <v>0</v>
      </c>
      <c r="F28" s="23">
        <f>SUM(Jan!F28+E28*5)</f>
        <v>0</v>
      </c>
      <c r="G28" s="7">
        <v>0</v>
      </c>
      <c r="H28" s="23">
        <f>SUM(Jan!H28+G28)</f>
        <v>24066</v>
      </c>
      <c r="I28" s="24">
        <f t="shared" si="0"/>
        <v>0</v>
      </c>
      <c r="J28" s="23">
        <f t="shared" si="1"/>
        <v>40281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SUM(Jan!D29+C29*5)</f>
        <v>22344</v>
      </c>
      <c r="E29" s="7">
        <v>0</v>
      </c>
      <c r="F29" s="23">
        <f>SUM(Jan!F29+E29*5)</f>
        <v>0</v>
      </c>
      <c r="G29" s="7">
        <v>0</v>
      </c>
      <c r="H29" s="23">
        <f>SUM(Jan!H29+G29)</f>
        <v>21255</v>
      </c>
      <c r="I29" s="24">
        <f t="shared" si="0"/>
        <v>0</v>
      </c>
      <c r="J29" s="23">
        <f t="shared" si="1"/>
        <v>43599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SUM(Jan!D30+C30*5)</f>
        <v>3555</v>
      </c>
      <c r="E30" s="7">
        <v>0</v>
      </c>
      <c r="F30" s="23">
        <f>SUM(Jan!F30+E30*5)</f>
        <v>0</v>
      </c>
      <c r="G30" s="7">
        <v>0</v>
      </c>
      <c r="H30" s="23">
        <f>SUM(Jan!H30+G30)</f>
        <v>8554</v>
      </c>
      <c r="I30" s="24">
        <f t="shared" si="0"/>
        <v>0</v>
      </c>
      <c r="J30" s="23">
        <f t="shared" si="1"/>
        <v>12109</v>
      </c>
    </row>
    <row r="31" spans="1:10" s="10" customFormat="1" ht="15.75" customHeight="1">
      <c r="A31" s="8" t="s">
        <v>86</v>
      </c>
      <c r="B31" s="9" t="s">
        <v>22</v>
      </c>
      <c r="C31" s="7">
        <v>0</v>
      </c>
      <c r="D31" s="23">
        <f>SUM(Jan!D31+C31*5)</f>
        <v>16108</v>
      </c>
      <c r="E31" s="7">
        <v>0</v>
      </c>
      <c r="F31" s="23">
        <f>SUM(Jan!F31+E31*5)</f>
        <v>0</v>
      </c>
      <c r="G31" s="7">
        <v>0</v>
      </c>
      <c r="H31" s="23">
        <f>SUM(Jan!H31+G31)</f>
        <v>37501</v>
      </c>
      <c r="I31" s="23">
        <f t="shared" si="0"/>
        <v>0</v>
      </c>
      <c r="J31" s="23">
        <f t="shared" si="1"/>
        <v>53609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SUM(Jan!D32+C32*5)</f>
        <v>0</v>
      </c>
      <c r="E32" s="7">
        <v>0</v>
      </c>
      <c r="F32" s="23">
        <f>SUM(Jan!F32+E32*5)</f>
        <v>0</v>
      </c>
      <c r="G32" s="7">
        <v>0</v>
      </c>
      <c r="H32" s="23">
        <f>SUM(Jan!H32+G32)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SUM(Jan!D33+C33*5)</f>
        <v>12258</v>
      </c>
      <c r="E33" s="7">
        <v>0</v>
      </c>
      <c r="F33" s="23">
        <f>SUM(Jan!F33+E33*5)</f>
        <v>0</v>
      </c>
      <c r="G33" s="7">
        <v>0</v>
      </c>
      <c r="H33" s="23">
        <f>SUM(Jan!H33+G33)</f>
        <v>16278</v>
      </c>
      <c r="I33" s="24">
        <f t="shared" si="0"/>
        <v>0</v>
      </c>
      <c r="J33" s="23">
        <f t="shared" si="1"/>
        <v>28536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SUM(Jan!D34+C34*5)</f>
        <v>1143</v>
      </c>
      <c r="E34" s="7">
        <v>0</v>
      </c>
      <c r="F34" s="23">
        <f>SUM(Jan!F34+E34*5)</f>
        <v>0</v>
      </c>
      <c r="G34" s="7">
        <v>0</v>
      </c>
      <c r="H34" s="23">
        <f>SUM(Jan!H34+G34)</f>
        <v>1667</v>
      </c>
      <c r="I34" s="24">
        <f t="shared" si="0"/>
        <v>0</v>
      </c>
      <c r="J34" s="23">
        <f t="shared" si="1"/>
        <v>2810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SUM(Jan!D35+C35*5)</f>
        <v>64912</v>
      </c>
      <c r="E35" s="7">
        <v>0</v>
      </c>
      <c r="F35" s="23">
        <f>SUM(Jan!F35+E35*5)</f>
        <v>0</v>
      </c>
      <c r="G35" s="7">
        <v>0</v>
      </c>
      <c r="H35" s="23">
        <f>SUM(Jan!H35+G35)</f>
        <v>56056</v>
      </c>
      <c r="I35" s="24">
        <f t="shared" si="0"/>
        <v>0</v>
      </c>
      <c r="J35" s="23">
        <f t="shared" si="1"/>
        <v>120968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SUM(Jan!D36+C36*5)</f>
        <v>0</v>
      </c>
      <c r="E36" s="7">
        <v>0</v>
      </c>
      <c r="F36" s="23">
        <f>SUM(Jan!F36+E36*5)</f>
        <v>0</v>
      </c>
      <c r="G36" s="7">
        <v>0</v>
      </c>
      <c r="H36" s="23">
        <f>SUM(Jan!H36+G36)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261</v>
      </c>
      <c r="D37" s="23">
        <f>SUM(Jan!D37+C37*5)</f>
        <v>20781</v>
      </c>
      <c r="E37" s="7">
        <v>0</v>
      </c>
      <c r="F37" s="23">
        <f>SUM(Jan!F37+E37*5)</f>
        <v>0</v>
      </c>
      <c r="G37" s="7">
        <v>0</v>
      </c>
      <c r="H37" s="23">
        <f>SUM(Jan!H37+G37)</f>
        <v>34203</v>
      </c>
      <c r="I37" s="24">
        <f aca="true" t="shared" si="2" ref="I37:I71">SUM(C37,E37,G37)</f>
        <v>261</v>
      </c>
      <c r="J37" s="23">
        <f t="shared" si="1"/>
        <v>54984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SUM(Jan!D38+C38*5)</f>
        <v>0</v>
      </c>
      <c r="E38" s="7">
        <v>0</v>
      </c>
      <c r="F38" s="23">
        <f>SUM(Jan!F38+E38*5)</f>
        <v>0</v>
      </c>
      <c r="G38" s="7">
        <v>0</v>
      </c>
      <c r="H38" s="23">
        <f>SUM(Jan!H38+G38)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0</v>
      </c>
      <c r="D39" s="23">
        <f>SUM(Jan!D39+C39*5)</f>
        <v>190348</v>
      </c>
      <c r="E39" s="7">
        <v>0</v>
      </c>
      <c r="F39" s="23">
        <f>SUM(Jan!F39+E39*5)</f>
        <v>15682</v>
      </c>
      <c r="G39" s="7">
        <v>0</v>
      </c>
      <c r="H39" s="23">
        <f>SUM(Jan!H39+G39)</f>
        <v>215075</v>
      </c>
      <c r="I39" s="23">
        <f t="shared" si="2"/>
        <v>0</v>
      </c>
      <c r="J39" s="23">
        <f>SUM(D39+F39+H39)</f>
        <v>421105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SUM(Jan!D40+C40*5)</f>
        <v>0</v>
      </c>
      <c r="E40" s="7">
        <v>0</v>
      </c>
      <c r="F40" s="23">
        <f>SUM(Jan!F40+E40*5)</f>
        <v>0</v>
      </c>
      <c r="G40" s="7">
        <v>0</v>
      </c>
      <c r="H40" s="23">
        <f>SUM(Jan!H40+G40)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400</v>
      </c>
      <c r="D41" s="23">
        <f>SUM(Jan!D41+C41*5)</f>
        <v>2630</v>
      </c>
      <c r="E41" s="7">
        <v>0</v>
      </c>
      <c r="F41" s="23">
        <f>SUM(Jan!F41+E41*5)</f>
        <v>0</v>
      </c>
      <c r="G41" s="7">
        <v>4035</v>
      </c>
      <c r="H41" s="23">
        <f>SUM(Jan!H41+G41)</f>
        <v>4035</v>
      </c>
      <c r="I41" s="23">
        <f t="shared" si="2"/>
        <v>4435</v>
      </c>
      <c r="J41" s="23">
        <f t="shared" si="1"/>
        <v>6665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3">
        <f>SUM(Jan!D42+C42*5)</f>
        <v>92138</v>
      </c>
      <c r="E42" s="7">
        <v>0</v>
      </c>
      <c r="F42" s="23">
        <f>SUM(Jan!F42+E42*5)</f>
        <v>0</v>
      </c>
      <c r="G42" s="7">
        <v>0</v>
      </c>
      <c r="H42" s="23">
        <f>SUM(Jan!H42+G42)</f>
        <v>43327</v>
      </c>
      <c r="I42" s="24">
        <f t="shared" si="2"/>
        <v>0</v>
      </c>
      <c r="J42" s="23">
        <f t="shared" si="1"/>
        <v>135465</v>
      </c>
    </row>
    <row r="43" spans="1:10" s="1" customFormat="1" ht="15.75" customHeight="1">
      <c r="A43" s="5" t="s">
        <v>42</v>
      </c>
      <c r="B43" s="6" t="s">
        <v>20</v>
      </c>
      <c r="C43" s="7">
        <v>0</v>
      </c>
      <c r="D43" s="23">
        <f>SUM(Jan!D43+C43*5)</f>
        <v>36187</v>
      </c>
      <c r="E43" s="7">
        <v>0</v>
      </c>
      <c r="F43" s="23">
        <f>SUM(Jan!F43+E43*5)</f>
        <v>0</v>
      </c>
      <c r="G43" s="7">
        <v>0</v>
      </c>
      <c r="H43" s="23">
        <f>SUM(Jan!H43+G43)</f>
        <v>53502</v>
      </c>
      <c r="I43" s="24">
        <f t="shared" si="2"/>
        <v>0</v>
      </c>
      <c r="J43" s="23">
        <f t="shared" si="1"/>
        <v>89689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SUM(Jan!D44+C44*5)</f>
        <v>44089</v>
      </c>
      <c r="E44" s="7">
        <v>0</v>
      </c>
      <c r="F44" s="23">
        <f>SUM(Jan!F44+E44*5)</f>
        <v>0</v>
      </c>
      <c r="G44" s="7">
        <v>0</v>
      </c>
      <c r="H44" s="23">
        <f>SUM(Jan!H44+G44)</f>
        <v>43839</v>
      </c>
      <c r="I44" s="23">
        <f t="shared" si="2"/>
        <v>0</v>
      </c>
      <c r="J44" s="23">
        <f t="shared" si="1"/>
        <v>87928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SUM(Jan!D45+C45*5)</f>
        <v>0</v>
      </c>
      <c r="E45" s="7">
        <v>0</v>
      </c>
      <c r="F45" s="23">
        <f>SUM(Jan!F45+E45*5)</f>
        <v>0</v>
      </c>
      <c r="G45" s="7">
        <v>0</v>
      </c>
      <c r="H45" s="23">
        <f>SUM(Jan!H45+G45)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SUM(Jan!D46+C46*5)</f>
        <v>0</v>
      </c>
      <c r="E46" s="7">
        <v>0</v>
      </c>
      <c r="F46" s="23">
        <f>SUM(Jan!F46+E46*5)</f>
        <v>0</v>
      </c>
      <c r="G46" s="7">
        <v>0</v>
      </c>
      <c r="H46" s="23">
        <f>SUM(Jan!H46+G46)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0</v>
      </c>
      <c r="D47" s="23">
        <f>SUM(Jan!D47+C47*5)</f>
        <v>136977</v>
      </c>
      <c r="E47" s="7">
        <v>0</v>
      </c>
      <c r="F47" s="23">
        <f>SUM(Jan!F47+E47*5)</f>
        <v>0</v>
      </c>
      <c r="G47" s="7">
        <v>0</v>
      </c>
      <c r="H47" s="23">
        <f>SUM(Jan!H47+G47)</f>
        <v>154231</v>
      </c>
      <c r="I47" s="23">
        <f t="shared" si="2"/>
        <v>0</v>
      </c>
      <c r="J47" s="23">
        <f t="shared" si="1"/>
        <v>291208</v>
      </c>
    </row>
    <row r="48" spans="1:10" s="10" customFormat="1" ht="15.75" customHeight="1">
      <c r="A48" s="8" t="s">
        <v>56</v>
      </c>
      <c r="B48" s="9" t="s">
        <v>20</v>
      </c>
      <c r="C48" s="7">
        <v>0</v>
      </c>
      <c r="D48" s="23">
        <f>SUM(Jan!D48+C48*5)</f>
        <v>5240</v>
      </c>
      <c r="E48" s="7">
        <v>0</v>
      </c>
      <c r="F48" s="23">
        <f>SUM(Jan!F48+E48*5)</f>
        <v>0</v>
      </c>
      <c r="G48" s="7">
        <v>0</v>
      </c>
      <c r="H48" s="23">
        <f>SUM(Jan!H48+G48)</f>
        <v>2749</v>
      </c>
      <c r="I48" s="23">
        <f t="shared" si="2"/>
        <v>0</v>
      </c>
      <c r="J48" s="23">
        <f t="shared" si="1"/>
        <v>7989</v>
      </c>
    </row>
    <row r="49" spans="1:10" s="1" customFormat="1" ht="15.75" customHeight="1">
      <c r="A49" s="5" t="s">
        <v>58</v>
      </c>
      <c r="B49" s="6" t="s">
        <v>20</v>
      </c>
      <c r="C49" s="7">
        <v>2058</v>
      </c>
      <c r="D49" s="23">
        <f>SUM(Jan!D49+C49*5)</f>
        <v>41266</v>
      </c>
      <c r="E49" s="7">
        <v>0</v>
      </c>
      <c r="F49" s="23">
        <f>SUM(Jan!F49+E49*5)</f>
        <v>0</v>
      </c>
      <c r="G49" s="7">
        <v>37260</v>
      </c>
      <c r="H49" s="23">
        <f>SUM(Jan!H49+G49)</f>
        <v>68095</v>
      </c>
      <c r="I49" s="24">
        <f t="shared" si="2"/>
        <v>39318</v>
      </c>
      <c r="J49" s="23">
        <f t="shared" si="1"/>
        <v>109361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SUM(Jan!D50+C50*5)</f>
        <v>9294</v>
      </c>
      <c r="E50" s="7">
        <v>0</v>
      </c>
      <c r="F50" s="23">
        <f>SUM(Jan!F50+E50*5)</f>
        <v>0</v>
      </c>
      <c r="G50" s="7">
        <v>0</v>
      </c>
      <c r="H50" s="23">
        <f>SUM(Jan!H50+G50)</f>
        <v>4888</v>
      </c>
      <c r="I50" s="24">
        <f t="shared" si="2"/>
        <v>0</v>
      </c>
      <c r="J50" s="23">
        <f t="shared" si="1"/>
        <v>14182</v>
      </c>
    </row>
    <row r="51" spans="1:10" s="1" customFormat="1" ht="15.75" customHeight="1">
      <c r="A51" s="5" t="s">
        <v>60</v>
      </c>
      <c r="B51" s="6" t="s">
        <v>20</v>
      </c>
      <c r="C51" s="7">
        <v>2780</v>
      </c>
      <c r="D51" s="23">
        <f>SUM(Jan!D51+C51*5)</f>
        <v>136606</v>
      </c>
      <c r="E51" s="7">
        <v>0</v>
      </c>
      <c r="F51" s="23">
        <f>SUM(Jan!F51+E51*5)</f>
        <v>0</v>
      </c>
      <c r="G51" s="7">
        <v>21776</v>
      </c>
      <c r="H51" s="23">
        <f>SUM(Jan!H51+G51)</f>
        <v>162431</v>
      </c>
      <c r="I51" s="24">
        <f t="shared" si="2"/>
        <v>24556</v>
      </c>
      <c r="J51" s="23">
        <f t="shared" si="1"/>
        <v>299037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SUM(Jan!D52+C52*5)</f>
        <v>2352</v>
      </c>
      <c r="E52" s="7">
        <v>0</v>
      </c>
      <c r="F52" s="23">
        <f>SUM(Jan!F52+E52*5)</f>
        <v>0</v>
      </c>
      <c r="G52" s="7">
        <v>0</v>
      </c>
      <c r="H52" s="23">
        <f>SUM(Jan!H52+G52)</f>
        <v>672</v>
      </c>
      <c r="I52" s="24">
        <f t="shared" si="2"/>
        <v>0</v>
      </c>
      <c r="J52" s="23">
        <f t="shared" si="1"/>
        <v>3024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SUM(Jan!D53+C53*5)</f>
        <v>0</v>
      </c>
      <c r="E53" s="7">
        <v>0</v>
      </c>
      <c r="F53" s="23">
        <f>SUM(Jan!F53+E53*5)</f>
        <v>0</v>
      </c>
      <c r="G53" s="7">
        <v>0</v>
      </c>
      <c r="H53" s="23">
        <f>SUM(Jan!H53+G53)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0</v>
      </c>
      <c r="D54" s="23">
        <f>SUM(Jan!D54+C54*5)</f>
        <v>56197</v>
      </c>
      <c r="E54" s="7">
        <v>0</v>
      </c>
      <c r="F54" s="23">
        <f>SUM(Jan!F54+E54*5)</f>
        <v>0</v>
      </c>
      <c r="G54" s="7">
        <v>0</v>
      </c>
      <c r="H54" s="23">
        <f>SUM(Jan!H54+G54)</f>
        <v>57171</v>
      </c>
      <c r="I54" s="24">
        <f t="shared" si="2"/>
        <v>0</v>
      </c>
      <c r="J54" s="23">
        <f t="shared" si="1"/>
        <v>113368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SUM(Jan!D55+C55*5)</f>
        <v>27950</v>
      </c>
      <c r="E55" s="7">
        <v>0</v>
      </c>
      <c r="F55" s="23">
        <f>SUM(Jan!F55+E55*5)</f>
        <v>0</v>
      </c>
      <c r="G55" s="7">
        <v>0</v>
      </c>
      <c r="H55" s="23">
        <f>SUM(Jan!H55+G55)</f>
        <v>39816</v>
      </c>
      <c r="I55" s="24">
        <f t="shared" si="2"/>
        <v>0</v>
      </c>
      <c r="J55" s="23">
        <f t="shared" si="1"/>
        <v>67766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SUM(Jan!D56+C56*5)</f>
        <v>0</v>
      </c>
      <c r="E56" s="7">
        <v>0</v>
      </c>
      <c r="F56" s="23">
        <f>SUM(Jan!F56+E56*5)</f>
        <v>0</v>
      </c>
      <c r="G56" s="7">
        <v>0</v>
      </c>
      <c r="H56" s="23">
        <f>SUM(Jan!H56+G56)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SUM(Jan!D57+C57*5)</f>
        <v>28145</v>
      </c>
      <c r="E57" s="7">
        <v>0</v>
      </c>
      <c r="F57" s="23">
        <f>SUM(Jan!F57+E57*5)</f>
        <v>0</v>
      </c>
      <c r="G57" s="7">
        <v>0</v>
      </c>
      <c r="H57" s="23">
        <f>SUM(Jan!H57+G57)</f>
        <v>46038</v>
      </c>
      <c r="I57" s="24">
        <f t="shared" si="2"/>
        <v>0</v>
      </c>
      <c r="J57" s="23">
        <f t="shared" si="1"/>
        <v>74183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SUM(Jan!D58+C58*5)</f>
        <v>2133</v>
      </c>
      <c r="E58" s="7">
        <v>0</v>
      </c>
      <c r="F58" s="23">
        <f>SUM(Jan!F58+E58*5)</f>
        <v>0</v>
      </c>
      <c r="G58" s="7">
        <v>0</v>
      </c>
      <c r="H58" s="23">
        <f>SUM(Jan!H58+G58)</f>
        <v>0</v>
      </c>
      <c r="I58" s="23">
        <f t="shared" si="2"/>
        <v>0</v>
      </c>
      <c r="J58" s="23">
        <f t="shared" si="1"/>
        <v>2133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SUM(Jan!D59+C59*5)</f>
        <v>23049</v>
      </c>
      <c r="E59" s="7">
        <v>0</v>
      </c>
      <c r="F59" s="23">
        <f>SUM(Jan!F59+E59*5)</f>
        <v>0</v>
      </c>
      <c r="G59" s="7">
        <v>0</v>
      </c>
      <c r="H59" s="23">
        <f>SUM(Jan!H59+G59)</f>
        <v>712</v>
      </c>
      <c r="I59" s="24">
        <f t="shared" si="2"/>
        <v>0</v>
      </c>
      <c r="J59" s="23">
        <f>SUM(D59+F59+H59)</f>
        <v>23761</v>
      </c>
    </row>
    <row r="60" spans="1:10" s="10" customFormat="1" ht="15.75" customHeight="1">
      <c r="A60" s="8" t="s">
        <v>72</v>
      </c>
      <c r="B60" s="9" t="s">
        <v>20</v>
      </c>
      <c r="C60" s="7">
        <v>400</v>
      </c>
      <c r="D60" s="23">
        <f>SUM(Jan!D60+C60*5)</f>
        <v>232190</v>
      </c>
      <c r="E60" s="7">
        <v>0</v>
      </c>
      <c r="F60" s="23">
        <f>SUM(Jan!F60+E60*5)</f>
        <v>34964</v>
      </c>
      <c r="G60" s="7">
        <v>5145</v>
      </c>
      <c r="H60" s="23">
        <f>SUM(Jan!H60+G60)</f>
        <v>319981</v>
      </c>
      <c r="I60" s="23">
        <f t="shared" si="2"/>
        <v>5545</v>
      </c>
      <c r="J60" s="23">
        <f t="shared" si="1"/>
        <v>587135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SUM(Jan!D61+C61*5)</f>
        <v>0</v>
      </c>
      <c r="E61" s="7">
        <v>0</v>
      </c>
      <c r="F61" s="23">
        <f>SUM(Jan!F61+E61*5)</f>
        <v>0</v>
      </c>
      <c r="G61" s="7">
        <v>0</v>
      </c>
      <c r="H61" s="23">
        <f>SUM(Jan!H61+G61)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SUM(Jan!D62+C62*5)</f>
        <v>0</v>
      </c>
      <c r="E62" s="7">
        <v>0</v>
      </c>
      <c r="F62" s="23">
        <f>SUM(Jan!F62+E62*5)</f>
        <v>0</v>
      </c>
      <c r="G62" s="7">
        <v>0</v>
      </c>
      <c r="H62" s="23">
        <f>SUM(Jan!H62+G62)</f>
        <v>0</v>
      </c>
      <c r="I62" s="23">
        <f t="shared" si="2"/>
        <v>0</v>
      </c>
      <c r="J62" s="23">
        <f t="shared" si="1"/>
        <v>0</v>
      </c>
    </row>
    <row r="63" spans="1:10" s="1" customFormat="1" ht="15.75" customHeight="1">
      <c r="A63" s="5" t="s">
        <v>75</v>
      </c>
      <c r="B63" s="6" t="s">
        <v>20</v>
      </c>
      <c r="C63" s="7">
        <v>0</v>
      </c>
      <c r="D63" s="23">
        <f>SUM(Jan!D63+C63*5)</f>
        <v>22770</v>
      </c>
      <c r="E63" s="7">
        <v>0</v>
      </c>
      <c r="F63" s="23">
        <f>SUM(Jan!F63+E63*5)</f>
        <v>0</v>
      </c>
      <c r="G63" s="7">
        <v>0</v>
      </c>
      <c r="H63" s="23">
        <f>SUM(Jan!H63+G63)</f>
        <v>32592</v>
      </c>
      <c r="I63" s="24">
        <f t="shared" si="2"/>
        <v>0</v>
      </c>
      <c r="J63" s="23">
        <f t="shared" si="1"/>
        <v>55362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SUM(Jan!D64+C64*5)</f>
        <v>0</v>
      </c>
      <c r="E64" s="7">
        <v>0</v>
      </c>
      <c r="F64" s="23">
        <f>SUM(Jan!F64+E64*5)</f>
        <v>0</v>
      </c>
      <c r="G64" s="7">
        <v>0</v>
      </c>
      <c r="H64" s="23">
        <f>SUM(Jan!H64+G64)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SUM(Jan!D65+C65*5)</f>
        <v>0</v>
      </c>
      <c r="E65" s="7">
        <v>0</v>
      </c>
      <c r="F65" s="23">
        <f>SUM(Jan!F65+E65*5)</f>
        <v>0</v>
      </c>
      <c r="G65" s="7">
        <v>0</v>
      </c>
      <c r="H65" s="23">
        <f>SUM(Jan!H65+G65)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SUM(Jan!D66+C66*5)</f>
        <v>13473</v>
      </c>
      <c r="E66" s="7">
        <v>0</v>
      </c>
      <c r="F66" s="23">
        <f>SUM(Jan!F66+E66*5)</f>
        <v>0</v>
      </c>
      <c r="G66" s="7">
        <v>0</v>
      </c>
      <c r="H66" s="23">
        <f>SUM(Jan!H66+G66)</f>
        <v>9456</v>
      </c>
      <c r="I66" s="23">
        <f t="shared" si="2"/>
        <v>0</v>
      </c>
      <c r="J66" s="23">
        <f t="shared" si="1"/>
        <v>22929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SUM(Jan!D67+C67*5)</f>
        <v>0</v>
      </c>
      <c r="E67" s="7">
        <v>0</v>
      </c>
      <c r="F67" s="23">
        <f>SUM(Jan!F67+E67*5)</f>
        <v>0</v>
      </c>
      <c r="G67" s="7">
        <v>0</v>
      </c>
      <c r="H67" s="23">
        <f>SUM(Jan!H67+G67)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SUM(Jan!D68+C68*5)</f>
        <v>0</v>
      </c>
      <c r="E68" s="7">
        <v>0</v>
      </c>
      <c r="F68" s="23">
        <f>SUM(Jan!F68+E68*5)</f>
        <v>0</v>
      </c>
      <c r="G68" s="7">
        <v>0</v>
      </c>
      <c r="H68" s="23">
        <f>SUM(Jan!H68+G68)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193</v>
      </c>
      <c r="D69" s="23">
        <f>SUM(Jan!D69+C69*5)</f>
        <v>37928</v>
      </c>
      <c r="E69" s="7">
        <v>0</v>
      </c>
      <c r="F69" s="23">
        <f>SUM(Jan!F69+E69*5)</f>
        <v>0</v>
      </c>
      <c r="G69" s="7">
        <v>1708</v>
      </c>
      <c r="H69" s="23">
        <f>SUM(Jan!H69+G69)</f>
        <v>82767</v>
      </c>
      <c r="I69" s="23">
        <f t="shared" si="2"/>
        <v>1901</v>
      </c>
      <c r="J69" s="23">
        <f t="shared" si="1"/>
        <v>120695</v>
      </c>
    </row>
    <row r="70" spans="1:10" s="10" customFormat="1" ht="15.75" customHeight="1">
      <c r="A70" s="8" t="s">
        <v>87</v>
      </c>
      <c r="B70" s="9" t="s">
        <v>20</v>
      </c>
      <c r="C70" s="7">
        <v>341</v>
      </c>
      <c r="D70" s="23">
        <f>SUM(Jan!D70+C70*5)</f>
        <v>18267</v>
      </c>
      <c r="E70" s="7">
        <v>0</v>
      </c>
      <c r="F70" s="23">
        <f>SUM(Jan!F70+E70*5)</f>
        <v>0</v>
      </c>
      <c r="G70" s="7">
        <v>2021</v>
      </c>
      <c r="H70" s="23">
        <f>SUM(Jan!H70+G70)</f>
        <v>13913</v>
      </c>
      <c r="I70" s="23">
        <f t="shared" si="2"/>
        <v>2362</v>
      </c>
      <c r="J70" s="23">
        <f>SUM(D70+F70+H70)</f>
        <v>32180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SUM(Jan!D71+C71*5)</f>
        <v>11221</v>
      </c>
      <c r="E71" s="7">
        <v>0</v>
      </c>
      <c r="F71" s="23">
        <f>SUM(Jan!F71+E71*5)</f>
        <v>0</v>
      </c>
      <c r="G71" s="7">
        <v>0</v>
      </c>
      <c r="H71" s="23">
        <f>SUM(Jan!H71+G71)</f>
        <v>9436</v>
      </c>
      <c r="I71" s="24">
        <f t="shared" si="2"/>
        <v>0</v>
      </c>
      <c r="J71" s="23">
        <f>SUM(D71+F71+H71)</f>
        <v>20657</v>
      </c>
    </row>
    <row r="72" spans="1:10" s="3" customFormat="1" ht="21.75">
      <c r="A72" s="18" t="s">
        <v>125</v>
      </c>
      <c r="B72" s="2"/>
      <c r="C72" s="24">
        <f>SUM(C5:C31)</f>
        <v>5643</v>
      </c>
      <c r="D72" s="23">
        <f>SUM(Jan!D72+C72*5)</f>
        <v>654089</v>
      </c>
      <c r="E72" s="24">
        <f aca="true" t="shared" si="3" ref="E72:J72">SUM(E5:E31)</f>
        <v>0</v>
      </c>
      <c r="F72" s="24">
        <f t="shared" si="3"/>
        <v>38570</v>
      </c>
      <c r="G72" s="24">
        <f t="shared" si="3"/>
        <v>53215</v>
      </c>
      <c r="H72" s="24">
        <f t="shared" si="3"/>
        <v>937521</v>
      </c>
      <c r="I72" s="24">
        <f t="shared" si="3"/>
        <v>58858</v>
      </c>
      <c r="J72" s="24">
        <f t="shared" si="3"/>
        <v>1630180</v>
      </c>
    </row>
    <row r="73" spans="1:10" s="3" customFormat="1" ht="21.75">
      <c r="A73" s="18" t="s">
        <v>126</v>
      </c>
      <c r="B73" s="2"/>
      <c r="C73" s="24">
        <f>SUM(C32:C71)</f>
        <v>6433</v>
      </c>
      <c r="D73" s="23">
        <f>SUM(Jan!D73+C73*5)</f>
        <v>1269544</v>
      </c>
      <c r="E73" s="24">
        <f aca="true" t="shared" si="4" ref="E73:J73">SUM(E32:E71)</f>
        <v>0</v>
      </c>
      <c r="F73" s="24">
        <f t="shared" si="4"/>
        <v>50646</v>
      </c>
      <c r="G73" s="24">
        <f t="shared" si="4"/>
        <v>71945</v>
      </c>
      <c r="H73" s="24">
        <f t="shared" si="4"/>
        <v>1472930</v>
      </c>
      <c r="I73" s="24">
        <f t="shared" si="4"/>
        <v>78378</v>
      </c>
      <c r="J73" s="24">
        <f t="shared" si="4"/>
        <v>2793120</v>
      </c>
    </row>
    <row r="74" spans="1:10" s="3" customFormat="1" ht="15.75" customHeight="1">
      <c r="A74" s="16" t="s">
        <v>89</v>
      </c>
      <c r="B74" s="2"/>
      <c r="C74" s="24">
        <f>SUM(C72:C73)</f>
        <v>12076</v>
      </c>
      <c r="D74" s="23">
        <f>SUM(Jan!D74+C74*5)</f>
        <v>1923633</v>
      </c>
      <c r="E74" s="24">
        <f aca="true" t="shared" si="5" ref="E74:J74">SUM(E72:E73)</f>
        <v>0</v>
      </c>
      <c r="F74" s="24">
        <f t="shared" si="5"/>
        <v>89216</v>
      </c>
      <c r="G74" s="24">
        <f t="shared" si="5"/>
        <v>125160</v>
      </c>
      <c r="H74" s="24">
        <f t="shared" si="5"/>
        <v>2410451</v>
      </c>
      <c r="I74" s="24">
        <f t="shared" si="5"/>
        <v>137236</v>
      </c>
      <c r="J74" s="24">
        <f t="shared" si="5"/>
        <v>4423300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 sheet="1" objects="1" scenarios="1"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66" sqref="D66"/>
    </sheetView>
  </sheetViews>
  <sheetFormatPr defaultColWidth="9.140625" defaultRowHeight="12.75"/>
  <cols>
    <col min="1" max="1" width="17.421875" style="0" customWidth="1"/>
    <col min="2" max="2" width="8.7109375" style="0" customWidth="1"/>
    <col min="3" max="3" width="15.7109375" style="0" customWidth="1"/>
    <col min="4" max="4" width="15.7109375" style="30" customWidth="1"/>
    <col min="5" max="5" width="15.7109375" style="0" customWidth="1"/>
    <col min="6" max="6" width="15.7109375" style="30" customWidth="1"/>
    <col min="7" max="7" width="15.7109375" style="0" customWidth="1"/>
    <col min="8" max="10" width="15.7109375" style="30" customWidth="1"/>
  </cols>
  <sheetData>
    <row r="1" spans="1:10" s="1" customFormat="1" ht="18">
      <c r="A1" s="33" t="s">
        <v>140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1" customFormat="1" ht="12.75">
      <c r="A2" s="1" t="s">
        <v>136</v>
      </c>
      <c r="D2" s="20"/>
      <c r="F2" s="20"/>
      <c r="H2" s="20"/>
      <c r="I2" s="20"/>
      <c r="J2" s="20"/>
    </row>
    <row r="3" spans="1:10" s="3" customFormat="1" ht="12.75">
      <c r="A3" s="2"/>
      <c r="B3" s="2"/>
      <c r="C3" s="2"/>
      <c r="D3" s="26"/>
      <c r="E3" s="2"/>
      <c r="F3" s="26"/>
      <c r="G3" s="2"/>
      <c r="H3" s="26"/>
      <c r="I3" s="26"/>
      <c r="J3" s="26"/>
    </row>
    <row r="4" spans="1:10" s="4" customFormat="1" ht="20.25" customHeight="1">
      <c r="A4" s="4" t="s">
        <v>0</v>
      </c>
      <c r="B4" s="4" t="s">
        <v>1</v>
      </c>
      <c r="C4" s="4" t="s">
        <v>8</v>
      </c>
      <c r="D4" s="27" t="s">
        <v>11</v>
      </c>
      <c r="E4" s="4" t="s">
        <v>103</v>
      </c>
      <c r="F4" s="27" t="s">
        <v>14</v>
      </c>
      <c r="G4" s="4" t="s">
        <v>104</v>
      </c>
      <c r="H4" s="27" t="s">
        <v>90</v>
      </c>
      <c r="I4" s="27" t="s">
        <v>105</v>
      </c>
      <c r="J4" s="27" t="s">
        <v>18</v>
      </c>
    </row>
    <row r="5" spans="1:10" s="10" customFormat="1" ht="15.75" customHeight="1">
      <c r="A5" s="8" t="s">
        <v>21</v>
      </c>
      <c r="B5" s="9" t="s">
        <v>22</v>
      </c>
      <c r="C5" s="7">
        <v>0</v>
      </c>
      <c r="D5" s="23">
        <f>SUM(Feb!D5+C5*4)</f>
        <v>13371</v>
      </c>
      <c r="E5" s="7">
        <v>0</v>
      </c>
      <c r="F5" s="23">
        <f>SUM(Feb!F5+E5*4)</f>
        <v>0</v>
      </c>
      <c r="G5" s="7">
        <v>0</v>
      </c>
      <c r="H5" s="23">
        <f>SUM(Feb!H5+G5)</f>
        <v>16187</v>
      </c>
      <c r="I5" s="23">
        <f aca="true" t="shared" si="0" ref="I5:I36">SUM(C5,E5,G5)</f>
        <v>0</v>
      </c>
      <c r="J5" s="23">
        <f>SUM(D5+F5+H5)</f>
        <v>29558</v>
      </c>
    </row>
    <row r="6" spans="1:10" s="10" customFormat="1" ht="15.75" customHeight="1">
      <c r="A6" s="8" t="s">
        <v>23</v>
      </c>
      <c r="B6" s="9" t="s">
        <v>22</v>
      </c>
      <c r="C6" s="7">
        <v>0</v>
      </c>
      <c r="D6" s="23">
        <f>SUM(Feb!D6+C6*4)</f>
        <v>14291</v>
      </c>
      <c r="E6" s="7">
        <v>0</v>
      </c>
      <c r="F6" s="23">
        <f>SUM(Feb!F6+E6*4)</f>
        <v>0</v>
      </c>
      <c r="G6" s="7">
        <v>0</v>
      </c>
      <c r="H6" s="23">
        <f>SUM(Feb!H6+G6)</f>
        <v>53773</v>
      </c>
      <c r="I6" s="23">
        <f t="shared" si="0"/>
        <v>0</v>
      </c>
      <c r="J6" s="23">
        <f aca="true" t="shared" si="1" ref="J6:J69">SUM(D6+F6+H6)</f>
        <v>68064</v>
      </c>
    </row>
    <row r="7" spans="1:10" s="1" customFormat="1" ht="15.75" customHeight="1">
      <c r="A7" s="5" t="s">
        <v>24</v>
      </c>
      <c r="B7" s="6" t="s">
        <v>22</v>
      </c>
      <c r="C7" s="7">
        <v>0</v>
      </c>
      <c r="D7" s="23">
        <f>SUM(Feb!D7+C7*4)</f>
        <v>20223</v>
      </c>
      <c r="E7" s="7">
        <v>0</v>
      </c>
      <c r="F7" s="23">
        <f>SUM(Feb!F7+E7*4)</f>
        <v>0</v>
      </c>
      <c r="G7" s="7">
        <v>0</v>
      </c>
      <c r="H7" s="23">
        <f>SUM(Feb!H7+G7)</f>
        <v>6200</v>
      </c>
      <c r="I7" s="24">
        <f t="shared" si="0"/>
        <v>0</v>
      </c>
      <c r="J7" s="23">
        <f t="shared" si="1"/>
        <v>26423</v>
      </c>
    </row>
    <row r="8" spans="1:10" s="10" customFormat="1" ht="15.75" customHeight="1">
      <c r="A8" s="8" t="s">
        <v>25</v>
      </c>
      <c r="B8" s="9" t="s">
        <v>22</v>
      </c>
      <c r="C8" s="7">
        <v>0</v>
      </c>
      <c r="D8" s="23">
        <f>SUM(Feb!D8+C8*4)</f>
        <v>0</v>
      </c>
      <c r="E8" s="7">
        <v>0</v>
      </c>
      <c r="F8" s="23">
        <f>SUM(Feb!F8+E8*4)</f>
        <v>0</v>
      </c>
      <c r="G8" s="7">
        <v>0</v>
      </c>
      <c r="H8" s="23">
        <f>SUM(Feb!H8+G8)</f>
        <v>0</v>
      </c>
      <c r="I8" s="23">
        <f t="shared" si="0"/>
        <v>0</v>
      </c>
      <c r="J8" s="23">
        <f t="shared" si="1"/>
        <v>0</v>
      </c>
    </row>
    <row r="9" spans="1:10" s="1" customFormat="1" ht="15.75" customHeight="1">
      <c r="A9" s="5" t="s">
        <v>27</v>
      </c>
      <c r="B9" s="6" t="s">
        <v>22</v>
      </c>
      <c r="C9" s="7">
        <v>0</v>
      </c>
      <c r="D9" s="23">
        <f>SUM(Feb!D9+C9*4)</f>
        <v>1548</v>
      </c>
      <c r="E9" s="7">
        <v>0</v>
      </c>
      <c r="F9" s="23">
        <f>SUM(Feb!F9+E9*4)</f>
        <v>0</v>
      </c>
      <c r="G9" s="7">
        <v>0</v>
      </c>
      <c r="H9" s="23">
        <f>SUM(Feb!H9+G9)</f>
        <v>2427</v>
      </c>
      <c r="I9" s="24">
        <f t="shared" si="0"/>
        <v>0</v>
      </c>
      <c r="J9" s="23">
        <f t="shared" si="1"/>
        <v>3975</v>
      </c>
    </row>
    <row r="10" spans="1:10" s="1" customFormat="1" ht="15.75" customHeight="1">
      <c r="A10" s="5" t="s">
        <v>30</v>
      </c>
      <c r="B10" s="6" t="s">
        <v>22</v>
      </c>
      <c r="C10" s="7">
        <v>3194</v>
      </c>
      <c r="D10" s="23">
        <f>SUM(Feb!D10+C10*4)</f>
        <v>111350</v>
      </c>
      <c r="E10" s="7">
        <v>0</v>
      </c>
      <c r="F10" s="23">
        <f>SUM(Feb!F10+E10*4)</f>
        <v>10380</v>
      </c>
      <c r="G10" s="7">
        <v>18539</v>
      </c>
      <c r="H10" s="23">
        <f>SUM(Feb!H10+G10)</f>
        <v>163784</v>
      </c>
      <c r="I10" s="24">
        <f t="shared" si="0"/>
        <v>21733</v>
      </c>
      <c r="J10" s="23">
        <f t="shared" si="1"/>
        <v>285514</v>
      </c>
    </row>
    <row r="11" spans="1:10" s="1" customFormat="1" ht="15.75" customHeight="1">
      <c r="A11" s="5" t="s">
        <v>31</v>
      </c>
      <c r="B11" s="6" t="s">
        <v>22</v>
      </c>
      <c r="C11" s="7">
        <v>0</v>
      </c>
      <c r="D11" s="23">
        <f>SUM(Feb!D11+C11*4)</f>
        <v>0</v>
      </c>
      <c r="E11" s="7">
        <v>0</v>
      </c>
      <c r="F11" s="23">
        <f>SUM(Feb!F11+E11*4)</f>
        <v>0</v>
      </c>
      <c r="G11" s="7">
        <v>0</v>
      </c>
      <c r="H11" s="23">
        <f>SUM(Feb!H11+G11)</f>
        <v>0</v>
      </c>
      <c r="I11" s="24">
        <f t="shared" si="0"/>
        <v>0</v>
      </c>
      <c r="J11" s="23">
        <f t="shared" si="1"/>
        <v>0</v>
      </c>
    </row>
    <row r="12" spans="1:10" s="10" customFormat="1" ht="15.75" customHeight="1">
      <c r="A12" s="8" t="s">
        <v>36</v>
      </c>
      <c r="B12" s="9" t="s">
        <v>22</v>
      </c>
      <c r="C12" s="7">
        <v>0</v>
      </c>
      <c r="D12" s="23">
        <f>SUM(Feb!D12+C12*4)</f>
        <v>4345</v>
      </c>
      <c r="E12" s="7">
        <v>0</v>
      </c>
      <c r="F12" s="23">
        <f>SUM(Feb!F12+E12*4)</f>
        <v>0</v>
      </c>
      <c r="G12" s="7">
        <v>0</v>
      </c>
      <c r="H12" s="23">
        <f>SUM(Feb!H12+G12)</f>
        <v>6661</v>
      </c>
      <c r="I12" s="23">
        <f t="shared" si="0"/>
        <v>0</v>
      </c>
      <c r="J12" s="23">
        <f t="shared" si="1"/>
        <v>11006</v>
      </c>
    </row>
    <row r="13" spans="1:10" s="1" customFormat="1" ht="15.75" customHeight="1">
      <c r="A13" s="5" t="s">
        <v>37</v>
      </c>
      <c r="B13" s="6" t="s">
        <v>22</v>
      </c>
      <c r="C13" s="7">
        <v>0</v>
      </c>
      <c r="D13" s="23">
        <f>SUM(Feb!D13+C13*4)</f>
        <v>0</v>
      </c>
      <c r="E13" s="7">
        <v>0</v>
      </c>
      <c r="F13" s="23">
        <f>SUM(Feb!F13+E13*4)</f>
        <v>0</v>
      </c>
      <c r="G13" s="7">
        <v>0</v>
      </c>
      <c r="H13" s="23">
        <f>SUM(Feb!H13+G13)</f>
        <v>0</v>
      </c>
      <c r="I13" s="24">
        <f t="shared" si="0"/>
        <v>0</v>
      </c>
      <c r="J13" s="23">
        <f t="shared" si="1"/>
        <v>0</v>
      </c>
    </row>
    <row r="14" spans="1:10" s="1" customFormat="1" ht="15.75" customHeight="1">
      <c r="A14" s="5" t="s">
        <v>40</v>
      </c>
      <c r="B14" s="6" t="s">
        <v>22</v>
      </c>
      <c r="C14" s="7">
        <v>0</v>
      </c>
      <c r="D14" s="23">
        <f>SUM(Feb!D14+C14*4)</f>
        <v>48243</v>
      </c>
      <c r="E14" s="7">
        <v>0</v>
      </c>
      <c r="F14" s="23">
        <f>SUM(Feb!F14+E14*4)</f>
        <v>0</v>
      </c>
      <c r="G14" s="7">
        <v>0</v>
      </c>
      <c r="H14" s="23">
        <f>SUM(Feb!H14+G14)</f>
        <v>32450</v>
      </c>
      <c r="I14" s="24">
        <f t="shared" si="0"/>
        <v>0</v>
      </c>
      <c r="J14" s="23">
        <f t="shared" si="1"/>
        <v>80693</v>
      </c>
    </row>
    <row r="15" spans="1:10" s="1" customFormat="1" ht="15.75" customHeight="1">
      <c r="A15" s="5" t="s">
        <v>44</v>
      </c>
      <c r="B15" s="6" t="s">
        <v>22</v>
      </c>
      <c r="C15" s="7">
        <v>0</v>
      </c>
      <c r="D15" s="23">
        <f>SUM(Feb!D15+C15*4)</f>
        <v>0</v>
      </c>
      <c r="E15" s="7">
        <v>0</v>
      </c>
      <c r="F15" s="23">
        <f>SUM(Feb!F15+E15*4)</f>
        <v>0</v>
      </c>
      <c r="G15" s="7">
        <v>0</v>
      </c>
      <c r="H15" s="23">
        <f>SUM(Feb!H15+G15)</f>
        <v>0</v>
      </c>
      <c r="I15" s="24">
        <f t="shared" si="0"/>
        <v>0</v>
      </c>
      <c r="J15" s="23">
        <f t="shared" si="1"/>
        <v>0</v>
      </c>
    </row>
    <row r="16" spans="1:10" s="1" customFormat="1" ht="15.75" customHeight="1">
      <c r="A16" s="5" t="s">
        <v>45</v>
      </c>
      <c r="B16" s="6" t="s">
        <v>22</v>
      </c>
      <c r="C16" s="7">
        <v>1256</v>
      </c>
      <c r="D16" s="23">
        <f>SUM(Feb!D16+C16*4)</f>
        <v>291486</v>
      </c>
      <c r="E16" s="7">
        <v>0</v>
      </c>
      <c r="F16" s="23">
        <f>SUM(Feb!F16+E16*4)</f>
        <v>28190</v>
      </c>
      <c r="G16" s="7">
        <v>11711</v>
      </c>
      <c r="H16" s="23">
        <f>SUM(Feb!H16+G16)</f>
        <v>463453</v>
      </c>
      <c r="I16" s="24">
        <f t="shared" si="0"/>
        <v>12967</v>
      </c>
      <c r="J16" s="23">
        <f t="shared" si="1"/>
        <v>783129</v>
      </c>
    </row>
    <row r="17" spans="1:10" s="1" customFormat="1" ht="15.75" customHeight="1">
      <c r="A17" s="5" t="s">
        <v>46</v>
      </c>
      <c r="B17" s="6" t="s">
        <v>22</v>
      </c>
      <c r="C17" s="7">
        <v>0</v>
      </c>
      <c r="D17" s="23">
        <f>SUM(Feb!D17+C17*4)</f>
        <v>0</v>
      </c>
      <c r="E17" s="7">
        <v>0</v>
      </c>
      <c r="F17" s="23">
        <f>SUM(Feb!F17+E17*4)</f>
        <v>0</v>
      </c>
      <c r="G17" s="7">
        <v>0</v>
      </c>
      <c r="H17" s="23">
        <f>SUM(Feb!H17+G17)</f>
        <v>0</v>
      </c>
      <c r="I17" s="24">
        <f t="shared" si="0"/>
        <v>0</v>
      </c>
      <c r="J17" s="23">
        <f t="shared" si="1"/>
        <v>0</v>
      </c>
    </row>
    <row r="18" spans="1:10" s="10" customFormat="1" ht="15.75" customHeight="1">
      <c r="A18" s="8" t="s">
        <v>47</v>
      </c>
      <c r="B18" s="9" t="s">
        <v>22</v>
      </c>
      <c r="C18" s="7">
        <v>0</v>
      </c>
      <c r="D18" s="23">
        <f>SUM(Feb!D18+C18*4)</f>
        <v>0</v>
      </c>
      <c r="E18" s="7">
        <v>0</v>
      </c>
      <c r="F18" s="23">
        <f>SUM(Feb!F18+E18*4)</f>
        <v>0</v>
      </c>
      <c r="G18" s="7">
        <v>0</v>
      </c>
      <c r="H18" s="23">
        <f>SUM(Feb!H18+G18)</f>
        <v>0</v>
      </c>
      <c r="I18" s="23">
        <f t="shared" si="0"/>
        <v>0</v>
      </c>
      <c r="J18" s="23">
        <f t="shared" si="1"/>
        <v>0</v>
      </c>
    </row>
    <row r="19" spans="1:10" s="10" customFormat="1" ht="15.75" customHeight="1">
      <c r="A19" s="8" t="s">
        <v>49</v>
      </c>
      <c r="B19" s="9" t="s">
        <v>22</v>
      </c>
      <c r="C19" s="7">
        <v>0</v>
      </c>
      <c r="D19" s="23">
        <f>SUM(Feb!D19+C19*4)</f>
        <v>0</v>
      </c>
      <c r="E19" s="7">
        <v>0</v>
      </c>
      <c r="F19" s="23">
        <f>SUM(Feb!F19+E19*4)</f>
        <v>0</v>
      </c>
      <c r="G19" s="7">
        <v>0</v>
      </c>
      <c r="H19" s="23">
        <f>SUM(Feb!H19+G19)</f>
        <v>0</v>
      </c>
      <c r="I19" s="23">
        <f t="shared" si="0"/>
        <v>0</v>
      </c>
      <c r="J19" s="23">
        <f t="shared" si="1"/>
        <v>0</v>
      </c>
    </row>
    <row r="20" spans="1:10" s="1" customFormat="1" ht="15.75" customHeight="1">
      <c r="A20" s="5" t="s">
        <v>50</v>
      </c>
      <c r="B20" s="6" t="s">
        <v>22</v>
      </c>
      <c r="C20" s="7">
        <v>0</v>
      </c>
      <c r="D20" s="23">
        <f>SUM(Feb!D20+C20*4)</f>
        <v>0</v>
      </c>
      <c r="E20" s="7">
        <v>0</v>
      </c>
      <c r="F20" s="23">
        <f>SUM(Feb!F20+E20*4)</f>
        <v>0</v>
      </c>
      <c r="G20" s="7">
        <v>0</v>
      </c>
      <c r="H20" s="23">
        <f>SUM(Feb!H20+G20)</f>
        <v>0</v>
      </c>
      <c r="I20" s="24">
        <f t="shared" si="0"/>
        <v>0</v>
      </c>
      <c r="J20" s="23">
        <f t="shared" si="1"/>
        <v>0</v>
      </c>
    </row>
    <row r="21" spans="1:10" s="1" customFormat="1" ht="15.75" customHeight="1">
      <c r="A21" s="5" t="s">
        <v>51</v>
      </c>
      <c r="B21" s="6" t="s">
        <v>22</v>
      </c>
      <c r="C21" s="7">
        <v>0</v>
      </c>
      <c r="D21" s="23">
        <f>SUM(Feb!D21+C21*4)</f>
        <v>0</v>
      </c>
      <c r="E21" s="7">
        <v>0</v>
      </c>
      <c r="F21" s="23">
        <f>SUM(Feb!F21+E21*4)</f>
        <v>0</v>
      </c>
      <c r="G21" s="7">
        <v>0</v>
      </c>
      <c r="H21" s="23">
        <f>SUM(Feb!H21+G21)</f>
        <v>0</v>
      </c>
      <c r="I21" s="24">
        <f t="shared" si="0"/>
        <v>0</v>
      </c>
      <c r="J21" s="23">
        <f t="shared" si="1"/>
        <v>0</v>
      </c>
    </row>
    <row r="22" spans="1:10" s="1" customFormat="1" ht="15.75" customHeight="1">
      <c r="A22" s="5" t="s">
        <v>52</v>
      </c>
      <c r="B22" s="6" t="s">
        <v>22</v>
      </c>
      <c r="C22" s="7">
        <v>0</v>
      </c>
      <c r="D22" s="23">
        <f>SUM(Feb!D22+C22*4)</f>
        <v>910</v>
      </c>
      <c r="E22" s="7">
        <v>0</v>
      </c>
      <c r="F22" s="23">
        <f>SUM(Feb!F22+E22*4)</f>
        <v>0</v>
      </c>
      <c r="G22" s="7">
        <v>0</v>
      </c>
      <c r="H22" s="23">
        <f>SUM(Feb!H22+G22)</f>
        <v>130</v>
      </c>
      <c r="I22" s="24">
        <f t="shared" si="0"/>
        <v>0</v>
      </c>
      <c r="J22" s="23">
        <f t="shared" si="1"/>
        <v>1040</v>
      </c>
    </row>
    <row r="23" spans="1:10" s="1" customFormat="1" ht="15.75" customHeight="1">
      <c r="A23" s="5" t="s">
        <v>53</v>
      </c>
      <c r="B23" s="6" t="s">
        <v>22</v>
      </c>
      <c r="C23" s="7">
        <v>0</v>
      </c>
      <c r="D23" s="23">
        <f>SUM(Feb!D23+C23*4)</f>
        <v>0</v>
      </c>
      <c r="E23" s="7">
        <v>0</v>
      </c>
      <c r="F23" s="23">
        <f>SUM(Feb!F23+E23*4)</f>
        <v>0</v>
      </c>
      <c r="G23" s="7">
        <v>0</v>
      </c>
      <c r="H23" s="23">
        <f>SUM(Feb!H23+G23)</f>
        <v>0</v>
      </c>
      <c r="I23" s="24">
        <f t="shared" si="0"/>
        <v>0</v>
      </c>
      <c r="J23" s="23">
        <f t="shared" si="1"/>
        <v>0</v>
      </c>
    </row>
    <row r="24" spans="1:10" s="10" customFormat="1" ht="15.75" customHeight="1">
      <c r="A24" s="8" t="s">
        <v>57</v>
      </c>
      <c r="B24" s="9" t="s">
        <v>22</v>
      </c>
      <c r="C24" s="7">
        <v>0</v>
      </c>
      <c r="D24" s="23">
        <f>SUM(Feb!D24+C24*4)</f>
        <v>17228</v>
      </c>
      <c r="E24" s="7">
        <v>0</v>
      </c>
      <c r="F24" s="23">
        <f>SUM(Feb!F24+E24*4)</f>
        <v>0</v>
      </c>
      <c r="G24" s="7">
        <v>0</v>
      </c>
      <c r="H24" s="23">
        <f>SUM(Feb!H24+G24)</f>
        <v>37303</v>
      </c>
      <c r="I24" s="23">
        <f t="shared" si="0"/>
        <v>0</v>
      </c>
      <c r="J24" s="23">
        <f t="shared" si="1"/>
        <v>54531</v>
      </c>
    </row>
    <row r="25" spans="1:10" s="1" customFormat="1" ht="15.75" customHeight="1">
      <c r="A25" s="5" t="s">
        <v>63</v>
      </c>
      <c r="B25" s="6" t="s">
        <v>22</v>
      </c>
      <c r="C25" s="7">
        <v>0</v>
      </c>
      <c r="D25" s="23">
        <f>SUM(Feb!D25+C25*4)</f>
        <v>34376</v>
      </c>
      <c r="E25" s="7">
        <v>0</v>
      </c>
      <c r="F25" s="23">
        <f>SUM(Feb!F25+E25*4)</f>
        <v>0</v>
      </c>
      <c r="G25" s="7">
        <v>0</v>
      </c>
      <c r="H25" s="23">
        <f>SUM(Feb!H25+G25)</f>
        <v>35473</v>
      </c>
      <c r="I25" s="24">
        <f t="shared" si="0"/>
        <v>0</v>
      </c>
      <c r="J25" s="23">
        <f t="shared" si="1"/>
        <v>69849</v>
      </c>
    </row>
    <row r="26" spans="1:10" s="1" customFormat="1" ht="15.75" customHeight="1">
      <c r="A26" s="5" t="s">
        <v>64</v>
      </c>
      <c r="B26" s="6" t="s">
        <v>22</v>
      </c>
      <c r="C26" s="7">
        <v>0</v>
      </c>
      <c r="D26" s="23">
        <f>SUM(Feb!D26+C26*4)</f>
        <v>56296</v>
      </c>
      <c r="E26" s="7">
        <v>0</v>
      </c>
      <c r="F26" s="23">
        <f>SUM(Feb!F26+E26*4)</f>
        <v>0</v>
      </c>
      <c r="G26" s="7">
        <v>0</v>
      </c>
      <c r="H26" s="23">
        <f>SUM(Feb!H26+G26)</f>
        <v>58554</v>
      </c>
      <c r="I26" s="24">
        <f t="shared" si="0"/>
        <v>0</v>
      </c>
      <c r="J26" s="23">
        <f t="shared" si="1"/>
        <v>114850</v>
      </c>
    </row>
    <row r="27" spans="1:10" s="1" customFormat="1" ht="15.75" customHeight="1">
      <c r="A27" s="5" t="s">
        <v>77</v>
      </c>
      <c r="B27" s="6" t="s">
        <v>22</v>
      </c>
      <c r="C27" s="7">
        <v>0</v>
      </c>
      <c r="D27" s="23">
        <f>SUM(Feb!D27+C27*4)</f>
        <v>0</v>
      </c>
      <c r="E27" s="7">
        <v>0</v>
      </c>
      <c r="F27" s="23">
        <f>SUM(Feb!F27+E27*4)</f>
        <v>0</v>
      </c>
      <c r="G27" s="7">
        <v>0</v>
      </c>
      <c r="H27" s="23">
        <f>SUM(Feb!H27+G27)</f>
        <v>0</v>
      </c>
      <c r="I27" s="24">
        <f t="shared" si="0"/>
        <v>0</v>
      </c>
      <c r="J27" s="23">
        <f t="shared" si="1"/>
        <v>0</v>
      </c>
    </row>
    <row r="28" spans="1:10" s="1" customFormat="1" ht="15.75" customHeight="1">
      <c r="A28" s="5" t="s">
        <v>82</v>
      </c>
      <c r="B28" s="6" t="s">
        <v>22</v>
      </c>
      <c r="C28" s="7">
        <v>0</v>
      </c>
      <c r="D28" s="23">
        <f>SUM(Feb!D28+C28*4)</f>
        <v>16215</v>
      </c>
      <c r="E28" s="7">
        <v>0</v>
      </c>
      <c r="F28" s="23">
        <f>SUM(Feb!F28+E28*4)</f>
        <v>0</v>
      </c>
      <c r="G28" s="7">
        <v>0</v>
      </c>
      <c r="H28" s="23">
        <f>SUM(Feb!H28+G28)</f>
        <v>24066</v>
      </c>
      <c r="I28" s="24">
        <f t="shared" si="0"/>
        <v>0</v>
      </c>
      <c r="J28" s="23">
        <f t="shared" si="1"/>
        <v>40281</v>
      </c>
    </row>
    <row r="29" spans="1:10" s="1" customFormat="1" ht="15.75" customHeight="1">
      <c r="A29" s="5" t="s">
        <v>83</v>
      </c>
      <c r="B29" s="6" t="s">
        <v>22</v>
      </c>
      <c r="C29" s="7">
        <v>0</v>
      </c>
      <c r="D29" s="23">
        <f>SUM(Feb!D29+C29*4)</f>
        <v>22344</v>
      </c>
      <c r="E29" s="7">
        <v>0</v>
      </c>
      <c r="F29" s="23">
        <f>SUM(Feb!F29+E29*4)</f>
        <v>0</v>
      </c>
      <c r="G29" s="7">
        <v>0</v>
      </c>
      <c r="H29" s="23">
        <f>SUM(Feb!H29+G29)</f>
        <v>21255</v>
      </c>
      <c r="I29" s="24">
        <f t="shared" si="0"/>
        <v>0</v>
      </c>
      <c r="J29" s="23">
        <f t="shared" si="1"/>
        <v>43599</v>
      </c>
    </row>
    <row r="30" spans="1:10" s="1" customFormat="1" ht="15.75" customHeight="1">
      <c r="A30" s="5" t="s">
        <v>84</v>
      </c>
      <c r="B30" s="6" t="s">
        <v>22</v>
      </c>
      <c r="C30" s="7">
        <v>0</v>
      </c>
      <c r="D30" s="23">
        <f>SUM(Feb!D30+C30*4)</f>
        <v>3555</v>
      </c>
      <c r="E30" s="7">
        <v>0</v>
      </c>
      <c r="F30" s="23">
        <f>SUM(Feb!F30+E30*4)</f>
        <v>0</v>
      </c>
      <c r="G30" s="7">
        <v>0</v>
      </c>
      <c r="H30" s="23">
        <f>SUM(Feb!H30+G30)</f>
        <v>8554</v>
      </c>
      <c r="I30" s="24">
        <f t="shared" si="0"/>
        <v>0</v>
      </c>
      <c r="J30" s="23">
        <f t="shared" si="1"/>
        <v>12109</v>
      </c>
    </row>
    <row r="31" spans="1:10" s="10" customFormat="1" ht="15.75" customHeight="1">
      <c r="A31" s="8" t="s">
        <v>86</v>
      </c>
      <c r="B31" s="9" t="s">
        <v>22</v>
      </c>
      <c r="C31" s="7">
        <v>0</v>
      </c>
      <c r="D31" s="23">
        <f>SUM(Feb!D31+C31*4)</f>
        <v>16108</v>
      </c>
      <c r="E31" s="7">
        <v>0</v>
      </c>
      <c r="F31" s="23">
        <f>SUM(Feb!F31+E31*4)</f>
        <v>0</v>
      </c>
      <c r="G31" s="7">
        <v>0</v>
      </c>
      <c r="H31" s="23">
        <f>SUM(Feb!H31+G31)</f>
        <v>37501</v>
      </c>
      <c r="I31" s="23">
        <f t="shared" si="0"/>
        <v>0</v>
      </c>
      <c r="J31" s="23">
        <f t="shared" si="1"/>
        <v>53609</v>
      </c>
    </row>
    <row r="32" spans="1:10" s="1" customFormat="1" ht="15.75" customHeight="1">
      <c r="A32" s="5" t="s">
        <v>19</v>
      </c>
      <c r="B32" s="6" t="s">
        <v>20</v>
      </c>
      <c r="C32" s="7">
        <v>0</v>
      </c>
      <c r="D32" s="23">
        <f>SUM(Feb!D32+C32*4)</f>
        <v>0</v>
      </c>
      <c r="E32" s="7">
        <v>0</v>
      </c>
      <c r="F32" s="23">
        <f>SUM(Feb!F32+E32*4)</f>
        <v>0</v>
      </c>
      <c r="G32" s="7">
        <v>0</v>
      </c>
      <c r="H32" s="23">
        <f>SUM(Feb!H32+G32)</f>
        <v>0</v>
      </c>
      <c r="I32" s="24">
        <f t="shared" si="0"/>
        <v>0</v>
      </c>
      <c r="J32" s="23">
        <f t="shared" si="1"/>
        <v>0</v>
      </c>
    </row>
    <row r="33" spans="1:10" s="1" customFormat="1" ht="15.75" customHeight="1">
      <c r="A33" s="5" t="s">
        <v>26</v>
      </c>
      <c r="B33" s="6" t="s">
        <v>20</v>
      </c>
      <c r="C33" s="7">
        <v>0</v>
      </c>
      <c r="D33" s="23">
        <f>SUM(Feb!D33+C33*4)</f>
        <v>12258</v>
      </c>
      <c r="E33" s="7">
        <v>0</v>
      </c>
      <c r="F33" s="23">
        <f>SUM(Feb!F33+E33*4)</f>
        <v>0</v>
      </c>
      <c r="G33" s="7">
        <v>0</v>
      </c>
      <c r="H33" s="23">
        <f>SUM(Feb!H33+G33)</f>
        <v>16278</v>
      </c>
      <c r="I33" s="24">
        <f t="shared" si="0"/>
        <v>0</v>
      </c>
      <c r="J33" s="23">
        <f t="shared" si="1"/>
        <v>28536</v>
      </c>
    </row>
    <row r="34" spans="1:10" s="1" customFormat="1" ht="15.75" customHeight="1">
      <c r="A34" s="5" t="s">
        <v>28</v>
      </c>
      <c r="B34" s="6" t="s">
        <v>20</v>
      </c>
      <c r="C34" s="7">
        <v>0</v>
      </c>
      <c r="D34" s="23">
        <f>SUM(Feb!D34+C34*4)</f>
        <v>1143</v>
      </c>
      <c r="E34" s="7">
        <v>0</v>
      </c>
      <c r="F34" s="23">
        <f>SUM(Feb!F34+E34*4)</f>
        <v>0</v>
      </c>
      <c r="G34" s="7">
        <v>0</v>
      </c>
      <c r="H34" s="23">
        <f>SUM(Feb!H34+G34)</f>
        <v>1667</v>
      </c>
      <c r="I34" s="24">
        <f t="shared" si="0"/>
        <v>0</v>
      </c>
      <c r="J34" s="23">
        <f t="shared" si="1"/>
        <v>2810</v>
      </c>
    </row>
    <row r="35" spans="1:10" s="1" customFormat="1" ht="15.75" customHeight="1">
      <c r="A35" s="5" t="s">
        <v>29</v>
      </c>
      <c r="B35" s="6" t="s">
        <v>20</v>
      </c>
      <c r="C35" s="7">
        <v>0</v>
      </c>
      <c r="D35" s="23">
        <f>SUM(Feb!D35+C35*4)</f>
        <v>64912</v>
      </c>
      <c r="E35" s="7">
        <v>0</v>
      </c>
      <c r="F35" s="23">
        <f>SUM(Feb!F35+E35*4)</f>
        <v>0</v>
      </c>
      <c r="G35" s="7">
        <v>0</v>
      </c>
      <c r="H35" s="23">
        <f>SUM(Feb!H35+G35)</f>
        <v>56056</v>
      </c>
      <c r="I35" s="24">
        <f t="shared" si="0"/>
        <v>0</v>
      </c>
      <c r="J35" s="23">
        <f t="shared" si="1"/>
        <v>120968</v>
      </c>
    </row>
    <row r="36" spans="1:10" s="10" customFormat="1" ht="15.75" customHeight="1">
      <c r="A36" s="8" t="s">
        <v>32</v>
      </c>
      <c r="B36" s="9" t="s">
        <v>20</v>
      </c>
      <c r="C36" s="7">
        <v>0</v>
      </c>
      <c r="D36" s="23">
        <f>SUM(Feb!D36+C36*4)</f>
        <v>0</v>
      </c>
      <c r="E36" s="7">
        <v>0</v>
      </c>
      <c r="F36" s="23">
        <f>SUM(Feb!F36+E36*4)</f>
        <v>0</v>
      </c>
      <c r="G36" s="7">
        <v>0</v>
      </c>
      <c r="H36" s="23">
        <f>SUM(Feb!H36+G36)</f>
        <v>0</v>
      </c>
      <c r="I36" s="23">
        <f t="shared" si="0"/>
        <v>0</v>
      </c>
      <c r="J36" s="23">
        <f t="shared" si="1"/>
        <v>0</v>
      </c>
    </row>
    <row r="37" spans="1:10" s="1" customFormat="1" ht="15.75" customHeight="1">
      <c r="A37" s="5" t="s">
        <v>33</v>
      </c>
      <c r="B37" s="6" t="s">
        <v>20</v>
      </c>
      <c r="C37" s="7">
        <v>0</v>
      </c>
      <c r="D37" s="23">
        <f>SUM(Feb!D37+C37*4)</f>
        <v>20781</v>
      </c>
      <c r="E37" s="7">
        <v>0</v>
      </c>
      <c r="F37" s="23">
        <f>SUM(Feb!F37+E37*4)</f>
        <v>0</v>
      </c>
      <c r="G37" s="7">
        <v>0</v>
      </c>
      <c r="H37" s="23">
        <f>SUM(Feb!H37+G37)</f>
        <v>34203</v>
      </c>
      <c r="I37" s="24">
        <f aca="true" t="shared" si="2" ref="I37:I71">SUM(C37,E37,G37)</f>
        <v>0</v>
      </c>
      <c r="J37" s="23">
        <f t="shared" si="1"/>
        <v>54984</v>
      </c>
    </row>
    <row r="38" spans="1:10" s="1" customFormat="1" ht="15.75" customHeight="1">
      <c r="A38" s="5" t="s">
        <v>34</v>
      </c>
      <c r="B38" s="6" t="s">
        <v>20</v>
      </c>
      <c r="C38" s="7">
        <v>0</v>
      </c>
      <c r="D38" s="23">
        <f>SUM(Feb!D38+C38*4)</f>
        <v>0</v>
      </c>
      <c r="E38" s="7">
        <v>0</v>
      </c>
      <c r="F38" s="23">
        <f>SUM(Feb!F38+E38*4)</f>
        <v>0</v>
      </c>
      <c r="G38" s="7">
        <v>0</v>
      </c>
      <c r="H38" s="23">
        <f>SUM(Feb!H38+G38)</f>
        <v>0</v>
      </c>
      <c r="I38" s="24">
        <f t="shared" si="2"/>
        <v>0</v>
      </c>
      <c r="J38" s="23">
        <f t="shared" si="1"/>
        <v>0</v>
      </c>
    </row>
    <row r="39" spans="1:10" s="10" customFormat="1" ht="15.75" customHeight="1">
      <c r="A39" s="8" t="s">
        <v>35</v>
      </c>
      <c r="B39" s="9" t="s">
        <v>20</v>
      </c>
      <c r="C39" s="7">
        <v>6512</v>
      </c>
      <c r="D39" s="23">
        <f>SUM(Feb!D39+C39*4)</f>
        <v>216396</v>
      </c>
      <c r="E39" s="7">
        <v>252</v>
      </c>
      <c r="F39" s="23">
        <f>SUM(Feb!F39+E39*4)</f>
        <v>16690</v>
      </c>
      <c r="G39" s="7">
        <v>102168</v>
      </c>
      <c r="H39" s="23">
        <f>SUM(Feb!H39+G39)</f>
        <v>317243</v>
      </c>
      <c r="I39" s="23">
        <f t="shared" si="2"/>
        <v>108932</v>
      </c>
      <c r="J39" s="23">
        <f t="shared" si="1"/>
        <v>550329</v>
      </c>
    </row>
    <row r="40" spans="1:10" s="1" customFormat="1" ht="15.75" customHeight="1">
      <c r="A40" s="5" t="s">
        <v>38</v>
      </c>
      <c r="B40" s="6" t="s">
        <v>20</v>
      </c>
      <c r="C40" s="7">
        <v>0</v>
      </c>
      <c r="D40" s="23">
        <f>SUM(Feb!D40+C40*4)</f>
        <v>0</v>
      </c>
      <c r="E40" s="7">
        <v>0</v>
      </c>
      <c r="F40" s="23">
        <f>SUM(Feb!F40+E40*4)</f>
        <v>0</v>
      </c>
      <c r="G40" s="7">
        <v>0</v>
      </c>
      <c r="H40" s="23">
        <f>SUM(Feb!H40+G40)</f>
        <v>0</v>
      </c>
      <c r="I40" s="24">
        <f t="shared" si="2"/>
        <v>0</v>
      </c>
      <c r="J40" s="23">
        <f t="shared" si="1"/>
        <v>0</v>
      </c>
    </row>
    <row r="41" spans="1:10" s="10" customFormat="1" ht="15.75" customHeight="1">
      <c r="A41" s="8" t="s">
        <v>39</v>
      </c>
      <c r="B41" s="9" t="s">
        <v>20</v>
      </c>
      <c r="C41" s="7">
        <v>0</v>
      </c>
      <c r="D41" s="23">
        <f>SUM(Feb!D41+C41*4)</f>
        <v>2630</v>
      </c>
      <c r="E41" s="7">
        <v>0</v>
      </c>
      <c r="F41" s="23">
        <f>SUM(Feb!F41+E41*4)</f>
        <v>0</v>
      </c>
      <c r="G41" s="7">
        <v>0</v>
      </c>
      <c r="H41" s="23">
        <f>SUM(Feb!H41+G41)</f>
        <v>4035</v>
      </c>
      <c r="I41" s="23">
        <f t="shared" si="2"/>
        <v>0</v>
      </c>
      <c r="J41" s="23">
        <f t="shared" si="1"/>
        <v>6665</v>
      </c>
    </row>
    <row r="42" spans="1:10" s="1" customFormat="1" ht="15.75" customHeight="1">
      <c r="A42" s="5" t="s">
        <v>41</v>
      </c>
      <c r="B42" s="6" t="s">
        <v>20</v>
      </c>
      <c r="C42" s="7">
        <v>0</v>
      </c>
      <c r="D42" s="23">
        <f>SUM(Feb!D42+C42*4)</f>
        <v>92138</v>
      </c>
      <c r="E42" s="7">
        <v>0</v>
      </c>
      <c r="F42" s="23">
        <f>SUM(Feb!F42+E42*4)</f>
        <v>0</v>
      </c>
      <c r="G42" s="7">
        <v>0</v>
      </c>
      <c r="H42" s="23">
        <f>SUM(Feb!H42+G42)</f>
        <v>43327</v>
      </c>
      <c r="I42" s="24">
        <f t="shared" si="2"/>
        <v>0</v>
      </c>
      <c r="J42" s="23">
        <f t="shared" si="1"/>
        <v>135465</v>
      </c>
    </row>
    <row r="43" spans="1:10" s="1" customFormat="1" ht="15.75" customHeight="1">
      <c r="A43" s="5" t="s">
        <v>42</v>
      </c>
      <c r="B43" s="6" t="s">
        <v>20</v>
      </c>
      <c r="C43" s="7">
        <v>2274</v>
      </c>
      <c r="D43" s="23">
        <f>SUM(Feb!D43+C43*4)</f>
        <v>45283</v>
      </c>
      <c r="E43" s="7">
        <v>1054</v>
      </c>
      <c r="F43" s="23">
        <f>SUM(Feb!F43+E43*4)</f>
        <v>4216</v>
      </c>
      <c r="G43" s="7">
        <v>23350</v>
      </c>
      <c r="H43" s="23">
        <f>SUM(Feb!H43+G43)</f>
        <v>76852</v>
      </c>
      <c r="I43" s="24">
        <f t="shared" si="2"/>
        <v>26678</v>
      </c>
      <c r="J43" s="23">
        <f t="shared" si="1"/>
        <v>126351</v>
      </c>
    </row>
    <row r="44" spans="1:10" s="10" customFormat="1" ht="15.75" customHeight="1">
      <c r="A44" s="8" t="s">
        <v>43</v>
      </c>
      <c r="B44" s="9" t="s">
        <v>20</v>
      </c>
      <c r="C44" s="7">
        <v>0</v>
      </c>
      <c r="D44" s="23">
        <f>SUM(Feb!D44+C44*4)</f>
        <v>44089</v>
      </c>
      <c r="E44" s="7">
        <v>0</v>
      </c>
      <c r="F44" s="23">
        <f>SUM(Feb!F44+E44*4)</f>
        <v>0</v>
      </c>
      <c r="G44" s="7">
        <v>0</v>
      </c>
      <c r="H44" s="23">
        <f>SUM(Feb!H44+G44)</f>
        <v>43839</v>
      </c>
      <c r="I44" s="23">
        <f t="shared" si="2"/>
        <v>0</v>
      </c>
      <c r="J44" s="23">
        <f t="shared" si="1"/>
        <v>87928</v>
      </c>
    </row>
    <row r="45" spans="1:10" s="1" customFormat="1" ht="15.75" customHeight="1">
      <c r="A45" s="5" t="s">
        <v>48</v>
      </c>
      <c r="B45" s="6" t="s">
        <v>20</v>
      </c>
      <c r="C45" s="7">
        <v>0</v>
      </c>
      <c r="D45" s="23">
        <f>SUM(Feb!D45+C45*4)</f>
        <v>0</v>
      </c>
      <c r="E45" s="7">
        <v>0</v>
      </c>
      <c r="F45" s="23">
        <f>SUM(Feb!F45+E45*4)</f>
        <v>0</v>
      </c>
      <c r="G45" s="7">
        <v>0</v>
      </c>
      <c r="H45" s="23">
        <f>SUM(Feb!H45+G45)</f>
        <v>0</v>
      </c>
      <c r="I45" s="24">
        <f t="shared" si="2"/>
        <v>0</v>
      </c>
      <c r="J45" s="23">
        <f t="shared" si="1"/>
        <v>0</v>
      </c>
    </row>
    <row r="46" spans="1:10" s="10" customFormat="1" ht="15.75" customHeight="1">
      <c r="A46" s="8" t="s">
        <v>54</v>
      </c>
      <c r="B46" s="9" t="s">
        <v>20</v>
      </c>
      <c r="C46" s="7">
        <v>0</v>
      </c>
      <c r="D46" s="23">
        <f>SUM(Feb!D46+C46*4)</f>
        <v>0</v>
      </c>
      <c r="E46" s="7">
        <v>0</v>
      </c>
      <c r="F46" s="23">
        <f>SUM(Feb!F46+E46*4)</f>
        <v>0</v>
      </c>
      <c r="G46" s="7">
        <v>0</v>
      </c>
      <c r="H46" s="23">
        <f>SUM(Feb!H46+G46)</f>
        <v>0</v>
      </c>
      <c r="I46" s="23">
        <f t="shared" si="2"/>
        <v>0</v>
      </c>
      <c r="J46" s="23">
        <f t="shared" si="1"/>
        <v>0</v>
      </c>
    </row>
    <row r="47" spans="1:10" s="10" customFormat="1" ht="15.75" customHeight="1">
      <c r="A47" s="8" t="s">
        <v>55</v>
      </c>
      <c r="B47" s="9" t="s">
        <v>20</v>
      </c>
      <c r="C47" s="7">
        <v>0</v>
      </c>
      <c r="D47" s="23">
        <f>SUM(Feb!D47+C47*4)</f>
        <v>136977</v>
      </c>
      <c r="E47" s="7">
        <v>0</v>
      </c>
      <c r="F47" s="23">
        <f>SUM(Feb!F47+E47*4)</f>
        <v>0</v>
      </c>
      <c r="G47" s="7">
        <v>0</v>
      </c>
      <c r="H47" s="23">
        <f>SUM(Feb!H47+G47)</f>
        <v>154231</v>
      </c>
      <c r="I47" s="23">
        <f t="shared" si="2"/>
        <v>0</v>
      </c>
      <c r="J47" s="23">
        <f t="shared" si="1"/>
        <v>291208</v>
      </c>
    </row>
    <row r="48" spans="1:10" s="10" customFormat="1" ht="15.75" customHeight="1">
      <c r="A48" s="8" t="s">
        <v>56</v>
      </c>
      <c r="B48" s="9" t="s">
        <v>20</v>
      </c>
      <c r="C48" s="7">
        <v>452</v>
      </c>
      <c r="D48" s="23">
        <f>SUM(Feb!D48+C48*4)</f>
        <v>7048</v>
      </c>
      <c r="E48" s="7">
        <v>0</v>
      </c>
      <c r="F48" s="23">
        <f>SUM(Feb!F48+E48*4)</f>
        <v>0</v>
      </c>
      <c r="G48" s="7">
        <v>3429</v>
      </c>
      <c r="H48" s="23">
        <f>SUM(Feb!H48+G48)</f>
        <v>6178</v>
      </c>
      <c r="I48" s="23">
        <f t="shared" si="2"/>
        <v>3881</v>
      </c>
      <c r="J48" s="23">
        <f t="shared" si="1"/>
        <v>13226</v>
      </c>
    </row>
    <row r="49" spans="1:10" s="1" customFormat="1" ht="15.75" customHeight="1">
      <c r="A49" s="5" t="s">
        <v>58</v>
      </c>
      <c r="B49" s="6" t="s">
        <v>20</v>
      </c>
      <c r="C49" s="7">
        <v>0</v>
      </c>
      <c r="D49" s="23">
        <f>SUM(Feb!D49+C49*4)</f>
        <v>41266</v>
      </c>
      <c r="E49" s="7">
        <v>0</v>
      </c>
      <c r="F49" s="23">
        <f>SUM(Feb!F49+E49*4)</f>
        <v>0</v>
      </c>
      <c r="G49" s="7">
        <v>0</v>
      </c>
      <c r="H49" s="23">
        <f>SUM(Feb!H49+G49)</f>
        <v>68095</v>
      </c>
      <c r="I49" s="24">
        <f t="shared" si="2"/>
        <v>0</v>
      </c>
      <c r="J49" s="23">
        <f t="shared" si="1"/>
        <v>109361</v>
      </c>
    </row>
    <row r="50" spans="1:10" s="1" customFormat="1" ht="15.75" customHeight="1">
      <c r="A50" s="5" t="s">
        <v>59</v>
      </c>
      <c r="B50" s="6" t="s">
        <v>20</v>
      </c>
      <c r="C50" s="7">
        <v>0</v>
      </c>
      <c r="D50" s="23">
        <f>SUM(Feb!D50+C50*4)</f>
        <v>9294</v>
      </c>
      <c r="E50" s="7">
        <v>0</v>
      </c>
      <c r="F50" s="23">
        <f>SUM(Feb!F50+E50*4)</f>
        <v>0</v>
      </c>
      <c r="G50" s="7">
        <v>0</v>
      </c>
      <c r="H50" s="23">
        <f>SUM(Feb!H50+G50)</f>
        <v>4888</v>
      </c>
      <c r="I50" s="24">
        <f t="shared" si="2"/>
        <v>0</v>
      </c>
      <c r="J50" s="23">
        <f t="shared" si="1"/>
        <v>14182</v>
      </c>
    </row>
    <row r="51" spans="1:10" s="1" customFormat="1" ht="15.75" customHeight="1">
      <c r="A51" s="5" t="s">
        <v>60</v>
      </c>
      <c r="B51" s="6" t="s">
        <v>20</v>
      </c>
      <c r="C51" s="7">
        <v>0</v>
      </c>
      <c r="D51" s="23">
        <f>SUM(Feb!D51+C51*4)</f>
        <v>136606</v>
      </c>
      <c r="E51" s="7">
        <v>474</v>
      </c>
      <c r="F51" s="23">
        <f>SUM(Feb!F51+E51*4)</f>
        <v>1896</v>
      </c>
      <c r="G51" s="7">
        <v>2796</v>
      </c>
      <c r="H51" s="23">
        <f>SUM(Feb!H51+G51)</f>
        <v>165227</v>
      </c>
      <c r="I51" s="24">
        <f t="shared" si="2"/>
        <v>3270</v>
      </c>
      <c r="J51" s="23">
        <f>SUM(D51+F51+H51)</f>
        <v>303729</v>
      </c>
    </row>
    <row r="52" spans="1:10" s="1" customFormat="1" ht="15.75" customHeight="1">
      <c r="A52" s="5" t="s">
        <v>61</v>
      </c>
      <c r="B52" s="6" t="s">
        <v>20</v>
      </c>
      <c r="C52" s="7">
        <v>0</v>
      </c>
      <c r="D52" s="23">
        <f>SUM(Feb!D52+C52*4)</f>
        <v>2352</v>
      </c>
      <c r="E52" s="7">
        <v>0</v>
      </c>
      <c r="F52" s="23">
        <f>SUM(Feb!F52+E52*4)</f>
        <v>0</v>
      </c>
      <c r="G52" s="7">
        <v>0</v>
      </c>
      <c r="H52" s="23">
        <f>SUM(Feb!H52+G52)</f>
        <v>672</v>
      </c>
      <c r="I52" s="24">
        <f t="shared" si="2"/>
        <v>0</v>
      </c>
      <c r="J52" s="23">
        <f t="shared" si="1"/>
        <v>3024</v>
      </c>
    </row>
    <row r="53" spans="1:10" s="1" customFormat="1" ht="15.75" customHeight="1">
      <c r="A53" s="5" t="s">
        <v>65</v>
      </c>
      <c r="B53" s="6" t="s">
        <v>20</v>
      </c>
      <c r="C53" s="7">
        <v>0</v>
      </c>
      <c r="D53" s="23">
        <f>SUM(Feb!D53+C53*4)</f>
        <v>0</v>
      </c>
      <c r="E53" s="7">
        <v>0</v>
      </c>
      <c r="F53" s="23">
        <f>SUM(Feb!F53+E53*4)</f>
        <v>0</v>
      </c>
      <c r="G53" s="7">
        <v>0</v>
      </c>
      <c r="H53" s="23">
        <f>SUM(Feb!H53+G53)</f>
        <v>0</v>
      </c>
      <c r="I53" s="24">
        <f t="shared" si="2"/>
        <v>0</v>
      </c>
      <c r="J53" s="23">
        <f t="shared" si="1"/>
        <v>0</v>
      </c>
    </row>
    <row r="54" spans="1:10" s="1" customFormat="1" ht="15.75" customHeight="1">
      <c r="A54" s="5" t="s">
        <v>66</v>
      </c>
      <c r="B54" s="6" t="s">
        <v>20</v>
      </c>
      <c r="C54" s="7">
        <v>2622</v>
      </c>
      <c r="D54" s="23">
        <f>SUM(Feb!D54+C54*4)</f>
        <v>66685</v>
      </c>
      <c r="E54" s="7">
        <v>0</v>
      </c>
      <c r="F54" s="23">
        <f>SUM(Feb!F54+E54*4)</f>
        <v>0</v>
      </c>
      <c r="G54" s="7">
        <v>15584</v>
      </c>
      <c r="H54" s="23">
        <f>SUM(Feb!H54+G54)</f>
        <v>72755</v>
      </c>
      <c r="I54" s="24">
        <f t="shared" si="2"/>
        <v>18206</v>
      </c>
      <c r="J54" s="23">
        <f t="shared" si="1"/>
        <v>139440</v>
      </c>
    </row>
    <row r="55" spans="1:10" s="1" customFormat="1" ht="15.75" customHeight="1">
      <c r="A55" s="5" t="s">
        <v>67</v>
      </c>
      <c r="B55" s="6" t="s">
        <v>20</v>
      </c>
      <c r="C55" s="7">
        <v>0</v>
      </c>
      <c r="D55" s="23">
        <f>SUM(Feb!D55+C55*4)</f>
        <v>27950</v>
      </c>
      <c r="E55" s="7">
        <v>0</v>
      </c>
      <c r="F55" s="23">
        <f>SUM(Feb!F55+E55*4)</f>
        <v>0</v>
      </c>
      <c r="G55" s="7">
        <v>0</v>
      </c>
      <c r="H55" s="23">
        <f>SUM(Feb!H55+G55)</f>
        <v>39816</v>
      </c>
      <c r="I55" s="24">
        <f t="shared" si="2"/>
        <v>0</v>
      </c>
      <c r="J55" s="23">
        <f t="shared" si="1"/>
        <v>67766</v>
      </c>
    </row>
    <row r="56" spans="1:10" s="10" customFormat="1" ht="15.75" customHeight="1">
      <c r="A56" s="8" t="s">
        <v>68</v>
      </c>
      <c r="B56" s="9" t="s">
        <v>20</v>
      </c>
      <c r="C56" s="7">
        <v>0</v>
      </c>
      <c r="D56" s="23">
        <f>SUM(Feb!D56+C56*4)</f>
        <v>0</v>
      </c>
      <c r="E56" s="7">
        <v>0</v>
      </c>
      <c r="F56" s="23">
        <f>SUM(Feb!F56+E56*4)</f>
        <v>0</v>
      </c>
      <c r="G56" s="7">
        <v>0</v>
      </c>
      <c r="H56" s="23">
        <f>SUM(Feb!H56+G56)</f>
        <v>0</v>
      </c>
      <c r="I56" s="23">
        <f t="shared" si="2"/>
        <v>0</v>
      </c>
      <c r="J56" s="23">
        <f t="shared" si="1"/>
        <v>0</v>
      </c>
    </row>
    <row r="57" spans="1:10" s="1" customFormat="1" ht="15.75" customHeight="1">
      <c r="A57" s="5" t="s">
        <v>69</v>
      </c>
      <c r="B57" s="6" t="s">
        <v>20</v>
      </c>
      <c r="C57" s="7">
        <v>0</v>
      </c>
      <c r="D57" s="23">
        <f>SUM(Feb!D57+C57*4)</f>
        <v>28145</v>
      </c>
      <c r="E57" s="7">
        <v>0</v>
      </c>
      <c r="F57" s="23">
        <f>SUM(Feb!F57+E57*4)</f>
        <v>0</v>
      </c>
      <c r="G57" s="7">
        <v>0</v>
      </c>
      <c r="H57" s="23">
        <f>SUM(Feb!H57+G57)</f>
        <v>46038</v>
      </c>
      <c r="I57" s="24">
        <f t="shared" si="2"/>
        <v>0</v>
      </c>
      <c r="J57" s="23">
        <f t="shared" si="1"/>
        <v>74183</v>
      </c>
    </row>
    <row r="58" spans="1:10" s="10" customFormat="1" ht="15.75" customHeight="1">
      <c r="A58" s="8" t="s">
        <v>70</v>
      </c>
      <c r="B58" s="9" t="s">
        <v>20</v>
      </c>
      <c r="C58" s="7">
        <v>0</v>
      </c>
      <c r="D58" s="23">
        <f>SUM(Feb!D58+C58*4)</f>
        <v>2133</v>
      </c>
      <c r="E58" s="7">
        <v>0</v>
      </c>
      <c r="F58" s="23">
        <f>SUM(Feb!F58+E58*4)</f>
        <v>0</v>
      </c>
      <c r="G58" s="7">
        <v>0</v>
      </c>
      <c r="H58" s="23">
        <f>SUM(Feb!H58+G58)</f>
        <v>0</v>
      </c>
      <c r="I58" s="23">
        <f t="shared" si="2"/>
        <v>0</v>
      </c>
      <c r="J58" s="23">
        <f t="shared" si="1"/>
        <v>2133</v>
      </c>
    </row>
    <row r="59" spans="1:10" s="1" customFormat="1" ht="15.75" customHeight="1">
      <c r="A59" s="5" t="s">
        <v>71</v>
      </c>
      <c r="B59" s="6" t="s">
        <v>20</v>
      </c>
      <c r="C59" s="7">
        <v>0</v>
      </c>
      <c r="D59" s="23">
        <f>SUM(Feb!D59+C59*4)</f>
        <v>23049</v>
      </c>
      <c r="E59" s="7">
        <v>0</v>
      </c>
      <c r="F59" s="23">
        <f>SUM(Feb!F59+E59*4)</f>
        <v>0</v>
      </c>
      <c r="G59" s="7">
        <v>0</v>
      </c>
      <c r="H59" s="23">
        <f>SUM(Feb!H59+G59)</f>
        <v>712</v>
      </c>
      <c r="I59" s="24">
        <f t="shared" si="2"/>
        <v>0</v>
      </c>
      <c r="J59" s="23">
        <f t="shared" si="1"/>
        <v>23761</v>
      </c>
    </row>
    <row r="60" spans="1:10" s="10" customFormat="1" ht="15.75" customHeight="1">
      <c r="A60" s="8" t="s">
        <v>72</v>
      </c>
      <c r="B60" s="9" t="s">
        <v>20</v>
      </c>
      <c r="C60" s="7">
        <v>3130</v>
      </c>
      <c r="D60" s="23">
        <f>SUM(Feb!D60+C60*4)</f>
        <v>244710</v>
      </c>
      <c r="E60" s="7">
        <v>0</v>
      </c>
      <c r="F60" s="23">
        <f>SUM(Feb!F60+E60*4)</f>
        <v>34964</v>
      </c>
      <c r="G60" s="7">
        <v>41993</v>
      </c>
      <c r="H60" s="23">
        <f>SUM(Feb!H60+G60)</f>
        <v>361974</v>
      </c>
      <c r="I60" s="23">
        <f t="shared" si="2"/>
        <v>45123</v>
      </c>
      <c r="J60" s="23">
        <f t="shared" si="1"/>
        <v>641648</v>
      </c>
    </row>
    <row r="61" spans="1:10" s="1" customFormat="1" ht="15.75" customHeight="1">
      <c r="A61" s="5" t="s">
        <v>73</v>
      </c>
      <c r="B61" s="6" t="s">
        <v>20</v>
      </c>
      <c r="C61" s="7">
        <v>0</v>
      </c>
      <c r="D61" s="23">
        <f>SUM(Feb!D61+C61*4)</f>
        <v>0</v>
      </c>
      <c r="E61" s="7">
        <v>0</v>
      </c>
      <c r="F61" s="23">
        <f>SUM(Feb!F61+E61*4)</f>
        <v>0</v>
      </c>
      <c r="G61" s="7">
        <v>0</v>
      </c>
      <c r="H61" s="23">
        <f>SUM(Feb!H61+G61)</f>
        <v>0</v>
      </c>
      <c r="I61" s="24">
        <f t="shared" si="2"/>
        <v>0</v>
      </c>
      <c r="J61" s="23">
        <f t="shared" si="1"/>
        <v>0</v>
      </c>
    </row>
    <row r="62" spans="1:10" s="10" customFormat="1" ht="15.75" customHeight="1">
      <c r="A62" s="8" t="s">
        <v>74</v>
      </c>
      <c r="B62" s="9" t="s">
        <v>20</v>
      </c>
      <c r="C62" s="7">
        <v>0</v>
      </c>
      <c r="D62" s="23">
        <f>SUM(Feb!D62+C62*4)</f>
        <v>0</v>
      </c>
      <c r="E62" s="7">
        <v>0</v>
      </c>
      <c r="F62" s="23">
        <f>SUM(Feb!F62+E62*4)</f>
        <v>0</v>
      </c>
      <c r="G62" s="7">
        <v>0</v>
      </c>
      <c r="H62" s="23">
        <f>SUM(Feb!H62+G62)</f>
        <v>0</v>
      </c>
      <c r="I62" s="23">
        <f t="shared" si="2"/>
        <v>0</v>
      </c>
      <c r="J62" s="23">
        <f>SUM(D62+F62+H62)</f>
        <v>0</v>
      </c>
    </row>
    <row r="63" spans="1:10" s="1" customFormat="1" ht="15.75" customHeight="1">
      <c r="A63" s="5" t="s">
        <v>75</v>
      </c>
      <c r="B63" s="6" t="s">
        <v>20</v>
      </c>
      <c r="C63" s="7">
        <v>145</v>
      </c>
      <c r="D63" s="23">
        <f>SUM(Feb!D63+C63*4)</f>
        <v>23350</v>
      </c>
      <c r="E63" s="7">
        <v>0</v>
      </c>
      <c r="F63" s="23">
        <f>SUM(Feb!F63+E63*4)</f>
        <v>0</v>
      </c>
      <c r="G63" s="7">
        <v>0</v>
      </c>
      <c r="H63" s="23">
        <f>SUM(Feb!H63+G63)</f>
        <v>32592</v>
      </c>
      <c r="I63" s="24">
        <f t="shared" si="2"/>
        <v>145</v>
      </c>
      <c r="J63" s="23">
        <f t="shared" si="1"/>
        <v>55942</v>
      </c>
    </row>
    <row r="64" spans="1:10" s="1" customFormat="1" ht="15.75" customHeight="1">
      <c r="A64" s="5" t="s">
        <v>76</v>
      </c>
      <c r="B64" s="6" t="s">
        <v>20</v>
      </c>
      <c r="C64" s="7">
        <v>0</v>
      </c>
      <c r="D64" s="23">
        <f>SUM(Feb!D64+C64*4)</f>
        <v>0</v>
      </c>
      <c r="E64" s="7">
        <v>0</v>
      </c>
      <c r="F64" s="23">
        <f>SUM(Feb!F64+E64*4)</f>
        <v>0</v>
      </c>
      <c r="G64" s="7">
        <v>0</v>
      </c>
      <c r="H64" s="23">
        <f>SUM(Feb!H64+G64)</f>
        <v>0</v>
      </c>
      <c r="I64" s="24">
        <f t="shared" si="2"/>
        <v>0</v>
      </c>
      <c r="J64" s="23">
        <f t="shared" si="1"/>
        <v>0</v>
      </c>
    </row>
    <row r="65" spans="1:10" s="10" customFormat="1" ht="15.75" customHeight="1">
      <c r="A65" s="8" t="s">
        <v>78</v>
      </c>
      <c r="B65" s="9" t="s">
        <v>20</v>
      </c>
      <c r="C65" s="7">
        <v>0</v>
      </c>
      <c r="D65" s="23">
        <f>SUM(Feb!D65+C65*4)</f>
        <v>0</v>
      </c>
      <c r="E65" s="7">
        <v>0</v>
      </c>
      <c r="F65" s="23">
        <f>SUM(Feb!F65+E65*4)</f>
        <v>0</v>
      </c>
      <c r="G65" s="7">
        <v>0</v>
      </c>
      <c r="H65" s="23">
        <f>SUM(Feb!H65+G65)</f>
        <v>0</v>
      </c>
      <c r="I65" s="23">
        <f t="shared" si="2"/>
        <v>0</v>
      </c>
      <c r="J65" s="23">
        <f t="shared" si="1"/>
        <v>0</v>
      </c>
    </row>
    <row r="66" spans="1:10" s="10" customFormat="1" ht="15.75" customHeight="1">
      <c r="A66" s="8" t="s">
        <v>79</v>
      </c>
      <c r="B66" s="9" t="s">
        <v>20</v>
      </c>
      <c r="C66" s="7">
        <v>0</v>
      </c>
      <c r="D66" s="23">
        <f>SUM(Feb!D66+C66*4)</f>
        <v>13473</v>
      </c>
      <c r="E66" s="7">
        <v>0</v>
      </c>
      <c r="F66" s="23">
        <f>SUM(Feb!F66+E66*4)</f>
        <v>0</v>
      </c>
      <c r="G66" s="7">
        <v>0</v>
      </c>
      <c r="H66" s="23">
        <f>SUM(Feb!H66+G66)</f>
        <v>9456</v>
      </c>
      <c r="I66" s="23">
        <f t="shared" si="2"/>
        <v>0</v>
      </c>
      <c r="J66" s="23">
        <f t="shared" si="1"/>
        <v>22929</v>
      </c>
    </row>
    <row r="67" spans="1:10" s="10" customFormat="1" ht="15.75" customHeight="1">
      <c r="A67" s="8" t="s">
        <v>80</v>
      </c>
      <c r="B67" s="9" t="s">
        <v>20</v>
      </c>
      <c r="C67" s="7">
        <v>0</v>
      </c>
      <c r="D67" s="23">
        <f>SUM(Feb!D67+C67*4)</f>
        <v>0</v>
      </c>
      <c r="E67" s="7">
        <v>0</v>
      </c>
      <c r="F67" s="23">
        <f>SUM(Feb!F67+E67*4)</f>
        <v>0</v>
      </c>
      <c r="G67" s="7">
        <v>0</v>
      </c>
      <c r="H67" s="23">
        <f>SUM(Feb!H67+G67)</f>
        <v>0</v>
      </c>
      <c r="I67" s="23">
        <f t="shared" si="2"/>
        <v>0</v>
      </c>
      <c r="J67" s="23">
        <f t="shared" si="1"/>
        <v>0</v>
      </c>
    </row>
    <row r="68" spans="1:10" s="1" customFormat="1" ht="15.75" customHeight="1">
      <c r="A68" s="5" t="s">
        <v>81</v>
      </c>
      <c r="B68" s="6" t="s">
        <v>20</v>
      </c>
      <c r="C68" s="7">
        <v>0</v>
      </c>
      <c r="D68" s="23">
        <f>SUM(Feb!D68+C68*4)</f>
        <v>0</v>
      </c>
      <c r="E68" s="7">
        <v>0</v>
      </c>
      <c r="F68" s="23">
        <f>SUM(Feb!F68+E68*4)</f>
        <v>0</v>
      </c>
      <c r="G68" s="7">
        <v>0</v>
      </c>
      <c r="H68" s="23">
        <f>SUM(Feb!H68+G68)</f>
        <v>0</v>
      </c>
      <c r="I68" s="24">
        <f t="shared" si="2"/>
        <v>0</v>
      </c>
      <c r="J68" s="23">
        <f t="shared" si="1"/>
        <v>0</v>
      </c>
    </row>
    <row r="69" spans="1:10" s="10" customFormat="1" ht="15.75" customHeight="1">
      <c r="A69" s="8" t="s">
        <v>85</v>
      </c>
      <c r="B69" s="9" t="s">
        <v>20</v>
      </c>
      <c r="C69" s="7">
        <v>0</v>
      </c>
      <c r="D69" s="23">
        <f>SUM(Feb!D69+C69*4)</f>
        <v>37928</v>
      </c>
      <c r="E69" s="7">
        <v>0</v>
      </c>
      <c r="F69" s="23">
        <f>SUM(Feb!F69+E69*4)</f>
        <v>0</v>
      </c>
      <c r="G69" s="7">
        <v>0</v>
      </c>
      <c r="H69" s="23">
        <f>SUM(Feb!H69+G69)</f>
        <v>82767</v>
      </c>
      <c r="I69" s="23">
        <f t="shared" si="2"/>
        <v>0</v>
      </c>
      <c r="J69" s="23">
        <f t="shared" si="1"/>
        <v>120695</v>
      </c>
    </row>
    <row r="70" spans="1:10" s="10" customFormat="1" ht="15.75" customHeight="1">
      <c r="A70" s="8" t="s">
        <v>87</v>
      </c>
      <c r="B70" s="9" t="s">
        <v>20</v>
      </c>
      <c r="C70" s="7">
        <v>0</v>
      </c>
      <c r="D70" s="23">
        <f>SUM(Feb!D70+C70*4)</f>
        <v>18267</v>
      </c>
      <c r="E70" s="7">
        <v>0</v>
      </c>
      <c r="F70" s="23">
        <f>SUM(Feb!F70+E70*4)</f>
        <v>0</v>
      </c>
      <c r="G70" s="7">
        <v>0</v>
      </c>
      <c r="H70" s="23">
        <f>SUM(Feb!H70+G70)</f>
        <v>13913</v>
      </c>
      <c r="I70" s="23">
        <f t="shared" si="2"/>
        <v>0</v>
      </c>
      <c r="J70" s="23">
        <f>SUM(D70+F70+H70)</f>
        <v>32180</v>
      </c>
    </row>
    <row r="71" spans="1:10" s="1" customFormat="1" ht="15.75" customHeight="1">
      <c r="A71" s="5" t="s">
        <v>88</v>
      </c>
      <c r="B71" s="6" t="s">
        <v>20</v>
      </c>
      <c r="C71" s="7">
        <v>0</v>
      </c>
      <c r="D71" s="23">
        <f>SUM(Feb!D71+C71*4)</f>
        <v>11221</v>
      </c>
      <c r="E71" s="7">
        <v>0</v>
      </c>
      <c r="F71" s="23">
        <f>SUM(Feb!F71+E71*4)</f>
        <v>0</v>
      </c>
      <c r="G71" s="7">
        <v>0</v>
      </c>
      <c r="H71" s="23">
        <f>SUM(Feb!H71+G71)</f>
        <v>9436</v>
      </c>
      <c r="I71" s="24">
        <f t="shared" si="2"/>
        <v>0</v>
      </c>
      <c r="J71" s="23">
        <f>SUM(D71+F71+H71)</f>
        <v>20657</v>
      </c>
    </row>
    <row r="72" spans="1:10" s="3" customFormat="1" ht="21.75">
      <c r="A72" s="18" t="s">
        <v>125</v>
      </c>
      <c r="B72" s="2"/>
      <c r="C72" s="24">
        <f>SUM(C5:C31)</f>
        <v>4450</v>
      </c>
      <c r="D72" s="24">
        <f aca="true" t="shared" si="3" ref="D72:J72">SUM(D5:D31)</f>
        <v>671889</v>
      </c>
      <c r="E72" s="24">
        <f t="shared" si="3"/>
        <v>0</v>
      </c>
      <c r="F72" s="24">
        <f t="shared" si="3"/>
        <v>38570</v>
      </c>
      <c r="G72" s="24">
        <f t="shared" si="3"/>
        <v>30250</v>
      </c>
      <c r="H72" s="24">
        <f t="shared" si="3"/>
        <v>967771</v>
      </c>
      <c r="I72" s="24">
        <f t="shared" si="3"/>
        <v>34700</v>
      </c>
      <c r="J72" s="24">
        <f t="shared" si="3"/>
        <v>1678230</v>
      </c>
    </row>
    <row r="73" spans="1:10" s="3" customFormat="1" ht="21.75">
      <c r="A73" s="18" t="s">
        <v>126</v>
      </c>
      <c r="B73" s="2"/>
      <c r="C73" s="24">
        <f>SUM(C32:C71)</f>
        <v>15135</v>
      </c>
      <c r="D73" s="24">
        <f aca="true" t="shared" si="4" ref="D73:J73">SUM(D32:D71)</f>
        <v>1330084</v>
      </c>
      <c r="E73" s="24">
        <f t="shared" si="4"/>
        <v>1780</v>
      </c>
      <c r="F73" s="24">
        <f t="shared" si="4"/>
        <v>57766</v>
      </c>
      <c r="G73" s="24">
        <f t="shared" si="4"/>
        <v>189320</v>
      </c>
      <c r="H73" s="24">
        <f t="shared" si="4"/>
        <v>1662250</v>
      </c>
      <c r="I73" s="24">
        <f t="shared" si="4"/>
        <v>206235</v>
      </c>
      <c r="J73" s="24">
        <f t="shared" si="4"/>
        <v>3050100</v>
      </c>
    </row>
    <row r="74" spans="1:10" s="3" customFormat="1" ht="15.75" customHeight="1">
      <c r="A74" s="16" t="s">
        <v>89</v>
      </c>
      <c r="B74" s="2"/>
      <c r="C74" s="24">
        <f>SUM(C72:C73)</f>
        <v>19585</v>
      </c>
      <c r="D74" s="24">
        <f aca="true" t="shared" si="5" ref="D74:J74">SUM(D72:D73)</f>
        <v>2001973</v>
      </c>
      <c r="E74" s="24">
        <f t="shared" si="5"/>
        <v>1780</v>
      </c>
      <c r="F74" s="24">
        <f t="shared" si="5"/>
        <v>96336</v>
      </c>
      <c r="G74" s="24">
        <f t="shared" si="5"/>
        <v>219570</v>
      </c>
      <c r="H74" s="24">
        <f t="shared" si="5"/>
        <v>2630021</v>
      </c>
      <c r="I74" s="24">
        <f t="shared" si="5"/>
        <v>240935</v>
      </c>
      <c r="J74" s="24">
        <f t="shared" si="5"/>
        <v>4728330</v>
      </c>
    </row>
    <row r="75" spans="1:9" ht="12.75">
      <c r="A75" s="11"/>
      <c r="B75" s="2"/>
      <c r="C75" s="2"/>
      <c r="D75" s="26"/>
      <c r="E75" s="2"/>
      <c r="F75" s="26"/>
      <c r="G75" s="2"/>
      <c r="H75" s="26"/>
      <c r="I75" s="31"/>
    </row>
    <row r="76" spans="1:9" ht="12.75">
      <c r="A76" s="11"/>
      <c r="B76" s="2"/>
      <c r="C76" s="2"/>
      <c r="D76" s="26"/>
      <c r="E76" s="2"/>
      <c r="F76" s="26"/>
      <c r="G76" s="2"/>
      <c r="H76" s="26"/>
      <c r="I76" s="31"/>
    </row>
    <row r="77" spans="1:8" ht="12.75">
      <c r="A77" s="11"/>
      <c r="B77" s="2"/>
      <c r="C77" s="2"/>
      <c r="D77" s="26"/>
      <c r="E77" s="2"/>
      <c r="F77" s="26"/>
      <c r="G77" s="2"/>
      <c r="H77" s="26"/>
    </row>
  </sheetData>
  <sheetProtection sheet="1" objects="1" scenarios="1"/>
  <mergeCells count="1">
    <mergeCell ref="A1:J1"/>
  </mergeCells>
  <conditionalFormatting sqref="A2:A74 C2:IV2 B75:H77 A1:IV1 B3:IV74">
    <cfRule type="expression" priority="5" dxfId="0" stopIfTrue="1">
      <formula>CellHasFormula</formula>
    </cfRule>
  </conditionalFormatting>
  <conditionalFormatting sqref="A1:IV1">
    <cfRule type="expression" priority="4" dxfId="0" stopIfTrue="1">
      <formula>CellHasFormula</formula>
    </cfRule>
  </conditionalFormatting>
  <conditionalFormatting sqref="A1:J1">
    <cfRule type="expression" priority="3" dxfId="0" stopIfTrue="1">
      <formula>CellHasFormula</formula>
    </cfRule>
  </conditionalFormatting>
  <conditionalFormatting sqref="A1:J1">
    <cfRule type="expression" priority="2" dxfId="0" stopIfTrue="1">
      <formula>CellHasFormula</formula>
    </cfRule>
  </conditionalFormatting>
  <conditionalFormatting sqref="A1:J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bfoster</dc:creator>
  <cp:keywords/>
  <dc:description/>
  <cp:lastModifiedBy>fjd</cp:lastModifiedBy>
  <cp:lastPrinted>2009-05-21T18:45:10Z</cp:lastPrinted>
  <dcterms:created xsi:type="dcterms:W3CDTF">2005-09-22T19:10:16Z</dcterms:created>
  <dcterms:modified xsi:type="dcterms:W3CDTF">2014-07-16T15:38:32Z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26300.0000000000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