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9705" yWindow="75" windowWidth="8760" windowHeight="11505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45621"/>
</workbook>
</file>

<file path=xl/calcChain.xml><?xml version="1.0" encoding="utf-8"?>
<calcChain xmlns="http://schemas.openxmlformats.org/spreadsheetml/2006/main">
  <c r="C72" i="6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<sst xmlns="http://schemas.openxmlformats.org/spreadsheetml/2006/main" count="1789" uniqueCount="142">
  <si>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</si>
  <si>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</si>
  <si>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</si>
  <si>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</si>
  <si>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</si>
  <si>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</si>
  <si>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</si>
  <si>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</si>
  <si>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</si>
  <si>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</si>
  <si>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</si>
  <si>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</si>
  <si>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</si>
  <si>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</si>
  <si>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</si>
  <si>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</si>
  <si>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</si>
  <si>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</si>
  <si>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</si>
  <si>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</si>
  <si>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</si>
  <si>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</si>
  <si>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</si>
  <si>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</si>
  <si>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</si>
  <si>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</si>
  <si>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</si>
  <si>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</si>
  <si>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</si>
  <si>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</si>
  <si>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</si>
  <si>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</si>
  <si>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</si>
  <si>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</si>
  <si>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</si>
  <si>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</si>
  <si>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</si>
  <si>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</si>
  <si>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</si>
  <si>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</si>
  <si>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</si>
  <si>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</si>
  <si>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</si>
  <si>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</si>
  <si>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</si>
  <si>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</si>
  <si>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</si>
  <si>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</si>
  <si>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</si>
  <si>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</si>
  <si>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</si>
  <si>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</si>
  <si>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</si>
  <si>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</si>
  <si>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</si>
  <si>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</si>
  <si>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</si>
  <si>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</si>
  <si>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</si>
  <si>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</si>
  <si>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</si>
  <si>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</si>
  <si>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</si>
  <si>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</si>
  <si>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</si>
  <si>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</si>
  <si>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</si>
  <si>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</si>
  <si>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</si>
  <si>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</si>
  <si>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</si>
  <si>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</si>
  <si>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</si>
  <si>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</si>
  <si>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</si>
  <si>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</si>
  <si>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</si>
  <si>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</si>
  <si>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</si>
  <si>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</si>
  <si>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</si>
  <si>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</si>
  <si>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</si>
  <si>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</si>
  <si>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</si>
  <si>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</si>
  <si>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</si>
  <si>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</si>
  <si>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</si>
  <si>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</si>
  <si>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</si>
  <si>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</si>
  <si>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</si>
  <si>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</si>
  <si>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</si>
  <si>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</si>
  <si>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</si>
  <si>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</si>
  <si>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</si>
  <si>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</si>
  <si>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</si>
  <si>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</si>
  <si>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</si>
  <si>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</si>
  <si>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</si>
  <si>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</si>
  <si>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</si>
  <si>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</si>
  <si>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</si>
  <si>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</si>
  <si>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</si>
  <si>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</si>
  <si>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</si>
  <si>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</si>
  <si>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</si>
  <si>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</si>
  <si>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</si>
  <si>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</si>
  <si>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</si>
  <si>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</si>
  <si>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</si>
  <si>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</si>
  <si>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</si>
  <si>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</si>
  <si>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</si>
  <si>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</si>
  <si>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</si>
  <si>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</si>
  <si>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</si>
  <si>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</si>
  <si>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</si>
  <si>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</si>
  <si>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</si>
  <si>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</si>
  <si>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</si>
  <si>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</si>
  <si>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</si>
  <si>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</si>
  <si>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</si>
  <si>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</si>
  <si>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DAV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</si>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</sst>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E67" sqref="E67"/>
    </sheetView>
  </sheetViews>
  <sheetFormatPr defaultColWidth="9.140625"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6" customWidth="1"/>
    <col min="5" max="5" width="15.7109375" style="1" customWidth="1"/>
    <col min="6" max="6" width="15.7109375" style="26" customWidth="1"/>
    <col min="7" max="7" width="15.7109375" style="1" customWidth="1"/>
    <col min="8" max="10" width="15.7109375" style="26" customWidth="1"/>
    <col min="11" max="16384" width="9.140625" style="1"/>
  </cols>
  <sheetData>
    <row r="1" spans="1:10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7"/>
      <c r="E3" s="13"/>
      <c r="F3" s="27"/>
      <c r="G3" s="13"/>
      <c r="H3" s="27"/>
      <c r="I3" s="27"/>
      <c r="J3" s="27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8" t="s">
        <v>11</v>
      </c>
      <c r="E4" s="14" t="s">
        <v>12</v>
      </c>
      <c r="F4" s="28" t="s">
        <v>14</v>
      </c>
      <c r="G4" s="14" t="s">
        <v>125</v>
      </c>
      <c r="H4" s="28" t="s">
        <v>88</v>
      </c>
      <c r="I4" s="28" t="s">
        <v>16</v>
      </c>
      <c r="J4" s="28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7"/>
      <c r="D5" s="29">
        <f t="shared" ref="D5:D63" si="0">C5*1</f>
        <v>0</v>
      </c>
      <c r="E5" s="58"/>
      <c r="F5" s="29">
        <f t="shared" ref="F5:F63" si="1">E5*1</f>
        <v>0</v>
      </c>
      <c r="G5" s="59"/>
      <c r="H5" s="29">
        <f t="shared" ref="H5:H63" si="2">G5</f>
        <v>0</v>
      </c>
      <c r="I5" s="29">
        <f t="shared" ref="I5:I63" si="3">C5+E5+G5</f>
        <v>0</v>
      </c>
      <c r="J5" s="29">
        <f t="shared" ref="J5:J63" si="4">H5+F5+D5</f>
        <v>0</v>
      </c>
    </row>
    <row r="6" spans="1:10" s="11" customFormat="1" ht="15.75" customHeight="1" x14ac:dyDescent="0.2">
      <c r="A6" s="9" t="s">
        <v>23</v>
      </c>
      <c r="B6" s="16" t="s">
        <v>22</v>
      </c>
      <c r="C6" s="57">
        <v>133</v>
      </c>
      <c r="D6" s="29">
        <f t="shared" si="0"/>
        <v>133</v>
      </c>
      <c r="E6" s="58"/>
      <c r="F6" s="29">
        <f t="shared" si="1"/>
        <v>0</v>
      </c>
      <c r="G6" s="59">
        <v>2130</v>
      </c>
      <c r="H6" s="29">
        <f t="shared" si="2"/>
        <v>2130</v>
      </c>
      <c r="I6" s="29">
        <f t="shared" si="3"/>
        <v>2263</v>
      </c>
      <c r="J6" s="29">
        <f t="shared" si="4"/>
        <v>2263</v>
      </c>
    </row>
    <row r="7" spans="1:10" ht="15.75" customHeight="1" x14ac:dyDescent="0.2">
      <c r="A7" s="5" t="s">
        <v>24</v>
      </c>
      <c r="B7" s="18" t="s">
        <v>22</v>
      </c>
      <c r="C7" s="57"/>
      <c r="D7" s="29">
        <f t="shared" si="0"/>
        <v>0</v>
      </c>
      <c r="E7" s="58"/>
      <c r="F7" s="29">
        <f t="shared" si="1"/>
        <v>0</v>
      </c>
      <c r="G7" s="59"/>
      <c r="H7" s="29">
        <f t="shared" si="2"/>
        <v>0</v>
      </c>
      <c r="I7" s="29">
        <f t="shared" si="3"/>
        <v>0</v>
      </c>
      <c r="J7" s="29">
        <f t="shared" si="4"/>
        <v>0</v>
      </c>
    </row>
    <row r="8" spans="1:10" s="11" customFormat="1" ht="15.75" customHeight="1" x14ac:dyDescent="0.2">
      <c r="A8" s="9" t="s">
        <v>25</v>
      </c>
      <c r="B8" s="16" t="s">
        <v>22</v>
      </c>
      <c r="C8" s="57"/>
      <c r="D8" s="29">
        <f t="shared" si="0"/>
        <v>0</v>
      </c>
      <c r="E8" s="58"/>
      <c r="F8" s="29">
        <f t="shared" si="1"/>
        <v>0</v>
      </c>
      <c r="G8" s="59"/>
      <c r="H8" s="29">
        <f t="shared" si="2"/>
        <v>0</v>
      </c>
      <c r="I8" s="29">
        <f t="shared" si="3"/>
        <v>0</v>
      </c>
      <c r="J8" s="29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7"/>
      <c r="D9" s="29">
        <f t="shared" si="0"/>
        <v>0</v>
      </c>
      <c r="E9" s="58"/>
      <c r="F9" s="29">
        <f t="shared" si="1"/>
        <v>0</v>
      </c>
      <c r="G9" s="59"/>
      <c r="H9" s="29">
        <f t="shared" si="2"/>
        <v>0</v>
      </c>
      <c r="I9" s="29">
        <f t="shared" si="3"/>
        <v>0</v>
      </c>
      <c r="J9" s="29">
        <f t="shared" si="4"/>
        <v>0</v>
      </c>
    </row>
    <row r="10" spans="1:10" ht="15.75" customHeight="1" x14ac:dyDescent="0.2">
      <c r="A10" s="5" t="s">
        <v>30</v>
      </c>
      <c r="B10" s="18" t="s">
        <v>22</v>
      </c>
      <c r="C10" s="57">
        <v>407</v>
      </c>
      <c r="D10" s="29">
        <f t="shared" si="0"/>
        <v>407</v>
      </c>
      <c r="E10" s="58"/>
      <c r="F10" s="29">
        <f t="shared" si="1"/>
        <v>0</v>
      </c>
      <c r="G10" s="59">
        <v>6835</v>
      </c>
      <c r="H10" s="29">
        <f t="shared" si="2"/>
        <v>6835</v>
      </c>
      <c r="I10" s="29">
        <f t="shared" si="3"/>
        <v>7242</v>
      </c>
      <c r="J10" s="29">
        <f t="shared" si="4"/>
        <v>7242</v>
      </c>
    </row>
    <row r="11" spans="1:10" ht="15.75" customHeight="1" x14ac:dyDescent="0.2">
      <c r="A11" s="5" t="s">
        <v>31</v>
      </c>
      <c r="B11" s="18" t="s">
        <v>22</v>
      </c>
      <c r="C11" s="57"/>
      <c r="D11" s="29">
        <f t="shared" si="0"/>
        <v>0</v>
      </c>
      <c r="E11" s="58"/>
      <c r="F11" s="29">
        <f t="shared" si="1"/>
        <v>0</v>
      </c>
      <c r="G11" s="59"/>
      <c r="H11" s="29">
        <f t="shared" si="2"/>
        <v>0</v>
      </c>
      <c r="I11" s="29">
        <f t="shared" si="3"/>
        <v>0</v>
      </c>
      <c r="J11" s="29">
        <f t="shared" si="4"/>
        <v>0</v>
      </c>
    </row>
    <row r="12" spans="1:10" s="11" customFormat="1" ht="15.75" customHeight="1" x14ac:dyDescent="0.2">
      <c r="A12" s="9" t="s">
        <v>36</v>
      </c>
      <c r="B12" s="16" t="s">
        <v>22</v>
      </c>
      <c r="C12" s="57"/>
      <c r="D12" s="29">
        <f t="shared" si="0"/>
        <v>0</v>
      </c>
      <c r="E12" s="58"/>
      <c r="F12" s="29">
        <f t="shared" si="1"/>
        <v>0</v>
      </c>
      <c r="G12" s="59"/>
      <c r="H12" s="29">
        <f t="shared" si="2"/>
        <v>0</v>
      </c>
      <c r="I12" s="29">
        <f t="shared" si="3"/>
        <v>0</v>
      </c>
      <c r="J12" s="29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7"/>
      <c r="D13" s="29">
        <f t="shared" si="0"/>
        <v>0</v>
      </c>
      <c r="E13" s="58"/>
      <c r="F13" s="29">
        <f t="shared" si="1"/>
        <v>0</v>
      </c>
      <c r="G13" s="59"/>
      <c r="H13" s="29">
        <f t="shared" si="2"/>
        <v>0</v>
      </c>
      <c r="I13" s="29">
        <f t="shared" si="3"/>
        <v>0</v>
      </c>
      <c r="J13" s="29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57"/>
      <c r="D14" s="29">
        <f t="shared" si="0"/>
        <v>0</v>
      </c>
      <c r="E14" s="58"/>
      <c r="F14" s="29">
        <f t="shared" si="1"/>
        <v>0</v>
      </c>
      <c r="G14" s="59"/>
      <c r="H14" s="29">
        <f t="shared" si="2"/>
        <v>0</v>
      </c>
      <c r="I14" s="29">
        <f t="shared" si="3"/>
        <v>0</v>
      </c>
      <c r="J14" s="29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7"/>
      <c r="D15" s="29">
        <f t="shared" si="0"/>
        <v>0</v>
      </c>
      <c r="E15" s="58"/>
      <c r="F15" s="29">
        <f t="shared" si="1"/>
        <v>0</v>
      </c>
      <c r="G15" s="59"/>
      <c r="H15" s="29">
        <f t="shared" si="2"/>
        <v>0</v>
      </c>
      <c r="I15" s="29">
        <f t="shared" si="3"/>
        <v>0</v>
      </c>
      <c r="J15" s="29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7">
        <v>9332</v>
      </c>
      <c r="D16" s="29">
        <f t="shared" si="0"/>
        <v>9332</v>
      </c>
      <c r="E16" s="58"/>
      <c r="F16" s="29">
        <f t="shared" si="1"/>
        <v>0</v>
      </c>
      <c r="G16" s="59">
        <v>20609</v>
      </c>
      <c r="H16" s="29">
        <f t="shared" si="2"/>
        <v>20609</v>
      </c>
      <c r="I16" s="29">
        <f t="shared" si="3"/>
        <v>29941</v>
      </c>
      <c r="J16" s="29">
        <f t="shared" si="4"/>
        <v>29941</v>
      </c>
    </row>
    <row r="17" spans="1:10" ht="15.75" customHeight="1" x14ac:dyDescent="0.2">
      <c r="A17" s="5" t="s">
        <v>46</v>
      </c>
      <c r="B17" s="18" t="s">
        <v>22</v>
      </c>
      <c r="C17" s="57"/>
      <c r="D17" s="29">
        <f t="shared" si="0"/>
        <v>0</v>
      </c>
      <c r="E17" s="58"/>
      <c r="F17" s="29">
        <f t="shared" si="1"/>
        <v>0</v>
      </c>
      <c r="G17" s="59"/>
      <c r="H17" s="29">
        <f t="shared" si="2"/>
        <v>0</v>
      </c>
      <c r="I17" s="29">
        <f t="shared" si="3"/>
        <v>0</v>
      </c>
      <c r="J17" s="29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57"/>
      <c r="D18" s="29">
        <f t="shared" si="0"/>
        <v>0</v>
      </c>
      <c r="E18" s="58"/>
      <c r="F18" s="29">
        <f t="shared" si="1"/>
        <v>0</v>
      </c>
      <c r="G18" s="59"/>
      <c r="H18" s="29">
        <f t="shared" si="2"/>
        <v>0</v>
      </c>
      <c r="I18" s="29">
        <f t="shared" si="3"/>
        <v>0</v>
      </c>
      <c r="J18" s="29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7"/>
      <c r="D19" s="29">
        <f t="shared" si="0"/>
        <v>0</v>
      </c>
      <c r="E19" s="58"/>
      <c r="F19" s="29">
        <f t="shared" si="1"/>
        <v>0</v>
      </c>
      <c r="G19" s="59"/>
      <c r="H19" s="29">
        <f t="shared" si="2"/>
        <v>0</v>
      </c>
      <c r="I19" s="29">
        <f t="shared" si="3"/>
        <v>0</v>
      </c>
      <c r="J19" s="29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7"/>
      <c r="D20" s="29">
        <f t="shared" si="0"/>
        <v>0</v>
      </c>
      <c r="E20" s="58"/>
      <c r="F20" s="29">
        <f t="shared" si="1"/>
        <v>0</v>
      </c>
      <c r="G20" s="59"/>
      <c r="H20" s="29">
        <f t="shared" si="2"/>
        <v>0</v>
      </c>
      <c r="I20" s="29">
        <f t="shared" si="3"/>
        <v>0</v>
      </c>
      <c r="J20" s="29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7"/>
      <c r="D21" s="29">
        <f t="shared" si="0"/>
        <v>0</v>
      </c>
      <c r="E21" s="58"/>
      <c r="F21" s="29">
        <f t="shared" si="1"/>
        <v>0</v>
      </c>
      <c r="G21" s="59"/>
      <c r="H21" s="29">
        <f t="shared" si="2"/>
        <v>0</v>
      </c>
      <c r="I21" s="29">
        <f t="shared" si="3"/>
        <v>0</v>
      </c>
      <c r="J21" s="29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7"/>
      <c r="D22" s="29">
        <f t="shared" si="0"/>
        <v>0</v>
      </c>
      <c r="E22" s="58"/>
      <c r="F22" s="29">
        <f t="shared" si="1"/>
        <v>0</v>
      </c>
      <c r="G22" s="59"/>
      <c r="H22" s="29">
        <f t="shared" si="2"/>
        <v>0</v>
      </c>
      <c r="I22" s="29">
        <f t="shared" si="3"/>
        <v>0</v>
      </c>
      <c r="J22" s="29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7"/>
      <c r="D23" s="29">
        <f t="shared" si="0"/>
        <v>0</v>
      </c>
      <c r="E23" s="58"/>
      <c r="F23" s="29">
        <f t="shared" si="1"/>
        <v>0</v>
      </c>
      <c r="G23" s="59"/>
      <c r="H23" s="29">
        <f t="shared" si="2"/>
        <v>0</v>
      </c>
      <c r="I23" s="29">
        <f t="shared" si="3"/>
        <v>0</v>
      </c>
      <c r="J23" s="29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7"/>
      <c r="D24" s="29">
        <f t="shared" si="0"/>
        <v>0</v>
      </c>
      <c r="E24" s="58"/>
      <c r="F24" s="29">
        <f t="shared" si="1"/>
        <v>0</v>
      </c>
      <c r="G24" s="59"/>
      <c r="H24" s="29">
        <f t="shared" si="2"/>
        <v>0</v>
      </c>
      <c r="I24" s="29">
        <f t="shared" si="3"/>
        <v>0</v>
      </c>
      <c r="J24" s="29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57"/>
      <c r="D25" s="29">
        <f t="shared" si="0"/>
        <v>0</v>
      </c>
      <c r="E25" s="58"/>
      <c r="F25" s="29">
        <f t="shared" si="1"/>
        <v>0</v>
      </c>
      <c r="G25" s="59"/>
      <c r="H25" s="29">
        <f t="shared" si="2"/>
        <v>0</v>
      </c>
      <c r="I25" s="29">
        <f t="shared" si="3"/>
        <v>0</v>
      </c>
      <c r="J25" s="29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7"/>
      <c r="D26" s="29">
        <f t="shared" si="0"/>
        <v>0</v>
      </c>
      <c r="E26" s="58"/>
      <c r="F26" s="29">
        <f t="shared" si="1"/>
        <v>0</v>
      </c>
      <c r="G26" s="59"/>
      <c r="H26" s="29">
        <f t="shared" si="2"/>
        <v>0</v>
      </c>
      <c r="I26" s="29">
        <f t="shared" si="3"/>
        <v>0</v>
      </c>
      <c r="J26" s="29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7"/>
      <c r="D27" s="29">
        <f t="shared" si="0"/>
        <v>0</v>
      </c>
      <c r="E27" s="58"/>
      <c r="F27" s="29">
        <f t="shared" si="1"/>
        <v>0</v>
      </c>
      <c r="G27" s="59"/>
      <c r="H27" s="29">
        <f t="shared" si="2"/>
        <v>0</v>
      </c>
      <c r="I27" s="29">
        <f t="shared" si="3"/>
        <v>0</v>
      </c>
      <c r="J27" s="29">
        <f t="shared" si="4"/>
        <v>0</v>
      </c>
    </row>
    <row r="28" spans="1:10" ht="15.75" customHeight="1" x14ac:dyDescent="0.2">
      <c r="A28" s="5" t="s">
        <v>80</v>
      </c>
      <c r="B28" s="18" t="s">
        <v>22</v>
      </c>
      <c r="C28" s="57"/>
      <c r="D28" s="29">
        <f t="shared" si="0"/>
        <v>0</v>
      </c>
      <c r="E28" s="58"/>
      <c r="F28" s="29">
        <f t="shared" si="1"/>
        <v>0</v>
      </c>
      <c r="G28" s="59"/>
      <c r="H28" s="29">
        <f t="shared" si="2"/>
        <v>0</v>
      </c>
      <c r="I28" s="29">
        <f t="shared" si="3"/>
        <v>0</v>
      </c>
      <c r="J28" s="29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7"/>
      <c r="D29" s="29">
        <f t="shared" si="0"/>
        <v>0</v>
      </c>
      <c r="E29" s="58"/>
      <c r="F29" s="29">
        <f t="shared" si="1"/>
        <v>0</v>
      </c>
      <c r="G29" s="59"/>
      <c r="H29" s="29">
        <f t="shared" si="2"/>
        <v>0</v>
      </c>
      <c r="I29" s="29">
        <f t="shared" si="3"/>
        <v>0</v>
      </c>
      <c r="J29" s="29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7"/>
      <c r="D30" s="29">
        <f t="shared" si="0"/>
        <v>0</v>
      </c>
      <c r="E30" s="58"/>
      <c r="F30" s="29">
        <f t="shared" si="1"/>
        <v>0</v>
      </c>
      <c r="G30" s="59"/>
      <c r="H30" s="29">
        <f t="shared" si="2"/>
        <v>0</v>
      </c>
      <c r="I30" s="29">
        <f t="shared" si="3"/>
        <v>0</v>
      </c>
      <c r="J30" s="29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57"/>
      <c r="D31" s="29">
        <f t="shared" si="0"/>
        <v>0</v>
      </c>
      <c r="E31" s="58"/>
      <c r="F31" s="29">
        <f t="shared" si="1"/>
        <v>0</v>
      </c>
      <c r="G31" s="59"/>
      <c r="H31" s="29">
        <f t="shared" si="2"/>
        <v>0</v>
      </c>
      <c r="I31" s="29">
        <f t="shared" si="3"/>
        <v>0</v>
      </c>
      <c r="J31" s="29">
        <f t="shared" si="4"/>
        <v>0</v>
      </c>
    </row>
    <row r="32" spans="1:10" ht="15.75" customHeight="1" x14ac:dyDescent="0.2">
      <c r="A32" s="5" t="s">
        <v>19</v>
      </c>
      <c r="B32" s="18" t="s">
        <v>20</v>
      </c>
      <c r="C32" s="57"/>
      <c r="D32" s="29">
        <f t="shared" si="0"/>
        <v>0</v>
      </c>
      <c r="E32" s="58"/>
      <c r="F32" s="29">
        <f t="shared" si="1"/>
        <v>0</v>
      </c>
      <c r="G32" s="59"/>
      <c r="H32" s="29">
        <f t="shared" si="2"/>
        <v>0</v>
      </c>
      <c r="I32" s="29">
        <f t="shared" si="3"/>
        <v>0</v>
      </c>
      <c r="J32" s="29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7">
        <v>13686</v>
      </c>
      <c r="D33" s="29">
        <f t="shared" si="0"/>
        <v>13686</v>
      </c>
      <c r="E33" s="58"/>
      <c r="F33" s="29">
        <f t="shared" si="1"/>
        <v>0</v>
      </c>
      <c r="G33" s="59">
        <v>68737</v>
      </c>
      <c r="H33" s="29">
        <f t="shared" si="2"/>
        <v>68737</v>
      </c>
      <c r="I33" s="29">
        <f t="shared" si="3"/>
        <v>82423</v>
      </c>
      <c r="J33" s="29">
        <f t="shared" si="4"/>
        <v>82423</v>
      </c>
    </row>
    <row r="34" spans="1:10" ht="15.75" customHeight="1" x14ac:dyDescent="0.2">
      <c r="A34" s="5" t="s">
        <v>28</v>
      </c>
      <c r="B34" s="18" t="s">
        <v>20</v>
      </c>
      <c r="C34" s="57"/>
      <c r="D34" s="29">
        <f t="shared" si="0"/>
        <v>0</v>
      </c>
      <c r="E34" s="58"/>
      <c r="F34" s="29">
        <f t="shared" si="1"/>
        <v>0</v>
      </c>
      <c r="G34" s="59"/>
      <c r="H34" s="29">
        <f t="shared" si="2"/>
        <v>0</v>
      </c>
      <c r="I34" s="29">
        <f t="shared" si="3"/>
        <v>0</v>
      </c>
      <c r="J34" s="29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7"/>
      <c r="D35" s="29">
        <f t="shared" si="0"/>
        <v>0</v>
      </c>
      <c r="E35" s="58"/>
      <c r="F35" s="29">
        <f t="shared" si="1"/>
        <v>0</v>
      </c>
      <c r="G35" s="59"/>
      <c r="H35" s="29">
        <f t="shared" si="2"/>
        <v>0</v>
      </c>
      <c r="I35" s="29">
        <f t="shared" si="3"/>
        <v>0</v>
      </c>
      <c r="J35" s="29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57"/>
      <c r="D36" s="29">
        <f t="shared" si="0"/>
        <v>0</v>
      </c>
      <c r="E36" s="58"/>
      <c r="F36" s="29">
        <f t="shared" si="1"/>
        <v>0</v>
      </c>
      <c r="G36" s="59"/>
      <c r="H36" s="29">
        <f t="shared" si="2"/>
        <v>0</v>
      </c>
      <c r="I36" s="29">
        <f t="shared" si="3"/>
        <v>0</v>
      </c>
      <c r="J36" s="29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7">
        <v>836</v>
      </c>
      <c r="D37" s="29">
        <f t="shared" si="0"/>
        <v>836</v>
      </c>
      <c r="E37" s="58">
        <v>1072</v>
      </c>
      <c r="F37" s="29">
        <f t="shared" si="1"/>
        <v>1072</v>
      </c>
      <c r="G37" s="59">
        <v>14423</v>
      </c>
      <c r="H37" s="29">
        <f t="shared" si="2"/>
        <v>14423</v>
      </c>
      <c r="I37" s="29">
        <f t="shared" si="3"/>
        <v>16331</v>
      </c>
      <c r="J37" s="29">
        <f t="shared" si="4"/>
        <v>16331</v>
      </c>
    </row>
    <row r="38" spans="1:10" ht="15.75" customHeight="1" x14ac:dyDescent="0.2">
      <c r="A38" s="5" t="s">
        <v>34</v>
      </c>
      <c r="B38" s="18" t="s">
        <v>20</v>
      </c>
      <c r="C38" s="57"/>
      <c r="D38" s="29">
        <f t="shared" si="0"/>
        <v>0</v>
      </c>
      <c r="E38" s="58"/>
      <c r="F38" s="29">
        <f t="shared" si="1"/>
        <v>0</v>
      </c>
      <c r="G38" s="59"/>
      <c r="H38" s="29">
        <f t="shared" si="2"/>
        <v>0</v>
      </c>
      <c r="I38" s="29">
        <f t="shared" si="3"/>
        <v>0</v>
      </c>
      <c r="J38" s="29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7">
        <v>19032</v>
      </c>
      <c r="D39" s="29">
        <f t="shared" si="0"/>
        <v>19032</v>
      </c>
      <c r="E39" s="58"/>
      <c r="F39" s="29">
        <f t="shared" si="1"/>
        <v>0</v>
      </c>
      <c r="G39" s="59">
        <v>26360</v>
      </c>
      <c r="H39" s="29">
        <f t="shared" si="2"/>
        <v>26360</v>
      </c>
      <c r="I39" s="29">
        <f t="shared" si="3"/>
        <v>45392</v>
      </c>
      <c r="J39" s="29">
        <f t="shared" si="4"/>
        <v>45392</v>
      </c>
    </row>
    <row r="40" spans="1:10" ht="15.75" customHeight="1" x14ac:dyDescent="0.2">
      <c r="A40" s="5" t="s">
        <v>38</v>
      </c>
      <c r="B40" s="18" t="s">
        <v>20</v>
      </c>
      <c r="C40" s="57"/>
      <c r="D40" s="29">
        <f t="shared" si="0"/>
        <v>0</v>
      </c>
      <c r="E40" s="58"/>
      <c r="F40" s="29">
        <f t="shared" si="1"/>
        <v>0</v>
      </c>
      <c r="G40" s="59"/>
      <c r="H40" s="29">
        <f t="shared" si="2"/>
        <v>0</v>
      </c>
      <c r="I40" s="29">
        <f t="shared" si="3"/>
        <v>0</v>
      </c>
      <c r="J40" s="29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7">
        <v>1551</v>
      </c>
      <c r="D41" s="29">
        <f t="shared" si="0"/>
        <v>1551</v>
      </c>
      <c r="E41" s="58"/>
      <c r="F41" s="29">
        <f t="shared" si="1"/>
        <v>0</v>
      </c>
      <c r="G41" s="59">
        <v>4066</v>
      </c>
      <c r="H41" s="29">
        <f t="shared" si="2"/>
        <v>4066</v>
      </c>
      <c r="I41" s="29">
        <f t="shared" si="3"/>
        <v>5617</v>
      </c>
      <c r="J41" s="29">
        <f t="shared" si="4"/>
        <v>5617</v>
      </c>
    </row>
    <row r="42" spans="1:10" ht="15.75" customHeight="1" x14ac:dyDescent="0.2">
      <c r="A42" s="5" t="s">
        <v>41</v>
      </c>
      <c r="B42" s="18" t="s">
        <v>20</v>
      </c>
      <c r="C42" s="57">
        <v>3943</v>
      </c>
      <c r="D42" s="29">
        <f t="shared" si="0"/>
        <v>3943</v>
      </c>
      <c r="E42" s="58"/>
      <c r="F42" s="29">
        <f t="shared" si="1"/>
        <v>0</v>
      </c>
      <c r="G42" s="59">
        <v>8883</v>
      </c>
      <c r="H42" s="29">
        <f t="shared" si="2"/>
        <v>8883</v>
      </c>
      <c r="I42" s="29">
        <f t="shared" si="3"/>
        <v>12826</v>
      </c>
      <c r="J42" s="29">
        <f t="shared" si="4"/>
        <v>12826</v>
      </c>
    </row>
    <row r="43" spans="1:10" ht="15.75" customHeight="1" x14ac:dyDescent="0.2">
      <c r="A43" s="5" t="s">
        <v>42</v>
      </c>
      <c r="B43" s="18" t="s">
        <v>20</v>
      </c>
      <c r="C43" s="57">
        <v>1243</v>
      </c>
      <c r="D43" s="29">
        <f t="shared" si="0"/>
        <v>1243</v>
      </c>
      <c r="E43" s="58"/>
      <c r="F43" s="29">
        <f t="shared" si="1"/>
        <v>0</v>
      </c>
      <c r="G43" s="59">
        <v>5487</v>
      </c>
      <c r="H43" s="29">
        <f t="shared" si="2"/>
        <v>5487</v>
      </c>
      <c r="I43" s="29">
        <f t="shared" si="3"/>
        <v>6730</v>
      </c>
      <c r="J43" s="29">
        <f t="shared" si="4"/>
        <v>6730</v>
      </c>
    </row>
    <row r="44" spans="1:10" s="11" customFormat="1" ht="15.75" customHeight="1" x14ac:dyDescent="0.2">
      <c r="A44" s="9" t="s">
        <v>43</v>
      </c>
      <c r="B44" s="16" t="s">
        <v>20</v>
      </c>
      <c r="C44" s="57">
        <v>4186</v>
      </c>
      <c r="D44" s="29">
        <f t="shared" si="0"/>
        <v>4186</v>
      </c>
      <c r="E44" s="58"/>
      <c r="F44" s="29">
        <f t="shared" si="1"/>
        <v>0</v>
      </c>
      <c r="G44" s="59">
        <v>2518</v>
      </c>
      <c r="H44" s="29">
        <f t="shared" si="2"/>
        <v>2518</v>
      </c>
      <c r="I44" s="29">
        <f t="shared" si="3"/>
        <v>6704</v>
      </c>
      <c r="J44" s="29">
        <f t="shared" si="4"/>
        <v>6704</v>
      </c>
    </row>
    <row r="45" spans="1:10" ht="15.75" customHeight="1" x14ac:dyDescent="0.2">
      <c r="A45" s="5" t="s">
        <v>48</v>
      </c>
      <c r="B45" s="18" t="s">
        <v>20</v>
      </c>
      <c r="C45" s="57"/>
      <c r="D45" s="29">
        <f t="shared" si="0"/>
        <v>0</v>
      </c>
      <c r="E45" s="58"/>
      <c r="F45" s="29">
        <f t="shared" si="1"/>
        <v>0</v>
      </c>
      <c r="G45" s="59"/>
      <c r="H45" s="29">
        <f t="shared" si="2"/>
        <v>0</v>
      </c>
      <c r="I45" s="29">
        <f t="shared" si="3"/>
        <v>0</v>
      </c>
      <c r="J45" s="29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7"/>
      <c r="D46" s="29">
        <f t="shared" si="0"/>
        <v>0</v>
      </c>
      <c r="E46" s="58"/>
      <c r="F46" s="29">
        <f t="shared" si="1"/>
        <v>0</v>
      </c>
      <c r="G46" s="59"/>
      <c r="H46" s="29">
        <f t="shared" si="2"/>
        <v>0</v>
      </c>
      <c r="I46" s="29">
        <f t="shared" si="3"/>
        <v>0</v>
      </c>
      <c r="J46" s="29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7">
        <v>9796</v>
      </c>
      <c r="D47" s="29">
        <f t="shared" si="0"/>
        <v>9796</v>
      </c>
      <c r="E47" s="58"/>
      <c r="F47" s="29">
        <f t="shared" si="1"/>
        <v>0</v>
      </c>
      <c r="G47" s="59">
        <v>27178</v>
      </c>
      <c r="H47" s="29">
        <f t="shared" si="2"/>
        <v>27178</v>
      </c>
      <c r="I47" s="29">
        <f t="shared" si="3"/>
        <v>36974</v>
      </c>
      <c r="J47" s="29">
        <f t="shared" si="4"/>
        <v>36974</v>
      </c>
    </row>
    <row r="48" spans="1:10" s="11" customFormat="1" ht="15.75" customHeight="1" x14ac:dyDescent="0.2">
      <c r="A48" s="9" t="s">
        <v>55</v>
      </c>
      <c r="B48" s="16" t="s">
        <v>20</v>
      </c>
      <c r="C48" s="57">
        <v>2906</v>
      </c>
      <c r="D48" s="29">
        <f t="shared" si="0"/>
        <v>2906</v>
      </c>
      <c r="E48" s="58"/>
      <c r="F48" s="29">
        <f t="shared" si="1"/>
        <v>0</v>
      </c>
      <c r="G48" s="59">
        <v>3695</v>
      </c>
      <c r="H48" s="29">
        <f t="shared" si="2"/>
        <v>3695</v>
      </c>
      <c r="I48" s="29">
        <f t="shared" si="3"/>
        <v>6601</v>
      </c>
      <c r="J48" s="29">
        <f t="shared" si="4"/>
        <v>6601</v>
      </c>
    </row>
    <row r="49" spans="1:10" ht="15.75" customHeight="1" x14ac:dyDescent="0.2">
      <c r="A49" s="5" t="s">
        <v>57</v>
      </c>
      <c r="B49" s="18" t="s">
        <v>20</v>
      </c>
      <c r="C49" s="57">
        <v>7130</v>
      </c>
      <c r="D49" s="29">
        <f t="shared" si="0"/>
        <v>7130</v>
      </c>
      <c r="E49" s="58"/>
      <c r="F49" s="29">
        <f t="shared" si="1"/>
        <v>0</v>
      </c>
      <c r="G49" s="59">
        <v>15650</v>
      </c>
      <c r="H49" s="29">
        <f t="shared" si="2"/>
        <v>15650</v>
      </c>
      <c r="I49" s="29">
        <f t="shared" si="3"/>
        <v>22780</v>
      </c>
      <c r="J49" s="29">
        <f t="shared" si="4"/>
        <v>22780</v>
      </c>
    </row>
    <row r="50" spans="1:10" ht="15.75" customHeight="1" x14ac:dyDescent="0.2">
      <c r="A50" s="5" t="s">
        <v>58</v>
      </c>
      <c r="B50" s="18" t="s">
        <v>20</v>
      </c>
      <c r="C50" s="57"/>
      <c r="D50" s="29">
        <f t="shared" si="0"/>
        <v>0</v>
      </c>
      <c r="E50" s="58"/>
      <c r="F50" s="29">
        <f t="shared" si="1"/>
        <v>0</v>
      </c>
      <c r="G50" s="59"/>
      <c r="H50" s="29">
        <f t="shared" si="2"/>
        <v>0</v>
      </c>
      <c r="I50" s="29">
        <f t="shared" si="3"/>
        <v>0</v>
      </c>
      <c r="J50" s="29">
        <f t="shared" si="4"/>
        <v>0</v>
      </c>
    </row>
    <row r="51" spans="1:10" ht="15.75" customHeight="1" x14ac:dyDescent="0.2">
      <c r="A51" s="5" t="s">
        <v>59</v>
      </c>
      <c r="B51" s="18" t="s">
        <v>20</v>
      </c>
      <c r="C51" s="57">
        <v>263</v>
      </c>
      <c r="D51" s="29">
        <f t="shared" si="0"/>
        <v>263</v>
      </c>
      <c r="E51" s="58"/>
      <c r="F51" s="29">
        <f t="shared" si="1"/>
        <v>0</v>
      </c>
      <c r="G51" s="59">
        <v>390</v>
      </c>
      <c r="H51" s="29">
        <f t="shared" si="2"/>
        <v>390</v>
      </c>
      <c r="I51" s="29">
        <f t="shared" si="3"/>
        <v>653</v>
      </c>
      <c r="J51" s="29">
        <f t="shared" si="4"/>
        <v>653</v>
      </c>
    </row>
    <row r="52" spans="1:10" ht="15.75" customHeight="1" x14ac:dyDescent="0.2">
      <c r="A52" s="5" t="s">
        <v>60</v>
      </c>
      <c r="B52" s="18" t="s">
        <v>20</v>
      </c>
      <c r="C52" s="57"/>
      <c r="D52" s="29">
        <f t="shared" si="0"/>
        <v>0</v>
      </c>
      <c r="E52" s="58"/>
      <c r="F52" s="29">
        <f t="shared" si="1"/>
        <v>0</v>
      </c>
      <c r="G52" s="59"/>
      <c r="H52" s="29">
        <f t="shared" si="2"/>
        <v>0</v>
      </c>
      <c r="I52" s="29">
        <f t="shared" si="3"/>
        <v>0</v>
      </c>
      <c r="J52" s="29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7"/>
      <c r="D53" s="29">
        <f t="shared" si="0"/>
        <v>0</v>
      </c>
      <c r="E53" s="58"/>
      <c r="F53" s="29">
        <f t="shared" si="1"/>
        <v>0</v>
      </c>
      <c r="G53" s="59"/>
      <c r="H53" s="29">
        <f t="shared" si="2"/>
        <v>0</v>
      </c>
      <c r="I53" s="29">
        <f t="shared" si="3"/>
        <v>0</v>
      </c>
      <c r="J53" s="29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7"/>
      <c r="D54" s="29">
        <f t="shared" si="0"/>
        <v>0</v>
      </c>
      <c r="E54" s="58"/>
      <c r="F54" s="29">
        <f t="shared" si="1"/>
        <v>0</v>
      </c>
      <c r="G54" s="59"/>
      <c r="H54" s="29">
        <f t="shared" si="2"/>
        <v>0</v>
      </c>
      <c r="I54" s="29">
        <f t="shared" si="3"/>
        <v>0</v>
      </c>
      <c r="J54" s="29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7">
        <v>7233</v>
      </c>
      <c r="D55" s="29">
        <f t="shared" si="0"/>
        <v>7233</v>
      </c>
      <c r="E55" s="58"/>
      <c r="F55" s="29">
        <f t="shared" si="1"/>
        <v>0</v>
      </c>
      <c r="G55" s="59">
        <v>14828</v>
      </c>
      <c r="H55" s="29">
        <f t="shared" si="2"/>
        <v>14828</v>
      </c>
      <c r="I55" s="29">
        <f t="shared" si="3"/>
        <v>22061</v>
      </c>
      <c r="J55" s="29">
        <f t="shared" si="4"/>
        <v>22061</v>
      </c>
    </row>
    <row r="56" spans="1:10" s="11" customFormat="1" ht="15.75" customHeight="1" x14ac:dyDescent="0.2">
      <c r="A56" s="9" t="s">
        <v>67</v>
      </c>
      <c r="B56" s="16" t="s">
        <v>20</v>
      </c>
      <c r="C56" s="57"/>
      <c r="D56" s="29">
        <f t="shared" si="0"/>
        <v>0</v>
      </c>
      <c r="E56" s="58"/>
      <c r="F56" s="29">
        <f t="shared" si="1"/>
        <v>0</v>
      </c>
      <c r="G56" s="59"/>
      <c r="H56" s="29">
        <f t="shared" si="2"/>
        <v>0</v>
      </c>
      <c r="I56" s="29">
        <f t="shared" si="3"/>
        <v>0</v>
      </c>
      <c r="J56" s="29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7"/>
      <c r="D57" s="29">
        <f t="shared" si="0"/>
        <v>0</v>
      </c>
      <c r="E57" s="58"/>
      <c r="F57" s="29">
        <f t="shared" si="1"/>
        <v>0</v>
      </c>
      <c r="G57" s="59"/>
      <c r="H57" s="29">
        <f t="shared" si="2"/>
        <v>0</v>
      </c>
      <c r="I57" s="29">
        <f t="shared" si="3"/>
        <v>0</v>
      </c>
      <c r="J57" s="29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7">
        <v>690</v>
      </c>
      <c r="D58" s="29">
        <f t="shared" si="0"/>
        <v>690</v>
      </c>
      <c r="E58" s="58"/>
      <c r="F58" s="29">
        <f t="shared" si="1"/>
        <v>0</v>
      </c>
      <c r="G58" s="59">
        <v>324</v>
      </c>
      <c r="H58" s="29">
        <f t="shared" si="2"/>
        <v>324</v>
      </c>
      <c r="I58" s="29">
        <f t="shared" si="3"/>
        <v>1014</v>
      </c>
      <c r="J58" s="29">
        <f t="shared" si="4"/>
        <v>1014</v>
      </c>
    </row>
    <row r="59" spans="1:10" ht="15.75" customHeight="1" x14ac:dyDescent="0.2">
      <c r="A59" s="5" t="s">
        <v>70</v>
      </c>
      <c r="B59" s="18" t="s">
        <v>20</v>
      </c>
      <c r="C59" s="57"/>
      <c r="D59" s="29">
        <f t="shared" si="0"/>
        <v>0</v>
      </c>
      <c r="E59" s="58"/>
      <c r="F59" s="29">
        <f t="shared" si="1"/>
        <v>0</v>
      </c>
      <c r="G59" s="59"/>
      <c r="H59" s="29">
        <f t="shared" si="2"/>
        <v>0</v>
      </c>
      <c r="I59" s="29">
        <f t="shared" si="3"/>
        <v>0</v>
      </c>
      <c r="J59" s="29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7">
        <v>15243</v>
      </c>
      <c r="D60" s="29">
        <f t="shared" si="0"/>
        <v>15243</v>
      </c>
      <c r="E60" s="58">
        <v>1072</v>
      </c>
      <c r="F60" s="29">
        <f t="shared" si="1"/>
        <v>1072</v>
      </c>
      <c r="G60" s="59">
        <v>62661</v>
      </c>
      <c r="H60" s="29">
        <f t="shared" si="2"/>
        <v>62661</v>
      </c>
      <c r="I60" s="29">
        <f t="shared" si="3"/>
        <v>78976</v>
      </c>
      <c r="J60" s="29">
        <f t="shared" si="4"/>
        <v>78976</v>
      </c>
    </row>
    <row r="61" spans="1:10" ht="15.75" customHeight="1" x14ac:dyDescent="0.2">
      <c r="A61" s="5" t="s">
        <v>72</v>
      </c>
      <c r="B61" s="18" t="s">
        <v>20</v>
      </c>
      <c r="C61" s="57"/>
      <c r="D61" s="29">
        <f t="shared" si="0"/>
        <v>0</v>
      </c>
      <c r="E61" s="58"/>
      <c r="F61" s="29">
        <f t="shared" si="1"/>
        <v>0</v>
      </c>
      <c r="G61" s="59"/>
      <c r="H61" s="29">
        <f t="shared" si="2"/>
        <v>0</v>
      </c>
      <c r="I61" s="29">
        <f t="shared" si="3"/>
        <v>0</v>
      </c>
      <c r="J61" s="29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7"/>
      <c r="D62" s="29">
        <f t="shared" si="0"/>
        <v>0</v>
      </c>
      <c r="E62" s="58"/>
      <c r="F62" s="29">
        <f t="shared" si="1"/>
        <v>0</v>
      </c>
      <c r="G62" s="59"/>
      <c r="H62" s="29">
        <f t="shared" si="2"/>
        <v>0</v>
      </c>
      <c r="I62" s="29">
        <f t="shared" si="3"/>
        <v>0</v>
      </c>
      <c r="J62" s="29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7">
        <v>8862</v>
      </c>
      <c r="D63" s="29">
        <f t="shared" si="0"/>
        <v>8862</v>
      </c>
      <c r="E63" s="58"/>
      <c r="F63" s="29">
        <f t="shared" si="1"/>
        <v>0</v>
      </c>
      <c r="G63" s="59">
        <v>62338</v>
      </c>
      <c r="H63" s="29">
        <f t="shared" si="2"/>
        <v>62338</v>
      </c>
      <c r="I63" s="29">
        <f t="shared" si="3"/>
        <v>71200</v>
      </c>
      <c r="J63" s="29">
        <f t="shared" si="4"/>
        <v>71200</v>
      </c>
    </row>
    <row r="64" spans="1:10" ht="15.75" customHeight="1" x14ac:dyDescent="0.2">
      <c r="A64" s="5" t="s">
        <v>74</v>
      </c>
      <c r="B64" s="18" t="s">
        <v>20</v>
      </c>
      <c r="C64" s="57"/>
      <c r="D64" s="29">
        <f t="shared" ref="D64:D71" si="5">C64*1</f>
        <v>0</v>
      </c>
      <c r="E64" s="58"/>
      <c r="F64" s="29">
        <f t="shared" ref="F64:F71" si="6">E64*1</f>
        <v>0</v>
      </c>
      <c r="G64" s="59"/>
      <c r="H64" s="29">
        <f t="shared" ref="H64:H71" si="7">G64</f>
        <v>0</v>
      </c>
      <c r="I64" s="29">
        <f t="shared" ref="I64:I71" si="8">C64+E64+G64</f>
        <v>0</v>
      </c>
      <c r="J64" s="29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7"/>
      <c r="D65" s="29">
        <f t="shared" si="5"/>
        <v>0</v>
      </c>
      <c r="E65" s="58"/>
      <c r="F65" s="29">
        <f t="shared" si="6"/>
        <v>0</v>
      </c>
      <c r="G65" s="59"/>
      <c r="H65" s="29">
        <f t="shared" si="7"/>
        <v>0</v>
      </c>
      <c r="I65" s="29">
        <f t="shared" si="8"/>
        <v>0</v>
      </c>
      <c r="J65" s="29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7"/>
      <c r="D66" s="29">
        <f t="shared" si="5"/>
        <v>0</v>
      </c>
      <c r="E66" s="58"/>
      <c r="F66" s="29">
        <f t="shared" si="6"/>
        <v>0</v>
      </c>
      <c r="G66" s="59"/>
      <c r="H66" s="29">
        <f t="shared" si="7"/>
        <v>0</v>
      </c>
      <c r="I66" s="29">
        <f t="shared" si="8"/>
        <v>0</v>
      </c>
      <c r="J66" s="29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7"/>
      <c r="D67" s="29">
        <f t="shared" si="5"/>
        <v>0</v>
      </c>
      <c r="E67" s="58"/>
      <c r="F67" s="29">
        <f t="shared" si="6"/>
        <v>0</v>
      </c>
      <c r="G67" s="59"/>
      <c r="H67" s="29">
        <f t="shared" si="7"/>
        <v>0</v>
      </c>
      <c r="I67" s="29">
        <f t="shared" si="8"/>
        <v>0</v>
      </c>
      <c r="J67" s="29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7"/>
      <c r="D68" s="29">
        <f t="shared" si="5"/>
        <v>0</v>
      </c>
      <c r="E68" s="58"/>
      <c r="F68" s="29">
        <f t="shared" si="6"/>
        <v>0</v>
      </c>
      <c r="G68" s="59"/>
      <c r="H68" s="29">
        <f t="shared" si="7"/>
        <v>0</v>
      </c>
      <c r="I68" s="29">
        <f t="shared" si="8"/>
        <v>0</v>
      </c>
      <c r="J68" s="29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7"/>
      <c r="D69" s="29">
        <f t="shared" si="5"/>
        <v>0</v>
      </c>
      <c r="E69" s="58"/>
      <c r="F69" s="29">
        <f t="shared" si="6"/>
        <v>0</v>
      </c>
      <c r="G69" s="59"/>
      <c r="H69" s="29">
        <f t="shared" si="7"/>
        <v>0</v>
      </c>
      <c r="I69" s="29">
        <f t="shared" si="8"/>
        <v>0</v>
      </c>
      <c r="J69" s="29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7"/>
      <c r="D70" s="29">
        <f t="shared" si="5"/>
        <v>0</v>
      </c>
      <c r="E70" s="58"/>
      <c r="F70" s="29">
        <f t="shared" si="6"/>
        <v>0</v>
      </c>
      <c r="G70" s="59"/>
      <c r="H70" s="29">
        <f t="shared" si="7"/>
        <v>0</v>
      </c>
      <c r="I70" s="29">
        <f t="shared" si="8"/>
        <v>0</v>
      </c>
      <c r="J70" s="29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7">
        <v>3727</v>
      </c>
      <c r="D71" s="29">
        <f t="shared" si="5"/>
        <v>3727</v>
      </c>
      <c r="E71" s="58"/>
      <c r="F71" s="29">
        <f t="shared" si="6"/>
        <v>0</v>
      </c>
      <c r="G71" s="59">
        <v>10015</v>
      </c>
      <c r="H71" s="29">
        <f t="shared" si="7"/>
        <v>10015</v>
      </c>
      <c r="I71" s="29">
        <f t="shared" si="8"/>
        <v>13742</v>
      </c>
      <c r="J71" s="29">
        <f t="shared" si="9"/>
        <v>13742</v>
      </c>
    </row>
    <row r="72" spans="1:10" s="3" customFormat="1" ht="21.75" x14ac:dyDescent="0.2">
      <c r="A72" s="21" t="s">
        <v>123</v>
      </c>
      <c r="B72" s="13"/>
      <c r="C72" s="31">
        <f t="shared" ref="C72:J72" si="10">SUM(C5:C31)</f>
        <v>9872</v>
      </c>
      <c r="D72" s="31">
        <f t="shared" si="10"/>
        <v>9872</v>
      </c>
      <c r="E72" s="31">
        <f t="shared" si="10"/>
        <v>0</v>
      </c>
      <c r="F72" s="31">
        <f t="shared" si="10"/>
        <v>0</v>
      </c>
      <c r="G72" s="31">
        <f t="shared" si="10"/>
        <v>29574</v>
      </c>
      <c r="H72" s="31">
        <f t="shared" si="10"/>
        <v>29574</v>
      </c>
      <c r="I72" s="31">
        <f t="shared" si="10"/>
        <v>39446</v>
      </c>
      <c r="J72" s="31">
        <f t="shared" si="10"/>
        <v>39446</v>
      </c>
    </row>
    <row r="73" spans="1:10" s="3" customFormat="1" ht="21.75" x14ac:dyDescent="0.2">
      <c r="A73" s="21" t="s">
        <v>124</v>
      </c>
      <c r="B73" s="13"/>
      <c r="C73" s="31">
        <f t="shared" ref="C73:J73" si="11">SUM(C32:C71)</f>
        <v>100327</v>
      </c>
      <c r="D73" s="31">
        <f t="shared" si="11"/>
        <v>100327</v>
      </c>
      <c r="E73" s="31">
        <f t="shared" si="11"/>
        <v>2144</v>
      </c>
      <c r="F73" s="31">
        <f t="shared" si="11"/>
        <v>2144</v>
      </c>
      <c r="G73" s="31">
        <f t="shared" si="11"/>
        <v>327553</v>
      </c>
      <c r="H73" s="31">
        <f t="shared" si="11"/>
        <v>327553</v>
      </c>
      <c r="I73" s="31">
        <f t="shared" si="11"/>
        <v>430024</v>
      </c>
      <c r="J73" s="31">
        <f t="shared" si="11"/>
        <v>430024</v>
      </c>
    </row>
    <row r="74" spans="1:10" s="3" customFormat="1" ht="15.75" customHeight="1" x14ac:dyDescent="0.2">
      <c r="A74" s="5" t="s">
        <v>87</v>
      </c>
      <c r="B74" s="13"/>
      <c r="C74" s="31">
        <f>SUM(C72:C73)</f>
        <v>110199</v>
      </c>
      <c r="D74" s="31">
        <f t="shared" ref="D74:J74" si="12">SUM(D72:D73)</f>
        <v>110199</v>
      </c>
      <c r="E74" s="35">
        <f t="shared" si="12"/>
        <v>2144</v>
      </c>
      <c r="F74" s="31">
        <f t="shared" si="12"/>
        <v>2144</v>
      </c>
      <c r="G74" s="35">
        <f t="shared" si="12"/>
        <v>357127</v>
      </c>
      <c r="H74" s="31">
        <f t="shared" si="12"/>
        <v>357127</v>
      </c>
      <c r="I74" s="31">
        <f t="shared" si="12"/>
        <v>469470</v>
      </c>
      <c r="J74" s="31">
        <f t="shared" si="12"/>
        <v>469470</v>
      </c>
    </row>
    <row r="75" spans="1:10" x14ac:dyDescent="0.2">
      <c r="B75" s="13"/>
      <c r="C75" s="2"/>
      <c r="D75" s="27"/>
      <c r="E75" s="13"/>
      <c r="F75" s="27"/>
      <c r="G75" s="13"/>
      <c r="H75" s="27"/>
      <c r="J75" s="31"/>
    </row>
    <row r="76" spans="1:10" x14ac:dyDescent="0.2">
      <c r="B76" s="13"/>
      <c r="C76" s="2"/>
      <c r="D76" s="27"/>
      <c r="E76" s="13"/>
      <c r="F76" s="27"/>
      <c r="G76" s="13"/>
      <c r="H76" s="27"/>
      <c r="J76" s="31"/>
    </row>
    <row r="77" spans="1:10" x14ac:dyDescent="0.2">
      <c r="B77" s="13"/>
      <c r="C77" s="2"/>
      <c r="D77" s="27"/>
      <c r="E77" s="13"/>
      <c r="F77" s="27"/>
      <c r="G77" s="13"/>
      <c r="H77" s="27"/>
    </row>
    <row r="78" spans="1:10" x14ac:dyDescent="0.2">
      <c r="C78" s="56"/>
      <c r="D78" s="56"/>
      <c r="E78" s="56"/>
      <c r="F78" s="56"/>
      <c r="G78" s="56"/>
      <c r="H78" s="56"/>
      <c r="I78" s="56"/>
      <c r="J78" s="56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9" priority="76" stopIfTrue="1">
      <formula>CellHasFormula</formula>
    </cfRule>
  </conditionalFormatting>
  <conditionalFormatting sqref="J76">
    <cfRule type="expression" dxfId="18" priority="69" stopIfTrue="1">
      <formula>CellHasFormula</formula>
    </cfRule>
  </conditionalFormatting>
  <conditionalFormatting sqref="J75:J76">
    <cfRule type="expression" dxfId="17" priority="68" stopIfTrue="1">
      <formula>CellHasFormula</formula>
    </cfRule>
  </conditionalFormatting>
  <conditionalFormatting sqref="J75:J76">
    <cfRule type="expression" dxfId="16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F72" sqref="F72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2.28515625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136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4" t="s">
        <v>11</v>
      </c>
      <c r="E4" s="4" t="s">
        <v>104</v>
      </c>
      <c r="F4" s="34" t="s">
        <v>14</v>
      </c>
      <c r="G4" s="4" t="s">
        <v>105</v>
      </c>
      <c r="H4" s="34" t="s">
        <v>88</v>
      </c>
      <c r="I4" s="34" t="s">
        <v>106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(Jul!C5*10)+(Aug!C5*9)+(Sep!C5*8)+(Oct!C5*7)+(Nov!C5*6)+(Dec!C5*5)+(Jan!C5*4)+(Feb!C5*3)+(Mar!C5*2)+(Apr!C5*1)</f>
        <v>49077</v>
      </c>
      <c r="E5" s="8"/>
      <c r="F5" s="30">
        <f>(Jul!E5*10)+(Aug!E5*9)+(Sep!E5*8)+(Oct!E5*7)+(Nov!E5*6)+(Dec!E5*5)+(Jan!E5*4)+(Feb!E5*3)+(Mar!E5*2)+(Apr!E5*1)</f>
        <v>0</v>
      </c>
      <c r="G5" s="8"/>
      <c r="H5" s="30">
        <f>Mar!H5+G5</f>
        <v>10043</v>
      </c>
      <c r="I5" s="30">
        <f t="shared" ref="I5:I63" si="0">C5+E5+G5</f>
        <v>0</v>
      </c>
      <c r="J5" s="30">
        <f t="shared" ref="J5:J63" si="1">D5+F5+H5</f>
        <v>59120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(Jul!C6*10)+(Aug!C6*9)+(Sep!C6*8)+(Oct!C6*7)+(Nov!C6*6)+(Dec!C6*5)+(Jan!C6*4)+(Feb!C6*3)+(Mar!C6*2)+(Apr!C6*1)</f>
        <v>1194252</v>
      </c>
      <c r="E6" s="8"/>
      <c r="F6" s="30">
        <f>(Jul!E6*10)+(Aug!E6*9)+(Sep!E6*8)+(Oct!E6*7)+(Nov!E6*6)+(Dec!E6*5)+(Jan!E6*4)+(Feb!E6*3)+(Mar!E6*2)+(Apr!E6*1)</f>
        <v>0</v>
      </c>
      <c r="G6" s="8"/>
      <c r="H6" s="30">
        <f>Mar!H6+G6</f>
        <v>21208</v>
      </c>
      <c r="I6" s="30">
        <f t="shared" si="0"/>
        <v>0</v>
      </c>
      <c r="J6" s="30">
        <f t="shared" si="1"/>
        <v>1215460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(Jul!C7*10)+(Aug!C7*9)+(Sep!C7*8)+(Oct!C7*7)+(Nov!C7*6)+(Dec!C7*5)+(Jan!C7*4)+(Feb!C7*3)+(Mar!C7*2)+(Apr!C7*1)</f>
        <v>0</v>
      </c>
      <c r="E7" s="8"/>
      <c r="F7" s="30">
        <f>(Jul!E7*10)+(Aug!E7*9)+(Sep!E7*8)+(Oct!E7*7)+(Nov!E7*6)+(Dec!E7*5)+(Jan!E7*4)+(Feb!E7*3)+(Mar!E7*2)+(Apr!E7*1)</f>
        <v>0</v>
      </c>
      <c r="G7" s="8"/>
      <c r="H7" s="30">
        <f>Mar!H7+G7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(Jul!C8*10)+(Aug!C8*9)+(Sep!C8*8)+(Oct!C8*7)+(Nov!C8*6)+(Dec!C8*5)+(Jan!C8*4)+(Feb!C8*3)+(Mar!C8*2)+(Apr!C8*1)</f>
        <v>0</v>
      </c>
      <c r="E8" s="8"/>
      <c r="F8" s="30">
        <f>(Jul!E8*10)+(Aug!E8*9)+(Sep!E8*8)+(Oct!E8*7)+(Nov!E8*6)+(Dec!E8*5)+(Jan!E8*4)+(Feb!E8*3)+(Mar!E8*2)+(Apr!E8*1)</f>
        <v>0</v>
      </c>
      <c r="G8" s="8"/>
      <c r="H8" s="30">
        <f>Mar!H8+G8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(Jul!C9*10)+(Aug!C9*9)+(Sep!C9*8)+(Oct!C9*7)+(Nov!C9*6)+(Dec!C9*5)+(Jan!C9*4)+(Feb!C9*3)+(Mar!C9*2)+(Apr!C9*1)</f>
        <v>29086</v>
      </c>
      <c r="E9" s="8"/>
      <c r="F9" s="30">
        <f>(Jul!E9*10)+(Aug!E9*9)+(Sep!E9*8)+(Oct!E9*7)+(Nov!E9*6)+(Dec!E9*5)+(Jan!E9*4)+(Feb!E9*3)+(Mar!E9*2)+(Apr!E9*1)</f>
        <v>0</v>
      </c>
      <c r="G9" s="8"/>
      <c r="H9" s="30">
        <f>Mar!H9+G9</f>
        <v>56450</v>
      </c>
      <c r="I9" s="30">
        <f t="shared" si="0"/>
        <v>0</v>
      </c>
      <c r="J9" s="30">
        <f t="shared" si="1"/>
        <v>85536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(Jul!C10*10)+(Aug!C10*9)+(Sep!C10*8)+(Oct!C10*7)+(Nov!C10*6)+(Dec!C10*5)+(Jan!C10*4)+(Feb!C10*3)+(Mar!C10*2)+(Apr!C10*1)</f>
        <v>2011509</v>
      </c>
      <c r="E10" s="8"/>
      <c r="F10" s="30">
        <f>(Jul!E10*10)+(Aug!E10*9)+(Sep!E10*8)+(Oct!E10*7)+(Nov!E10*6)+(Dec!E10*5)+(Jan!E10*4)+(Feb!E10*3)+(Mar!E10*2)+(Apr!E10*1)</f>
        <v>3397</v>
      </c>
      <c r="G10" s="8"/>
      <c r="H10" s="30">
        <f>Mar!H10+G10</f>
        <v>219663</v>
      </c>
      <c r="I10" s="30">
        <f t="shared" si="0"/>
        <v>0</v>
      </c>
      <c r="J10" s="30">
        <f t="shared" si="1"/>
        <v>2234569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(Jul!C11*10)+(Aug!C11*9)+(Sep!C11*8)+(Oct!C11*7)+(Nov!C11*6)+(Dec!C11*5)+(Jan!C11*4)+(Feb!C11*3)+(Mar!C11*2)+(Apr!C11*1)</f>
        <v>0</v>
      </c>
      <c r="E11" s="8"/>
      <c r="F11" s="30">
        <f>(Jul!E11*10)+(Aug!E11*9)+(Sep!E11*8)+(Oct!E11*7)+(Nov!E11*6)+(Dec!E11*5)+(Jan!E11*4)+(Feb!E11*3)+(Mar!E11*2)+(Apr!E11*1)</f>
        <v>0</v>
      </c>
      <c r="G11" s="8"/>
      <c r="H11" s="30">
        <f>Mar!H11+G11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(Jul!C12*10)+(Aug!C12*9)+(Sep!C12*8)+(Oct!C12*7)+(Nov!C12*6)+(Dec!C12*5)+(Jan!C12*4)+(Feb!C12*3)+(Mar!C12*2)+(Apr!C12*1)</f>
        <v>23942</v>
      </c>
      <c r="E12" s="8"/>
      <c r="F12" s="30">
        <f>(Jul!E12*10)+(Aug!E12*9)+(Sep!E12*8)+(Oct!E12*7)+(Nov!E12*6)+(Dec!E12*5)+(Jan!E12*4)+(Feb!E12*3)+(Mar!E12*2)+(Apr!E12*1)</f>
        <v>0</v>
      </c>
      <c r="G12" s="8"/>
      <c r="H12" s="30">
        <f>Mar!H12+G12</f>
        <v>24810</v>
      </c>
      <c r="I12" s="30">
        <f t="shared" si="0"/>
        <v>0</v>
      </c>
      <c r="J12" s="30">
        <f t="shared" si="1"/>
        <v>48752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(Jul!C13*10)+(Aug!C13*9)+(Sep!C13*8)+(Oct!C13*7)+(Nov!C13*6)+(Dec!C13*5)+(Jan!C13*4)+(Feb!C13*3)+(Mar!C13*2)+(Apr!C13*1)</f>
        <v>0</v>
      </c>
      <c r="E13" s="8"/>
      <c r="F13" s="30">
        <f>(Jul!E13*10)+(Aug!E13*9)+(Sep!E13*8)+(Oct!E13*7)+(Nov!E13*6)+(Dec!E13*5)+(Jan!E13*4)+(Feb!E13*3)+(Mar!E13*2)+(Apr!E13*1)</f>
        <v>0</v>
      </c>
      <c r="G13" s="8"/>
      <c r="H13" s="30">
        <f>Mar!H13+G13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(Jul!C14*10)+(Aug!C14*9)+(Sep!C14*8)+(Oct!C14*7)+(Nov!C14*6)+(Dec!C14*5)+(Jan!C14*4)+(Feb!C14*3)+(Mar!C14*2)+(Apr!C14*1)</f>
        <v>9289</v>
      </c>
      <c r="E14" s="8"/>
      <c r="F14" s="30">
        <f>(Jul!E14*10)+(Aug!E14*9)+(Sep!E14*8)+(Oct!E14*7)+(Nov!E14*6)+(Dec!E14*5)+(Jan!E14*4)+(Feb!E14*3)+(Mar!E14*2)+(Apr!E14*1)</f>
        <v>0</v>
      </c>
      <c r="G14" s="8"/>
      <c r="H14" s="30">
        <f>Mar!H14+G14</f>
        <v>1575</v>
      </c>
      <c r="I14" s="30">
        <f t="shared" si="0"/>
        <v>0</v>
      </c>
      <c r="J14" s="30">
        <f t="shared" si="1"/>
        <v>10864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(Jul!C15*10)+(Aug!C15*9)+(Sep!C15*8)+(Oct!C15*7)+(Nov!C15*6)+(Dec!C15*5)+(Jan!C15*4)+(Feb!C15*3)+(Mar!C15*2)+(Apr!C15*1)</f>
        <v>0</v>
      </c>
      <c r="E15" s="8"/>
      <c r="F15" s="30">
        <f>(Jul!E15*10)+(Aug!E15*9)+(Sep!E15*8)+(Oct!E15*7)+(Nov!E15*6)+(Dec!E15*5)+(Jan!E15*4)+(Feb!E15*3)+(Mar!E15*2)+(Apr!E15*1)</f>
        <v>0</v>
      </c>
      <c r="G15" s="8"/>
      <c r="H15" s="30">
        <f>Mar!H15+G15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(Jul!C16*10)+(Aug!C16*9)+(Sep!C16*8)+(Oct!C16*7)+(Nov!C16*6)+(Dec!C16*5)+(Jan!C16*4)+(Feb!C16*3)+(Mar!C16*2)+(Apr!C16*1)</f>
        <v>2337491</v>
      </c>
      <c r="E16" s="8"/>
      <c r="F16" s="30">
        <f>(Jul!E16*10)+(Aug!E16*9)+(Sep!E16*8)+(Oct!E16*7)+(Nov!E16*6)+(Dec!E16*5)+(Jan!E16*4)+(Feb!E16*3)+(Mar!E16*2)+(Apr!E16*1)</f>
        <v>7504</v>
      </c>
      <c r="G16" s="8"/>
      <c r="H16" s="30">
        <f>Mar!H16+G16</f>
        <v>298222</v>
      </c>
      <c r="I16" s="30">
        <f t="shared" si="0"/>
        <v>0</v>
      </c>
      <c r="J16" s="30">
        <f t="shared" si="1"/>
        <v>2643217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(Jul!C17*10)+(Aug!C17*9)+(Sep!C17*8)+(Oct!C17*7)+(Nov!C17*6)+(Dec!C17*5)+(Jan!C17*4)+(Feb!C17*3)+(Mar!C17*2)+(Apr!C17*1)</f>
        <v>0</v>
      </c>
      <c r="E17" s="8"/>
      <c r="F17" s="30">
        <f>(Jul!E17*10)+(Aug!E17*9)+(Sep!E17*8)+(Oct!E17*7)+(Nov!E17*6)+(Dec!E17*5)+(Jan!E17*4)+(Feb!E17*3)+(Mar!E17*2)+(Apr!E17*1)</f>
        <v>0</v>
      </c>
      <c r="G17" s="8"/>
      <c r="H17" s="30">
        <f>Mar!H17+G17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(Jul!C18*10)+(Aug!C18*9)+(Sep!C18*8)+(Oct!C18*7)+(Nov!C18*6)+(Dec!C18*5)+(Jan!C18*4)+(Feb!C18*3)+(Mar!C18*2)+(Apr!C18*1)</f>
        <v>0</v>
      </c>
      <c r="E18" s="8"/>
      <c r="F18" s="30">
        <f>(Jul!E18*10)+(Aug!E18*9)+(Sep!E18*8)+(Oct!E18*7)+(Nov!E18*6)+(Dec!E18*5)+(Jan!E18*4)+(Feb!E18*3)+(Mar!E18*2)+(Apr!E18*1)</f>
        <v>0</v>
      </c>
      <c r="G18" s="8"/>
      <c r="H18" s="30">
        <f>Mar!H18+G18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(Jul!C19*10)+(Aug!C19*9)+(Sep!C19*8)+(Oct!C19*7)+(Nov!C19*6)+(Dec!C19*5)+(Jan!C19*4)+(Feb!C19*3)+(Mar!C19*2)+(Apr!C19*1)</f>
        <v>0</v>
      </c>
      <c r="E19" s="8"/>
      <c r="F19" s="30">
        <f>(Jul!E19*10)+(Aug!E19*9)+(Sep!E19*8)+(Oct!E19*7)+(Nov!E19*6)+(Dec!E19*5)+(Jan!E19*4)+(Feb!E19*3)+(Mar!E19*2)+(Apr!E19*1)</f>
        <v>0</v>
      </c>
      <c r="G19" s="8"/>
      <c r="H19" s="30">
        <f>Mar!H19+G19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(Jul!C20*10)+(Aug!C20*9)+(Sep!C20*8)+(Oct!C20*7)+(Nov!C20*6)+(Dec!C20*5)+(Jan!C20*4)+(Feb!C20*3)+(Mar!C20*2)+(Apr!C20*1)</f>
        <v>0</v>
      </c>
      <c r="E20" s="8"/>
      <c r="F20" s="30">
        <f>(Jul!E20*10)+(Aug!E20*9)+(Sep!E20*8)+(Oct!E20*7)+(Nov!E20*6)+(Dec!E20*5)+(Jan!E20*4)+(Feb!E20*3)+(Mar!E20*2)+(Apr!E20*1)</f>
        <v>0</v>
      </c>
      <c r="G20" s="8"/>
      <c r="H20" s="30">
        <f>Mar!H20+G20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(Jul!C21*10)+(Aug!C21*9)+(Sep!C21*8)+(Oct!C21*7)+(Nov!C21*6)+(Dec!C21*5)+(Jan!C21*4)+(Feb!C21*3)+(Mar!C21*2)+(Apr!C21*1)</f>
        <v>0</v>
      </c>
      <c r="E21" s="8"/>
      <c r="F21" s="30">
        <f>(Jul!E21*10)+(Aug!E21*9)+(Sep!E21*8)+(Oct!E21*7)+(Nov!E21*6)+(Dec!E21*5)+(Jan!E21*4)+(Feb!E21*3)+(Mar!E21*2)+(Apr!E21*1)</f>
        <v>0</v>
      </c>
      <c r="G21" s="8"/>
      <c r="H21" s="30">
        <f>Mar!H21+G21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(Jul!C22*10)+(Aug!C22*9)+(Sep!C22*8)+(Oct!C22*7)+(Nov!C22*6)+(Dec!C22*5)+(Jan!C22*4)+(Feb!C22*3)+(Mar!C22*2)+(Apr!C22*1)</f>
        <v>0</v>
      </c>
      <c r="E22" s="8"/>
      <c r="F22" s="30">
        <f>(Jul!E22*10)+(Aug!E22*9)+(Sep!E22*8)+(Oct!E22*7)+(Nov!E22*6)+(Dec!E22*5)+(Jan!E22*4)+(Feb!E22*3)+(Mar!E22*2)+(Apr!E22*1)</f>
        <v>0</v>
      </c>
      <c r="G22" s="8"/>
      <c r="H22" s="30">
        <f>Mar!H22+G22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(Jul!C23*10)+(Aug!C23*9)+(Sep!C23*8)+(Oct!C23*7)+(Nov!C23*6)+(Dec!C23*5)+(Jan!C23*4)+(Feb!C23*3)+(Mar!C23*2)+(Apr!C23*1)</f>
        <v>0</v>
      </c>
      <c r="E23" s="8"/>
      <c r="F23" s="30">
        <f>(Jul!E23*10)+(Aug!E23*9)+(Sep!E23*8)+(Oct!E23*7)+(Nov!E23*6)+(Dec!E23*5)+(Jan!E23*4)+(Feb!E23*3)+(Mar!E23*2)+(Apr!E23*1)</f>
        <v>0</v>
      </c>
      <c r="G23" s="8"/>
      <c r="H23" s="30">
        <f>Mar!H23+G23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(Jul!C24*10)+(Aug!C24*9)+(Sep!C24*8)+(Oct!C24*7)+(Nov!C24*6)+(Dec!C24*5)+(Jan!C24*4)+(Feb!C24*3)+(Mar!C24*2)+(Apr!C24*1)</f>
        <v>10409</v>
      </c>
      <c r="E24" s="8"/>
      <c r="F24" s="30">
        <f>(Jul!E24*10)+(Aug!E24*9)+(Sep!E24*8)+(Oct!E24*7)+(Nov!E24*6)+(Dec!E24*5)+(Jan!E24*4)+(Feb!E24*3)+(Mar!E24*2)+(Apr!E24*1)</f>
        <v>4417</v>
      </c>
      <c r="G24" s="8"/>
      <c r="H24" s="30">
        <f>Mar!H24+G24</f>
        <v>4444</v>
      </c>
      <c r="I24" s="30">
        <f t="shared" si="0"/>
        <v>0</v>
      </c>
      <c r="J24" s="30">
        <f t="shared" si="1"/>
        <v>19270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(Jul!C25*10)+(Aug!C25*9)+(Sep!C25*8)+(Oct!C25*7)+(Nov!C25*6)+(Dec!C25*5)+(Jan!C25*4)+(Feb!C25*3)+(Mar!C25*2)+(Apr!C25*1)</f>
        <v>12006</v>
      </c>
      <c r="E25" s="8"/>
      <c r="F25" s="30">
        <f>(Jul!E25*10)+(Aug!E25*9)+(Sep!E25*8)+(Oct!E25*7)+(Nov!E25*6)+(Dec!E25*5)+(Jan!E25*4)+(Feb!E25*3)+(Mar!E25*2)+(Apr!E25*1)</f>
        <v>0</v>
      </c>
      <c r="G25" s="8"/>
      <c r="H25" s="30">
        <f>Mar!H25+G25</f>
        <v>23106</v>
      </c>
      <c r="I25" s="30">
        <f t="shared" si="0"/>
        <v>0</v>
      </c>
      <c r="J25" s="30">
        <f t="shared" si="1"/>
        <v>35112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(Jul!C26*10)+(Aug!C26*9)+(Sep!C26*8)+(Oct!C26*7)+(Nov!C26*6)+(Dec!C26*5)+(Jan!C26*4)+(Feb!C26*3)+(Mar!C26*2)+(Apr!C26*1)</f>
        <v>34811</v>
      </c>
      <c r="E26" s="8"/>
      <c r="F26" s="30">
        <f>(Jul!E26*10)+(Aug!E26*9)+(Sep!E26*8)+(Oct!E26*7)+(Nov!E26*6)+(Dec!E26*5)+(Jan!E26*4)+(Feb!E26*3)+(Mar!E26*2)+(Apr!E26*1)</f>
        <v>0</v>
      </c>
      <c r="G26" s="8"/>
      <c r="H26" s="30">
        <f>Mar!H26+G26</f>
        <v>6479</v>
      </c>
      <c r="I26" s="30">
        <f t="shared" si="0"/>
        <v>0</v>
      </c>
      <c r="J26" s="30">
        <f t="shared" si="1"/>
        <v>41290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(Jul!C27*10)+(Aug!C27*9)+(Sep!C27*8)+(Oct!C27*7)+(Nov!C27*6)+(Dec!C27*5)+(Jan!C27*4)+(Feb!C27*3)+(Mar!C27*2)+(Apr!C27*1)</f>
        <v>0</v>
      </c>
      <c r="E27" s="8"/>
      <c r="F27" s="30">
        <f>(Jul!E27*10)+(Aug!E27*9)+(Sep!E27*8)+(Oct!E27*7)+(Nov!E27*6)+(Dec!E27*5)+(Jan!E27*4)+(Feb!E27*3)+(Mar!E27*2)+(Apr!E27*1)</f>
        <v>0</v>
      </c>
      <c r="G27" s="8"/>
      <c r="H27" s="30">
        <f>Mar!H27+G27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(Jul!C28*10)+(Aug!C28*9)+(Sep!C28*8)+(Oct!C28*7)+(Nov!C28*6)+(Dec!C28*5)+(Jan!C28*4)+(Feb!C28*3)+(Mar!C28*2)+(Apr!C28*1)</f>
        <v>5310</v>
      </c>
      <c r="E28" s="8"/>
      <c r="F28" s="30">
        <f>(Jul!E28*10)+(Aug!E28*9)+(Sep!E28*8)+(Oct!E28*7)+(Nov!E28*6)+(Dec!E28*5)+(Jan!E28*4)+(Feb!E28*3)+(Mar!E28*2)+(Apr!E28*1)</f>
        <v>0</v>
      </c>
      <c r="G28" s="8"/>
      <c r="H28" s="30">
        <f>Mar!H28+G28</f>
        <v>3803</v>
      </c>
      <c r="I28" s="30">
        <f t="shared" si="0"/>
        <v>0</v>
      </c>
      <c r="J28" s="30">
        <f t="shared" si="1"/>
        <v>9113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(Jul!C29*10)+(Aug!C29*9)+(Sep!C29*8)+(Oct!C29*7)+(Nov!C29*6)+(Dec!C29*5)+(Jan!C29*4)+(Feb!C29*3)+(Mar!C29*2)+(Apr!C29*1)</f>
        <v>931</v>
      </c>
      <c r="E29" s="8"/>
      <c r="F29" s="30">
        <f>(Jul!E29*10)+(Aug!E29*9)+(Sep!E29*8)+(Oct!E29*7)+(Nov!E29*6)+(Dec!E29*5)+(Jan!E29*4)+(Feb!E29*3)+(Mar!E29*2)+(Apr!E29*1)</f>
        <v>0</v>
      </c>
      <c r="G29" s="8"/>
      <c r="H29" s="30">
        <f>Mar!H29+G29</f>
        <v>0</v>
      </c>
      <c r="I29" s="30">
        <f t="shared" si="0"/>
        <v>0</v>
      </c>
      <c r="J29" s="30">
        <f t="shared" si="1"/>
        <v>931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(Jul!C30*10)+(Aug!C30*9)+(Sep!C30*8)+(Oct!C30*7)+(Nov!C30*6)+(Dec!C30*5)+(Jan!C30*4)+(Feb!C30*3)+(Mar!C30*2)+(Apr!C30*1)</f>
        <v>0</v>
      </c>
      <c r="E30" s="8"/>
      <c r="F30" s="30">
        <f>(Jul!E30*10)+(Aug!E30*9)+(Sep!E30*8)+(Oct!E30*7)+(Nov!E30*6)+(Dec!E30*5)+(Jan!E30*4)+(Feb!E30*3)+(Mar!E30*2)+(Apr!E30*1)</f>
        <v>0</v>
      </c>
      <c r="G30" s="8"/>
      <c r="H30" s="30">
        <f>Mar!H30+G30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(Jul!C31*10)+(Aug!C31*9)+(Sep!C31*8)+(Oct!C31*7)+(Nov!C31*6)+(Dec!C31*5)+(Jan!C31*4)+(Feb!C31*3)+(Mar!C31*2)+(Apr!C31*1)</f>
        <v>399461</v>
      </c>
      <c r="E31" s="8"/>
      <c r="F31" s="30">
        <f>(Jul!E31*10)+(Aug!E31*9)+(Sep!E31*8)+(Oct!E31*7)+(Nov!E31*6)+(Dec!E31*5)+(Jan!E31*4)+(Feb!E31*3)+(Mar!E31*2)+(Apr!E31*1)</f>
        <v>0</v>
      </c>
      <c r="G31" s="8"/>
      <c r="H31" s="30">
        <f>Mar!H31+G31</f>
        <v>3564</v>
      </c>
      <c r="I31" s="30">
        <f t="shared" si="0"/>
        <v>0</v>
      </c>
      <c r="J31" s="30">
        <f t="shared" si="1"/>
        <v>403025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(Jul!C32*10)+(Aug!C32*9)+(Sep!C32*8)+(Oct!C32*7)+(Nov!C32*6)+(Dec!C32*5)+(Jan!C32*4)+(Feb!C32*3)+(Mar!C32*2)+(Apr!C32*1)</f>
        <v>0</v>
      </c>
      <c r="E32" s="8"/>
      <c r="F32" s="30">
        <f>(Jul!E32*10)+(Aug!E32*9)+(Sep!E32*8)+(Oct!E32*7)+(Nov!E32*6)+(Dec!E32*5)+(Jan!E32*4)+(Feb!E32*3)+(Mar!E32*2)+(Apr!E32*1)</f>
        <v>0</v>
      </c>
      <c r="G32" s="8"/>
      <c r="H32" s="30">
        <f>Mar!H32+G32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5001</v>
      </c>
      <c r="D33" s="30">
        <f>(Jul!C33*10)+(Aug!C33*9)+(Sep!C33*8)+(Oct!C33*7)+(Nov!C33*6)+(Dec!C33*5)+(Jan!C33*4)+(Feb!C33*3)+(Mar!C33*2)+(Apr!C33*1)</f>
        <v>175841</v>
      </c>
      <c r="E33" s="8"/>
      <c r="F33" s="30">
        <f>(Jul!E33*10)+(Aug!E33*9)+(Sep!E33*8)+(Oct!E33*7)+(Nov!E33*6)+(Dec!E33*5)+(Jan!E33*4)+(Feb!E33*3)+(Mar!E33*2)+(Apr!E33*1)</f>
        <v>0</v>
      </c>
      <c r="G33" s="8">
        <v>7174</v>
      </c>
      <c r="H33" s="30">
        <f>Mar!H33+G33</f>
        <v>86116</v>
      </c>
      <c r="I33" s="30">
        <f t="shared" si="0"/>
        <v>12175</v>
      </c>
      <c r="J33" s="30">
        <f t="shared" si="1"/>
        <v>261957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1059</v>
      </c>
      <c r="D34" s="30">
        <f>(Jul!C34*10)+(Aug!C34*9)+(Sep!C34*8)+(Oct!C34*7)+(Nov!C34*6)+(Dec!C34*5)+(Jan!C34*4)+(Feb!C34*3)+(Mar!C34*2)+(Apr!C34*1)</f>
        <v>1059</v>
      </c>
      <c r="E34" s="8"/>
      <c r="F34" s="30">
        <f>(Jul!E34*10)+(Aug!E34*9)+(Sep!E34*8)+(Oct!E34*7)+(Nov!E34*6)+(Dec!E34*5)+(Jan!E34*4)+(Feb!E34*3)+(Mar!E34*2)+(Apr!E34*1)</f>
        <v>0</v>
      </c>
      <c r="G34" s="8">
        <v>3703</v>
      </c>
      <c r="H34" s="30">
        <f>Mar!H34+G34</f>
        <v>3703</v>
      </c>
      <c r="I34" s="30">
        <f t="shared" si="0"/>
        <v>4762</v>
      </c>
      <c r="J34" s="30">
        <f t="shared" si="1"/>
        <v>4762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2915</v>
      </c>
      <c r="D35" s="30">
        <f>(Jul!C35*10)+(Aug!C35*9)+(Sep!C35*8)+(Oct!C35*7)+(Nov!C35*6)+(Dec!C35*5)+(Jan!C35*4)+(Feb!C35*3)+(Mar!C35*2)+(Apr!C35*1)</f>
        <v>8767</v>
      </c>
      <c r="E35" s="8"/>
      <c r="F35" s="30">
        <f>(Jul!E35*10)+(Aug!E35*9)+(Sep!E35*8)+(Oct!E35*7)+(Nov!E35*6)+(Dec!E35*5)+(Jan!E35*4)+(Feb!E35*3)+(Mar!E35*2)+(Apr!E35*1)</f>
        <v>0</v>
      </c>
      <c r="G35" s="8">
        <v>8153</v>
      </c>
      <c r="H35" s="30">
        <f>Mar!H35+G35</f>
        <v>11497</v>
      </c>
      <c r="I35" s="30">
        <f t="shared" si="0"/>
        <v>11068</v>
      </c>
      <c r="J35" s="30">
        <f t="shared" si="1"/>
        <v>20264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(Jul!C36*10)+(Aug!C36*9)+(Sep!C36*8)+(Oct!C36*7)+(Nov!C36*6)+(Dec!C36*5)+(Jan!C36*4)+(Feb!C36*3)+(Mar!C36*2)+(Apr!C36*1)</f>
        <v>0</v>
      </c>
      <c r="E36" s="8"/>
      <c r="F36" s="30">
        <f>(Jul!E36*10)+(Aug!E36*9)+(Sep!E36*8)+(Oct!E36*7)+(Nov!E36*6)+(Dec!E36*5)+(Jan!E36*4)+(Feb!E36*3)+(Mar!E36*2)+(Apr!E36*1)</f>
        <v>0</v>
      </c>
      <c r="G36" s="8"/>
      <c r="H36" s="30">
        <f>Mar!H36+G36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(Jul!C37*10)+(Aug!C37*9)+(Sep!C37*8)+(Oct!C37*7)+(Nov!C37*6)+(Dec!C37*5)+(Jan!C37*4)+(Feb!C37*3)+(Mar!C37*2)+(Apr!C37*1)</f>
        <v>23480</v>
      </c>
      <c r="E37" s="8"/>
      <c r="F37" s="30">
        <f>(Jul!E37*10)+(Aug!E37*9)+(Sep!E37*8)+(Oct!E37*7)+(Nov!E37*6)+(Dec!E37*5)+(Jan!E37*4)+(Feb!E37*3)+(Mar!E37*2)+(Apr!E37*1)</f>
        <v>10720</v>
      </c>
      <c r="G37" s="8"/>
      <c r="H37" s="30">
        <f>Mar!H37+G37</f>
        <v>16481</v>
      </c>
      <c r="I37" s="30">
        <f t="shared" si="0"/>
        <v>0</v>
      </c>
      <c r="J37" s="30">
        <f t="shared" si="1"/>
        <v>50681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(Jul!C38*10)+(Aug!C38*9)+(Sep!C38*8)+(Oct!C38*7)+(Nov!C38*6)+(Dec!C38*5)+(Jan!C38*4)+(Feb!C38*3)+(Mar!C38*2)+(Apr!C38*1)</f>
        <v>0</v>
      </c>
      <c r="E38" s="8"/>
      <c r="F38" s="30">
        <f>(Jul!E38*10)+(Aug!E38*9)+(Sep!E38*8)+(Oct!E38*7)+(Nov!E38*6)+(Dec!E38*5)+(Jan!E38*4)+(Feb!E38*3)+(Mar!E38*2)+(Apr!E38*1)</f>
        <v>0</v>
      </c>
      <c r="G38" s="8"/>
      <c r="H38" s="30">
        <f>Mar!H38+G38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455</v>
      </c>
      <c r="D39" s="30">
        <f>(Jul!C39*10)+(Aug!C39*9)+(Sep!C39*8)+(Oct!C39*7)+(Nov!C39*6)+(Dec!C39*5)+(Jan!C39*4)+(Feb!C39*3)+(Mar!C39*2)+(Apr!C39*1)</f>
        <v>345818</v>
      </c>
      <c r="E39" s="8"/>
      <c r="F39" s="30">
        <f>(Jul!E39*10)+(Aug!E39*9)+(Sep!E39*8)+(Oct!E39*7)+(Nov!E39*6)+(Dec!E39*5)+(Jan!E39*4)+(Feb!E39*3)+(Mar!E39*2)+(Apr!E39*1)</f>
        <v>0</v>
      </c>
      <c r="G39" s="8">
        <v>2278</v>
      </c>
      <c r="H39" s="30">
        <f>Mar!H39+G39</f>
        <v>126880</v>
      </c>
      <c r="I39" s="30">
        <f t="shared" si="0"/>
        <v>2733</v>
      </c>
      <c r="J39" s="30">
        <f t="shared" si="1"/>
        <v>472698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(Jul!C40*10)+(Aug!C40*9)+(Sep!C40*8)+(Oct!C40*7)+(Nov!C40*6)+(Dec!C40*5)+(Jan!C40*4)+(Feb!C40*3)+(Mar!C40*2)+(Apr!C40*1)</f>
        <v>0</v>
      </c>
      <c r="E40" s="8"/>
      <c r="F40" s="30">
        <f>(Jul!E40*10)+(Aug!E40*9)+(Sep!E40*8)+(Oct!E40*7)+(Nov!E40*6)+(Dec!E40*5)+(Jan!E40*4)+(Feb!E40*3)+(Mar!E40*2)+(Apr!E40*1)</f>
        <v>0</v>
      </c>
      <c r="G40" s="8"/>
      <c r="H40" s="30">
        <f>Mar!H40+G40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(Jul!C41*10)+(Aug!C41*9)+(Sep!C41*8)+(Oct!C41*7)+(Nov!C41*6)+(Dec!C41*5)+(Jan!C41*4)+(Feb!C41*3)+(Mar!C41*2)+(Apr!C41*1)</f>
        <v>15510</v>
      </c>
      <c r="E41" s="8"/>
      <c r="F41" s="30">
        <f>(Jul!E41*10)+(Aug!E41*9)+(Sep!E41*8)+(Oct!E41*7)+(Nov!E41*6)+(Dec!E41*5)+(Jan!E41*4)+(Feb!E41*3)+(Mar!E41*2)+(Apr!E41*1)</f>
        <v>0</v>
      </c>
      <c r="G41" s="8"/>
      <c r="H41" s="30">
        <f>Mar!H41+G41</f>
        <v>4066</v>
      </c>
      <c r="I41" s="30">
        <f t="shared" si="0"/>
        <v>0</v>
      </c>
      <c r="J41" s="30">
        <f t="shared" si="1"/>
        <v>19576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1684</v>
      </c>
      <c r="D42" s="30">
        <f>(Jul!C42*10)+(Aug!C42*9)+(Sep!C42*8)+(Oct!C42*7)+(Nov!C42*6)+(Dec!C42*5)+(Jan!C42*4)+(Feb!C42*3)+(Mar!C42*2)+(Apr!C42*1)</f>
        <v>146757</v>
      </c>
      <c r="E42" s="8"/>
      <c r="F42" s="30">
        <f>(Jul!E42*10)+(Aug!E42*9)+(Sep!E42*8)+(Oct!E42*7)+(Nov!E42*6)+(Dec!E42*5)+(Jan!E42*4)+(Feb!E42*3)+(Mar!E42*2)+(Apr!E42*1)</f>
        <v>0</v>
      </c>
      <c r="G42" s="8">
        <v>5372</v>
      </c>
      <c r="H42" s="30">
        <f>Mar!H42+G42</f>
        <v>73100</v>
      </c>
      <c r="I42" s="30">
        <f t="shared" si="0"/>
        <v>7056</v>
      </c>
      <c r="J42" s="30">
        <f t="shared" si="1"/>
        <v>219857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3323</v>
      </c>
      <c r="D43" s="30">
        <f>(Jul!C43*10)+(Aug!C43*9)+(Sep!C43*8)+(Oct!C43*7)+(Nov!C43*6)+(Dec!C43*5)+(Jan!C43*4)+(Feb!C43*3)+(Mar!C43*2)+(Apr!C43*1)</f>
        <v>108588</v>
      </c>
      <c r="E43" s="8"/>
      <c r="F43" s="30">
        <f>(Jul!E43*10)+(Aug!E43*9)+(Sep!E43*8)+(Oct!E43*7)+(Nov!E43*6)+(Dec!E43*5)+(Jan!E43*4)+(Feb!E43*3)+(Mar!E43*2)+(Apr!E43*1)</f>
        <v>0</v>
      </c>
      <c r="G43" s="8">
        <v>52775</v>
      </c>
      <c r="H43" s="30">
        <f>Mar!H43+G43</f>
        <v>78542</v>
      </c>
      <c r="I43" s="30">
        <f t="shared" si="0"/>
        <v>56098</v>
      </c>
      <c r="J43" s="30">
        <f t="shared" si="1"/>
        <v>187130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3078</v>
      </c>
      <c r="D44" s="30">
        <f>(Jul!C44*10)+(Aug!C44*9)+(Sep!C44*8)+(Oct!C44*7)+(Nov!C44*6)+(Dec!C44*5)+(Jan!C44*4)+(Feb!C44*3)+(Mar!C44*2)+(Apr!C44*1)</f>
        <v>59667</v>
      </c>
      <c r="E44" s="8"/>
      <c r="F44" s="30">
        <f>(Jul!E44*10)+(Aug!E44*9)+(Sep!E44*8)+(Oct!E44*7)+(Nov!E44*6)+(Dec!E44*5)+(Jan!E44*4)+(Feb!E44*3)+(Mar!E44*2)+(Apr!E44*1)</f>
        <v>0</v>
      </c>
      <c r="G44" s="8">
        <v>5902</v>
      </c>
      <c r="H44" s="30">
        <f>Mar!H44+G44</f>
        <v>21842</v>
      </c>
      <c r="I44" s="30">
        <f t="shared" si="0"/>
        <v>8980</v>
      </c>
      <c r="J44" s="30">
        <f t="shared" si="1"/>
        <v>81509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(Jul!C45*10)+(Aug!C45*9)+(Sep!C45*8)+(Oct!C45*7)+(Nov!C45*6)+(Dec!C45*5)+(Jan!C45*4)+(Feb!C45*3)+(Mar!C45*2)+(Apr!C45*1)</f>
        <v>0</v>
      </c>
      <c r="E45" s="8"/>
      <c r="F45" s="30">
        <f>(Jul!E45*10)+(Aug!E45*9)+(Sep!E45*8)+(Oct!E45*7)+(Nov!E45*6)+(Dec!E45*5)+(Jan!E45*4)+(Feb!E45*3)+(Mar!E45*2)+(Apr!E45*1)</f>
        <v>0</v>
      </c>
      <c r="G45" s="8"/>
      <c r="H45" s="30">
        <f>Mar!H45+G45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(Jul!C46*10)+(Aug!C46*9)+(Sep!C46*8)+(Oct!C46*7)+(Nov!C46*6)+(Dec!C46*5)+(Jan!C46*4)+(Feb!C46*3)+(Mar!C46*2)+(Apr!C46*1)</f>
        <v>0</v>
      </c>
      <c r="E46" s="8"/>
      <c r="F46" s="30">
        <f>(Jul!E46*10)+(Aug!E46*9)+(Sep!E46*8)+(Oct!E46*7)+(Nov!E46*6)+(Dec!E46*5)+(Jan!E46*4)+(Feb!E46*3)+(Mar!E46*2)+(Apr!E46*1)</f>
        <v>0</v>
      </c>
      <c r="G46" s="8"/>
      <c r="H46" s="30">
        <f>Mar!H46+G46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(Jul!C47*10)+(Aug!C47*9)+(Sep!C47*8)+(Oct!C47*7)+(Nov!C47*6)+(Dec!C47*5)+(Jan!C47*4)+(Feb!C47*3)+(Mar!C47*2)+(Apr!C47*1)</f>
        <v>582469</v>
      </c>
      <c r="E47" s="8"/>
      <c r="F47" s="30">
        <f>(Jul!E47*10)+(Aug!E47*9)+(Sep!E47*8)+(Oct!E47*7)+(Nov!E47*6)+(Dec!E47*5)+(Jan!E47*4)+(Feb!E47*3)+(Mar!E47*2)+(Apr!E47*1)</f>
        <v>0</v>
      </c>
      <c r="G47" s="8"/>
      <c r="H47" s="30">
        <f>Mar!H47+G47</f>
        <v>77304</v>
      </c>
      <c r="I47" s="30">
        <f t="shared" si="0"/>
        <v>0</v>
      </c>
      <c r="J47" s="30">
        <f t="shared" si="1"/>
        <v>659773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456</v>
      </c>
      <c r="D48" s="30">
        <f>(Jul!C48*10)+(Aug!C48*9)+(Sep!C48*8)+(Oct!C48*7)+(Nov!C48*6)+(Dec!C48*5)+(Jan!C48*4)+(Feb!C48*3)+(Mar!C48*2)+(Apr!C48*1)</f>
        <v>95649</v>
      </c>
      <c r="E48" s="8"/>
      <c r="F48" s="30">
        <f>(Jul!E48*10)+(Aug!E48*9)+(Sep!E48*8)+(Oct!E48*7)+(Nov!E48*6)+(Dec!E48*5)+(Jan!E48*4)+(Feb!E48*3)+(Mar!E48*2)+(Apr!E48*1)</f>
        <v>0</v>
      </c>
      <c r="G48" s="8">
        <v>1927</v>
      </c>
      <c r="H48" s="30">
        <f>Mar!H48+G48</f>
        <v>65961</v>
      </c>
      <c r="I48" s="30">
        <f t="shared" si="0"/>
        <v>2383</v>
      </c>
      <c r="J48" s="30">
        <f t="shared" si="1"/>
        <v>161610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(Jul!C49*10)+(Aug!C49*9)+(Sep!C49*8)+(Oct!C49*7)+(Nov!C49*6)+(Dec!C49*5)+(Jan!C49*4)+(Feb!C49*3)+(Mar!C49*2)+(Apr!C49*1)</f>
        <v>74584</v>
      </c>
      <c r="E49" s="8"/>
      <c r="F49" s="30">
        <f>(Jul!E49*10)+(Aug!E49*9)+(Sep!E49*8)+(Oct!E49*7)+(Nov!E49*6)+(Dec!E49*5)+(Jan!E49*4)+(Feb!E49*3)+(Mar!E49*2)+(Apr!E49*1)</f>
        <v>0</v>
      </c>
      <c r="G49" s="8"/>
      <c r="H49" s="30">
        <f>Mar!H49+G49</f>
        <v>17408</v>
      </c>
      <c r="I49" s="30">
        <f t="shared" si="0"/>
        <v>0</v>
      </c>
      <c r="J49" s="30">
        <f t="shared" si="1"/>
        <v>91992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(Jul!C50*10)+(Aug!C50*9)+(Sep!C50*8)+(Oct!C50*7)+(Nov!C50*6)+(Dec!C50*5)+(Jan!C50*4)+(Feb!C50*3)+(Mar!C50*2)+(Apr!C50*1)</f>
        <v>0</v>
      </c>
      <c r="E50" s="8"/>
      <c r="F50" s="30">
        <f>(Jul!E50*10)+(Aug!E50*9)+(Sep!E50*8)+(Oct!E50*7)+(Nov!E50*6)+(Dec!E50*5)+(Jan!E50*4)+(Feb!E50*3)+(Mar!E50*2)+(Apr!E50*1)</f>
        <v>0</v>
      </c>
      <c r="G50" s="8"/>
      <c r="H50" s="30">
        <f>Mar!H50+G50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407</v>
      </c>
      <c r="D51" s="30">
        <f>(Jul!C51*10)+(Aug!C51*9)+(Sep!C51*8)+(Oct!C51*7)+(Nov!C51*6)+(Dec!C51*5)+(Jan!C51*4)+(Feb!C51*3)+(Mar!C51*2)+(Apr!C51*1)</f>
        <v>56157</v>
      </c>
      <c r="E51" s="8"/>
      <c r="F51" s="30">
        <f>(Jul!E51*10)+(Aug!E51*9)+(Sep!E51*8)+(Oct!E51*7)+(Nov!E51*6)+(Dec!E51*5)+(Jan!E51*4)+(Feb!E51*3)+(Mar!E51*2)+(Apr!E51*1)</f>
        <v>0</v>
      </c>
      <c r="G51" s="8">
        <v>2278</v>
      </c>
      <c r="H51" s="30">
        <f>Mar!H51+G51</f>
        <v>13161</v>
      </c>
      <c r="I51" s="30">
        <f t="shared" si="0"/>
        <v>2685</v>
      </c>
      <c r="J51" s="30">
        <f t="shared" si="1"/>
        <v>69318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(Jul!C52*10)+(Aug!C52*9)+(Sep!C52*8)+(Oct!C52*7)+(Nov!C52*6)+(Dec!C52*5)+(Jan!C52*4)+(Feb!C52*3)+(Mar!C52*2)+(Apr!C52*1)</f>
        <v>0</v>
      </c>
      <c r="E52" s="8"/>
      <c r="F52" s="30">
        <f>(Jul!E52*10)+(Aug!E52*9)+(Sep!E52*8)+(Oct!E52*7)+(Nov!E52*6)+(Dec!E52*5)+(Jan!E52*4)+(Feb!E52*3)+(Mar!E52*2)+(Apr!E52*1)</f>
        <v>0</v>
      </c>
      <c r="G52" s="8"/>
      <c r="H52" s="30">
        <f>Mar!H52+G52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(Jul!C53*10)+(Aug!C53*9)+(Sep!C53*8)+(Oct!C53*7)+(Nov!C53*6)+(Dec!C53*5)+(Jan!C53*4)+(Feb!C53*3)+(Mar!C53*2)+(Apr!C53*1)</f>
        <v>0</v>
      </c>
      <c r="E53" s="8"/>
      <c r="F53" s="30">
        <f>(Jul!E53*10)+(Aug!E53*9)+(Sep!E53*8)+(Oct!E53*7)+(Nov!E53*6)+(Dec!E53*5)+(Jan!E53*4)+(Feb!E53*3)+(Mar!E53*2)+(Apr!E53*1)</f>
        <v>0</v>
      </c>
      <c r="G53" s="8"/>
      <c r="H53" s="30">
        <f>Mar!H53+G53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(Jul!C54*10)+(Aug!C54*9)+(Sep!C54*8)+(Oct!C54*7)+(Nov!C54*6)+(Dec!C54*5)+(Jan!C54*4)+(Feb!C54*3)+(Mar!C54*2)+(Apr!C54*1)</f>
        <v>38696</v>
      </c>
      <c r="E54" s="8"/>
      <c r="F54" s="30">
        <f>(Jul!E54*10)+(Aug!E54*9)+(Sep!E54*8)+(Oct!E54*7)+(Nov!E54*6)+(Dec!E54*5)+(Jan!E54*4)+(Feb!E54*3)+(Mar!E54*2)+(Apr!E54*1)</f>
        <v>0</v>
      </c>
      <c r="G54" s="8"/>
      <c r="H54" s="30">
        <f>Mar!H54+G54</f>
        <v>7082</v>
      </c>
      <c r="I54" s="30">
        <f t="shared" si="0"/>
        <v>0</v>
      </c>
      <c r="J54" s="30">
        <f t="shared" si="1"/>
        <v>45778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(Jul!C55*10)+(Aug!C55*9)+(Sep!C55*8)+(Oct!C55*7)+(Nov!C55*6)+(Dec!C55*5)+(Jan!C55*4)+(Feb!C55*3)+(Mar!C55*2)+(Apr!C55*1)</f>
        <v>78350</v>
      </c>
      <c r="E55" s="8"/>
      <c r="F55" s="30">
        <f>(Jul!E55*10)+(Aug!E55*9)+(Sep!E55*8)+(Oct!E55*7)+(Nov!E55*6)+(Dec!E55*5)+(Jan!E55*4)+(Feb!E55*3)+(Mar!E55*2)+(Apr!E55*1)</f>
        <v>0</v>
      </c>
      <c r="G55" s="8"/>
      <c r="H55" s="30">
        <f>Mar!H55+G55</f>
        <v>22218</v>
      </c>
      <c r="I55" s="30">
        <f t="shared" si="0"/>
        <v>0</v>
      </c>
      <c r="J55" s="30">
        <f t="shared" si="1"/>
        <v>100568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(Jul!C56*10)+(Aug!C56*9)+(Sep!C56*8)+(Oct!C56*7)+(Nov!C56*6)+(Dec!C56*5)+(Jan!C56*4)+(Feb!C56*3)+(Mar!C56*2)+(Apr!C56*1)</f>
        <v>0</v>
      </c>
      <c r="E56" s="8"/>
      <c r="F56" s="30">
        <f>(Jul!E56*10)+(Aug!E56*9)+(Sep!E56*8)+(Oct!E56*7)+(Nov!E56*6)+(Dec!E56*5)+(Jan!E56*4)+(Feb!E56*3)+(Mar!E56*2)+(Apr!E56*1)</f>
        <v>0</v>
      </c>
      <c r="G56" s="8"/>
      <c r="H56" s="30">
        <f>Mar!H56+G56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(Jul!C57*10)+(Aug!C57*9)+(Sep!C57*8)+(Oct!C57*7)+(Nov!C57*6)+(Dec!C57*5)+(Jan!C57*4)+(Feb!C57*3)+(Mar!C57*2)+(Apr!C57*1)</f>
        <v>12933</v>
      </c>
      <c r="E57" s="8"/>
      <c r="F57" s="30">
        <f>(Jul!E57*10)+(Aug!E57*9)+(Sep!E57*8)+(Oct!E57*7)+(Nov!E57*6)+(Dec!E57*5)+(Jan!E57*4)+(Feb!E57*3)+(Mar!E57*2)+(Apr!E57*1)</f>
        <v>0</v>
      </c>
      <c r="G57" s="8"/>
      <c r="H57" s="30">
        <f>Mar!H57+G57</f>
        <v>4313</v>
      </c>
      <c r="I57" s="30">
        <f t="shared" si="0"/>
        <v>0</v>
      </c>
      <c r="J57" s="30">
        <f t="shared" si="1"/>
        <v>17246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3078</v>
      </c>
      <c r="D58" s="30">
        <f>(Jul!C58*10)+(Aug!C58*9)+(Sep!C58*8)+(Oct!C58*7)+(Nov!C58*6)+(Dec!C58*5)+(Jan!C58*4)+(Feb!C58*3)+(Mar!C58*2)+(Apr!C58*1)</f>
        <v>9978</v>
      </c>
      <c r="E58" s="8"/>
      <c r="F58" s="30">
        <f>(Jul!E58*10)+(Aug!E58*9)+(Sep!E58*8)+(Oct!E58*7)+(Nov!E58*6)+(Dec!E58*5)+(Jan!E58*4)+(Feb!E58*3)+(Mar!E58*2)+(Apr!E58*1)</f>
        <v>0</v>
      </c>
      <c r="G58" s="8">
        <v>8092</v>
      </c>
      <c r="H58" s="30">
        <f>Mar!H58+G58</f>
        <v>8416</v>
      </c>
      <c r="I58" s="30">
        <f t="shared" si="0"/>
        <v>11170</v>
      </c>
      <c r="J58" s="30">
        <f t="shared" si="1"/>
        <v>18394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(Jul!C59*10)+(Aug!C59*9)+(Sep!C59*8)+(Oct!C59*7)+(Nov!C59*6)+(Dec!C59*5)+(Jan!C59*4)+(Feb!C59*3)+(Mar!C59*2)+(Apr!C59*1)</f>
        <v>0</v>
      </c>
      <c r="E59" s="8"/>
      <c r="F59" s="30">
        <f>(Jul!E59*10)+(Aug!E59*9)+(Sep!E59*8)+(Oct!E59*7)+(Nov!E59*6)+(Dec!E59*5)+(Jan!E59*4)+(Feb!E59*3)+(Mar!E59*2)+(Apr!E59*1)</f>
        <v>0</v>
      </c>
      <c r="G59" s="8"/>
      <c r="H59" s="30">
        <f>Mar!H59+G59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3342</v>
      </c>
      <c r="D60" s="30">
        <f>(Jul!C60*10)+(Aug!C60*9)+(Sep!C60*8)+(Oct!C60*7)+(Nov!C60*6)+(Dec!C60*5)+(Jan!C60*4)+(Feb!C60*3)+(Mar!C60*2)+(Apr!C60*1)</f>
        <v>326256</v>
      </c>
      <c r="E60" s="8"/>
      <c r="F60" s="30">
        <f>(Jul!E60*10)+(Aug!E60*9)+(Sep!E60*8)+(Oct!E60*7)+(Nov!E60*6)+(Dec!E60*5)+(Jan!E60*4)+(Feb!E60*3)+(Mar!E60*2)+(Apr!E60*1)</f>
        <v>10720</v>
      </c>
      <c r="G60" s="8">
        <v>35064</v>
      </c>
      <c r="H60" s="30">
        <f>Mar!H60+G60</f>
        <v>175389</v>
      </c>
      <c r="I60" s="30">
        <f t="shared" si="0"/>
        <v>38406</v>
      </c>
      <c r="J60" s="30">
        <f t="shared" si="1"/>
        <v>512365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263</v>
      </c>
      <c r="D61" s="30">
        <f>(Jul!C61*10)+(Aug!C61*9)+(Sep!C61*8)+(Oct!C61*7)+(Nov!C61*6)+(Dec!C61*5)+(Jan!C61*4)+(Feb!C61*3)+(Mar!C61*2)+(Apr!C61*1)</f>
        <v>31218</v>
      </c>
      <c r="E61" s="8"/>
      <c r="F61" s="30">
        <f>(Jul!E61*10)+(Aug!E61*9)+(Sep!E61*8)+(Oct!E61*7)+(Nov!E61*6)+(Dec!E61*5)+(Jan!E61*4)+(Feb!E61*3)+(Mar!E61*2)+(Apr!E61*1)</f>
        <v>0</v>
      </c>
      <c r="G61" s="8">
        <v>789</v>
      </c>
      <c r="H61" s="30">
        <f>Mar!H61+G61</f>
        <v>18655</v>
      </c>
      <c r="I61" s="30">
        <f t="shared" si="0"/>
        <v>1052</v>
      </c>
      <c r="J61" s="30">
        <f t="shared" si="1"/>
        <v>49873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(Jul!C62*10)+(Aug!C62*9)+(Sep!C62*8)+(Oct!C62*7)+(Nov!C62*6)+(Dec!C62*5)+(Jan!C62*4)+(Feb!C62*3)+(Mar!C62*2)+(Apr!C62*1)</f>
        <v>0</v>
      </c>
      <c r="E62" s="8"/>
      <c r="F62" s="30">
        <f>(Jul!E62*10)+(Aug!E62*9)+(Sep!E62*8)+(Oct!E62*7)+(Nov!E62*6)+(Dec!E62*5)+(Jan!E62*4)+(Feb!E62*3)+(Mar!E62*2)+(Apr!E62*1)</f>
        <v>0</v>
      </c>
      <c r="G62" s="8"/>
      <c r="H62" s="30">
        <f>Mar!H62+G62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2381</v>
      </c>
      <c r="D63" s="30">
        <f>(Jul!C63*10)+(Aug!C63*9)+(Sep!C63*8)+(Oct!C63*7)+(Nov!C63*6)+(Dec!C63*5)+(Jan!C63*4)+(Feb!C63*3)+(Mar!C63*2)+(Apr!C63*1)</f>
        <v>177740</v>
      </c>
      <c r="E63" s="8"/>
      <c r="F63" s="30">
        <f>(Jul!E63*10)+(Aug!E63*9)+(Sep!E63*8)+(Oct!E63*7)+(Nov!E63*6)+(Dec!E63*5)+(Jan!E63*4)+(Feb!E63*3)+(Mar!E63*2)+(Apr!E63*1)</f>
        <v>0</v>
      </c>
      <c r="G63" s="8">
        <v>25605</v>
      </c>
      <c r="H63" s="30">
        <f>Mar!H63+G63</f>
        <v>135353</v>
      </c>
      <c r="I63" s="30">
        <f t="shared" si="0"/>
        <v>27986</v>
      </c>
      <c r="J63" s="30">
        <f t="shared" si="1"/>
        <v>313093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(Jul!C64*10)+(Aug!C64*9)+(Sep!C64*8)+(Oct!C64*7)+(Nov!C64*6)+(Dec!C64*5)+(Jan!C64*4)+(Feb!C64*3)+(Mar!C64*2)+(Apr!C64*1)</f>
        <v>0</v>
      </c>
      <c r="E64" s="8"/>
      <c r="F64" s="30">
        <f>(Jul!E64*10)+(Aug!E64*9)+(Sep!E64*8)+(Oct!E64*7)+(Nov!E64*6)+(Dec!E64*5)+(Jan!E64*4)+(Feb!E64*3)+(Mar!E64*2)+(Apr!E64*1)</f>
        <v>0</v>
      </c>
      <c r="G64" s="8"/>
      <c r="H64" s="30">
        <f>Mar!H64+G64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(Jul!C65*10)+(Aug!C65*9)+(Sep!C65*8)+(Oct!C65*7)+(Nov!C65*6)+(Dec!C65*5)+(Jan!C65*4)+(Feb!C65*3)+(Mar!C65*2)+(Apr!C65*1)</f>
        <v>0</v>
      </c>
      <c r="E65" s="8"/>
      <c r="F65" s="30">
        <f>(Jul!E65*10)+(Aug!E65*9)+(Sep!E65*8)+(Oct!E65*7)+(Nov!E65*6)+(Dec!E65*5)+(Jan!E65*4)+(Feb!E65*3)+(Mar!E65*2)+(Apr!E65*1)</f>
        <v>0</v>
      </c>
      <c r="G65" s="8"/>
      <c r="H65" s="30">
        <f>Mar!H65+G65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(Jul!C66*10)+(Aug!C66*9)+(Sep!C66*8)+(Oct!C66*7)+(Nov!C66*6)+(Dec!C66*5)+(Jan!C66*4)+(Feb!C66*3)+(Mar!C66*2)+(Apr!C66*1)</f>
        <v>16047</v>
      </c>
      <c r="E66" s="8"/>
      <c r="F66" s="30">
        <f>(Jul!E66*10)+(Aug!E66*9)+(Sep!E66*8)+(Oct!E66*7)+(Nov!E66*6)+(Dec!E66*5)+(Jan!E66*4)+(Feb!E66*3)+(Mar!E66*2)+(Apr!E66*1)</f>
        <v>0</v>
      </c>
      <c r="G66" s="8"/>
      <c r="H66" s="30">
        <f>Mar!H66+G66</f>
        <v>2655</v>
      </c>
      <c r="I66" s="30">
        <f t="shared" si="2"/>
        <v>0</v>
      </c>
      <c r="J66" s="30">
        <f t="shared" si="3"/>
        <v>18702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(Jul!C67*10)+(Aug!C67*9)+(Sep!C67*8)+(Oct!C67*7)+(Nov!C67*6)+(Dec!C67*5)+(Jan!C67*4)+(Feb!C67*3)+(Mar!C67*2)+(Apr!C67*1)</f>
        <v>0</v>
      </c>
      <c r="E67" s="8"/>
      <c r="F67" s="30">
        <f>(Jul!E67*10)+(Aug!E67*9)+(Sep!E67*8)+(Oct!E67*7)+(Nov!E67*6)+(Dec!E67*5)+(Jan!E67*4)+(Feb!E67*3)+(Mar!E67*2)+(Apr!E67*1)</f>
        <v>0</v>
      </c>
      <c r="G67" s="8"/>
      <c r="H67" s="30">
        <f>Mar!H67+G67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(Jul!C68*10)+(Aug!C68*9)+(Sep!C68*8)+(Oct!C68*7)+(Nov!C68*6)+(Dec!C68*5)+(Jan!C68*4)+(Feb!C68*3)+(Mar!C68*2)+(Apr!C68*1)</f>
        <v>0</v>
      </c>
      <c r="E68" s="8"/>
      <c r="F68" s="30">
        <f>(Jul!E68*10)+(Aug!E68*9)+(Sep!E68*8)+(Oct!E68*7)+(Nov!E68*6)+(Dec!E68*5)+(Jan!E68*4)+(Feb!E68*3)+(Mar!E68*2)+(Apr!E68*1)</f>
        <v>0</v>
      </c>
      <c r="G68" s="8"/>
      <c r="H68" s="30">
        <f>Mar!H68+G68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(Jul!C69*10)+(Aug!C69*9)+(Sep!C69*8)+(Oct!C69*7)+(Nov!C69*6)+(Dec!C69*5)+(Jan!C69*4)+(Feb!C69*3)+(Mar!C69*2)+(Apr!C69*1)</f>
        <v>3112</v>
      </c>
      <c r="E69" s="8"/>
      <c r="F69" s="30">
        <f>(Jul!E69*10)+(Aug!E69*9)+(Sep!E69*8)+(Oct!E69*7)+(Nov!E69*6)+(Dec!E69*5)+(Jan!E69*4)+(Feb!E69*3)+(Mar!E69*2)+(Apr!E69*1)</f>
        <v>0</v>
      </c>
      <c r="G69" s="8"/>
      <c r="H69" s="30">
        <f>Mar!H69+G69</f>
        <v>9308</v>
      </c>
      <c r="I69" s="30">
        <f t="shared" si="2"/>
        <v>0</v>
      </c>
      <c r="J69" s="30">
        <f t="shared" si="3"/>
        <v>12420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1706</v>
      </c>
      <c r="D70" s="30">
        <f>(Jul!C70*10)+(Aug!C70*9)+(Sep!C70*8)+(Oct!C70*7)+(Nov!C70*6)+(Dec!C70*5)+(Jan!C70*4)+(Feb!C70*3)+(Mar!C70*2)+(Apr!C70*1)</f>
        <v>1706</v>
      </c>
      <c r="E70" s="8"/>
      <c r="F70" s="30">
        <f>(Jul!E70*10)+(Aug!E70*9)+(Sep!E70*8)+(Oct!E70*7)+(Nov!E70*6)+(Dec!E70*5)+(Jan!E70*4)+(Feb!E70*3)+(Mar!E70*2)+(Apr!E70*1)</f>
        <v>0</v>
      </c>
      <c r="G70" s="8">
        <v>0</v>
      </c>
      <c r="H70" s="30">
        <f>Mar!H70+G70</f>
        <v>0</v>
      </c>
      <c r="I70" s="30">
        <f t="shared" si="2"/>
        <v>1706</v>
      </c>
      <c r="J70" s="30">
        <f t="shared" si="3"/>
        <v>1706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(Jul!C71*10)+(Aug!C71*9)+(Sep!C71*8)+(Oct!C71*7)+(Nov!C71*6)+(Dec!C71*5)+(Jan!C71*4)+(Feb!C71*3)+(Mar!C71*2)+(Apr!C71*1)</f>
        <v>305678</v>
      </c>
      <c r="E71" s="8"/>
      <c r="F71" s="30">
        <f>(Jul!E71*10)+(Aug!E71*9)+(Sep!E71*8)+(Oct!E71*7)+(Nov!E71*6)+(Dec!E71*5)+(Jan!E71*4)+(Feb!E71*3)+(Mar!E71*2)+(Apr!E71*1)</f>
        <v>0</v>
      </c>
      <c r="G71" s="8"/>
      <c r="H71" s="30">
        <f>Mar!H71+G71</f>
        <v>30207</v>
      </c>
      <c r="I71" s="30">
        <f t="shared" si="2"/>
        <v>0</v>
      </c>
      <c r="J71" s="30">
        <f t="shared" si="3"/>
        <v>335885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6117574</v>
      </c>
      <c r="E72" s="31">
        <f t="shared" si="4"/>
        <v>0</v>
      </c>
      <c r="F72" s="31">
        <f t="shared" si="4"/>
        <v>15318</v>
      </c>
      <c r="G72" s="31">
        <f t="shared" si="4"/>
        <v>0</v>
      </c>
      <c r="H72" s="31">
        <f t="shared" si="4"/>
        <v>673367</v>
      </c>
      <c r="I72" s="31">
        <f t="shared" si="4"/>
        <v>0</v>
      </c>
      <c r="J72" s="31">
        <f t="shared" si="4"/>
        <v>6806259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29148</v>
      </c>
      <c r="D73" s="31">
        <f t="shared" si="5"/>
        <v>2696060</v>
      </c>
      <c r="E73" s="31">
        <f t="shared" si="5"/>
        <v>0</v>
      </c>
      <c r="F73" s="31">
        <f t="shared" si="5"/>
        <v>21440</v>
      </c>
      <c r="G73" s="31">
        <f t="shared" si="5"/>
        <v>159112</v>
      </c>
      <c r="H73" s="31">
        <f t="shared" si="5"/>
        <v>1009657</v>
      </c>
      <c r="I73" s="31">
        <f t="shared" si="5"/>
        <v>188260</v>
      </c>
      <c r="J73" s="31">
        <f t="shared" si="5"/>
        <v>3727157</v>
      </c>
    </row>
    <row r="74" spans="1:10" s="3" customFormat="1" ht="15.75" customHeight="1" x14ac:dyDescent="0.2">
      <c r="A74" s="17" t="s">
        <v>87</v>
      </c>
      <c r="B74" s="2"/>
      <c r="C74" s="31">
        <f>SUM(C72:C73)</f>
        <v>29148</v>
      </c>
      <c r="D74" s="31">
        <f t="shared" ref="D74:J74" si="6">SUM(D72:D73)</f>
        <v>8813634</v>
      </c>
      <c r="E74" s="31">
        <f t="shared" si="6"/>
        <v>0</v>
      </c>
      <c r="F74" s="31">
        <f t="shared" si="6"/>
        <v>36758</v>
      </c>
      <c r="G74" s="31">
        <f t="shared" si="6"/>
        <v>159112</v>
      </c>
      <c r="H74" s="31">
        <f t="shared" si="6"/>
        <v>1683024</v>
      </c>
      <c r="I74" s="31">
        <f t="shared" si="6"/>
        <v>188260</v>
      </c>
      <c r="J74" s="31">
        <f t="shared" si="6"/>
        <v>10533416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3" activePane="bottomLeft" state="frozen"/>
      <selection pane="bottomLeft" activeCell="M59" sqref="M59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1.140625" bestFit="1" customWidth="1"/>
  </cols>
  <sheetData>
    <row r="1" spans="1:12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2" s="1" customFormat="1" x14ac:dyDescent="0.2">
      <c r="A2" s="1" t="s">
        <v>137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4" t="s">
        <v>11</v>
      </c>
      <c r="E4" s="4" t="s">
        <v>107</v>
      </c>
      <c r="F4" s="34" t="s">
        <v>14</v>
      </c>
      <c r="G4" s="4" t="s">
        <v>15</v>
      </c>
      <c r="H4" s="34" t="s">
        <v>88</v>
      </c>
      <c r="I4" s="34" t="s">
        <v>108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>
        <v>4913</v>
      </c>
      <c r="D5" s="30">
        <f>(Jul!C5*11)+(Aug!C5*10)+(Sep!C5*9)+(Oct!C5*8)+(Nov!C5*7)+(Dec!C5*6)+(Jan!C5*5)+(Feb!C5*4)+(Mar!C5*3)+(Apr!C5*2)+(May!C5*1)</f>
        <v>61001</v>
      </c>
      <c r="E5" s="8"/>
      <c r="F5" s="30">
        <f>(Jul!E5*11)+(Aug!E5*10)+(Sep!E5*9)+(Oct!E5*8)+(Nov!E5*7)+(Dec!E5*6)+(Jan!E5*5)+(Feb!E5*4)+(Mar!E5*3)+(Apr!E5*2)+(May!E5*1)</f>
        <v>0</v>
      </c>
      <c r="G5" s="8">
        <v>23228</v>
      </c>
      <c r="H5" s="30">
        <f>Apr!H5+G5</f>
        <v>33271</v>
      </c>
      <c r="I5" s="30">
        <f t="shared" ref="I5:I63" si="0">C5+E5+G5</f>
        <v>28141</v>
      </c>
      <c r="J5" s="48">
        <f t="shared" ref="J5:J63" si="1">D5+F5+H5</f>
        <v>94272</v>
      </c>
      <c r="K5" s="46"/>
      <c r="L5" s="46"/>
    </row>
    <row r="6" spans="1:12" s="11" customFormat="1" ht="15.75" customHeight="1" x14ac:dyDescent="0.2">
      <c r="A6" s="9" t="s">
        <v>23</v>
      </c>
      <c r="B6" s="10" t="s">
        <v>22</v>
      </c>
      <c r="C6" s="7">
        <v>3977</v>
      </c>
      <c r="D6" s="30">
        <f>(Jul!C6*11)+(Aug!C6*10)+(Sep!C6*9)+(Oct!C6*8)+(Nov!C6*7)+(Dec!C6*6)+(Jan!C6*5)+(Feb!C6*4)+(Mar!C6*3)+(Apr!C6*2)+(May!C6*1)</f>
        <v>1395110</v>
      </c>
      <c r="E6" s="8"/>
      <c r="F6" s="30">
        <f>(Jul!E6*11)+(Aug!E6*10)+(Sep!E6*9)+(Oct!E6*8)+(Nov!E6*7)+(Dec!E6*6)+(Jan!E6*5)+(Feb!E6*4)+(Mar!E6*3)+(Apr!E6*2)+(May!E6*1)</f>
        <v>0</v>
      </c>
      <c r="G6" s="8">
        <v>13276</v>
      </c>
      <c r="H6" s="30">
        <f>Apr!H6+G6</f>
        <v>34484</v>
      </c>
      <c r="I6" s="30">
        <f t="shared" si="0"/>
        <v>17253</v>
      </c>
      <c r="J6" s="48">
        <f t="shared" si="1"/>
        <v>1429594</v>
      </c>
      <c r="K6" s="46"/>
      <c r="L6" s="46"/>
    </row>
    <row r="7" spans="1:12" s="1" customFormat="1" ht="15.75" customHeight="1" x14ac:dyDescent="0.2">
      <c r="A7" s="5" t="s">
        <v>24</v>
      </c>
      <c r="B7" s="6" t="s">
        <v>22</v>
      </c>
      <c r="C7" s="7">
        <v>264</v>
      </c>
      <c r="D7" s="30">
        <f>(Jul!C7*11)+(Aug!C7*10)+(Sep!C7*9)+(Oct!C7*8)+(Nov!C7*7)+(Dec!C7*6)+(Jan!C7*5)+(Feb!C7*4)+(Mar!C7*3)+(Apr!C7*2)+(May!C7*1)</f>
        <v>264</v>
      </c>
      <c r="E7" s="8"/>
      <c r="F7" s="30">
        <f>(Jul!E7*11)+(Aug!E7*10)+(Sep!E7*9)+(Oct!E7*8)+(Nov!E7*7)+(Dec!E7*6)+(Jan!E7*5)+(Feb!E7*4)+(Mar!E7*3)+(Apr!E7*2)+(May!E7*1)</f>
        <v>0</v>
      </c>
      <c r="G7" s="8">
        <v>260</v>
      </c>
      <c r="H7" s="30">
        <f>Apr!H7+G7</f>
        <v>260</v>
      </c>
      <c r="I7" s="30">
        <f t="shared" si="0"/>
        <v>524</v>
      </c>
      <c r="J7" s="48">
        <f t="shared" si="1"/>
        <v>524</v>
      </c>
      <c r="K7" s="46"/>
      <c r="L7" s="46"/>
    </row>
    <row r="8" spans="1:12" s="11" customFormat="1" ht="15.75" customHeight="1" x14ac:dyDescent="0.2">
      <c r="A8" s="9" t="s">
        <v>25</v>
      </c>
      <c r="B8" s="10" t="s">
        <v>22</v>
      </c>
      <c r="C8" s="7"/>
      <c r="D8" s="30">
        <f>(Jul!C8*11)+(Aug!C8*10)+(Sep!C8*9)+(Oct!C8*8)+(Nov!C8*7)+(Dec!C8*6)+(Jan!C8*5)+(Feb!C8*4)+(Mar!C8*3)+(Apr!C8*2)+(May!C8*1)</f>
        <v>0</v>
      </c>
      <c r="E8" s="8"/>
      <c r="F8" s="30">
        <f>(Jul!E8*11)+(Aug!E8*10)+(Sep!E8*9)+(Oct!E8*8)+(Nov!E8*7)+(Dec!E8*6)+(Jan!E8*5)+(Feb!E8*4)+(Mar!E8*3)+(Apr!E8*2)+(May!E8*1)</f>
        <v>0</v>
      </c>
      <c r="G8" s="8"/>
      <c r="H8" s="30">
        <f>Apr!H8+G8</f>
        <v>0</v>
      </c>
      <c r="I8" s="30">
        <f t="shared" si="0"/>
        <v>0</v>
      </c>
      <c r="J8" s="48">
        <f t="shared" si="1"/>
        <v>0</v>
      </c>
      <c r="K8" s="46"/>
      <c r="L8" s="46"/>
    </row>
    <row r="9" spans="1:12" s="1" customFormat="1" ht="15.75" customHeight="1" x14ac:dyDescent="0.2">
      <c r="A9" s="5" t="s">
        <v>27</v>
      </c>
      <c r="B9" s="6" t="s">
        <v>22</v>
      </c>
      <c r="C9" s="7">
        <v>1748</v>
      </c>
      <c r="D9" s="30">
        <f>(Jul!C9*11)+(Aug!C9*10)+(Sep!C9*9)+(Oct!C9*8)+(Nov!C9*7)+(Dec!C9*6)+(Jan!C9*5)+(Feb!C9*4)+(Mar!C9*3)+(Apr!C9*2)+(May!C9*1)</f>
        <v>35190</v>
      </c>
      <c r="E9" s="8"/>
      <c r="F9" s="30">
        <f>(Jul!E9*11)+(Aug!E9*10)+(Sep!E9*9)+(Oct!E9*8)+(Nov!E9*7)+(Dec!E9*6)+(Jan!E9*5)+(Feb!E9*4)+(Mar!E9*3)+(Apr!E9*2)+(May!E9*1)</f>
        <v>0</v>
      </c>
      <c r="G9" s="8">
        <v>410</v>
      </c>
      <c r="H9" s="30">
        <f>Apr!H9+G9</f>
        <v>56860</v>
      </c>
      <c r="I9" s="30">
        <f t="shared" si="0"/>
        <v>2158</v>
      </c>
      <c r="J9" s="48">
        <f t="shared" si="1"/>
        <v>92050</v>
      </c>
      <c r="K9" s="46"/>
      <c r="L9" s="46"/>
    </row>
    <row r="10" spans="1:12" s="1" customFormat="1" ht="15.75" customHeight="1" x14ac:dyDescent="0.2">
      <c r="A10" s="5" t="s">
        <v>30</v>
      </c>
      <c r="B10" s="6" t="s">
        <v>22</v>
      </c>
      <c r="C10" s="7">
        <v>15407</v>
      </c>
      <c r="D10" s="30">
        <f>(Jul!C10*11)+(Aug!C10*10)+(Sep!C10*9)+(Oct!C10*8)+(Nov!C10*7)+(Dec!C10*6)+(Jan!C10*5)+(Feb!C10*4)+(Mar!C10*3)+(Apr!C10*2)+(May!C10*1)</f>
        <v>2355290</v>
      </c>
      <c r="E10" s="8">
        <v>407</v>
      </c>
      <c r="F10" s="30">
        <f>(Jul!E10*11)+(Aug!E10*10)+(Sep!E10*9)+(Oct!E10*8)+(Nov!E10*7)+(Dec!E10*6)+(Jan!E10*5)+(Feb!E10*4)+(Mar!E10*3)+(Apr!E10*2)+(May!E10*1)</f>
        <v>4384</v>
      </c>
      <c r="G10" s="8">
        <v>110966</v>
      </c>
      <c r="H10" s="30">
        <f>Apr!H10+G10</f>
        <v>330629</v>
      </c>
      <c r="I10" s="30">
        <f t="shared" si="0"/>
        <v>126780</v>
      </c>
      <c r="J10" s="48">
        <f t="shared" si="1"/>
        <v>2690303</v>
      </c>
      <c r="K10" s="46"/>
      <c r="L10" s="46"/>
    </row>
    <row r="11" spans="1:12" s="1" customFormat="1" ht="15.75" customHeight="1" x14ac:dyDescent="0.2">
      <c r="A11" s="5" t="s">
        <v>31</v>
      </c>
      <c r="B11" s="6" t="s">
        <v>22</v>
      </c>
      <c r="C11" s="7">
        <v>264</v>
      </c>
      <c r="D11" s="30">
        <f>(Jul!C11*11)+(Aug!C11*10)+(Sep!C11*9)+(Oct!C11*8)+(Nov!C11*7)+(Dec!C11*6)+(Jan!C11*5)+(Feb!C11*4)+(Mar!C11*3)+(Apr!C11*2)+(May!C11*1)</f>
        <v>264</v>
      </c>
      <c r="E11" s="8"/>
      <c r="F11" s="30">
        <f>(Jul!E11*11)+(Aug!E11*10)+(Sep!E11*9)+(Oct!E11*8)+(Nov!E11*7)+(Dec!E11*6)+(Jan!E11*5)+(Feb!E11*4)+(Mar!E11*3)+(Apr!E11*2)+(May!E11*1)</f>
        <v>0</v>
      </c>
      <c r="G11" s="8">
        <v>1320</v>
      </c>
      <c r="H11" s="30">
        <f>Apr!H11+G11</f>
        <v>1320</v>
      </c>
      <c r="I11" s="30">
        <f t="shared" si="0"/>
        <v>1584</v>
      </c>
      <c r="J11" s="48">
        <f t="shared" si="1"/>
        <v>1584</v>
      </c>
      <c r="K11" s="46"/>
      <c r="L11" s="46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0">
        <f>(Jul!C12*11)+(Aug!C12*10)+(Sep!C12*9)+(Oct!C12*8)+(Nov!C12*7)+(Dec!C12*6)+(Jan!C12*5)+(Feb!C12*4)+(Mar!C12*3)+(Apr!C12*2)+(May!C12*1)</f>
        <v>27246</v>
      </c>
      <c r="E12" s="8"/>
      <c r="F12" s="30">
        <f>(Jul!E12*11)+(Aug!E12*10)+(Sep!E12*9)+(Oct!E12*8)+(Nov!E12*7)+(Dec!E12*6)+(Jan!E12*5)+(Feb!E12*4)+(Mar!E12*3)+(Apr!E12*2)+(May!E12*1)</f>
        <v>0</v>
      </c>
      <c r="G12" s="8"/>
      <c r="H12" s="30">
        <f>Apr!H12+G12</f>
        <v>24810</v>
      </c>
      <c r="I12" s="30">
        <f t="shared" si="0"/>
        <v>0</v>
      </c>
      <c r="J12" s="48">
        <f t="shared" si="1"/>
        <v>52056</v>
      </c>
      <c r="K12" s="46"/>
      <c r="L12" s="46"/>
    </row>
    <row r="13" spans="1:12" s="1" customFormat="1" ht="15.75" customHeight="1" x14ac:dyDescent="0.2">
      <c r="A13" s="5" t="s">
        <v>37</v>
      </c>
      <c r="B13" s="6" t="s">
        <v>22</v>
      </c>
      <c r="C13" s="7">
        <v>1590</v>
      </c>
      <c r="D13" s="30">
        <f>(Jul!C13*11)+(Aug!C13*10)+(Sep!C13*9)+(Oct!C13*8)+(Nov!C13*7)+(Dec!C13*6)+(Jan!C13*5)+(Feb!C13*4)+(Mar!C13*3)+(Apr!C13*2)+(May!C13*1)</f>
        <v>1590</v>
      </c>
      <c r="E13" s="8"/>
      <c r="F13" s="30">
        <f>(Jul!E13*11)+(Aug!E13*10)+(Sep!E13*9)+(Oct!E13*8)+(Nov!E13*7)+(Dec!E13*6)+(Jan!E13*5)+(Feb!E13*4)+(Mar!E13*3)+(Apr!E13*2)+(May!E13*1)</f>
        <v>0</v>
      </c>
      <c r="G13" s="8">
        <v>1784</v>
      </c>
      <c r="H13" s="30">
        <f>Apr!H13+G13</f>
        <v>1784</v>
      </c>
      <c r="I13" s="30">
        <f t="shared" si="0"/>
        <v>3374</v>
      </c>
      <c r="J13" s="48">
        <f t="shared" si="1"/>
        <v>3374</v>
      </c>
      <c r="K13" s="46"/>
      <c r="L13" s="46"/>
    </row>
    <row r="14" spans="1:12" s="1" customFormat="1" ht="15.75" customHeight="1" x14ac:dyDescent="0.2">
      <c r="A14" s="5" t="s">
        <v>40</v>
      </c>
      <c r="B14" s="6" t="s">
        <v>22</v>
      </c>
      <c r="C14" s="7">
        <v>2094</v>
      </c>
      <c r="D14" s="30">
        <f>(Jul!C14*11)+(Aug!C14*10)+(Sep!C14*9)+(Oct!C14*8)+(Nov!C14*7)+(Dec!C14*6)+(Jan!C14*5)+(Feb!C14*4)+(Mar!C14*3)+(Apr!C14*2)+(May!C14*1)</f>
        <v>12748</v>
      </c>
      <c r="E14" s="8"/>
      <c r="F14" s="30">
        <f>(Jul!E14*11)+(Aug!E14*10)+(Sep!E14*9)+(Oct!E14*8)+(Nov!E14*7)+(Dec!E14*6)+(Jan!E14*5)+(Feb!E14*4)+(Mar!E14*3)+(Apr!E14*2)+(May!E14*1)</f>
        <v>0</v>
      </c>
      <c r="G14" s="8">
        <v>6138</v>
      </c>
      <c r="H14" s="30">
        <f>Apr!H14+G14</f>
        <v>7713</v>
      </c>
      <c r="I14" s="30">
        <f t="shared" si="0"/>
        <v>8232</v>
      </c>
      <c r="J14" s="48">
        <f t="shared" si="1"/>
        <v>20461</v>
      </c>
      <c r="K14" s="46"/>
      <c r="L14" s="46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0">
        <f>(Jul!C15*11)+(Aug!C15*10)+(Sep!C15*9)+(Oct!C15*8)+(Nov!C15*7)+(Dec!C15*6)+(Jan!C15*5)+(Feb!C15*4)+(Mar!C15*3)+(Apr!C15*2)+(May!C15*1)</f>
        <v>0</v>
      </c>
      <c r="E15" s="8"/>
      <c r="F15" s="30">
        <f>(Jul!E15*11)+(Aug!E15*10)+(Sep!E15*9)+(Oct!E15*8)+(Nov!E15*7)+(Dec!E15*6)+(Jan!E15*5)+(Feb!E15*4)+(Mar!E15*3)+(Apr!E15*2)+(May!E15*1)</f>
        <v>0</v>
      </c>
      <c r="G15" s="8"/>
      <c r="H15" s="30">
        <f>Apr!H15+G15</f>
        <v>0</v>
      </c>
      <c r="I15" s="30">
        <f t="shared" si="0"/>
        <v>0</v>
      </c>
      <c r="J15" s="48">
        <f t="shared" si="1"/>
        <v>0</v>
      </c>
      <c r="K15" s="46"/>
      <c r="L15" s="46"/>
    </row>
    <row r="16" spans="1:12" s="1" customFormat="1" ht="15.75" customHeight="1" x14ac:dyDescent="0.2">
      <c r="A16" s="5" t="s">
        <v>45</v>
      </c>
      <c r="B16" s="6" t="s">
        <v>22</v>
      </c>
      <c r="C16" s="7">
        <v>13048</v>
      </c>
      <c r="D16" s="30">
        <f>(Jul!C16*11)+(Aug!C16*10)+(Sep!C16*9)+(Oct!C16*8)+(Nov!C16*7)+(Dec!C16*6)+(Jan!C16*5)+(Feb!C16*4)+(Mar!C16*3)+(Apr!C16*2)+(May!C16*1)</f>
        <v>2724471</v>
      </c>
      <c r="E16" s="8"/>
      <c r="F16" s="30">
        <f>(Jul!E16*11)+(Aug!E16*10)+(Sep!E16*9)+(Oct!E16*8)+(Nov!E16*7)+(Dec!E16*6)+(Jan!E16*5)+(Feb!E16*4)+(Mar!E16*3)+(Apr!E16*2)+(May!E16*1)</f>
        <v>8576</v>
      </c>
      <c r="G16" s="8">
        <v>68500</v>
      </c>
      <c r="H16" s="30">
        <f>Apr!H16+G16</f>
        <v>366722</v>
      </c>
      <c r="I16" s="30">
        <f t="shared" si="0"/>
        <v>81548</v>
      </c>
      <c r="J16" s="48">
        <f t="shared" si="1"/>
        <v>3099769</v>
      </c>
      <c r="K16" s="46"/>
      <c r="L16" s="46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0">
        <f>(Jul!C17*11)+(Aug!C17*10)+(Sep!C17*9)+(Oct!C17*8)+(Nov!C17*7)+(Dec!C17*6)+(Jan!C17*5)+(Feb!C17*4)+(Mar!C17*3)+(Apr!C17*2)+(May!C17*1)</f>
        <v>0</v>
      </c>
      <c r="E17" s="8"/>
      <c r="F17" s="30">
        <f>(Jul!E17*11)+(Aug!E17*10)+(Sep!E17*9)+(Oct!E17*8)+(Nov!E17*7)+(Dec!E17*6)+(Jan!E17*5)+(Feb!E17*4)+(Mar!E17*3)+(Apr!E17*2)+(May!E17*1)</f>
        <v>0</v>
      </c>
      <c r="G17" s="8"/>
      <c r="H17" s="30">
        <f>Apr!H17+G17</f>
        <v>0</v>
      </c>
      <c r="I17" s="30">
        <f t="shared" si="0"/>
        <v>0</v>
      </c>
      <c r="J17" s="48">
        <f t="shared" si="1"/>
        <v>0</v>
      </c>
      <c r="K17" s="46"/>
      <c r="L17" s="46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0">
        <f>(Jul!C18*11)+(Aug!C18*10)+(Sep!C18*9)+(Oct!C18*8)+(Nov!C18*7)+(Dec!C18*6)+(Jan!C18*5)+(Feb!C18*4)+(Mar!C18*3)+(Apr!C18*2)+(May!C18*1)</f>
        <v>0</v>
      </c>
      <c r="E18" s="8"/>
      <c r="F18" s="30">
        <f>(Jul!E18*11)+(Aug!E18*10)+(Sep!E18*9)+(Oct!E18*8)+(Nov!E18*7)+(Dec!E18*6)+(Jan!E18*5)+(Feb!E18*4)+(Mar!E18*3)+(Apr!E18*2)+(May!E18*1)</f>
        <v>0</v>
      </c>
      <c r="G18" s="8"/>
      <c r="H18" s="30">
        <f>Apr!H18+G18</f>
        <v>0</v>
      </c>
      <c r="I18" s="30">
        <f t="shared" si="0"/>
        <v>0</v>
      </c>
      <c r="J18" s="48">
        <f t="shared" si="1"/>
        <v>0</v>
      </c>
      <c r="K18" s="46"/>
      <c r="L18" s="46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0">
        <f>(Jul!C19*11)+(Aug!C19*10)+(Sep!C19*9)+(Oct!C19*8)+(Nov!C19*7)+(Dec!C19*6)+(Jan!C19*5)+(Feb!C19*4)+(Mar!C19*3)+(Apr!C19*2)+(May!C19*1)</f>
        <v>0</v>
      </c>
      <c r="E19" s="8"/>
      <c r="F19" s="30">
        <f>(Jul!E19*11)+(Aug!E19*10)+(Sep!E19*9)+(Oct!E19*8)+(Nov!E19*7)+(Dec!E19*6)+(Jan!E19*5)+(Feb!E19*4)+(Mar!E19*3)+(Apr!E19*2)+(May!E19*1)</f>
        <v>0</v>
      </c>
      <c r="G19" s="8"/>
      <c r="H19" s="30">
        <f>Apr!H19+G19</f>
        <v>0</v>
      </c>
      <c r="I19" s="30">
        <f t="shared" si="0"/>
        <v>0</v>
      </c>
      <c r="J19" s="48">
        <f t="shared" si="1"/>
        <v>0</v>
      </c>
      <c r="K19" s="46"/>
      <c r="L19" s="46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0">
        <f>(Jul!C20*11)+(Aug!C20*10)+(Sep!C20*9)+(Oct!C20*8)+(Nov!C20*7)+(Dec!C20*6)+(Jan!C20*5)+(Feb!C20*4)+(Mar!C20*3)+(Apr!C20*2)+(May!C20*1)</f>
        <v>0</v>
      </c>
      <c r="E20" s="8"/>
      <c r="F20" s="30">
        <f>(Jul!E20*11)+(Aug!E20*10)+(Sep!E20*9)+(Oct!E20*8)+(Nov!E20*7)+(Dec!E20*6)+(Jan!E20*5)+(Feb!E20*4)+(Mar!E20*3)+(Apr!E20*2)+(May!E20*1)</f>
        <v>0</v>
      </c>
      <c r="G20" s="8"/>
      <c r="H20" s="30">
        <f>Apr!H20+G20</f>
        <v>0</v>
      </c>
      <c r="I20" s="30">
        <f t="shared" si="0"/>
        <v>0</v>
      </c>
      <c r="J20" s="48">
        <f t="shared" si="1"/>
        <v>0</v>
      </c>
      <c r="K20" s="46"/>
      <c r="L20" s="46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0">
        <f>(Jul!C21*11)+(Aug!C21*10)+(Sep!C21*9)+(Oct!C21*8)+(Nov!C21*7)+(Dec!C21*6)+(Jan!C21*5)+(Feb!C21*4)+(Mar!C21*3)+(Apr!C21*2)+(May!C21*1)</f>
        <v>0</v>
      </c>
      <c r="E21" s="8"/>
      <c r="F21" s="30">
        <f>(Jul!E21*11)+(Aug!E21*10)+(Sep!E21*9)+(Oct!E21*8)+(Nov!E21*7)+(Dec!E21*6)+(Jan!E21*5)+(Feb!E21*4)+(Mar!E21*3)+(Apr!E21*2)+(May!E21*1)</f>
        <v>0</v>
      </c>
      <c r="G21" s="8"/>
      <c r="H21" s="30">
        <f>Apr!H21+G21</f>
        <v>0</v>
      </c>
      <c r="I21" s="30">
        <f t="shared" si="0"/>
        <v>0</v>
      </c>
      <c r="J21" s="48">
        <f t="shared" si="1"/>
        <v>0</v>
      </c>
      <c r="K21" s="46"/>
      <c r="L21" s="46"/>
    </row>
    <row r="22" spans="1:12" s="1" customFormat="1" ht="15.75" customHeight="1" x14ac:dyDescent="0.2">
      <c r="A22" s="5" t="s">
        <v>51</v>
      </c>
      <c r="B22" s="6" t="s">
        <v>22</v>
      </c>
      <c r="C22" s="7">
        <v>2257</v>
      </c>
      <c r="D22" s="30">
        <f>(Jul!C22*11)+(Aug!C22*10)+(Sep!C22*9)+(Oct!C22*8)+(Nov!C22*7)+(Dec!C22*6)+(Jan!C22*5)+(Feb!C22*4)+(Mar!C22*3)+(Apr!C22*2)+(May!C22*1)</f>
        <v>2257</v>
      </c>
      <c r="E22" s="8"/>
      <c r="F22" s="30">
        <f>(Jul!E22*11)+(Aug!E22*10)+(Sep!E22*9)+(Oct!E22*8)+(Nov!E22*7)+(Dec!E22*6)+(Jan!E22*5)+(Feb!E22*4)+(Mar!E22*3)+(Apr!E22*2)+(May!E22*1)</f>
        <v>0</v>
      </c>
      <c r="G22" s="8">
        <v>33727</v>
      </c>
      <c r="H22" s="30">
        <f>Apr!H22+G22</f>
        <v>33727</v>
      </c>
      <c r="I22" s="30">
        <f t="shared" si="0"/>
        <v>35984</v>
      </c>
      <c r="J22" s="48">
        <f t="shared" si="1"/>
        <v>35984</v>
      </c>
      <c r="K22" s="46"/>
      <c r="L22" s="46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0">
        <f>(Jul!C23*11)+(Aug!C23*10)+(Sep!C23*9)+(Oct!C23*8)+(Nov!C23*7)+(Dec!C23*6)+(Jan!C23*5)+(Feb!C23*4)+(Mar!C23*3)+(Apr!C23*2)+(May!C23*1)</f>
        <v>0</v>
      </c>
      <c r="E23" s="8"/>
      <c r="F23" s="30">
        <f>(Jul!E23*11)+(Aug!E23*10)+(Sep!E23*9)+(Oct!E23*8)+(Nov!E23*7)+(Dec!E23*6)+(Jan!E23*5)+(Feb!E23*4)+(Mar!E23*3)+(Apr!E23*2)+(May!E23*1)</f>
        <v>0</v>
      </c>
      <c r="G23" s="8"/>
      <c r="H23" s="30">
        <f>Apr!H23+G23</f>
        <v>0</v>
      </c>
      <c r="I23" s="30">
        <f t="shared" si="0"/>
        <v>0</v>
      </c>
      <c r="J23" s="48">
        <f t="shared" si="1"/>
        <v>0</v>
      </c>
      <c r="K23" s="46"/>
      <c r="L23" s="46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0">
        <f>(Jul!C24*11)+(Aug!C24*10)+(Sep!C24*9)+(Oct!C24*8)+(Nov!C24*7)+(Dec!C24*6)+(Jan!C24*5)+(Feb!C24*4)+(Mar!C24*3)+(Apr!C24*2)+(May!C24*1)</f>
        <v>11896</v>
      </c>
      <c r="E24" s="8"/>
      <c r="F24" s="30">
        <f>(Jul!E24*11)+(Aug!E24*10)+(Sep!E24*9)+(Oct!E24*8)+(Nov!E24*7)+(Dec!E24*6)+(Jan!E24*5)+(Feb!E24*4)+(Mar!E24*3)+(Apr!E24*2)+(May!E24*1)</f>
        <v>5048</v>
      </c>
      <c r="G24" s="8"/>
      <c r="H24" s="30">
        <f>Apr!H24+G24</f>
        <v>4444</v>
      </c>
      <c r="I24" s="30">
        <f t="shared" si="0"/>
        <v>0</v>
      </c>
      <c r="J24" s="48">
        <f t="shared" si="1"/>
        <v>21388</v>
      </c>
      <c r="K24" s="46"/>
      <c r="L24" s="46"/>
    </row>
    <row r="25" spans="1:12" s="1" customFormat="1" ht="15.75" customHeight="1" x14ac:dyDescent="0.2">
      <c r="A25" s="5" t="s">
        <v>62</v>
      </c>
      <c r="B25" s="6" t="s">
        <v>22</v>
      </c>
      <c r="C25" s="7">
        <v>1711</v>
      </c>
      <c r="D25" s="30">
        <f>(Jul!C25*11)+(Aug!C25*10)+(Sep!C25*9)+(Oct!C25*8)+(Nov!C25*7)+(Dec!C25*6)+(Jan!C25*5)+(Feb!C25*4)+(Mar!C25*3)+(Apr!C25*2)+(May!C25*1)</f>
        <v>15051</v>
      </c>
      <c r="E25" s="8"/>
      <c r="F25" s="30">
        <f>(Jul!E25*11)+(Aug!E25*10)+(Sep!E25*9)+(Oct!E25*8)+(Nov!E25*7)+(Dec!E25*6)+(Jan!E25*5)+(Feb!E25*4)+(Mar!E25*3)+(Apr!E25*2)+(May!E25*1)</f>
        <v>0</v>
      </c>
      <c r="G25" s="8">
        <v>6459</v>
      </c>
      <c r="H25" s="30">
        <f>Apr!H25+G25</f>
        <v>29565</v>
      </c>
      <c r="I25" s="30">
        <f t="shared" si="0"/>
        <v>8170</v>
      </c>
      <c r="J25" s="48">
        <f t="shared" si="1"/>
        <v>44616</v>
      </c>
      <c r="K25" s="46"/>
      <c r="L25" s="46"/>
    </row>
    <row r="26" spans="1:12" s="1" customFormat="1" ht="15.75" customHeight="1" x14ac:dyDescent="0.2">
      <c r="A26" s="5" t="s">
        <v>63</v>
      </c>
      <c r="B26" s="6" t="s">
        <v>22</v>
      </c>
      <c r="C26" s="7">
        <v>264</v>
      </c>
      <c r="D26" s="30">
        <f>(Jul!C26*11)+(Aug!C26*10)+(Sep!C26*9)+(Oct!C26*8)+(Nov!C26*7)+(Dec!C26*6)+(Jan!C26*5)+(Feb!C26*4)+(Mar!C26*3)+(Apr!C26*2)+(May!C26*1)</f>
        <v>40048</v>
      </c>
      <c r="E26" s="8"/>
      <c r="F26" s="30">
        <f>(Jul!E26*11)+(Aug!E26*10)+(Sep!E26*9)+(Oct!E26*8)+(Nov!E26*7)+(Dec!E26*6)+(Jan!E26*5)+(Feb!E26*4)+(Mar!E26*3)+(Apr!E26*2)+(May!E26*1)</f>
        <v>0</v>
      </c>
      <c r="G26" s="8">
        <v>0</v>
      </c>
      <c r="H26" s="30">
        <f>Apr!H26+G26</f>
        <v>6479</v>
      </c>
      <c r="I26" s="30">
        <f t="shared" si="0"/>
        <v>264</v>
      </c>
      <c r="J26" s="48">
        <f t="shared" si="1"/>
        <v>46527</v>
      </c>
      <c r="K26" s="46"/>
      <c r="L26" s="46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0">
        <f>(Jul!C27*11)+(Aug!C27*10)+(Sep!C27*9)+(Oct!C27*8)+(Nov!C27*7)+(Dec!C27*6)+(Jan!C27*5)+(Feb!C27*4)+(Mar!C27*3)+(Apr!C27*2)+(May!C27*1)</f>
        <v>0</v>
      </c>
      <c r="E27" s="8"/>
      <c r="F27" s="30">
        <f>(Jul!E27*11)+(Aug!E27*10)+(Sep!E27*9)+(Oct!E27*8)+(Nov!E27*7)+(Dec!E27*6)+(Jan!E27*5)+(Feb!E27*4)+(Mar!E27*3)+(Apr!E27*2)+(May!E27*1)</f>
        <v>0</v>
      </c>
      <c r="G27" s="8"/>
      <c r="H27" s="30">
        <f>Apr!H27+G27</f>
        <v>0</v>
      </c>
      <c r="I27" s="30">
        <f t="shared" si="0"/>
        <v>0</v>
      </c>
      <c r="J27" s="48">
        <f t="shared" si="1"/>
        <v>0</v>
      </c>
      <c r="K27" s="46"/>
      <c r="L27" s="46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0">
        <f>(Jul!C28*11)+(Aug!C28*10)+(Sep!C28*9)+(Oct!C28*8)+(Nov!C28*7)+(Dec!C28*6)+(Jan!C28*5)+(Feb!C28*4)+(Mar!C28*3)+(Apr!C28*2)+(May!C28*1)</f>
        <v>6372</v>
      </c>
      <c r="E28" s="8"/>
      <c r="F28" s="30">
        <f>(Jul!E28*11)+(Aug!E28*10)+(Sep!E28*9)+(Oct!E28*8)+(Nov!E28*7)+(Dec!E28*6)+(Jan!E28*5)+(Feb!E28*4)+(Mar!E28*3)+(Apr!E28*2)+(May!E28*1)</f>
        <v>0</v>
      </c>
      <c r="G28" s="8"/>
      <c r="H28" s="30">
        <f>Apr!H28+G28</f>
        <v>3803</v>
      </c>
      <c r="I28" s="30">
        <f t="shared" si="0"/>
        <v>0</v>
      </c>
      <c r="J28" s="48">
        <f t="shared" si="1"/>
        <v>10175</v>
      </c>
      <c r="K28" s="46"/>
      <c r="L28" s="46"/>
    </row>
    <row r="29" spans="1:12" s="1" customFormat="1" ht="15.75" customHeight="1" x14ac:dyDescent="0.2">
      <c r="A29" s="5" t="s">
        <v>81</v>
      </c>
      <c r="B29" s="6" t="s">
        <v>22</v>
      </c>
      <c r="C29" s="7">
        <v>3024</v>
      </c>
      <c r="D29" s="30">
        <f>(Jul!C29*11)+(Aug!C29*10)+(Sep!C29*9)+(Oct!C29*8)+(Nov!C29*7)+(Dec!C29*6)+(Jan!C29*5)+(Feb!C29*4)+(Mar!C29*3)+(Apr!C29*2)+(May!C29*1)</f>
        <v>4088</v>
      </c>
      <c r="E29" s="8"/>
      <c r="F29" s="30">
        <f>(Jul!E29*11)+(Aug!E29*10)+(Sep!E29*9)+(Oct!E29*8)+(Nov!E29*7)+(Dec!E29*6)+(Jan!E29*5)+(Feb!E29*4)+(Mar!E29*3)+(Apr!E29*2)+(May!E29*1)</f>
        <v>0</v>
      </c>
      <c r="G29" s="8">
        <v>7059</v>
      </c>
      <c r="H29" s="30">
        <f>Apr!H29+G29</f>
        <v>7059</v>
      </c>
      <c r="I29" s="30">
        <f t="shared" si="0"/>
        <v>10083</v>
      </c>
      <c r="J29" s="48">
        <f t="shared" si="1"/>
        <v>11147</v>
      </c>
      <c r="K29" s="46"/>
      <c r="L29" s="46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0">
        <f>(Jul!C30*11)+(Aug!C30*10)+(Sep!C30*9)+(Oct!C30*8)+(Nov!C30*7)+(Dec!C30*6)+(Jan!C30*5)+(Feb!C30*4)+(Mar!C30*3)+(Apr!C30*2)+(May!C30*1)</f>
        <v>0</v>
      </c>
      <c r="E30" s="8"/>
      <c r="F30" s="30">
        <f>(Jul!E30*11)+(Aug!E30*10)+(Sep!E30*9)+(Oct!E30*8)+(Nov!E30*7)+(Dec!E30*6)+(Jan!E30*5)+(Feb!E30*4)+(Mar!E30*3)+(Apr!E30*2)+(May!E30*1)</f>
        <v>0</v>
      </c>
      <c r="G30" s="8"/>
      <c r="H30" s="30">
        <f>Apr!H30+G30</f>
        <v>0</v>
      </c>
      <c r="I30" s="30">
        <f t="shared" si="0"/>
        <v>0</v>
      </c>
      <c r="J30" s="48">
        <f t="shared" si="1"/>
        <v>0</v>
      </c>
      <c r="K30" s="46"/>
      <c r="L30" s="46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30">
        <f>(Jul!C31*11)+(Aug!C31*10)+(Sep!C31*9)+(Oct!C31*8)+(Nov!C31*7)+(Dec!C31*6)+(Jan!C31*5)+(Feb!C31*4)+(Mar!C31*3)+(Apr!C31*2)+(May!C31*1)</f>
        <v>465970</v>
      </c>
      <c r="E31" s="8"/>
      <c r="F31" s="30">
        <f>(Jul!E31*11)+(Aug!E31*10)+(Sep!E31*9)+(Oct!E31*8)+(Nov!E31*7)+(Dec!E31*6)+(Jan!E31*5)+(Feb!E31*4)+(Mar!E31*3)+(Apr!E31*2)+(May!E31*1)</f>
        <v>0</v>
      </c>
      <c r="G31" s="8"/>
      <c r="H31" s="30">
        <f>Apr!H31+G31</f>
        <v>3564</v>
      </c>
      <c r="I31" s="30">
        <f t="shared" si="0"/>
        <v>0</v>
      </c>
      <c r="J31" s="48">
        <f t="shared" si="1"/>
        <v>469534</v>
      </c>
      <c r="K31" s="46"/>
      <c r="L31" s="46"/>
    </row>
    <row r="32" spans="1:12" s="1" customFormat="1" ht="15.75" customHeight="1" x14ac:dyDescent="0.2">
      <c r="A32" s="5" t="s">
        <v>19</v>
      </c>
      <c r="B32" s="6" t="s">
        <v>20</v>
      </c>
      <c r="C32" s="7">
        <v>2915</v>
      </c>
      <c r="D32" s="30">
        <f>(Jul!C32*11)+(Aug!C32*10)+(Sep!C32*9)+(Oct!C32*8)+(Nov!C32*7)+(Dec!C32*6)+(Jan!C32*5)+(Feb!C32*4)+(Mar!C32*3)+(Apr!C32*2)+(May!C32*1)</f>
        <v>2915</v>
      </c>
      <c r="E32" s="8"/>
      <c r="F32" s="30">
        <f>(Jul!E32*11)+(Aug!E32*10)+(Sep!E32*9)+(Oct!E32*8)+(Nov!E32*7)+(Dec!E32*6)+(Jan!E32*5)+(Feb!E32*4)+(Mar!E32*3)+(Apr!E32*2)+(May!E32*1)</f>
        <v>0</v>
      </c>
      <c r="G32" s="8">
        <v>0</v>
      </c>
      <c r="H32" s="30">
        <f>Apr!H32+G32</f>
        <v>0</v>
      </c>
      <c r="I32" s="30">
        <f t="shared" si="0"/>
        <v>2915</v>
      </c>
      <c r="J32" s="48">
        <f t="shared" si="1"/>
        <v>2915</v>
      </c>
      <c r="K32" s="46"/>
      <c r="L32" s="46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0">
        <f>(Jul!C33*11)+(Aug!C33*10)+(Sep!C33*9)+(Oct!C33*8)+(Nov!C33*7)+(Dec!C33*6)+(Jan!C33*5)+(Feb!C33*4)+(Mar!C33*3)+(Apr!C33*2)+(May!C33*1)</f>
        <v>198712</v>
      </c>
      <c r="E33" s="8"/>
      <c r="F33" s="30">
        <f>(Jul!E33*11)+(Aug!E33*10)+(Sep!E33*9)+(Oct!E33*8)+(Nov!E33*7)+(Dec!E33*6)+(Jan!E33*5)+(Feb!E33*4)+(Mar!E33*3)+(Apr!E33*2)+(May!E33*1)</f>
        <v>0</v>
      </c>
      <c r="G33" s="8"/>
      <c r="H33" s="30">
        <f>Apr!H33+G33</f>
        <v>86116</v>
      </c>
      <c r="I33" s="30">
        <f t="shared" si="0"/>
        <v>0</v>
      </c>
      <c r="J33" s="48">
        <f t="shared" si="1"/>
        <v>284828</v>
      </c>
      <c r="K33" s="46"/>
      <c r="L33" s="46"/>
    </row>
    <row r="34" spans="1:12" s="1" customFormat="1" ht="15.75" customHeight="1" x14ac:dyDescent="0.2">
      <c r="A34" s="5" t="s">
        <v>28</v>
      </c>
      <c r="B34" s="6" t="s">
        <v>20</v>
      </c>
      <c r="C34" s="7">
        <v>919</v>
      </c>
      <c r="D34" s="30">
        <f>(Jul!C34*11)+(Aug!C34*10)+(Sep!C34*9)+(Oct!C34*8)+(Nov!C34*7)+(Dec!C34*6)+(Jan!C34*5)+(Feb!C34*4)+(Mar!C34*3)+(Apr!C34*2)+(May!C34*1)</f>
        <v>3037</v>
      </c>
      <c r="E34" s="8"/>
      <c r="F34" s="30">
        <f>(Jul!E34*11)+(Aug!E34*10)+(Sep!E34*9)+(Oct!E34*8)+(Nov!E34*7)+(Dec!E34*6)+(Jan!E34*5)+(Feb!E34*4)+(Mar!E34*3)+(Apr!E34*2)+(May!E34*1)</f>
        <v>0</v>
      </c>
      <c r="G34" s="8">
        <v>925</v>
      </c>
      <c r="H34" s="30">
        <f>Apr!H34+G34</f>
        <v>4628</v>
      </c>
      <c r="I34" s="30">
        <f t="shared" si="0"/>
        <v>1844</v>
      </c>
      <c r="J34" s="48">
        <f t="shared" si="1"/>
        <v>7665</v>
      </c>
      <c r="K34" s="46"/>
      <c r="L34" s="46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0">
        <f>(Jul!C35*11)+(Aug!C35*10)+(Sep!C35*9)+(Oct!C35*8)+(Nov!C35*7)+(Dec!C35*6)+(Jan!C35*5)+(Feb!C35*4)+(Mar!C35*3)+(Apr!C35*2)+(May!C35*1)</f>
        <v>12518</v>
      </c>
      <c r="E35" s="8"/>
      <c r="F35" s="30">
        <f>(Jul!E35*11)+(Aug!E35*10)+(Sep!E35*9)+(Oct!E35*8)+(Nov!E35*7)+(Dec!E35*6)+(Jan!E35*5)+(Feb!E35*4)+(Mar!E35*3)+(Apr!E35*2)+(May!E35*1)</f>
        <v>0</v>
      </c>
      <c r="G35" s="8"/>
      <c r="H35" s="30">
        <f>Apr!H35+G35</f>
        <v>11497</v>
      </c>
      <c r="I35" s="30">
        <f t="shared" si="0"/>
        <v>0</v>
      </c>
      <c r="J35" s="48">
        <f t="shared" si="1"/>
        <v>24015</v>
      </c>
      <c r="K35" s="46"/>
      <c r="L35" s="46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0">
        <f>(Jul!C36*11)+(Aug!C36*10)+(Sep!C36*9)+(Oct!C36*8)+(Nov!C36*7)+(Dec!C36*6)+(Jan!C36*5)+(Feb!C36*4)+(Mar!C36*3)+(Apr!C36*2)+(May!C36*1)</f>
        <v>0</v>
      </c>
      <c r="E36" s="8"/>
      <c r="F36" s="30">
        <f>(Jul!E36*11)+(Aug!E36*10)+(Sep!E36*9)+(Oct!E36*8)+(Nov!E36*7)+(Dec!E36*6)+(Jan!E36*5)+(Feb!E36*4)+(Mar!E36*3)+(Apr!E36*2)+(May!E36*1)</f>
        <v>0</v>
      </c>
      <c r="G36" s="8"/>
      <c r="H36" s="30">
        <f>Apr!H36+G36</f>
        <v>0</v>
      </c>
      <c r="I36" s="30">
        <f t="shared" si="0"/>
        <v>0</v>
      </c>
      <c r="J36" s="48">
        <f t="shared" si="1"/>
        <v>0</v>
      </c>
      <c r="K36" s="46"/>
      <c r="L36" s="46"/>
    </row>
    <row r="37" spans="1:12" s="1" customFormat="1" ht="15.75" customHeight="1" x14ac:dyDescent="0.2">
      <c r="A37" s="5" t="s">
        <v>33</v>
      </c>
      <c r="B37" s="6" t="s">
        <v>20</v>
      </c>
      <c r="C37" s="7">
        <v>3078</v>
      </c>
      <c r="D37" s="30">
        <f>(Jul!C37*11)+(Aug!C37*10)+(Sep!C37*9)+(Oct!C37*8)+(Nov!C37*7)+(Dec!C37*6)+(Jan!C37*5)+(Feb!C37*4)+(Mar!C37*3)+(Apr!C37*2)+(May!C37*1)</f>
        <v>29074</v>
      </c>
      <c r="E37" s="8"/>
      <c r="F37" s="30">
        <f>(Jul!E37*11)+(Aug!E37*10)+(Sep!E37*9)+(Oct!E37*8)+(Nov!E37*7)+(Dec!E37*6)+(Jan!E37*5)+(Feb!E37*4)+(Mar!E37*3)+(Apr!E37*2)+(May!E37*1)</f>
        <v>11792</v>
      </c>
      <c r="G37" s="8">
        <v>12502</v>
      </c>
      <c r="H37" s="30">
        <f>Apr!H37+G37</f>
        <v>28983</v>
      </c>
      <c r="I37" s="30">
        <f t="shared" si="0"/>
        <v>15580</v>
      </c>
      <c r="J37" s="48">
        <f t="shared" si="1"/>
        <v>69849</v>
      </c>
      <c r="K37" s="46"/>
      <c r="L37" s="46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0">
        <f>(Jul!C38*11)+(Aug!C38*10)+(Sep!C38*9)+(Oct!C38*8)+(Nov!C38*7)+(Dec!C38*6)+(Jan!C38*5)+(Feb!C38*4)+(Mar!C38*3)+(Apr!C38*2)+(May!C38*1)</f>
        <v>0</v>
      </c>
      <c r="E38" s="8"/>
      <c r="F38" s="30">
        <f>(Jul!E38*11)+(Aug!E38*10)+(Sep!E38*9)+(Oct!E38*8)+(Nov!E38*7)+(Dec!E38*6)+(Jan!E38*5)+(Feb!E38*4)+(Mar!E38*3)+(Apr!E38*2)+(May!E38*1)</f>
        <v>0</v>
      </c>
      <c r="G38" s="8"/>
      <c r="H38" s="30">
        <f>Apr!H38+G38</f>
        <v>0</v>
      </c>
      <c r="I38" s="30">
        <f t="shared" si="0"/>
        <v>0</v>
      </c>
      <c r="J38" s="48">
        <f t="shared" si="1"/>
        <v>0</v>
      </c>
      <c r="K38" s="46"/>
      <c r="L38" s="46"/>
    </row>
    <row r="39" spans="1:12" s="11" customFormat="1" ht="15.75" customHeight="1" x14ac:dyDescent="0.2">
      <c r="A39" s="9" t="s">
        <v>35</v>
      </c>
      <c r="B39" s="10" t="s">
        <v>20</v>
      </c>
      <c r="C39" s="7">
        <v>9648</v>
      </c>
      <c r="D39" s="30">
        <f>(Jul!C39*11)+(Aug!C39*10)+(Sep!C39*9)+(Oct!C39*8)+(Nov!C39*7)+(Dec!C39*6)+(Jan!C39*5)+(Feb!C39*4)+(Mar!C39*3)+(Apr!C39*2)+(May!C39*1)</f>
        <v>396697</v>
      </c>
      <c r="E39" s="8"/>
      <c r="F39" s="30">
        <f>(Jul!E39*11)+(Aug!E39*10)+(Sep!E39*9)+(Oct!E39*8)+(Nov!E39*7)+(Dec!E39*6)+(Jan!E39*5)+(Feb!E39*4)+(Mar!E39*3)+(Apr!E39*2)+(May!E39*1)</f>
        <v>0</v>
      </c>
      <c r="G39" s="8">
        <v>34903</v>
      </c>
      <c r="H39" s="30">
        <f>Apr!H39+G39</f>
        <v>161783</v>
      </c>
      <c r="I39" s="30">
        <f t="shared" si="0"/>
        <v>44551</v>
      </c>
      <c r="J39" s="48">
        <f t="shared" si="1"/>
        <v>558480</v>
      </c>
      <c r="K39" s="46"/>
      <c r="L39" s="46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0">
        <f>(Jul!C40*11)+(Aug!C40*10)+(Sep!C40*9)+(Oct!C40*8)+(Nov!C40*7)+(Dec!C40*6)+(Jan!C40*5)+(Feb!C40*4)+(Mar!C40*3)+(Apr!C40*2)+(May!C40*1)</f>
        <v>0</v>
      </c>
      <c r="E40" s="8"/>
      <c r="F40" s="30">
        <f>(Jul!E40*11)+(Aug!E40*10)+(Sep!E40*9)+(Oct!E40*8)+(Nov!E40*7)+(Dec!E40*6)+(Jan!E40*5)+(Feb!E40*4)+(Mar!E40*3)+(Apr!E40*2)+(May!E40*1)</f>
        <v>0</v>
      </c>
      <c r="G40" s="8"/>
      <c r="H40" s="30">
        <f>Apr!H40+G40</f>
        <v>0</v>
      </c>
      <c r="I40" s="30">
        <f t="shared" si="0"/>
        <v>0</v>
      </c>
      <c r="J40" s="48">
        <f t="shared" si="1"/>
        <v>0</v>
      </c>
      <c r="K40" s="46"/>
      <c r="L40" s="46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0">
        <f>(Jul!C41*11)+(Aug!C41*10)+(Sep!C41*9)+(Oct!C41*8)+(Nov!C41*7)+(Dec!C41*6)+(Jan!C41*5)+(Feb!C41*4)+(Mar!C41*3)+(Apr!C41*2)+(May!C41*1)</f>
        <v>17061</v>
      </c>
      <c r="E41" s="8"/>
      <c r="F41" s="30">
        <f>(Jul!E41*11)+(Aug!E41*10)+(Sep!E41*9)+(Oct!E41*8)+(Nov!E41*7)+(Dec!E41*6)+(Jan!E41*5)+(Feb!E41*4)+(Mar!E41*3)+(Apr!E41*2)+(May!E41*1)</f>
        <v>0</v>
      </c>
      <c r="G41" s="8"/>
      <c r="H41" s="30">
        <f>Apr!H41+G41</f>
        <v>4066</v>
      </c>
      <c r="I41" s="30">
        <f t="shared" si="0"/>
        <v>0</v>
      </c>
      <c r="J41" s="48">
        <f t="shared" si="1"/>
        <v>21127</v>
      </c>
      <c r="K41" s="46"/>
      <c r="L41" s="46"/>
    </row>
    <row r="42" spans="1:12" s="1" customFormat="1" ht="15.75" customHeight="1" x14ac:dyDescent="0.2">
      <c r="A42" s="5" t="s">
        <v>41</v>
      </c>
      <c r="B42" s="6" t="s">
        <v>20</v>
      </c>
      <c r="C42" s="7">
        <v>1676</v>
      </c>
      <c r="D42" s="30">
        <f>(Jul!C42*11)+(Aug!C42*10)+(Sep!C42*9)+(Oct!C42*8)+(Nov!C42*7)+(Dec!C42*6)+(Jan!C42*5)+(Feb!C42*4)+(Mar!C42*3)+(Apr!C42*2)+(May!C42*1)</f>
        <v>174512</v>
      </c>
      <c r="E42" s="8"/>
      <c r="F42" s="30">
        <f>(Jul!E42*11)+(Aug!E42*10)+(Sep!E42*9)+(Oct!E42*8)+(Nov!E42*7)+(Dec!E42*6)+(Jan!E42*5)+(Feb!E42*4)+(Mar!E42*3)+(Apr!E42*2)+(May!E42*1)</f>
        <v>0</v>
      </c>
      <c r="G42" s="8">
        <v>4052</v>
      </c>
      <c r="H42" s="30">
        <f>Apr!H42+G42</f>
        <v>77152</v>
      </c>
      <c r="I42" s="30">
        <f t="shared" si="0"/>
        <v>5728</v>
      </c>
      <c r="J42" s="48">
        <f t="shared" si="1"/>
        <v>251664</v>
      </c>
      <c r="K42" s="46"/>
      <c r="L42" s="46"/>
    </row>
    <row r="43" spans="1:12" s="1" customFormat="1" ht="15.75" customHeight="1" x14ac:dyDescent="0.2">
      <c r="A43" s="5" t="s">
        <v>42</v>
      </c>
      <c r="B43" s="6" t="s">
        <v>20</v>
      </c>
      <c r="C43" s="7">
        <v>0</v>
      </c>
      <c r="D43" s="30">
        <f>(Jul!C43*11)+(Aug!C43*10)+(Sep!C43*9)+(Oct!C43*8)+(Nov!C43*7)+(Dec!C43*6)+(Jan!C43*5)+(Feb!C43*4)+(Mar!C43*3)+(Apr!C43*2)+(May!C43*1)</f>
        <v>126322</v>
      </c>
      <c r="E43" s="8">
        <v>789</v>
      </c>
      <c r="F43" s="30">
        <f>(Jul!E43*11)+(Aug!E43*10)+(Sep!E43*9)+(Oct!E43*8)+(Nov!E43*7)+(Dec!E43*6)+(Jan!E43*5)+(Feb!E43*4)+(Mar!E43*3)+(Apr!E43*2)+(May!E43*1)</f>
        <v>789</v>
      </c>
      <c r="G43" s="8">
        <v>3217</v>
      </c>
      <c r="H43" s="30">
        <f>Apr!H43+G43</f>
        <v>81759</v>
      </c>
      <c r="I43" s="30">
        <f t="shared" si="0"/>
        <v>4006</v>
      </c>
      <c r="J43" s="48">
        <f t="shared" si="1"/>
        <v>208870</v>
      </c>
      <c r="K43" s="46"/>
      <c r="L43" s="46"/>
    </row>
    <row r="44" spans="1:12" s="11" customFormat="1" ht="15.75" customHeight="1" x14ac:dyDescent="0.2">
      <c r="A44" s="9" t="s">
        <v>43</v>
      </c>
      <c r="B44" s="10" t="s">
        <v>20</v>
      </c>
      <c r="C44" s="7">
        <v>2915</v>
      </c>
      <c r="D44" s="30">
        <f>(Jul!C44*11)+(Aug!C44*10)+(Sep!C44*9)+(Oct!C44*8)+(Nov!C44*7)+(Dec!C44*6)+(Jan!C44*5)+(Feb!C44*4)+(Mar!C44*3)+(Apr!C44*2)+(May!C44*1)</f>
        <v>71613</v>
      </c>
      <c r="E44" s="8"/>
      <c r="F44" s="30">
        <f>(Jul!E44*11)+(Aug!E44*10)+(Sep!E44*9)+(Oct!E44*8)+(Nov!E44*7)+(Dec!E44*6)+(Jan!E44*5)+(Feb!E44*4)+(Mar!E44*3)+(Apr!E44*2)+(May!E44*1)</f>
        <v>0</v>
      </c>
      <c r="G44" s="8">
        <v>6297</v>
      </c>
      <c r="H44" s="30">
        <f>Apr!H44+G44</f>
        <v>28139</v>
      </c>
      <c r="I44" s="30">
        <f t="shared" si="0"/>
        <v>9212</v>
      </c>
      <c r="J44" s="48">
        <f t="shared" si="1"/>
        <v>99752</v>
      </c>
      <c r="K44" s="46"/>
      <c r="L44" s="46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0">
        <f>(Jul!C45*11)+(Aug!C45*10)+(Sep!C45*9)+(Oct!C45*8)+(Nov!C45*7)+(Dec!C45*6)+(Jan!C45*5)+(Feb!C45*4)+(Mar!C45*3)+(Apr!C45*2)+(May!C45*1)</f>
        <v>0</v>
      </c>
      <c r="E45" s="8"/>
      <c r="F45" s="30">
        <f>(Jul!E45*11)+(Aug!E45*10)+(Sep!E45*9)+(Oct!E45*8)+(Nov!E45*7)+(Dec!E45*6)+(Jan!E45*5)+(Feb!E45*4)+(Mar!E45*3)+(Apr!E45*2)+(May!E45*1)</f>
        <v>0</v>
      </c>
      <c r="G45" s="8"/>
      <c r="H45" s="30">
        <f>Apr!H45+G45</f>
        <v>0</v>
      </c>
      <c r="I45" s="30">
        <f t="shared" si="0"/>
        <v>0</v>
      </c>
      <c r="J45" s="48">
        <f t="shared" si="1"/>
        <v>0</v>
      </c>
      <c r="K45" s="46"/>
      <c r="L45" s="46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0">
        <f>(Jul!C46*11)+(Aug!C46*10)+(Sep!C46*9)+(Oct!C46*8)+(Nov!C46*7)+(Dec!C46*6)+(Jan!C46*5)+(Feb!C46*4)+(Mar!C46*3)+(Apr!C46*2)+(May!C46*1)</f>
        <v>0</v>
      </c>
      <c r="E46" s="8"/>
      <c r="F46" s="30">
        <f>(Jul!E46*11)+(Aug!E46*10)+(Sep!E46*9)+(Oct!E46*8)+(Nov!E46*7)+(Dec!E46*6)+(Jan!E46*5)+(Feb!E46*4)+(Mar!E46*3)+(Apr!E46*2)+(May!E46*1)</f>
        <v>0</v>
      </c>
      <c r="G46" s="8"/>
      <c r="H46" s="30">
        <f>Apr!H46+G46</f>
        <v>0</v>
      </c>
      <c r="I46" s="30">
        <f t="shared" si="0"/>
        <v>0</v>
      </c>
      <c r="J46" s="48">
        <f t="shared" si="1"/>
        <v>0</v>
      </c>
      <c r="K46" s="46"/>
      <c r="L46" s="46"/>
    </row>
    <row r="47" spans="1:12" s="11" customFormat="1" ht="15.75" customHeight="1" x14ac:dyDescent="0.2">
      <c r="A47" s="9" t="s">
        <v>54</v>
      </c>
      <c r="B47" s="10" t="s">
        <v>20</v>
      </c>
      <c r="C47" s="7">
        <v>3958</v>
      </c>
      <c r="D47" s="30">
        <f>(Jul!C47*11)+(Aug!C47*10)+(Sep!C47*9)+(Oct!C47*8)+(Nov!C47*7)+(Dec!C47*6)+(Jan!C47*5)+(Feb!C47*4)+(Mar!C47*3)+(Apr!C47*2)+(May!C47*1)</f>
        <v>678399</v>
      </c>
      <c r="E47" s="8"/>
      <c r="F47" s="30">
        <f>(Jul!E47*11)+(Aug!E47*10)+(Sep!E47*9)+(Oct!E47*8)+(Nov!E47*7)+(Dec!E47*6)+(Jan!E47*5)+(Feb!E47*4)+(Mar!E47*3)+(Apr!E47*2)+(May!E47*1)</f>
        <v>0</v>
      </c>
      <c r="G47" s="8">
        <v>15556</v>
      </c>
      <c r="H47" s="30">
        <f>Apr!H47+G47</f>
        <v>92860</v>
      </c>
      <c r="I47" s="30">
        <f t="shared" si="0"/>
        <v>19514</v>
      </c>
      <c r="J47" s="48">
        <f t="shared" si="1"/>
        <v>771259</v>
      </c>
      <c r="K47" s="46"/>
      <c r="L47" s="46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0">
        <f>(Jul!C48*11)+(Aug!C48*10)+(Sep!C48*9)+(Oct!C48*8)+(Nov!C48*7)+(Dec!C48*6)+(Jan!C48*5)+(Feb!C48*4)+(Mar!C48*3)+(Apr!C48*2)+(May!C48*1)</f>
        <v>107132</v>
      </c>
      <c r="E48" s="8"/>
      <c r="F48" s="30">
        <f>(Jul!E48*11)+(Aug!E48*10)+(Sep!E48*9)+(Oct!E48*8)+(Nov!E48*7)+(Dec!E48*6)+(Jan!E48*5)+(Feb!E48*4)+(Mar!E48*3)+(Apr!E48*2)+(May!E48*1)</f>
        <v>0</v>
      </c>
      <c r="G48" s="8"/>
      <c r="H48" s="30">
        <f>Apr!H48+G48</f>
        <v>65961</v>
      </c>
      <c r="I48" s="30">
        <f t="shared" si="0"/>
        <v>0</v>
      </c>
      <c r="J48" s="48">
        <f t="shared" si="1"/>
        <v>173093</v>
      </c>
      <c r="K48" s="46"/>
      <c r="L48" s="46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0">
        <f>(Jul!C49*11)+(Aug!C49*10)+(Sep!C49*9)+(Oct!C49*8)+(Nov!C49*7)+(Dec!C49*6)+(Jan!C49*5)+(Feb!C49*4)+(Mar!C49*3)+(Apr!C49*2)+(May!C49*1)</f>
        <v>83356</v>
      </c>
      <c r="E49" s="8"/>
      <c r="F49" s="30">
        <f>(Jul!E49*11)+(Aug!E49*10)+(Sep!E49*9)+(Oct!E49*8)+(Nov!E49*7)+(Dec!E49*6)+(Jan!E49*5)+(Feb!E49*4)+(Mar!E49*3)+(Apr!E49*2)+(May!E49*1)</f>
        <v>0</v>
      </c>
      <c r="G49" s="8"/>
      <c r="H49" s="30">
        <f>Apr!H49+G49</f>
        <v>17408</v>
      </c>
      <c r="I49" s="30">
        <f t="shared" si="0"/>
        <v>0</v>
      </c>
      <c r="J49" s="48">
        <f t="shared" si="1"/>
        <v>100764</v>
      </c>
      <c r="K49" s="46"/>
      <c r="L49" s="46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0">
        <f>(Jul!C50*11)+(Aug!C50*10)+(Sep!C50*9)+(Oct!C50*8)+(Nov!C50*7)+(Dec!C50*6)+(Jan!C50*5)+(Feb!C50*4)+(Mar!C50*3)+(Apr!C50*2)+(May!C50*1)</f>
        <v>0</v>
      </c>
      <c r="E50" s="8"/>
      <c r="F50" s="30">
        <f>(Jul!E50*11)+(Aug!E50*10)+(Sep!E50*9)+(Oct!E50*8)+(Nov!E50*7)+(Dec!E50*6)+(Jan!E50*5)+(Feb!E50*4)+(Mar!E50*3)+(Apr!E50*2)+(May!E50*1)</f>
        <v>0</v>
      </c>
      <c r="G50" s="8"/>
      <c r="H50" s="30">
        <f>Apr!H50+G50</f>
        <v>0</v>
      </c>
      <c r="I50" s="30">
        <f t="shared" si="0"/>
        <v>0</v>
      </c>
      <c r="J50" s="48">
        <f t="shared" si="1"/>
        <v>0</v>
      </c>
      <c r="K50" s="46"/>
      <c r="L50" s="46"/>
    </row>
    <row r="51" spans="1:12" s="1" customFormat="1" ht="15.75" customHeight="1" x14ac:dyDescent="0.2">
      <c r="A51" s="5" t="s">
        <v>59</v>
      </c>
      <c r="B51" s="6" t="s">
        <v>20</v>
      </c>
      <c r="C51" s="7">
        <v>4232</v>
      </c>
      <c r="D51" s="30">
        <f>(Jul!C51*11)+(Aug!C51*10)+(Sep!C51*9)+(Oct!C51*8)+(Nov!C51*7)+(Dec!C51*6)+(Jan!C51*5)+(Feb!C51*4)+(Mar!C51*3)+(Apr!C51*2)+(May!C51*1)</f>
        <v>67122</v>
      </c>
      <c r="E51" s="8"/>
      <c r="F51" s="30">
        <f>(Jul!E51*11)+(Aug!E51*10)+(Sep!E51*9)+(Oct!E51*8)+(Nov!E51*7)+(Dec!E51*6)+(Jan!E51*5)+(Feb!E51*4)+(Mar!E51*3)+(Apr!E51*2)+(May!E51*1)</f>
        <v>0</v>
      </c>
      <c r="G51" s="8">
        <v>42288</v>
      </c>
      <c r="H51" s="30">
        <f>Apr!H51+G51</f>
        <v>55449</v>
      </c>
      <c r="I51" s="30">
        <f t="shared" si="0"/>
        <v>46520</v>
      </c>
      <c r="J51" s="48">
        <f t="shared" si="1"/>
        <v>122571</v>
      </c>
      <c r="K51" s="46"/>
      <c r="L51" s="46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0">
        <f>(Jul!C52*11)+(Aug!C52*10)+(Sep!C52*9)+(Oct!C52*8)+(Nov!C52*7)+(Dec!C52*6)+(Jan!C52*5)+(Feb!C52*4)+(Mar!C52*3)+(Apr!C52*2)+(May!C52*1)</f>
        <v>0</v>
      </c>
      <c r="E52" s="8"/>
      <c r="F52" s="30">
        <f>(Jul!E52*11)+(Aug!E52*10)+(Sep!E52*9)+(Oct!E52*8)+(Nov!E52*7)+(Dec!E52*6)+(Jan!E52*5)+(Feb!E52*4)+(Mar!E52*3)+(Apr!E52*2)+(May!E52*1)</f>
        <v>0</v>
      </c>
      <c r="G52" s="8"/>
      <c r="H52" s="30">
        <f>Apr!H52+G52</f>
        <v>0</v>
      </c>
      <c r="I52" s="30">
        <f t="shared" si="0"/>
        <v>0</v>
      </c>
      <c r="J52" s="48">
        <f t="shared" si="1"/>
        <v>0</v>
      </c>
      <c r="K52" s="46"/>
      <c r="L52" s="46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0">
        <f>(Jul!C53*11)+(Aug!C53*10)+(Sep!C53*9)+(Oct!C53*8)+(Nov!C53*7)+(Dec!C53*6)+(Jan!C53*5)+(Feb!C53*4)+(Mar!C53*3)+(Apr!C53*2)+(May!C53*1)</f>
        <v>0</v>
      </c>
      <c r="E53" s="8"/>
      <c r="F53" s="30">
        <f>(Jul!E53*11)+(Aug!E53*10)+(Sep!E53*9)+(Oct!E53*8)+(Nov!E53*7)+(Dec!E53*6)+(Jan!E53*5)+(Feb!E53*4)+(Mar!E53*3)+(Apr!E53*2)+(May!E53*1)</f>
        <v>0</v>
      </c>
      <c r="G53" s="8"/>
      <c r="H53" s="30">
        <f>Apr!H53+G53</f>
        <v>0</v>
      </c>
      <c r="I53" s="30">
        <f t="shared" si="0"/>
        <v>0</v>
      </c>
      <c r="J53" s="48">
        <f t="shared" si="1"/>
        <v>0</v>
      </c>
      <c r="K53" s="46"/>
      <c r="L53" s="46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0">
        <f>(Jul!C54*11)+(Aug!C54*10)+(Sep!C54*9)+(Oct!C54*8)+(Nov!C54*7)+(Dec!C54*6)+(Jan!C54*5)+(Feb!C54*4)+(Mar!C54*3)+(Apr!C54*2)+(May!C54*1)</f>
        <v>43881</v>
      </c>
      <c r="E54" s="8"/>
      <c r="F54" s="30">
        <f>(Jul!E54*11)+(Aug!E54*10)+(Sep!E54*9)+(Oct!E54*8)+(Nov!E54*7)+(Dec!E54*6)+(Jan!E54*5)+(Feb!E54*4)+(Mar!E54*3)+(Apr!E54*2)+(May!E54*1)</f>
        <v>0</v>
      </c>
      <c r="G54" s="8"/>
      <c r="H54" s="30">
        <f>Apr!H54+G54</f>
        <v>7082</v>
      </c>
      <c r="I54" s="30">
        <f t="shared" si="0"/>
        <v>0</v>
      </c>
      <c r="J54" s="48">
        <f t="shared" si="1"/>
        <v>50963</v>
      </c>
      <c r="K54" s="46"/>
      <c r="L54" s="46"/>
    </row>
    <row r="55" spans="1:12" s="1" customFormat="1" ht="15.75" customHeight="1" x14ac:dyDescent="0.2">
      <c r="A55" s="5" t="s">
        <v>66</v>
      </c>
      <c r="B55" s="6" t="s">
        <v>20</v>
      </c>
      <c r="C55" s="7">
        <v>2573</v>
      </c>
      <c r="D55" s="30">
        <f>(Jul!C55*11)+(Aug!C55*10)+(Sep!C55*9)+(Oct!C55*8)+(Nov!C55*7)+(Dec!C55*6)+(Jan!C55*5)+(Feb!C55*4)+(Mar!C55*3)+(Apr!C55*2)+(May!C55*1)</f>
        <v>91166</v>
      </c>
      <c r="E55" s="8"/>
      <c r="F55" s="30">
        <f>(Jul!E55*11)+(Aug!E55*10)+(Sep!E55*9)+(Oct!E55*8)+(Nov!E55*7)+(Dec!E55*6)+(Jan!E55*5)+(Feb!E55*4)+(Mar!E55*3)+(Apr!E55*2)+(May!E55*1)</f>
        <v>0</v>
      </c>
      <c r="G55" s="8">
        <v>9115</v>
      </c>
      <c r="H55" s="30">
        <f>Apr!H55+G55</f>
        <v>31333</v>
      </c>
      <c r="I55" s="30">
        <f t="shared" si="0"/>
        <v>11688</v>
      </c>
      <c r="J55" s="48">
        <f t="shared" si="1"/>
        <v>122499</v>
      </c>
      <c r="K55" s="46"/>
      <c r="L55" s="46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0">
        <f>(Jul!C56*11)+(Aug!C56*10)+(Sep!C56*9)+(Oct!C56*8)+(Nov!C56*7)+(Dec!C56*6)+(Jan!C56*5)+(Feb!C56*4)+(Mar!C56*3)+(Apr!C56*2)+(May!C56*1)</f>
        <v>0</v>
      </c>
      <c r="E56" s="8"/>
      <c r="F56" s="30">
        <f>(Jul!E56*11)+(Aug!E56*10)+(Sep!E56*9)+(Oct!E56*8)+(Nov!E56*7)+(Dec!E56*6)+(Jan!E56*5)+(Feb!E56*4)+(Mar!E56*3)+(Apr!E56*2)+(May!E56*1)</f>
        <v>0</v>
      </c>
      <c r="G56" s="8"/>
      <c r="H56" s="30">
        <f>Apr!H56+G56</f>
        <v>0</v>
      </c>
      <c r="I56" s="30">
        <f t="shared" si="0"/>
        <v>0</v>
      </c>
      <c r="J56" s="48">
        <f t="shared" si="1"/>
        <v>0</v>
      </c>
      <c r="K56" s="46"/>
      <c r="L56" s="46"/>
    </row>
    <row r="57" spans="1:12" s="1" customFormat="1" ht="15.75" customHeight="1" x14ac:dyDescent="0.2">
      <c r="A57" s="5" t="s">
        <v>68</v>
      </c>
      <c r="B57" s="6" t="s">
        <v>20</v>
      </c>
      <c r="C57" s="7">
        <v>1062</v>
      </c>
      <c r="D57" s="30">
        <f>(Jul!C57*11)+(Aug!C57*10)+(Sep!C57*9)+(Oct!C57*8)+(Nov!C57*7)+(Dec!C57*6)+(Jan!C57*5)+(Feb!C57*4)+(Mar!C57*3)+(Apr!C57*2)+(May!C57*1)</f>
        <v>15432</v>
      </c>
      <c r="E57" s="8"/>
      <c r="F57" s="30">
        <f>(Jul!E57*11)+(Aug!E57*10)+(Sep!E57*9)+(Oct!E57*8)+(Nov!E57*7)+(Dec!E57*6)+(Jan!E57*5)+(Feb!E57*4)+(Mar!E57*3)+(Apr!E57*2)+(May!E57*1)</f>
        <v>0</v>
      </c>
      <c r="G57" s="8">
        <v>14839</v>
      </c>
      <c r="H57" s="30">
        <f>Apr!H57+G57</f>
        <v>19152</v>
      </c>
      <c r="I57" s="30">
        <f t="shared" si="0"/>
        <v>15901</v>
      </c>
      <c r="J57" s="48">
        <f t="shared" si="1"/>
        <v>34584</v>
      </c>
      <c r="K57" s="46"/>
      <c r="L57" s="46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0">
        <f>(Jul!C58*11)+(Aug!C58*10)+(Sep!C58*9)+(Oct!C58*8)+(Nov!C58*7)+(Dec!C58*6)+(Jan!C58*5)+(Feb!C58*4)+(Mar!C58*3)+(Apr!C58*2)+(May!C58*1)</f>
        <v>13746</v>
      </c>
      <c r="E58" s="8"/>
      <c r="F58" s="30">
        <f>(Jul!E58*11)+(Aug!E58*10)+(Sep!E58*9)+(Oct!E58*8)+(Nov!E58*7)+(Dec!E58*6)+(Jan!E58*5)+(Feb!E58*4)+(Mar!E58*3)+(Apr!E58*2)+(May!E58*1)</f>
        <v>0</v>
      </c>
      <c r="G58" s="8"/>
      <c r="H58" s="30">
        <f>Apr!H58+G58</f>
        <v>8416</v>
      </c>
      <c r="I58" s="30">
        <f t="shared" si="0"/>
        <v>0</v>
      </c>
      <c r="J58" s="48">
        <f t="shared" si="1"/>
        <v>22162</v>
      </c>
      <c r="K58" s="46"/>
      <c r="L58" s="46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0">
        <f>(Jul!C59*11)+(Aug!C59*10)+(Sep!C59*9)+(Oct!C59*8)+(Nov!C59*7)+(Dec!C59*6)+(Jan!C59*5)+(Feb!C59*4)+(Mar!C59*3)+(Apr!C59*2)+(May!C59*1)</f>
        <v>0</v>
      </c>
      <c r="E59" s="8"/>
      <c r="F59" s="30">
        <f>(Jul!E59*11)+(Aug!E59*10)+(Sep!E59*9)+(Oct!E59*8)+(Nov!E59*7)+(Dec!E59*6)+(Jan!E59*5)+(Feb!E59*4)+(Mar!E59*3)+(Apr!E59*2)+(May!E59*1)</f>
        <v>0</v>
      </c>
      <c r="G59" s="8"/>
      <c r="H59" s="30">
        <f>Apr!H59+G59</f>
        <v>0</v>
      </c>
      <c r="I59" s="30">
        <f t="shared" si="0"/>
        <v>0</v>
      </c>
      <c r="J59" s="48">
        <f t="shared" si="1"/>
        <v>0</v>
      </c>
      <c r="K59" s="46"/>
      <c r="L59" s="46"/>
    </row>
    <row r="60" spans="1:12" s="11" customFormat="1" ht="15.75" customHeight="1" x14ac:dyDescent="0.2">
      <c r="A60" s="9" t="s">
        <v>71</v>
      </c>
      <c r="B60" s="10" t="s">
        <v>20</v>
      </c>
      <c r="C60" s="7">
        <v>4582</v>
      </c>
      <c r="D60" s="30">
        <f>(Jul!C60*11)+(Aug!C60*10)+(Sep!C60*9)+(Oct!C60*8)+(Nov!C60*7)+(Dec!C60*6)+(Jan!C60*5)+(Feb!C60*4)+(Mar!C60*3)+(Apr!C60*2)+(May!C60*1)</f>
        <v>377451</v>
      </c>
      <c r="E60" s="8"/>
      <c r="F60" s="30">
        <f>(Jul!E60*11)+(Aug!E60*10)+(Sep!E60*9)+(Oct!E60*8)+(Nov!E60*7)+(Dec!E60*6)+(Jan!E60*5)+(Feb!E60*4)+(Mar!E60*3)+(Apr!E60*2)+(May!E60*1)</f>
        <v>11792</v>
      </c>
      <c r="G60" s="8">
        <v>27647</v>
      </c>
      <c r="H60" s="30">
        <f>Apr!H60+G60</f>
        <v>203036</v>
      </c>
      <c r="I60" s="30">
        <f t="shared" si="0"/>
        <v>32229</v>
      </c>
      <c r="J60" s="48">
        <f t="shared" si="1"/>
        <v>592279</v>
      </c>
      <c r="K60" s="46"/>
      <c r="L60" s="46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0">
        <f>(Jul!C61*11)+(Aug!C61*10)+(Sep!C61*9)+(Oct!C61*8)+(Nov!C61*7)+(Dec!C61*6)+(Jan!C61*5)+(Feb!C61*4)+(Mar!C61*3)+(Apr!C61*2)+(May!C61*1)</f>
        <v>35958</v>
      </c>
      <c r="E61" s="8"/>
      <c r="F61" s="30">
        <f>(Jul!E61*11)+(Aug!E61*10)+(Sep!E61*9)+(Oct!E61*8)+(Nov!E61*7)+(Dec!E61*6)+(Jan!E61*5)+(Feb!E61*4)+(Mar!E61*3)+(Apr!E61*2)+(May!E61*1)</f>
        <v>0</v>
      </c>
      <c r="G61" s="8"/>
      <c r="H61" s="30">
        <f>Apr!H61+G61</f>
        <v>18655</v>
      </c>
      <c r="I61" s="30">
        <f t="shared" si="0"/>
        <v>0</v>
      </c>
      <c r="J61" s="48">
        <f t="shared" si="1"/>
        <v>54613</v>
      </c>
      <c r="K61" s="46"/>
      <c r="L61" s="46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0">
        <f>(Jul!C62*11)+(Aug!C62*10)+(Sep!C62*9)+(Oct!C62*8)+(Nov!C62*7)+(Dec!C62*6)+(Jan!C62*5)+(Feb!C62*4)+(Mar!C62*3)+(Apr!C62*2)+(May!C62*1)</f>
        <v>0</v>
      </c>
      <c r="E62" s="8"/>
      <c r="F62" s="30">
        <f>(Jul!E62*11)+(Aug!E62*10)+(Sep!E62*9)+(Oct!E62*8)+(Nov!E62*7)+(Dec!E62*6)+(Jan!E62*5)+(Feb!E62*4)+(Mar!E62*3)+(Apr!E62*2)+(May!E62*1)</f>
        <v>0</v>
      </c>
      <c r="G62" s="8"/>
      <c r="H62" s="30">
        <f>Apr!H62+G62</f>
        <v>0</v>
      </c>
      <c r="I62" s="30">
        <f t="shared" si="0"/>
        <v>0</v>
      </c>
      <c r="J62" s="48">
        <f t="shared" si="1"/>
        <v>0</v>
      </c>
      <c r="K62" s="46"/>
      <c r="L62" s="46"/>
    </row>
    <row r="63" spans="1:12" s="1" customFormat="1" ht="15.75" customHeight="1" x14ac:dyDescent="0.2">
      <c r="A63" s="5" t="s">
        <v>126</v>
      </c>
      <c r="B63" s="6" t="s">
        <v>20</v>
      </c>
      <c r="C63" s="7">
        <v>7666</v>
      </c>
      <c r="D63" s="30">
        <f>(Jul!C63*11)+(Aug!C63*10)+(Sep!C63*9)+(Oct!C63*8)+(Nov!C63*7)+(Dec!C63*6)+(Jan!C63*5)+(Feb!C63*4)+(Mar!C63*3)+(Apr!C63*2)+(May!C63*1)</f>
        <v>210489</v>
      </c>
      <c r="E63" s="8"/>
      <c r="F63" s="30">
        <f>(Jul!E63*11)+(Aug!E63*10)+(Sep!E63*9)+(Oct!E63*8)+(Nov!E63*7)+(Dec!E63*6)+(Jan!E63*5)+(Feb!E63*4)+(Mar!E63*3)+(Apr!E63*2)+(May!E63*1)</f>
        <v>0</v>
      </c>
      <c r="G63" s="8">
        <v>26689</v>
      </c>
      <c r="H63" s="30">
        <f>Apr!H63+G63</f>
        <v>162042</v>
      </c>
      <c r="I63" s="30">
        <f t="shared" si="0"/>
        <v>34355</v>
      </c>
      <c r="J63" s="48">
        <f t="shared" si="1"/>
        <v>372531</v>
      </c>
      <c r="K63" s="46"/>
      <c r="L63" s="46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0">
        <f>(Jul!C64*11)+(Aug!C64*10)+(Sep!C64*9)+(Oct!C64*8)+(Nov!C64*7)+(Dec!C64*6)+(Jan!C64*5)+(Feb!C64*4)+(Mar!C64*3)+(Apr!C64*2)+(May!C64*1)</f>
        <v>0</v>
      </c>
      <c r="E64" s="8"/>
      <c r="F64" s="30">
        <f>(Jul!E64*11)+(Aug!E64*10)+(Sep!E64*9)+(Oct!E64*8)+(Nov!E64*7)+(Dec!E64*6)+(Jan!E64*5)+(Feb!E64*4)+(Mar!E64*3)+(Apr!E64*2)+(May!E64*1)</f>
        <v>0</v>
      </c>
      <c r="G64" s="8"/>
      <c r="H64" s="30">
        <f>Apr!H64+G64</f>
        <v>0</v>
      </c>
      <c r="I64" s="30">
        <f t="shared" ref="I64:I71" si="2">C64+E64+G64</f>
        <v>0</v>
      </c>
      <c r="J64" s="48">
        <f t="shared" ref="J64:J71" si="3">D64+F64+H64</f>
        <v>0</v>
      </c>
      <c r="K64" s="46"/>
      <c r="L64" s="46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0">
        <f>(Jul!C65*11)+(Aug!C65*10)+(Sep!C65*9)+(Oct!C65*8)+(Nov!C65*7)+(Dec!C65*6)+(Jan!C65*5)+(Feb!C65*4)+(Mar!C65*3)+(Apr!C65*2)+(May!C65*1)</f>
        <v>0</v>
      </c>
      <c r="E65" s="8"/>
      <c r="F65" s="30">
        <f>(Jul!E65*11)+(Aug!E65*10)+(Sep!E65*9)+(Oct!E65*8)+(Nov!E65*7)+(Dec!E65*6)+(Jan!E65*5)+(Feb!E65*4)+(Mar!E65*3)+(Apr!E65*2)+(May!E65*1)</f>
        <v>0</v>
      </c>
      <c r="G65" s="8"/>
      <c r="H65" s="30">
        <f>Apr!H65+G65</f>
        <v>0</v>
      </c>
      <c r="I65" s="30">
        <f t="shared" si="2"/>
        <v>0</v>
      </c>
      <c r="J65" s="48">
        <f t="shared" si="3"/>
        <v>0</v>
      </c>
      <c r="K65" s="46"/>
      <c r="L65" s="46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0">
        <f>(Jul!C66*11)+(Aug!C66*10)+(Sep!C66*9)+(Oct!C66*8)+(Nov!C66*7)+(Dec!C66*6)+(Jan!C66*5)+(Feb!C66*4)+(Mar!C66*3)+(Apr!C66*2)+(May!C66*1)</f>
        <v>17830</v>
      </c>
      <c r="E66" s="8"/>
      <c r="F66" s="30">
        <f>(Jul!E66*11)+(Aug!E66*10)+(Sep!E66*9)+(Oct!E66*8)+(Nov!E66*7)+(Dec!E66*6)+(Jan!E66*5)+(Feb!E66*4)+(Mar!E66*3)+(Apr!E66*2)+(May!E66*1)</f>
        <v>0</v>
      </c>
      <c r="G66" s="8"/>
      <c r="H66" s="30">
        <f>Apr!H66+G66</f>
        <v>2655</v>
      </c>
      <c r="I66" s="30">
        <f t="shared" si="2"/>
        <v>0</v>
      </c>
      <c r="J66" s="48">
        <f t="shared" si="3"/>
        <v>20485</v>
      </c>
      <c r="K66" s="46"/>
      <c r="L66" s="46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0">
        <f>(Jul!C67*11)+(Aug!C67*10)+(Sep!C67*9)+(Oct!C67*8)+(Nov!C67*7)+(Dec!C67*6)+(Jan!C67*5)+(Feb!C67*4)+(Mar!C67*3)+(Apr!C67*2)+(May!C67*1)</f>
        <v>0</v>
      </c>
      <c r="E67" s="8"/>
      <c r="F67" s="30">
        <f>(Jul!E67*11)+(Aug!E67*10)+(Sep!E67*9)+(Oct!E67*8)+(Nov!E67*7)+(Dec!E67*6)+(Jan!E67*5)+(Feb!E67*4)+(Mar!E67*3)+(Apr!E67*2)+(May!E67*1)</f>
        <v>0</v>
      </c>
      <c r="G67" s="8"/>
      <c r="H67" s="30">
        <f>Apr!H67+G67</f>
        <v>0</v>
      </c>
      <c r="I67" s="30">
        <f t="shared" si="2"/>
        <v>0</v>
      </c>
      <c r="J67" s="48">
        <f t="shared" si="3"/>
        <v>0</v>
      </c>
      <c r="K67" s="46"/>
      <c r="L67" s="46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0">
        <f>(Jul!C68*11)+(Aug!C68*10)+(Sep!C68*9)+(Oct!C68*8)+(Nov!C68*7)+(Dec!C68*6)+(Jan!C68*5)+(Feb!C68*4)+(Mar!C68*3)+(Apr!C68*2)+(May!C68*1)</f>
        <v>0</v>
      </c>
      <c r="E68" s="8"/>
      <c r="F68" s="30">
        <f>(Jul!E68*11)+(Aug!E68*10)+(Sep!E68*9)+(Oct!E68*8)+(Nov!E68*7)+(Dec!E68*6)+(Jan!E68*5)+(Feb!E68*4)+(Mar!E68*3)+(Apr!E68*2)+(May!E68*1)</f>
        <v>0</v>
      </c>
      <c r="G68" s="8"/>
      <c r="H68" s="30">
        <f>Apr!H68+G68</f>
        <v>0</v>
      </c>
      <c r="I68" s="30">
        <f t="shared" si="2"/>
        <v>0</v>
      </c>
      <c r="J68" s="48">
        <f t="shared" si="3"/>
        <v>0</v>
      </c>
      <c r="K68" s="46"/>
      <c r="L68" s="46"/>
    </row>
    <row r="69" spans="1:12" s="11" customFormat="1" ht="15.75" customHeight="1" x14ac:dyDescent="0.2">
      <c r="A69" s="9" t="s">
        <v>83</v>
      </c>
      <c r="B69" s="10" t="s">
        <v>20</v>
      </c>
      <c r="C69" s="7">
        <v>589</v>
      </c>
      <c r="D69" s="30">
        <f>(Jul!C69*11)+(Aug!C69*10)+(Sep!C69*9)+(Oct!C69*8)+(Nov!C69*7)+(Dec!C69*6)+(Jan!C69*5)+(Feb!C69*4)+(Mar!C69*3)+(Apr!C69*2)+(May!C69*1)</f>
        <v>5257</v>
      </c>
      <c r="E69" s="8"/>
      <c r="F69" s="30">
        <f>(Jul!E69*11)+(Aug!E69*10)+(Sep!E69*9)+(Oct!E69*8)+(Nov!E69*7)+(Dec!E69*6)+(Jan!E69*5)+(Feb!E69*4)+(Mar!E69*3)+(Apr!E69*2)+(May!E69*1)</f>
        <v>0</v>
      </c>
      <c r="G69" s="8">
        <v>4091</v>
      </c>
      <c r="H69" s="30">
        <f>Apr!H69+G69</f>
        <v>13399</v>
      </c>
      <c r="I69" s="30">
        <f t="shared" si="2"/>
        <v>4680</v>
      </c>
      <c r="J69" s="48">
        <f t="shared" si="3"/>
        <v>18656</v>
      </c>
      <c r="K69" s="46"/>
      <c r="L69" s="46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0">
        <f>(Jul!C70*11)+(Aug!C70*10)+(Sep!C70*9)+(Oct!C70*8)+(Nov!C70*7)+(Dec!C70*6)+(Jan!C70*5)+(Feb!C70*4)+(Mar!C70*3)+(Apr!C70*2)+(May!C70*1)</f>
        <v>3412</v>
      </c>
      <c r="E70" s="8"/>
      <c r="F70" s="30">
        <f>(Jul!E70*11)+(Aug!E70*10)+(Sep!E70*9)+(Oct!E70*8)+(Nov!E70*7)+(Dec!E70*6)+(Jan!E70*5)+(Feb!E70*4)+(Mar!E70*3)+(Apr!E70*2)+(May!E70*1)</f>
        <v>0</v>
      </c>
      <c r="G70" s="8"/>
      <c r="H70" s="30">
        <f>Apr!H70+G70</f>
        <v>0</v>
      </c>
      <c r="I70" s="30">
        <f t="shared" si="2"/>
        <v>0</v>
      </c>
      <c r="J70" s="48">
        <f t="shared" si="3"/>
        <v>3412</v>
      </c>
      <c r="K70" s="46"/>
      <c r="L70" s="46"/>
    </row>
    <row r="71" spans="1:12" s="1" customFormat="1" ht="15.75" customHeight="1" x14ac:dyDescent="0.2">
      <c r="A71" s="5" t="s">
        <v>86</v>
      </c>
      <c r="B71" s="6" t="s">
        <v>20</v>
      </c>
      <c r="C71" s="7">
        <v>5993</v>
      </c>
      <c r="D71" s="30">
        <f>(Jul!C71*11)+(Aug!C71*10)+(Sep!C71*9)+(Oct!C71*8)+(Nov!C71*7)+(Dec!C71*6)+(Jan!C71*5)+(Feb!C71*4)+(Mar!C71*3)+(Apr!C71*2)+(May!C71*1)</f>
        <v>360042</v>
      </c>
      <c r="E71" s="8"/>
      <c r="F71" s="30">
        <f>(Jul!E71*11)+(Aug!E71*10)+(Sep!E71*9)+(Oct!E71*8)+(Nov!E71*7)+(Dec!E71*6)+(Jan!E71*5)+(Feb!E71*4)+(Mar!E71*3)+(Apr!E71*2)+(May!E71*1)</f>
        <v>0</v>
      </c>
      <c r="G71" s="8">
        <v>9838</v>
      </c>
      <c r="H71" s="30">
        <f>Apr!H71+G71</f>
        <v>40045</v>
      </c>
      <c r="I71" s="30">
        <f t="shared" si="2"/>
        <v>15831</v>
      </c>
      <c r="J71" s="48">
        <f t="shared" si="3"/>
        <v>400087</v>
      </c>
      <c r="K71" s="46"/>
      <c r="L71" s="46"/>
    </row>
    <row r="72" spans="1:12" s="3" customFormat="1" ht="21.75" x14ac:dyDescent="0.2">
      <c r="A72" s="19" t="s">
        <v>123</v>
      </c>
      <c r="B72" s="2"/>
      <c r="C72" s="31">
        <f t="shared" ref="C72:J72" si="4">SUM(C5:C31)</f>
        <v>50561</v>
      </c>
      <c r="D72" s="31">
        <f t="shared" si="4"/>
        <v>7158856</v>
      </c>
      <c r="E72" s="31">
        <f t="shared" si="4"/>
        <v>407</v>
      </c>
      <c r="F72" s="31">
        <f t="shared" si="4"/>
        <v>18008</v>
      </c>
      <c r="G72" s="31">
        <f t="shared" si="4"/>
        <v>273127</v>
      </c>
      <c r="H72" s="31">
        <f t="shared" si="4"/>
        <v>946494</v>
      </c>
      <c r="I72" s="31">
        <f t="shared" si="4"/>
        <v>324095</v>
      </c>
      <c r="J72" s="31">
        <f t="shared" si="4"/>
        <v>8123358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5">SUM(C32:C71)</f>
        <v>51806</v>
      </c>
      <c r="D73" s="31">
        <f t="shared" si="5"/>
        <v>3143134</v>
      </c>
      <c r="E73" s="31">
        <f t="shared" si="5"/>
        <v>789</v>
      </c>
      <c r="F73" s="31">
        <f t="shared" si="5"/>
        <v>24373</v>
      </c>
      <c r="G73" s="31">
        <f t="shared" si="5"/>
        <v>211959</v>
      </c>
      <c r="H73" s="31">
        <f t="shared" si="5"/>
        <v>1221616</v>
      </c>
      <c r="I73" s="31">
        <f t="shared" si="5"/>
        <v>264554</v>
      </c>
      <c r="J73" s="31">
        <f t="shared" si="5"/>
        <v>4389123</v>
      </c>
      <c r="K73" s="54"/>
    </row>
    <row r="74" spans="1:12" s="3" customFormat="1" ht="15.75" customHeight="1" x14ac:dyDescent="0.2">
      <c r="A74" s="17" t="s">
        <v>87</v>
      </c>
      <c r="B74" s="2"/>
      <c r="C74" s="31">
        <f>SUM(C72:C73)</f>
        <v>102367</v>
      </c>
      <c r="D74" s="31">
        <f t="shared" ref="D74:J74" si="6">SUM(D72:D73)</f>
        <v>10301990</v>
      </c>
      <c r="E74" s="31">
        <f t="shared" si="6"/>
        <v>1196</v>
      </c>
      <c r="F74" s="31">
        <f t="shared" si="6"/>
        <v>42381</v>
      </c>
      <c r="G74" s="31">
        <f t="shared" si="6"/>
        <v>485086</v>
      </c>
      <c r="H74" s="31">
        <f t="shared" si="6"/>
        <v>2168110</v>
      </c>
      <c r="I74" s="31">
        <f t="shared" si="6"/>
        <v>588649</v>
      </c>
      <c r="J74" s="31">
        <f t="shared" si="6"/>
        <v>12512481</v>
      </c>
      <c r="K74" s="54"/>
    </row>
    <row r="75" spans="1:12" x14ac:dyDescent="0.2">
      <c r="A75" s="12"/>
      <c r="B75" s="2"/>
      <c r="C75" s="2"/>
      <c r="D75" s="33"/>
      <c r="E75" s="2"/>
      <c r="F75" s="33"/>
      <c r="G75" s="2"/>
      <c r="H75" s="50"/>
      <c r="J75" s="52"/>
    </row>
    <row r="76" spans="1:12" x14ac:dyDescent="0.2">
      <c r="A76" s="12"/>
      <c r="B76" s="2"/>
      <c r="C76" s="2"/>
      <c r="D76" s="33"/>
      <c r="E76" s="2"/>
      <c r="F76" s="33"/>
      <c r="G76" s="2"/>
      <c r="H76" s="50"/>
      <c r="I76" s="51"/>
      <c r="J76" s="52"/>
    </row>
    <row r="77" spans="1:12" x14ac:dyDescent="0.2">
      <c r="A77" s="12"/>
      <c r="B77" s="2"/>
      <c r="C77" s="2"/>
      <c r="D77" s="33"/>
      <c r="E77" s="2"/>
      <c r="F77" s="33"/>
      <c r="G77" s="2"/>
      <c r="H77" s="50"/>
      <c r="I77" s="51"/>
      <c r="J77" s="51"/>
    </row>
    <row r="78" spans="1:12" x14ac:dyDescent="0.2">
      <c r="C78" s="49"/>
      <c r="E78" s="49"/>
      <c r="G78" s="49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5" activePane="bottomLeft" state="frozen"/>
      <selection pane="bottomLeft" activeCell="K4" sqref="K4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2" s="1" customFormat="1" x14ac:dyDescent="0.2">
      <c r="A2" s="1" t="s">
        <v>138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4" t="s">
        <v>11</v>
      </c>
      <c r="E4" s="4" t="s">
        <v>120</v>
      </c>
      <c r="F4" s="34" t="s">
        <v>14</v>
      </c>
      <c r="G4" s="4" t="s">
        <v>121</v>
      </c>
      <c r="H4" s="34" t="s">
        <v>88</v>
      </c>
      <c r="I4" s="34" t="s">
        <v>122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7"/>
      <c r="D5" s="48">
        <f>(Jul!C5*12)+(Aug!C5*11)+(Sep!C5*10)+(Oct!C5*9)+(Nov!C5*8)+(Dec!C5*7)+(Jan!C5*6)+(Feb!C5*5)+(Mar!C5*4)+(Apr!C5*3)+(May!C5*2)+(Jun!C5*1)</f>
        <v>72925</v>
      </c>
      <c r="E5" s="8"/>
      <c r="F5" s="48">
        <f>(Jul!E5*12)+(Aug!E5*11)+(Sep!E5*10)+(Oct!E5*9)+(Nov!E5*8)+(Dec!E5*7)+(Jan!E5*6)+(Feb!E5*5)+(Mar!E5*4)+(Apr!E5*3)+(May!E5*2)+(Jun!E5*1)</f>
        <v>0</v>
      </c>
      <c r="G5" s="8"/>
      <c r="H5" s="30">
        <f>May!H5+G5</f>
        <v>33271</v>
      </c>
      <c r="I5" s="30">
        <f t="shared" ref="I5:I63" si="0">C5+E5+G5</f>
        <v>0</v>
      </c>
      <c r="J5" s="48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106196</v>
      </c>
      <c r="K5" s="53"/>
      <c r="L5" s="48"/>
    </row>
    <row r="6" spans="1:12" s="11" customFormat="1" ht="15.75" customHeight="1" x14ac:dyDescent="0.2">
      <c r="A6" s="9" t="s">
        <v>23</v>
      </c>
      <c r="B6" s="10" t="s">
        <v>22</v>
      </c>
      <c r="C6" s="47"/>
      <c r="D6" s="48">
        <f>(Jul!C6*12)+(Aug!C6*11)+(Sep!C6*10)+(Oct!C6*9)+(Nov!C6*8)+(Dec!C6*7)+(Jan!C6*6)+(Feb!C6*5)+(Mar!C6*4)+(Apr!C6*3)+(May!C6*2)+(Jun!C6*1)</f>
        <v>1595968</v>
      </c>
      <c r="E6" s="8"/>
      <c r="F6" s="48">
        <f>(Jul!E6*12)+(Aug!E6*11)+(Sep!E6*10)+(Oct!E6*9)+(Nov!E6*8)+(Dec!E6*7)+(Jan!E6*6)+(Feb!E6*5)+(Mar!E6*4)+(Apr!E6*3)+(May!E6*2)+(Jun!E6*1)</f>
        <v>0</v>
      </c>
      <c r="G6" s="8"/>
      <c r="H6" s="30">
        <f>May!H6+G6</f>
        <v>34484</v>
      </c>
      <c r="I6" s="30">
        <f t="shared" si="0"/>
        <v>0</v>
      </c>
      <c r="J6" s="48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1630452</v>
      </c>
      <c r="K6" s="53"/>
      <c r="L6" s="48"/>
    </row>
    <row r="7" spans="1:12" s="1" customFormat="1" ht="15.75" customHeight="1" x14ac:dyDescent="0.2">
      <c r="A7" s="5" t="s">
        <v>24</v>
      </c>
      <c r="B7" s="6" t="s">
        <v>22</v>
      </c>
      <c r="C7" s="47"/>
      <c r="D7" s="48">
        <f>(Jul!C7*12)+(Aug!C7*11)+(Sep!C7*10)+(Oct!C7*9)+(Nov!C7*8)+(Dec!C7*7)+(Jan!C7*6)+(Feb!C7*5)+(Mar!C7*4)+(Apr!C7*3)+(May!C7*2)+(Jun!C7*1)</f>
        <v>528</v>
      </c>
      <c r="E7" s="8"/>
      <c r="F7" s="48">
        <f>(Jul!E7*12)+(Aug!E7*11)+(Sep!E7*10)+(Oct!E7*9)+(Nov!E7*8)+(Dec!E7*7)+(Jan!E7*6)+(Feb!E7*5)+(Mar!E7*4)+(Apr!E7*3)+(May!E7*2)+(Jun!E7*1)</f>
        <v>0</v>
      </c>
      <c r="G7" s="8"/>
      <c r="H7" s="30">
        <f>May!H7+G7</f>
        <v>260</v>
      </c>
      <c r="I7" s="30">
        <f t="shared" si="0"/>
        <v>0</v>
      </c>
      <c r="J7" s="48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788</v>
      </c>
      <c r="K7" s="53"/>
      <c r="L7" s="48"/>
    </row>
    <row r="8" spans="1:12" s="11" customFormat="1" ht="15.75" customHeight="1" x14ac:dyDescent="0.2">
      <c r="A8" s="9" t="s">
        <v>25</v>
      </c>
      <c r="B8" s="10" t="s">
        <v>22</v>
      </c>
      <c r="C8" s="47"/>
      <c r="D8" s="48">
        <f>(Jul!C8*12)+(Aug!C8*11)+(Sep!C8*10)+(Oct!C8*9)+(Nov!C8*8)+(Dec!C8*7)+(Jan!C8*6)+(Feb!C8*5)+(Mar!C8*4)+(Apr!C8*3)+(May!C8*2)+(Jun!C8*1)</f>
        <v>0</v>
      </c>
      <c r="E8" s="8"/>
      <c r="F8" s="48">
        <f>(Jul!E8*12)+(Aug!E8*11)+(Sep!E8*10)+(Oct!E8*9)+(Nov!E8*8)+(Dec!E8*7)+(Jan!E8*6)+(Feb!E8*5)+(Mar!E8*4)+(Apr!E8*3)+(May!E8*2)+(Jun!E8*1)</f>
        <v>0</v>
      </c>
      <c r="G8" s="8"/>
      <c r="H8" s="30">
        <f>May!H8+G8</f>
        <v>0</v>
      </c>
      <c r="I8" s="30">
        <f t="shared" si="0"/>
        <v>0</v>
      </c>
      <c r="J8" s="48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0</v>
      </c>
      <c r="K8" s="53"/>
      <c r="L8" s="48"/>
    </row>
    <row r="9" spans="1:12" s="1" customFormat="1" ht="15.75" customHeight="1" x14ac:dyDescent="0.2">
      <c r="A9" s="5" t="s">
        <v>27</v>
      </c>
      <c r="B9" s="6" t="s">
        <v>22</v>
      </c>
      <c r="C9" s="47"/>
      <c r="D9" s="48">
        <f>(Jul!C9*12)+(Aug!C9*11)+(Sep!C9*10)+(Oct!C9*9)+(Nov!C9*8)+(Dec!C9*7)+(Jan!C9*6)+(Feb!C9*5)+(Mar!C9*4)+(Apr!C9*3)+(May!C9*2)+(Jun!C9*1)</f>
        <v>41294</v>
      </c>
      <c r="E9" s="8"/>
      <c r="F9" s="48">
        <f>(Jul!E9*12)+(Aug!E9*11)+(Sep!E9*10)+(Oct!E9*9)+(Nov!E9*8)+(Dec!E9*7)+(Jan!E9*6)+(Feb!E9*5)+(Mar!E9*4)+(Apr!E9*3)+(May!E9*2)+(Jun!E9*1)</f>
        <v>0</v>
      </c>
      <c r="G9" s="8"/>
      <c r="H9" s="30">
        <f>May!H9+G9</f>
        <v>56860</v>
      </c>
      <c r="I9" s="30">
        <f t="shared" si="0"/>
        <v>0</v>
      </c>
      <c r="J9" s="48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98154</v>
      </c>
      <c r="K9" s="53"/>
      <c r="L9" s="48"/>
    </row>
    <row r="10" spans="1:12" s="1" customFormat="1" ht="15.75" customHeight="1" x14ac:dyDescent="0.2">
      <c r="A10" s="5" t="s">
        <v>30</v>
      </c>
      <c r="B10" s="6" t="s">
        <v>22</v>
      </c>
      <c r="C10" s="47"/>
      <c r="D10" s="48">
        <f>(Jul!C10*12)+(Aug!C10*11)+(Sep!C10*10)+(Oct!C10*9)+(Nov!C10*8)+(Dec!C10*7)+(Jan!C10*6)+(Feb!C10*5)+(Mar!C10*4)+(Apr!C10*3)+(May!C10*2)+(Jun!C10*1)</f>
        <v>2699071</v>
      </c>
      <c r="E10" s="8"/>
      <c r="F10" s="48">
        <f>(Jul!E10*12)+(Aug!E10*11)+(Sep!E10*10)+(Oct!E10*9)+(Nov!E10*8)+(Dec!E10*7)+(Jan!E10*6)+(Feb!E10*5)+(Mar!E10*4)+(Apr!E10*3)+(May!E10*2)+(Jun!E10*1)</f>
        <v>5371</v>
      </c>
      <c r="G10" s="8"/>
      <c r="H10" s="30">
        <f>May!H10+G10</f>
        <v>330629</v>
      </c>
      <c r="I10" s="30">
        <f t="shared" si="0"/>
        <v>0</v>
      </c>
      <c r="J10" s="48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3035071</v>
      </c>
      <c r="K10" s="53"/>
      <c r="L10" s="48"/>
    </row>
    <row r="11" spans="1:12" s="1" customFormat="1" ht="15.75" customHeight="1" x14ac:dyDescent="0.2">
      <c r="A11" s="5" t="s">
        <v>31</v>
      </c>
      <c r="B11" s="6" t="s">
        <v>22</v>
      </c>
      <c r="C11" s="47"/>
      <c r="D11" s="48">
        <f>(Jul!C11*12)+(Aug!C11*11)+(Sep!C11*10)+(Oct!C11*9)+(Nov!C11*8)+(Dec!C11*7)+(Jan!C11*6)+(Feb!C11*5)+(Mar!C11*4)+(Apr!C11*3)+(May!C11*2)+(Jun!C11*1)</f>
        <v>528</v>
      </c>
      <c r="E11" s="8"/>
      <c r="F11" s="48">
        <f>(Jul!E11*12)+(Aug!E11*11)+(Sep!E11*10)+(Oct!E11*9)+(Nov!E11*8)+(Dec!E11*7)+(Jan!E11*6)+(Feb!E11*5)+(Mar!E11*4)+(Apr!E11*3)+(May!E11*2)+(Jun!E11*1)</f>
        <v>0</v>
      </c>
      <c r="G11" s="8"/>
      <c r="H11" s="30">
        <f>May!H11+G11</f>
        <v>1320</v>
      </c>
      <c r="I11" s="30">
        <f t="shared" si="0"/>
        <v>0</v>
      </c>
      <c r="J11" s="48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1848</v>
      </c>
      <c r="K11" s="53"/>
      <c r="L11" s="48"/>
    </row>
    <row r="12" spans="1:12" s="11" customFormat="1" ht="15.75" customHeight="1" x14ac:dyDescent="0.2">
      <c r="A12" s="9" t="s">
        <v>36</v>
      </c>
      <c r="B12" s="10" t="s">
        <v>22</v>
      </c>
      <c r="C12" s="47"/>
      <c r="D12" s="48">
        <f>(Jul!C12*12)+(Aug!C12*11)+(Sep!C12*10)+(Oct!C12*9)+(Nov!C12*8)+(Dec!C12*7)+(Jan!C12*6)+(Feb!C12*5)+(Mar!C12*4)+(Apr!C12*3)+(May!C12*2)+(Jun!C12*1)</f>
        <v>30550</v>
      </c>
      <c r="E12" s="8"/>
      <c r="F12" s="48">
        <f>(Jul!E12*12)+(Aug!E12*11)+(Sep!E12*10)+(Oct!E12*9)+(Nov!E12*8)+(Dec!E12*7)+(Jan!E12*6)+(Feb!E12*5)+(Mar!E12*4)+(Apr!E12*3)+(May!E12*2)+(Jun!E12*1)</f>
        <v>0</v>
      </c>
      <c r="G12" s="8"/>
      <c r="H12" s="30">
        <f>May!H12+G12</f>
        <v>24810</v>
      </c>
      <c r="I12" s="30">
        <f t="shared" si="0"/>
        <v>0</v>
      </c>
      <c r="J12" s="48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55360</v>
      </c>
      <c r="K12" s="53"/>
      <c r="L12" s="48"/>
    </row>
    <row r="13" spans="1:12" s="1" customFormat="1" ht="15.75" customHeight="1" x14ac:dyDescent="0.2">
      <c r="A13" s="5" t="s">
        <v>37</v>
      </c>
      <c r="B13" s="6" t="s">
        <v>22</v>
      </c>
      <c r="C13" s="47"/>
      <c r="D13" s="48">
        <f>(Jul!C13*12)+(Aug!C13*11)+(Sep!C13*10)+(Oct!C13*9)+(Nov!C13*8)+(Dec!C13*7)+(Jan!C13*6)+(Feb!C13*5)+(Mar!C13*4)+(Apr!C13*3)+(May!C13*2)+(Jun!C13*1)</f>
        <v>3180</v>
      </c>
      <c r="E13" s="8"/>
      <c r="F13" s="48">
        <f>(Jul!E13*12)+(Aug!E13*11)+(Sep!E13*10)+(Oct!E13*9)+(Nov!E13*8)+(Dec!E13*7)+(Jan!E13*6)+(Feb!E13*5)+(Mar!E13*4)+(Apr!E13*3)+(May!E13*2)+(Jun!E13*1)</f>
        <v>0</v>
      </c>
      <c r="G13" s="8"/>
      <c r="H13" s="30">
        <f>May!H13+G13</f>
        <v>1784</v>
      </c>
      <c r="I13" s="30">
        <f t="shared" si="0"/>
        <v>0</v>
      </c>
      <c r="J13" s="48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4964</v>
      </c>
      <c r="K13" s="53"/>
      <c r="L13" s="48"/>
    </row>
    <row r="14" spans="1:12" s="1" customFormat="1" ht="15.75" customHeight="1" x14ac:dyDescent="0.2">
      <c r="A14" s="5" t="s">
        <v>40</v>
      </c>
      <c r="B14" s="6" t="s">
        <v>22</v>
      </c>
      <c r="C14" s="47"/>
      <c r="D14" s="48">
        <f>(Jul!C14*12)+(Aug!C14*11)+(Sep!C14*10)+(Oct!C14*9)+(Nov!C14*8)+(Dec!C14*7)+(Jan!C14*6)+(Feb!C14*5)+(Mar!C14*4)+(Apr!C14*3)+(May!C14*2)+(Jun!C14*1)</f>
        <v>16207</v>
      </c>
      <c r="E14" s="8"/>
      <c r="F14" s="48">
        <f>(Jul!E14*12)+(Aug!E14*11)+(Sep!E14*10)+(Oct!E14*9)+(Nov!E14*8)+(Dec!E14*7)+(Jan!E14*6)+(Feb!E14*5)+(Mar!E14*4)+(Apr!E14*3)+(May!E14*2)+(Jun!E14*1)</f>
        <v>0</v>
      </c>
      <c r="G14" s="8"/>
      <c r="H14" s="30">
        <f>May!H14+G14</f>
        <v>7713</v>
      </c>
      <c r="I14" s="30">
        <f t="shared" si="0"/>
        <v>0</v>
      </c>
      <c r="J14" s="48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23920</v>
      </c>
      <c r="K14" s="53"/>
      <c r="L14" s="48"/>
    </row>
    <row r="15" spans="1:12" s="1" customFormat="1" ht="15.75" customHeight="1" x14ac:dyDescent="0.2">
      <c r="A15" s="5" t="s">
        <v>44</v>
      </c>
      <c r="B15" s="6" t="s">
        <v>22</v>
      </c>
      <c r="C15" s="47"/>
      <c r="D15" s="48">
        <f>(Jul!C15*12)+(Aug!C15*11)+(Sep!C15*10)+(Oct!C15*9)+(Nov!C15*8)+(Dec!C15*7)+(Jan!C15*6)+(Feb!C15*5)+(Mar!C15*4)+(Apr!C15*3)+(May!C15*2)+(Jun!C15*1)</f>
        <v>0</v>
      </c>
      <c r="E15" s="8"/>
      <c r="F15" s="48">
        <f>(Jul!E15*12)+(Aug!E15*11)+(Sep!E15*10)+(Oct!E15*9)+(Nov!E15*8)+(Dec!E15*7)+(Jan!E15*6)+(Feb!E15*5)+(Mar!E15*4)+(Apr!E15*3)+(May!E15*2)+(Jun!E15*1)</f>
        <v>0</v>
      </c>
      <c r="G15" s="8"/>
      <c r="H15" s="30">
        <f>May!H15+G15</f>
        <v>0</v>
      </c>
      <c r="I15" s="30">
        <f t="shared" si="0"/>
        <v>0</v>
      </c>
      <c r="J15" s="48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3"/>
      <c r="L15" s="48"/>
    </row>
    <row r="16" spans="1:12" s="1" customFormat="1" ht="15.75" customHeight="1" x14ac:dyDescent="0.2">
      <c r="A16" s="5" t="s">
        <v>45</v>
      </c>
      <c r="B16" s="6" t="s">
        <v>22</v>
      </c>
      <c r="C16" s="47"/>
      <c r="D16" s="48">
        <f>(Jul!C16*12)+(Aug!C16*11)+(Sep!C16*10)+(Oct!C16*9)+(Nov!C16*8)+(Dec!C16*7)+(Jan!C16*6)+(Feb!C16*5)+(Mar!C16*4)+(Apr!C16*3)+(May!C16*2)+(Jun!C16*1)</f>
        <v>3111451</v>
      </c>
      <c r="E16" s="8"/>
      <c r="F16" s="48">
        <f>(Jul!E16*12)+(Aug!E16*11)+(Sep!E16*10)+(Oct!E16*9)+(Nov!E16*8)+(Dec!E16*7)+(Jan!E16*6)+(Feb!E16*5)+(Mar!E16*4)+(Apr!E16*3)+(May!E16*2)+(Jun!E16*1)</f>
        <v>9648</v>
      </c>
      <c r="G16" s="8"/>
      <c r="H16" s="30">
        <f>May!H16+G16</f>
        <v>366722</v>
      </c>
      <c r="I16" s="30">
        <f t="shared" si="0"/>
        <v>0</v>
      </c>
      <c r="J16" s="48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3487821</v>
      </c>
      <c r="K16" s="53"/>
      <c r="L16" s="48"/>
    </row>
    <row r="17" spans="1:12" s="1" customFormat="1" ht="15.75" customHeight="1" x14ac:dyDescent="0.2">
      <c r="A17" s="5" t="s">
        <v>46</v>
      </c>
      <c r="B17" s="6" t="s">
        <v>22</v>
      </c>
      <c r="C17" s="47"/>
      <c r="D17" s="48">
        <f>(Jul!C17*12)+(Aug!C17*11)+(Sep!C17*10)+(Oct!C17*9)+(Nov!C17*8)+(Dec!C17*7)+(Jan!C17*6)+(Feb!C17*5)+(Mar!C17*4)+(Apr!C17*3)+(May!C17*2)+(Jun!C17*1)</f>
        <v>0</v>
      </c>
      <c r="E17" s="8"/>
      <c r="F17" s="48">
        <f>(Jul!E17*12)+(Aug!E17*11)+(Sep!E17*10)+(Oct!E17*9)+(Nov!E17*8)+(Dec!E17*7)+(Jan!E17*6)+(Feb!E17*5)+(Mar!E17*4)+(Apr!E17*3)+(May!E17*2)+(Jun!E17*1)</f>
        <v>0</v>
      </c>
      <c r="G17" s="8"/>
      <c r="H17" s="30">
        <f>May!H17+G17</f>
        <v>0</v>
      </c>
      <c r="I17" s="30">
        <f t="shared" si="0"/>
        <v>0</v>
      </c>
      <c r="J17" s="48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0</v>
      </c>
      <c r="K17" s="53"/>
      <c r="L17" s="48"/>
    </row>
    <row r="18" spans="1:12" s="11" customFormat="1" ht="15.75" customHeight="1" x14ac:dyDescent="0.2">
      <c r="A18" s="9" t="s">
        <v>47</v>
      </c>
      <c r="B18" s="10" t="s">
        <v>22</v>
      </c>
      <c r="C18" s="47"/>
      <c r="D18" s="48">
        <f>(Jul!C18*12)+(Aug!C18*11)+(Sep!C18*10)+(Oct!C18*9)+(Nov!C18*8)+(Dec!C18*7)+(Jan!C18*6)+(Feb!C18*5)+(Mar!C18*4)+(Apr!C18*3)+(May!C18*2)+(Jun!C18*1)</f>
        <v>0</v>
      </c>
      <c r="E18" s="8"/>
      <c r="F18" s="48">
        <f>(Jul!E18*12)+(Aug!E18*11)+(Sep!E18*10)+(Oct!E18*9)+(Nov!E18*8)+(Dec!E18*7)+(Jan!E18*6)+(Feb!E18*5)+(Mar!E18*4)+(Apr!E18*3)+(May!E18*2)+(Jun!E18*1)</f>
        <v>0</v>
      </c>
      <c r="G18" s="8"/>
      <c r="H18" s="30">
        <f>May!H18+G18</f>
        <v>0</v>
      </c>
      <c r="I18" s="30">
        <f t="shared" si="0"/>
        <v>0</v>
      </c>
      <c r="J18" s="48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3"/>
      <c r="L18" s="48"/>
    </row>
    <row r="19" spans="1:12" s="11" customFormat="1" ht="15.75" customHeight="1" x14ac:dyDescent="0.2">
      <c r="A19" s="9" t="s">
        <v>49</v>
      </c>
      <c r="B19" s="10" t="s">
        <v>22</v>
      </c>
      <c r="C19" s="47"/>
      <c r="D19" s="48">
        <f>(Jul!C19*12)+(Aug!C19*11)+(Sep!C19*10)+(Oct!C19*9)+(Nov!C19*8)+(Dec!C19*7)+(Jan!C19*6)+(Feb!C19*5)+(Mar!C19*4)+(Apr!C19*3)+(May!C19*2)+(Jun!C19*1)</f>
        <v>0</v>
      </c>
      <c r="E19" s="8"/>
      <c r="F19" s="48">
        <f>(Jul!E19*12)+(Aug!E19*11)+(Sep!E19*10)+(Oct!E19*9)+(Nov!E19*8)+(Dec!E19*7)+(Jan!E19*6)+(Feb!E19*5)+(Mar!E19*4)+(Apr!E19*3)+(May!E19*2)+(Jun!E19*1)</f>
        <v>0</v>
      </c>
      <c r="G19" s="8"/>
      <c r="H19" s="30">
        <f>May!H19+G19</f>
        <v>0</v>
      </c>
      <c r="I19" s="30">
        <f t="shared" si="0"/>
        <v>0</v>
      </c>
      <c r="J19" s="48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3"/>
      <c r="L19" s="48"/>
    </row>
    <row r="20" spans="1:12" s="1" customFormat="1" ht="15.75" customHeight="1" x14ac:dyDescent="0.2">
      <c r="A20" s="5" t="s">
        <v>50</v>
      </c>
      <c r="B20" s="6" t="s">
        <v>22</v>
      </c>
      <c r="C20" s="47"/>
      <c r="D20" s="48">
        <f>(Jul!C20*12)+(Aug!C20*11)+(Sep!C20*10)+(Oct!C20*9)+(Nov!C20*8)+(Dec!C20*7)+(Jan!C20*6)+(Feb!C20*5)+(Mar!C20*4)+(Apr!C20*3)+(May!C20*2)+(Jun!C20*1)</f>
        <v>0</v>
      </c>
      <c r="E20" s="8"/>
      <c r="F20" s="48">
        <f>(Jul!E20*12)+(Aug!E20*11)+(Sep!E20*10)+(Oct!E20*9)+(Nov!E20*8)+(Dec!E20*7)+(Jan!E20*6)+(Feb!E20*5)+(Mar!E20*4)+(Apr!E20*3)+(May!E20*2)+(Jun!E20*1)</f>
        <v>0</v>
      </c>
      <c r="G20" s="8"/>
      <c r="H20" s="30">
        <f>May!H20+G20</f>
        <v>0</v>
      </c>
      <c r="I20" s="30">
        <f t="shared" si="0"/>
        <v>0</v>
      </c>
      <c r="J20" s="48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0</v>
      </c>
      <c r="K20" s="53"/>
      <c r="L20" s="48"/>
    </row>
    <row r="21" spans="1:12" s="1" customFormat="1" ht="15.75" customHeight="1" x14ac:dyDescent="0.2">
      <c r="A21" s="5" t="s">
        <v>141</v>
      </c>
      <c r="B21" s="6" t="s">
        <v>22</v>
      </c>
      <c r="C21" s="47"/>
      <c r="D21" s="48">
        <f>(Jul!C21*12)+(Aug!C21*11)+(Sep!C21*10)+(Oct!C21*9)+(Nov!C21*8)+(Dec!C21*7)+(Jan!C21*6)+(Feb!C21*5)+(Mar!C21*4)+(Apr!C21*3)+(May!C21*2)+(Jun!C21*1)</f>
        <v>0</v>
      </c>
      <c r="E21" s="8"/>
      <c r="F21" s="48">
        <f>(Jul!E21*12)+(Aug!E21*11)+(Sep!E21*10)+(Oct!E21*9)+(Nov!E21*8)+(Dec!E21*7)+(Jan!E21*6)+(Feb!E21*5)+(Mar!E21*4)+(Apr!E21*3)+(May!E21*2)+(Jun!E21*1)</f>
        <v>0</v>
      </c>
      <c r="G21" s="8"/>
      <c r="H21" s="30">
        <f>May!H21+G21</f>
        <v>0</v>
      </c>
      <c r="I21" s="30">
        <f t="shared" si="0"/>
        <v>0</v>
      </c>
      <c r="J21" s="48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0</v>
      </c>
      <c r="K21" s="53"/>
      <c r="L21" s="48"/>
    </row>
    <row r="22" spans="1:12" s="1" customFormat="1" ht="15.75" customHeight="1" x14ac:dyDescent="0.2">
      <c r="A22" s="5" t="s">
        <v>51</v>
      </c>
      <c r="B22" s="6" t="s">
        <v>22</v>
      </c>
      <c r="C22" s="47"/>
      <c r="D22" s="48">
        <f>(Jul!C22*12)+(Aug!C22*11)+(Sep!C22*10)+(Oct!C22*9)+(Nov!C22*8)+(Dec!C22*7)+(Jan!C22*6)+(Feb!C22*5)+(Mar!C22*4)+(Apr!C22*3)+(May!C22*2)+(Jun!C22*1)</f>
        <v>4514</v>
      </c>
      <c r="E22" s="8"/>
      <c r="F22" s="48">
        <f>(Jul!E22*12)+(Aug!E22*11)+(Sep!E22*10)+(Oct!E22*9)+(Nov!E22*8)+(Dec!E22*7)+(Jan!E22*6)+(Feb!E22*5)+(Mar!E22*4)+(Apr!E22*3)+(May!E22*2)+(Jun!E22*1)</f>
        <v>0</v>
      </c>
      <c r="G22" s="8"/>
      <c r="H22" s="30">
        <f>May!H22+G22</f>
        <v>33727</v>
      </c>
      <c r="I22" s="30">
        <f t="shared" si="0"/>
        <v>0</v>
      </c>
      <c r="J22" s="48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38241</v>
      </c>
      <c r="K22" s="53"/>
      <c r="L22" s="48"/>
    </row>
    <row r="23" spans="1:12" s="1" customFormat="1" ht="15.75" customHeight="1" x14ac:dyDescent="0.2">
      <c r="A23" s="5" t="s">
        <v>52</v>
      </c>
      <c r="B23" s="6" t="s">
        <v>22</v>
      </c>
      <c r="C23" s="47"/>
      <c r="D23" s="48">
        <f>(Jul!C23*12)+(Aug!C23*11)+(Sep!C23*10)+(Oct!C23*9)+(Nov!C23*8)+(Dec!C23*7)+(Jan!C23*6)+(Feb!C23*5)+(Mar!C23*4)+(Apr!C23*3)+(May!C23*2)+(Jun!C23*1)</f>
        <v>0</v>
      </c>
      <c r="E23" s="8"/>
      <c r="F23" s="48">
        <f>(Jul!E23*12)+(Aug!E23*11)+(Sep!E23*10)+(Oct!E23*9)+(Nov!E23*8)+(Dec!E23*7)+(Jan!E23*6)+(Feb!E23*5)+(Mar!E23*4)+(Apr!E23*3)+(May!E23*2)+(Jun!E23*1)</f>
        <v>0</v>
      </c>
      <c r="G23" s="8"/>
      <c r="H23" s="30">
        <f>May!H23+G23</f>
        <v>0</v>
      </c>
      <c r="I23" s="30">
        <f t="shared" si="0"/>
        <v>0</v>
      </c>
      <c r="J23" s="48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3"/>
      <c r="L23" s="48"/>
    </row>
    <row r="24" spans="1:12" s="11" customFormat="1" ht="15.75" customHeight="1" x14ac:dyDescent="0.2">
      <c r="A24" s="9" t="s">
        <v>56</v>
      </c>
      <c r="B24" s="10" t="s">
        <v>22</v>
      </c>
      <c r="C24" s="47"/>
      <c r="D24" s="48">
        <f>(Jul!C24*12)+(Aug!C24*11)+(Sep!C24*10)+(Oct!C24*9)+(Nov!C24*8)+(Dec!C24*7)+(Jan!C24*6)+(Feb!C24*5)+(Mar!C24*4)+(Apr!C24*3)+(May!C24*2)+(Jun!C24*1)</f>
        <v>13383</v>
      </c>
      <c r="E24" s="8"/>
      <c r="F24" s="48">
        <f>(Jul!E24*12)+(Aug!E24*11)+(Sep!E24*10)+(Oct!E24*9)+(Nov!E24*8)+(Dec!E24*7)+(Jan!E24*6)+(Feb!E24*5)+(Mar!E24*4)+(Apr!E24*3)+(May!E24*2)+(Jun!E24*1)</f>
        <v>5679</v>
      </c>
      <c r="G24" s="8"/>
      <c r="H24" s="30">
        <f>May!H24+G24</f>
        <v>4444</v>
      </c>
      <c r="I24" s="30">
        <f t="shared" si="0"/>
        <v>0</v>
      </c>
      <c r="J24" s="48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23506</v>
      </c>
      <c r="K24" s="53"/>
      <c r="L24" s="48"/>
    </row>
    <row r="25" spans="1:12" s="1" customFormat="1" ht="15.75" customHeight="1" x14ac:dyDescent="0.2">
      <c r="A25" s="5" t="s">
        <v>62</v>
      </c>
      <c r="B25" s="6" t="s">
        <v>22</v>
      </c>
      <c r="C25" s="47"/>
      <c r="D25" s="48">
        <f>(Jul!C25*12)+(Aug!C25*11)+(Sep!C25*10)+(Oct!C25*9)+(Nov!C25*8)+(Dec!C25*7)+(Jan!C25*6)+(Feb!C25*5)+(Mar!C25*4)+(Apr!C25*3)+(May!C25*2)+(Jun!C25*1)</f>
        <v>18096</v>
      </c>
      <c r="E25" s="8"/>
      <c r="F25" s="48">
        <f>(Jul!E25*12)+(Aug!E25*11)+(Sep!E25*10)+(Oct!E25*9)+(Nov!E25*8)+(Dec!E25*7)+(Jan!E25*6)+(Feb!E25*5)+(Mar!E25*4)+(Apr!E25*3)+(May!E25*2)+(Jun!E25*1)</f>
        <v>0</v>
      </c>
      <c r="G25" s="8"/>
      <c r="H25" s="30">
        <f>May!H25+G25</f>
        <v>29565</v>
      </c>
      <c r="I25" s="30">
        <f t="shared" si="0"/>
        <v>0</v>
      </c>
      <c r="J25" s="48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47661</v>
      </c>
      <c r="K25" s="53"/>
      <c r="L25" s="48"/>
    </row>
    <row r="26" spans="1:12" s="1" customFormat="1" ht="15.75" customHeight="1" x14ac:dyDescent="0.2">
      <c r="A26" s="5" t="s">
        <v>63</v>
      </c>
      <c r="B26" s="6" t="s">
        <v>22</v>
      </c>
      <c r="C26" s="47"/>
      <c r="D26" s="48">
        <f>(Jul!C26*12)+(Aug!C26*11)+(Sep!C26*10)+(Oct!C26*9)+(Nov!C26*8)+(Dec!C26*7)+(Jan!C26*6)+(Feb!C26*5)+(Mar!C26*4)+(Apr!C26*3)+(May!C26*2)+(Jun!C26*1)</f>
        <v>45285</v>
      </c>
      <c r="E26" s="8"/>
      <c r="F26" s="48">
        <f>(Jul!E26*12)+(Aug!E26*11)+(Sep!E26*10)+(Oct!E26*9)+(Nov!E26*8)+(Dec!E26*7)+(Jan!E26*6)+(Feb!E26*5)+(Mar!E26*4)+(Apr!E26*3)+(May!E26*2)+(Jun!E26*1)</f>
        <v>0</v>
      </c>
      <c r="G26" s="8"/>
      <c r="H26" s="30">
        <f>May!H26+G26</f>
        <v>6479</v>
      </c>
      <c r="I26" s="30">
        <f t="shared" si="0"/>
        <v>0</v>
      </c>
      <c r="J26" s="48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51764</v>
      </c>
      <c r="K26" s="53"/>
      <c r="L26" s="48"/>
    </row>
    <row r="27" spans="1:12" s="1" customFormat="1" ht="15.75" customHeight="1" x14ac:dyDescent="0.2">
      <c r="A27" s="5" t="s">
        <v>75</v>
      </c>
      <c r="B27" s="6" t="s">
        <v>22</v>
      </c>
      <c r="C27" s="47"/>
      <c r="D27" s="48">
        <f>(Jul!C27*12)+(Aug!C27*11)+(Sep!C27*10)+(Oct!C27*9)+(Nov!C27*8)+(Dec!C27*7)+(Jan!C27*6)+(Feb!C27*5)+(Mar!C27*4)+(Apr!C27*3)+(May!C27*2)+(Jun!C27*1)</f>
        <v>0</v>
      </c>
      <c r="E27" s="8"/>
      <c r="F27" s="48">
        <f>(Jul!E27*12)+(Aug!E27*11)+(Sep!E27*10)+(Oct!E27*9)+(Nov!E27*8)+(Dec!E27*7)+(Jan!E27*6)+(Feb!E27*5)+(Mar!E27*4)+(Apr!E27*3)+(May!E27*2)+(Jun!E27*1)</f>
        <v>0</v>
      </c>
      <c r="G27" s="8"/>
      <c r="H27" s="30">
        <f>May!H27+G27</f>
        <v>0</v>
      </c>
      <c r="I27" s="30">
        <f t="shared" si="0"/>
        <v>0</v>
      </c>
      <c r="J27" s="48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0</v>
      </c>
      <c r="K27" s="53"/>
      <c r="L27" s="48"/>
    </row>
    <row r="28" spans="1:12" s="1" customFormat="1" ht="15.75" customHeight="1" x14ac:dyDescent="0.2">
      <c r="A28" s="5" t="s">
        <v>80</v>
      </c>
      <c r="B28" s="6" t="s">
        <v>22</v>
      </c>
      <c r="C28" s="47"/>
      <c r="D28" s="48">
        <f>(Jul!C28*12)+(Aug!C28*11)+(Sep!C28*10)+(Oct!C28*9)+(Nov!C28*8)+(Dec!C28*7)+(Jan!C28*6)+(Feb!C28*5)+(Mar!C28*4)+(Apr!C28*3)+(May!C28*2)+(Jun!C28*1)</f>
        <v>7434</v>
      </c>
      <c r="E28" s="8"/>
      <c r="F28" s="48">
        <f>(Jul!E28*12)+(Aug!E28*11)+(Sep!E28*10)+(Oct!E28*9)+(Nov!E28*8)+(Dec!E28*7)+(Jan!E28*6)+(Feb!E28*5)+(Mar!E28*4)+(Apr!E28*3)+(May!E28*2)+(Jun!E28*1)</f>
        <v>0</v>
      </c>
      <c r="G28" s="8"/>
      <c r="H28" s="30">
        <f>May!H28+G28</f>
        <v>3803</v>
      </c>
      <c r="I28" s="30">
        <f t="shared" si="0"/>
        <v>0</v>
      </c>
      <c r="J28" s="48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11237</v>
      </c>
      <c r="K28" s="53"/>
      <c r="L28" s="48"/>
    </row>
    <row r="29" spans="1:12" s="1" customFormat="1" ht="15.75" customHeight="1" x14ac:dyDescent="0.2">
      <c r="A29" s="5" t="s">
        <v>81</v>
      </c>
      <c r="B29" s="6" t="s">
        <v>22</v>
      </c>
      <c r="C29" s="47"/>
      <c r="D29" s="48">
        <f>(Jul!C29*12)+(Aug!C29*11)+(Sep!C29*10)+(Oct!C29*9)+(Nov!C29*8)+(Dec!C29*7)+(Jan!C29*6)+(Feb!C29*5)+(Mar!C29*4)+(Apr!C29*3)+(May!C29*2)+(Jun!C29*1)</f>
        <v>7245</v>
      </c>
      <c r="E29" s="8"/>
      <c r="F29" s="48">
        <f>(Jul!E29*12)+(Aug!E29*11)+(Sep!E29*10)+(Oct!E29*9)+(Nov!E29*8)+(Dec!E29*7)+(Jan!E29*6)+(Feb!E29*5)+(Mar!E29*4)+(Apr!E29*3)+(May!E29*2)+(Jun!E29*1)</f>
        <v>0</v>
      </c>
      <c r="G29" s="8"/>
      <c r="H29" s="30">
        <f>May!H29+G29</f>
        <v>7059</v>
      </c>
      <c r="I29" s="30">
        <f t="shared" si="0"/>
        <v>0</v>
      </c>
      <c r="J29" s="48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14304</v>
      </c>
      <c r="K29" s="53"/>
      <c r="L29" s="48"/>
    </row>
    <row r="30" spans="1:12" s="1" customFormat="1" ht="15.75" customHeight="1" x14ac:dyDescent="0.2">
      <c r="A30" s="5" t="s">
        <v>82</v>
      </c>
      <c r="B30" s="6" t="s">
        <v>22</v>
      </c>
      <c r="C30" s="47"/>
      <c r="D30" s="48">
        <f>(Jul!C30*12)+(Aug!C30*11)+(Sep!C30*10)+(Oct!C30*9)+(Nov!C30*8)+(Dec!C30*7)+(Jan!C30*6)+(Feb!C30*5)+(Mar!C30*4)+(Apr!C30*3)+(May!C30*2)+(Jun!C30*1)</f>
        <v>0</v>
      </c>
      <c r="E30" s="8"/>
      <c r="F30" s="48">
        <f>(Jul!E30*12)+(Aug!E30*11)+(Sep!E30*10)+(Oct!E30*9)+(Nov!E30*8)+(Dec!E30*7)+(Jan!E30*6)+(Feb!E30*5)+(Mar!E30*4)+(Apr!E30*3)+(May!E30*2)+(Jun!E30*1)</f>
        <v>0</v>
      </c>
      <c r="G30" s="8"/>
      <c r="H30" s="30">
        <f>May!H30+G30</f>
        <v>0</v>
      </c>
      <c r="I30" s="30">
        <f t="shared" si="0"/>
        <v>0</v>
      </c>
      <c r="J30" s="48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0</v>
      </c>
      <c r="K30" s="53"/>
      <c r="L30" s="48"/>
    </row>
    <row r="31" spans="1:12" s="11" customFormat="1" ht="15.75" customHeight="1" x14ac:dyDescent="0.2">
      <c r="A31" s="9" t="s">
        <v>84</v>
      </c>
      <c r="B31" s="10" t="s">
        <v>22</v>
      </c>
      <c r="C31" s="47"/>
      <c r="D31" s="48">
        <f>(Jul!C31*12)+(Aug!C31*11)+(Sep!C31*10)+(Oct!C31*9)+(Nov!C31*8)+(Dec!C31*7)+(Jan!C31*6)+(Feb!C31*5)+(Mar!C31*4)+(Apr!C31*3)+(May!C31*2)+(Jun!C31*1)</f>
        <v>532479</v>
      </c>
      <c r="E31" s="8"/>
      <c r="F31" s="48">
        <f>(Jul!E31*12)+(Aug!E31*11)+(Sep!E31*10)+(Oct!E31*9)+(Nov!E31*8)+(Dec!E31*7)+(Jan!E31*6)+(Feb!E31*5)+(Mar!E31*4)+(Apr!E31*3)+(May!E31*2)+(Jun!E31*1)</f>
        <v>0</v>
      </c>
      <c r="G31" s="8"/>
      <c r="H31" s="30">
        <f>May!H31+G31</f>
        <v>3564</v>
      </c>
      <c r="I31" s="30">
        <f t="shared" si="0"/>
        <v>0</v>
      </c>
      <c r="J31" s="48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536043</v>
      </c>
      <c r="K31" s="53"/>
      <c r="L31" s="48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8">
        <f>(Jul!C32*12)+(Aug!C32*11)+(Sep!C32*10)+(Oct!C32*9)+(Nov!C32*8)+(Dec!C32*7)+(Jan!C32*6)+(Feb!C32*5)+(Mar!C32*4)+(Apr!C32*3)+(May!C32*2)+(Jun!C32*1)</f>
        <v>5830</v>
      </c>
      <c r="E32" s="8"/>
      <c r="F32" s="48">
        <f>(Jul!E32*12)+(Aug!E32*11)+(Sep!E32*10)+(Oct!E32*9)+(Nov!E32*8)+(Dec!E32*7)+(Jan!E32*6)+(Feb!E32*5)+(Mar!E32*4)+(Apr!E32*3)+(May!E32*2)+(Jun!E32*1)</f>
        <v>0</v>
      </c>
      <c r="G32" s="8"/>
      <c r="H32" s="30">
        <f>May!H32+G32</f>
        <v>0</v>
      </c>
      <c r="I32" s="30">
        <f t="shared" si="0"/>
        <v>0</v>
      </c>
      <c r="J32" s="48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5830</v>
      </c>
      <c r="K32" s="53"/>
      <c r="L32" s="48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8">
        <f>(Jul!C33*12)+(Aug!C33*11)+(Sep!C33*10)+(Oct!C33*9)+(Nov!C33*8)+(Dec!C33*7)+(Jan!C33*6)+(Feb!C33*5)+(Mar!C33*4)+(Apr!C33*3)+(May!C33*2)+(Jun!C33*1)</f>
        <v>221583</v>
      </c>
      <c r="E33" s="8"/>
      <c r="F33" s="48">
        <f>(Jul!E33*12)+(Aug!E33*11)+(Sep!E33*10)+(Oct!E33*9)+(Nov!E33*8)+(Dec!E33*7)+(Jan!E33*6)+(Feb!E33*5)+(Mar!E33*4)+(Apr!E33*3)+(May!E33*2)+(Jun!E33*1)</f>
        <v>0</v>
      </c>
      <c r="G33" s="8"/>
      <c r="H33" s="30">
        <f>May!H33+G33</f>
        <v>86116</v>
      </c>
      <c r="I33" s="30">
        <f t="shared" si="0"/>
        <v>0</v>
      </c>
      <c r="J33" s="48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307699</v>
      </c>
      <c r="K33" s="53"/>
      <c r="L33" s="48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8">
        <f>(Jul!C34*12)+(Aug!C34*11)+(Sep!C34*10)+(Oct!C34*9)+(Nov!C34*8)+(Dec!C34*7)+(Jan!C34*6)+(Feb!C34*5)+(Mar!C34*4)+(Apr!C34*3)+(May!C34*2)+(Jun!C34*1)</f>
        <v>5015</v>
      </c>
      <c r="E34" s="8"/>
      <c r="F34" s="48">
        <f>(Jul!E34*12)+(Aug!E34*11)+(Sep!E34*10)+(Oct!E34*9)+(Nov!E34*8)+(Dec!E34*7)+(Jan!E34*6)+(Feb!E34*5)+(Mar!E34*4)+(Apr!E34*3)+(May!E34*2)+(Jun!E34*1)</f>
        <v>0</v>
      </c>
      <c r="G34" s="8"/>
      <c r="H34" s="30">
        <f>May!H34+G34</f>
        <v>4628</v>
      </c>
      <c r="I34" s="30">
        <f t="shared" si="0"/>
        <v>0</v>
      </c>
      <c r="J34" s="48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9643</v>
      </c>
      <c r="K34" s="53"/>
      <c r="L34" s="48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8">
        <f>(Jul!C35*12)+(Aug!C35*11)+(Sep!C35*10)+(Oct!C35*9)+(Nov!C35*8)+(Dec!C35*7)+(Jan!C35*6)+(Feb!C35*5)+(Mar!C35*4)+(Apr!C35*3)+(May!C35*2)+(Jun!C35*1)</f>
        <v>16269</v>
      </c>
      <c r="E35" s="8"/>
      <c r="F35" s="48">
        <f>(Jul!E35*12)+(Aug!E35*11)+(Sep!E35*10)+(Oct!E35*9)+(Nov!E35*8)+(Dec!E35*7)+(Jan!E35*6)+(Feb!E35*5)+(Mar!E35*4)+(Apr!E35*3)+(May!E35*2)+(Jun!E35*1)</f>
        <v>0</v>
      </c>
      <c r="G35" s="8"/>
      <c r="H35" s="30">
        <f>May!H35+G35</f>
        <v>11497</v>
      </c>
      <c r="I35" s="30">
        <f t="shared" si="0"/>
        <v>0</v>
      </c>
      <c r="J35" s="48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27766</v>
      </c>
      <c r="K35" s="53"/>
      <c r="L35" s="48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8">
        <f>(Jul!C36*12)+(Aug!C36*11)+(Sep!C36*10)+(Oct!C36*9)+(Nov!C36*8)+(Dec!C36*7)+(Jan!C36*6)+(Feb!C36*5)+(Mar!C36*4)+(Apr!C36*3)+(May!C36*2)+(Jun!C36*1)</f>
        <v>0</v>
      </c>
      <c r="E36" s="8"/>
      <c r="F36" s="48">
        <f>(Jul!E36*12)+(Aug!E36*11)+(Sep!E36*10)+(Oct!E36*9)+(Nov!E36*8)+(Dec!E36*7)+(Jan!E36*6)+(Feb!E36*5)+(Mar!E36*4)+(Apr!E36*3)+(May!E36*2)+(Jun!E36*1)</f>
        <v>0</v>
      </c>
      <c r="G36" s="8"/>
      <c r="H36" s="30">
        <f>May!H36+G36</f>
        <v>0</v>
      </c>
      <c r="I36" s="30">
        <f t="shared" si="0"/>
        <v>0</v>
      </c>
      <c r="J36" s="48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3"/>
      <c r="L36" s="48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8">
        <f>(Jul!C37*12)+(Aug!C37*11)+(Sep!C37*10)+(Oct!C37*9)+(Nov!C37*8)+(Dec!C37*7)+(Jan!C37*6)+(Feb!C37*5)+(Mar!C37*4)+(Apr!C37*3)+(May!C37*2)+(Jun!C37*1)</f>
        <v>34668</v>
      </c>
      <c r="E37" s="8"/>
      <c r="F37" s="48">
        <f>(Jul!E37*12)+(Aug!E37*11)+(Sep!E37*10)+(Oct!E37*9)+(Nov!E37*8)+(Dec!E37*7)+(Jan!E37*6)+(Feb!E37*5)+(Mar!E37*4)+(Apr!E37*3)+(May!E37*2)+(Jun!E37*1)</f>
        <v>12864</v>
      </c>
      <c r="G37" s="8"/>
      <c r="H37" s="30">
        <f>May!H37+G37</f>
        <v>28983</v>
      </c>
      <c r="I37" s="30">
        <f t="shared" si="0"/>
        <v>0</v>
      </c>
      <c r="J37" s="48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76515</v>
      </c>
      <c r="K37" s="53"/>
      <c r="L37" s="48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8">
        <f>(Jul!C38*12)+(Aug!C38*11)+(Sep!C38*10)+(Oct!C38*9)+(Nov!C38*8)+(Dec!C38*7)+(Jan!C38*6)+(Feb!C38*5)+(Mar!C38*4)+(Apr!C38*3)+(May!C38*2)+(Jun!C38*1)</f>
        <v>0</v>
      </c>
      <c r="E38" s="8"/>
      <c r="F38" s="48">
        <f>(Jul!E38*12)+(Aug!E38*11)+(Sep!E38*10)+(Oct!E38*9)+(Nov!E38*8)+(Dec!E38*7)+(Jan!E38*6)+(Feb!E38*5)+(Mar!E38*4)+(Apr!E38*3)+(May!E38*2)+(Jun!E38*1)</f>
        <v>0</v>
      </c>
      <c r="G38" s="8"/>
      <c r="H38" s="30">
        <f>May!H38+G38</f>
        <v>0</v>
      </c>
      <c r="I38" s="30">
        <f t="shared" si="0"/>
        <v>0</v>
      </c>
      <c r="J38" s="48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0</v>
      </c>
      <c r="K38" s="53"/>
      <c r="L38" s="48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8">
        <f>(Jul!C39*12)+(Aug!C39*11)+(Sep!C39*10)+(Oct!C39*9)+(Nov!C39*8)+(Dec!C39*7)+(Jan!C39*6)+(Feb!C39*5)+(Mar!C39*4)+(Apr!C39*3)+(May!C39*2)+(Jun!C39*1)</f>
        <v>447576</v>
      </c>
      <c r="E39" s="8"/>
      <c r="F39" s="48">
        <f>(Jul!E39*12)+(Aug!E39*11)+(Sep!E39*10)+(Oct!E39*9)+(Nov!E39*8)+(Dec!E39*7)+(Jan!E39*6)+(Feb!E39*5)+(Mar!E39*4)+(Apr!E39*3)+(May!E39*2)+(Jun!E39*1)</f>
        <v>0</v>
      </c>
      <c r="G39" s="8"/>
      <c r="H39" s="30">
        <f>May!H39+G39</f>
        <v>161783</v>
      </c>
      <c r="I39" s="30">
        <f t="shared" si="0"/>
        <v>0</v>
      </c>
      <c r="J39" s="48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609359</v>
      </c>
      <c r="K39" s="53"/>
      <c r="L39" s="48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8">
        <f>(Jul!C40*12)+(Aug!C40*11)+(Sep!C40*10)+(Oct!C40*9)+(Nov!C40*8)+(Dec!C40*7)+(Jan!C40*6)+(Feb!C40*5)+(Mar!C40*4)+(Apr!C40*3)+(May!C40*2)+(Jun!C40*1)</f>
        <v>0</v>
      </c>
      <c r="E40" s="8"/>
      <c r="F40" s="48">
        <f>(Jul!E40*12)+(Aug!E40*11)+(Sep!E40*10)+(Oct!E40*9)+(Nov!E40*8)+(Dec!E40*7)+(Jan!E40*6)+(Feb!E40*5)+(Mar!E40*4)+(Apr!E40*3)+(May!E40*2)+(Jun!E40*1)</f>
        <v>0</v>
      </c>
      <c r="G40" s="8"/>
      <c r="H40" s="30">
        <f>May!H40+G40</f>
        <v>0</v>
      </c>
      <c r="I40" s="30">
        <f t="shared" si="0"/>
        <v>0</v>
      </c>
      <c r="J40" s="48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3"/>
      <c r="L40" s="48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8">
        <f>(Jul!C41*12)+(Aug!C41*11)+(Sep!C41*10)+(Oct!C41*9)+(Nov!C41*8)+(Dec!C41*7)+(Jan!C41*6)+(Feb!C41*5)+(Mar!C41*4)+(Apr!C41*3)+(May!C41*2)+(Jun!C41*1)</f>
        <v>18612</v>
      </c>
      <c r="E41" s="8"/>
      <c r="F41" s="48">
        <f>(Jul!E41*12)+(Aug!E41*11)+(Sep!E41*10)+(Oct!E41*9)+(Nov!E41*8)+(Dec!E41*7)+(Jan!E41*6)+(Feb!E41*5)+(Mar!E41*4)+(Apr!E41*3)+(May!E41*2)+(Jun!E41*1)</f>
        <v>0</v>
      </c>
      <c r="G41" s="8"/>
      <c r="H41" s="30">
        <f>May!H41+G41</f>
        <v>4066</v>
      </c>
      <c r="I41" s="30">
        <f t="shared" si="0"/>
        <v>0</v>
      </c>
      <c r="J41" s="48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22678</v>
      </c>
      <c r="K41" s="53"/>
      <c r="L41" s="48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8">
        <f>(Jul!C42*12)+(Aug!C42*11)+(Sep!C42*10)+(Oct!C42*9)+(Nov!C42*8)+(Dec!C42*7)+(Jan!C42*6)+(Feb!C42*5)+(Mar!C42*4)+(Apr!C42*3)+(May!C42*2)+(Jun!C42*1)</f>
        <v>202267</v>
      </c>
      <c r="E42" s="8"/>
      <c r="F42" s="48">
        <f>(Jul!E42*12)+(Aug!E42*11)+(Sep!E42*10)+(Oct!E42*9)+(Nov!E42*8)+(Dec!E42*7)+(Jan!E42*6)+(Feb!E42*5)+(Mar!E42*4)+(Apr!E42*3)+(May!E42*2)+(Jun!E42*1)</f>
        <v>0</v>
      </c>
      <c r="G42" s="8"/>
      <c r="H42" s="30">
        <f>May!H42+G42</f>
        <v>77152</v>
      </c>
      <c r="I42" s="30">
        <f t="shared" si="0"/>
        <v>0</v>
      </c>
      <c r="J42" s="48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279419</v>
      </c>
      <c r="K42" s="53"/>
      <c r="L42" s="48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8">
        <f>(Jul!C43*12)+(Aug!C43*11)+(Sep!C43*10)+(Oct!C43*9)+(Nov!C43*8)+(Dec!C43*7)+(Jan!C43*6)+(Feb!C43*5)+(Mar!C43*4)+(Apr!C43*3)+(May!C43*2)+(Jun!C43*1)</f>
        <v>144056</v>
      </c>
      <c r="E43" s="8"/>
      <c r="F43" s="48">
        <f>(Jul!E43*12)+(Aug!E43*11)+(Sep!E43*10)+(Oct!E43*9)+(Nov!E43*8)+(Dec!E43*7)+(Jan!E43*6)+(Feb!E43*5)+(Mar!E43*4)+(Apr!E43*3)+(May!E43*2)+(Jun!E43*1)</f>
        <v>1578</v>
      </c>
      <c r="G43" s="8"/>
      <c r="H43" s="30">
        <f>May!H43+G43</f>
        <v>81759</v>
      </c>
      <c r="I43" s="30">
        <f t="shared" si="0"/>
        <v>0</v>
      </c>
      <c r="J43" s="48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227393</v>
      </c>
      <c r="K43" s="53"/>
      <c r="L43" s="48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8">
        <f>(Jul!C44*12)+(Aug!C44*11)+(Sep!C44*10)+(Oct!C44*9)+(Nov!C44*8)+(Dec!C44*7)+(Jan!C44*6)+(Feb!C44*5)+(Mar!C44*4)+(Apr!C44*3)+(May!C44*2)+(Jun!C44*1)</f>
        <v>83559</v>
      </c>
      <c r="E44" s="8"/>
      <c r="F44" s="48">
        <f>(Jul!E44*12)+(Aug!E44*11)+(Sep!E44*10)+(Oct!E44*9)+(Nov!E44*8)+(Dec!E44*7)+(Jan!E44*6)+(Feb!E44*5)+(Mar!E44*4)+(Apr!E44*3)+(May!E44*2)+(Jun!E44*1)</f>
        <v>0</v>
      </c>
      <c r="G44" s="8"/>
      <c r="H44" s="30">
        <f>May!H44+G44</f>
        <v>28139</v>
      </c>
      <c r="I44" s="30">
        <f t="shared" si="0"/>
        <v>0</v>
      </c>
      <c r="J44" s="48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111698</v>
      </c>
      <c r="K44" s="53"/>
      <c r="L44" s="48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8">
        <f>(Jul!C45*12)+(Aug!C45*11)+(Sep!C45*10)+(Oct!C45*9)+(Nov!C45*8)+(Dec!C45*7)+(Jan!C45*6)+(Feb!C45*5)+(Mar!C45*4)+(Apr!C45*3)+(May!C45*2)+(Jun!C45*1)</f>
        <v>0</v>
      </c>
      <c r="E45" s="8"/>
      <c r="F45" s="48">
        <f>(Jul!E45*12)+(Aug!E45*11)+(Sep!E45*10)+(Oct!E45*9)+(Nov!E45*8)+(Dec!E45*7)+(Jan!E45*6)+(Feb!E45*5)+(Mar!E45*4)+(Apr!E45*3)+(May!E45*2)+(Jun!E45*1)</f>
        <v>0</v>
      </c>
      <c r="G45" s="8"/>
      <c r="H45" s="30">
        <f>May!H45+G45</f>
        <v>0</v>
      </c>
      <c r="I45" s="30">
        <f t="shared" si="0"/>
        <v>0</v>
      </c>
      <c r="J45" s="48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3"/>
      <c r="L45" s="48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8">
        <f>(Jul!C46*12)+(Aug!C46*11)+(Sep!C46*10)+(Oct!C46*9)+(Nov!C46*8)+(Dec!C46*7)+(Jan!C46*6)+(Feb!C46*5)+(Mar!C46*4)+(Apr!C46*3)+(May!C46*2)+(Jun!C46*1)</f>
        <v>0</v>
      </c>
      <c r="E46" s="8"/>
      <c r="F46" s="48">
        <f>(Jul!E46*12)+(Aug!E46*11)+(Sep!E46*10)+(Oct!E46*9)+(Nov!E46*8)+(Dec!E46*7)+(Jan!E46*6)+(Feb!E46*5)+(Mar!E46*4)+(Apr!E46*3)+(May!E46*2)+(Jun!E46*1)</f>
        <v>0</v>
      </c>
      <c r="G46" s="8"/>
      <c r="H46" s="30">
        <f>May!H46+G46</f>
        <v>0</v>
      </c>
      <c r="I46" s="30">
        <f t="shared" si="0"/>
        <v>0</v>
      </c>
      <c r="J46" s="48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3"/>
      <c r="L46" s="48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8">
        <f>(Jul!C47*12)+(Aug!C47*11)+(Sep!C47*10)+(Oct!C47*9)+(Nov!C47*8)+(Dec!C47*7)+(Jan!C47*6)+(Feb!C47*5)+(Mar!C47*4)+(Apr!C47*3)+(May!C47*2)+(Jun!C47*1)</f>
        <v>774329</v>
      </c>
      <c r="E47" s="8"/>
      <c r="F47" s="48">
        <f>(Jul!E47*12)+(Aug!E47*11)+(Sep!E47*10)+(Oct!E47*9)+(Nov!E47*8)+(Dec!E47*7)+(Jan!E47*6)+(Feb!E47*5)+(Mar!E47*4)+(Apr!E47*3)+(May!E47*2)+(Jun!E47*1)</f>
        <v>0</v>
      </c>
      <c r="G47" s="8"/>
      <c r="H47" s="30">
        <f>May!H47+G47</f>
        <v>92860</v>
      </c>
      <c r="I47" s="30">
        <f t="shared" si="0"/>
        <v>0</v>
      </c>
      <c r="J47" s="48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867189</v>
      </c>
      <c r="K47" s="53"/>
      <c r="L47" s="48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8">
        <f>(Jul!C48*12)+(Aug!C48*11)+(Sep!C48*10)+(Oct!C48*9)+(Nov!C48*8)+(Dec!C48*7)+(Jan!C48*6)+(Feb!C48*5)+(Mar!C48*4)+(Apr!C48*3)+(May!C48*2)+(Jun!C48*1)</f>
        <v>118615</v>
      </c>
      <c r="E48" s="8"/>
      <c r="F48" s="48">
        <f>(Jul!E48*12)+(Aug!E48*11)+(Sep!E48*10)+(Oct!E48*9)+(Nov!E48*8)+(Dec!E48*7)+(Jan!E48*6)+(Feb!E48*5)+(Mar!E48*4)+(Apr!E48*3)+(May!E48*2)+(Jun!E48*1)</f>
        <v>0</v>
      </c>
      <c r="G48" s="8"/>
      <c r="H48" s="30">
        <f>May!H48+G48</f>
        <v>65961</v>
      </c>
      <c r="I48" s="30">
        <f t="shared" si="0"/>
        <v>0</v>
      </c>
      <c r="J48" s="48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184576</v>
      </c>
      <c r="K48" s="53"/>
      <c r="L48" s="48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8">
        <f>(Jul!C49*12)+(Aug!C49*11)+(Sep!C49*10)+(Oct!C49*9)+(Nov!C49*8)+(Dec!C49*7)+(Jan!C49*6)+(Feb!C49*5)+(Mar!C49*4)+(Apr!C49*3)+(May!C49*2)+(Jun!C49*1)</f>
        <v>92128</v>
      </c>
      <c r="E49" s="8"/>
      <c r="F49" s="48">
        <f>(Jul!E49*12)+(Aug!E49*11)+(Sep!E49*10)+(Oct!E49*9)+(Nov!E49*8)+(Dec!E49*7)+(Jan!E49*6)+(Feb!E49*5)+(Mar!E49*4)+(Apr!E49*3)+(May!E49*2)+(Jun!E49*1)</f>
        <v>0</v>
      </c>
      <c r="G49" s="8"/>
      <c r="H49" s="30">
        <f>May!H49+G49</f>
        <v>17408</v>
      </c>
      <c r="I49" s="30">
        <f t="shared" si="0"/>
        <v>0</v>
      </c>
      <c r="J49" s="48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109536</v>
      </c>
      <c r="K49" s="53"/>
      <c r="L49" s="48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8">
        <f>(Jul!C50*12)+(Aug!C50*11)+(Sep!C50*10)+(Oct!C50*9)+(Nov!C50*8)+(Dec!C50*7)+(Jan!C50*6)+(Feb!C50*5)+(Mar!C50*4)+(Apr!C50*3)+(May!C50*2)+(Jun!C50*1)</f>
        <v>0</v>
      </c>
      <c r="E50" s="8"/>
      <c r="F50" s="48">
        <f>(Jul!E50*12)+(Aug!E50*11)+(Sep!E50*10)+(Oct!E50*9)+(Nov!E50*8)+(Dec!E50*7)+(Jan!E50*6)+(Feb!E50*5)+(Mar!E50*4)+(Apr!E50*3)+(May!E50*2)+(Jun!E50*1)</f>
        <v>0</v>
      </c>
      <c r="G50" s="8"/>
      <c r="H50" s="30">
        <f>May!H50+G50</f>
        <v>0</v>
      </c>
      <c r="I50" s="30">
        <f t="shared" si="0"/>
        <v>0</v>
      </c>
      <c r="J50" s="48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0</v>
      </c>
      <c r="K50" s="53"/>
      <c r="L50" s="48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8">
        <f>(Jul!C51*12)+(Aug!C51*11)+(Sep!C51*10)+(Oct!C51*9)+(Nov!C51*8)+(Dec!C51*7)+(Jan!C51*6)+(Feb!C51*5)+(Mar!C51*4)+(Apr!C51*3)+(May!C51*2)+(Jun!C51*1)</f>
        <v>78087</v>
      </c>
      <c r="E51" s="8"/>
      <c r="F51" s="48">
        <f>(Jul!E51*12)+(Aug!E51*11)+(Sep!E51*10)+(Oct!E51*9)+(Nov!E51*8)+(Dec!E51*7)+(Jan!E51*6)+(Feb!E51*5)+(Mar!E51*4)+(Apr!E51*3)+(May!E51*2)+(Jun!E51*1)</f>
        <v>0</v>
      </c>
      <c r="G51" s="8"/>
      <c r="H51" s="30">
        <f>May!H51+G51</f>
        <v>55449</v>
      </c>
      <c r="I51" s="30">
        <f t="shared" si="0"/>
        <v>0</v>
      </c>
      <c r="J51" s="48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133536</v>
      </c>
      <c r="K51" s="53"/>
      <c r="L51" s="48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8">
        <f>(Jul!C52*12)+(Aug!C52*11)+(Sep!C52*10)+(Oct!C52*9)+(Nov!C52*8)+(Dec!C52*7)+(Jan!C52*6)+(Feb!C52*5)+(Mar!C52*4)+(Apr!C52*3)+(May!C52*2)+(Jun!C52*1)</f>
        <v>0</v>
      </c>
      <c r="E52" s="8"/>
      <c r="F52" s="48">
        <f>(Jul!E52*12)+(Aug!E52*11)+(Sep!E52*10)+(Oct!E52*9)+(Nov!E52*8)+(Dec!E52*7)+(Jan!E52*6)+(Feb!E52*5)+(Mar!E52*4)+(Apr!E52*3)+(May!E52*2)+(Jun!E52*1)</f>
        <v>0</v>
      </c>
      <c r="G52" s="8"/>
      <c r="H52" s="30">
        <f>May!H52+G52</f>
        <v>0</v>
      </c>
      <c r="I52" s="30">
        <f t="shared" si="0"/>
        <v>0</v>
      </c>
      <c r="J52" s="48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3"/>
      <c r="L52" s="48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8">
        <f>(Jul!C53*12)+(Aug!C53*11)+(Sep!C53*10)+(Oct!C53*9)+(Nov!C53*8)+(Dec!C53*7)+(Jan!C53*6)+(Feb!C53*5)+(Mar!C53*4)+(Apr!C53*3)+(May!C53*2)+(Jun!C53*1)</f>
        <v>0</v>
      </c>
      <c r="E53" s="8"/>
      <c r="F53" s="48">
        <f>(Jul!E53*12)+(Aug!E53*11)+(Sep!E53*10)+(Oct!E53*9)+(Nov!E53*8)+(Dec!E53*7)+(Jan!E53*6)+(Feb!E53*5)+(Mar!E53*4)+(Apr!E53*3)+(May!E53*2)+(Jun!E53*1)</f>
        <v>0</v>
      </c>
      <c r="G53" s="8"/>
      <c r="H53" s="30">
        <f>May!H53+G53</f>
        <v>0</v>
      </c>
      <c r="I53" s="30">
        <f t="shared" si="0"/>
        <v>0</v>
      </c>
      <c r="J53" s="48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3"/>
      <c r="L53" s="48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8">
        <f>(Jul!C54*12)+(Aug!C54*11)+(Sep!C54*10)+(Oct!C54*9)+(Nov!C54*8)+(Dec!C54*7)+(Jan!C54*6)+(Feb!C54*5)+(Mar!C54*4)+(Apr!C54*3)+(May!C54*2)+(Jun!C54*1)</f>
        <v>49066</v>
      </c>
      <c r="E54" s="8"/>
      <c r="F54" s="48">
        <f>(Jul!E54*12)+(Aug!E54*11)+(Sep!E54*10)+(Oct!E54*9)+(Nov!E54*8)+(Dec!E54*7)+(Jan!E54*6)+(Feb!E54*5)+(Mar!E54*4)+(Apr!E54*3)+(May!E54*2)+(Jun!E54*1)</f>
        <v>0</v>
      </c>
      <c r="G54" s="8"/>
      <c r="H54" s="30">
        <f>May!H54+G54</f>
        <v>7082</v>
      </c>
      <c r="I54" s="30">
        <f t="shared" si="0"/>
        <v>0</v>
      </c>
      <c r="J54" s="48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56148</v>
      </c>
      <c r="K54" s="53"/>
      <c r="L54" s="48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8">
        <f>(Jul!C55*12)+(Aug!C55*11)+(Sep!C55*10)+(Oct!C55*9)+(Nov!C55*8)+(Dec!C55*7)+(Jan!C55*6)+(Feb!C55*5)+(Mar!C55*4)+(Apr!C55*3)+(May!C55*2)+(Jun!C55*1)</f>
        <v>103982</v>
      </c>
      <c r="E55" s="8"/>
      <c r="F55" s="48">
        <f>(Jul!E55*12)+(Aug!E55*11)+(Sep!E55*10)+(Oct!E55*9)+(Nov!E55*8)+(Dec!E55*7)+(Jan!E55*6)+(Feb!E55*5)+(Mar!E55*4)+(Apr!E55*3)+(May!E55*2)+(Jun!E55*1)</f>
        <v>0</v>
      </c>
      <c r="G55" s="8"/>
      <c r="H55" s="30">
        <f>May!H55+G55</f>
        <v>31333</v>
      </c>
      <c r="I55" s="30">
        <f t="shared" si="0"/>
        <v>0</v>
      </c>
      <c r="J55" s="48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135315</v>
      </c>
      <c r="K55" s="53"/>
      <c r="L55" s="48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8">
        <f>(Jul!C56*12)+(Aug!C56*11)+(Sep!C56*10)+(Oct!C56*9)+(Nov!C56*8)+(Dec!C56*7)+(Jan!C56*6)+(Feb!C56*5)+(Mar!C56*4)+(Apr!C56*3)+(May!C56*2)+(Jun!C56*1)</f>
        <v>0</v>
      </c>
      <c r="E56" s="8"/>
      <c r="F56" s="48">
        <f>(Jul!E56*12)+(Aug!E56*11)+(Sep!E56*10)+(Oct!E56*9)+(Nov!E56*8)+(Dec!E56*7)+(Jan!E56*6)+(Feb!E56*5)+(Mar!E56*4)+(Apr!E56*3)+(May!E56*2)+(Jun!E56*1)</f>
        <v>0</v>
      </c>
      <c r="G56" s="8"/>
      <c r="H56" s="30">
        <f>May!H56+G56</f>
        <v>0</v>
      </c>
      <c r="I56" s="30">
        <f t="shared" si="0"/>
        <v>0</v>
      </c>
      <c r="J56" s="48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3"/>
      <c r="L56" s="48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8">
        <f>(Jul!C57*12)+(Aug!C57*11)+(Sep!C57*10)+(Oct!C57*9)+(Nov!C57*8)+(Dec!C57*7)+(Jan!C57*6)+(Feb!C57*5)+(Mar!C57*4)+(Apr!C57*3)+(May!C57*2)+(Jun!C57*1)</f>
        <v>17931</v>
      </c>
      <c r="E57" s="8"/>
      <c r="F57" s="48">
        <f>(Jul!E57*12)+(Aug!E57*11)+(Sep!E57*10)+(Oct!E57*9)+(Nov!E57*8)+(Dec!E57*7)+(Jan!E57*6)+(Feb!E57*5)+(Mar!E57*4)+(Apr!E57*3)+(May!E57*2)+(Jun!E57*1)</f>
        <v>0</v>
      </c>
      <c r="G57" s="8"/>
      <c r="H57" s="30">
        <f>May!H57+G57</f>
        <v>19152</v>
      </c>
      <c r="I57" s="30">
        <f t="shared" si="0"/>
        <v>0</v>
      </c>
      <c r="J57" s="48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37083</v>
      </c>
      <c r="K57" s="53"/>
      <c r="L57" s="48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8">
        <f>(Jul!C58*12)+(Aug!C58*11)+(Sep!C58*10)+(Oct!C58*9)+(Nov!C58*8)+(Dec!C58*7)+(Jan!C58*6)+(Feb!C58*5)+(Mar!C58*4)+(Apr!C58*3)+(May!C58*2)+(Jun!C58*1)</f>
        <v>17514</v>
      </c>
      <c r="E58" s="8"/>
      <c r="F58" s="48">
        <f>(Jul!E58*12)+(Aug!E58*11)+(Sep!E58*10)+(Oct!E58*9)+(Nov!E58*8)+(Dec!E58*7)+(Jan!E58*6)+(Feb!E58*5)+(Mar!E58*4)+(Apr!E58*3)+(May!E58*2)+(Jun!E58*1)</f>
        <v>0</v>
      </c>
      <c r="G58" s="8"/>
      <c r="H58" s="30">
        <f>May!H58+G58</f>
        <v>8416</v>
      </c>
      <c r="I58" s="30">
        <f t="shared" si="0"/>
        <v>0</v>
      </c>
      <c r="J58" s="48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25930</v>
      </c>
      <c r="K58" s="53"/>
      <c r="L58" s="48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8">
        <f>(Jul!C59*12)+(Aug!C59*11)+(Sep!C59*10)+(Oct!C59*9)+(Nov!C59*8)+(Dec!C59*7)+(Jan!C59*6)+(Feb!C59*5)+(Mar!C59*4)+(Apr!C59*3)+(May!C59*2)+(Jun!C59*1)</f>
        <v>0</v>
      </c>
      <c r="E59" s="8"/>
      <c r="F59" s="48">
        <f>(Jul!E59*12)+(Aug!E59*11)+(Sep!E59*10)+(Oct!E59*9)+(Nov!E59*8)+(Dec!E59*7)+(Jan!E59*6)+(Feb!E59*5)+(Mar!E59*4)+(Apr!E59*3)+(May!E59*2)+(Jun!E59*1)</f>
        <v>0</v>
      </c>
      <c r="G59" s="8"/>
      <c r="H59" s="30">
        <f>May!H59+G59</f>
        <v>0</v>
      </c>
      <c r="I59" s="30">
        <f t="shared" si="0"/>
        <v>0</v>
      </c>
      <c r="J59" s="48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3"/>
      <c r="L59" s="48"/>
    </row>
    <row r="60" spans="1:12" s="11" customFormat="1" ht="15.75" customHeight="1" x14ac:dyDescent="0.2">
      <c r="A60" s="9" t="s">
        <v>71</v>
      </c>
      <c r="B60" s="10" t="s">
        <v>20</v>
      </c>
      <c r="C60" s="25"/>
      <c r="D60" s="48">
        <f>(Jul!C60*12)+(Aug!C60*11)+(Sep!C60*10)+(Oct!C60*9)+(Nov!C60*8)+(Dec!C60*7)+(Jan!C60*6)+(Feb!C60*5)+(Mar!C60*4)+(Apr!C60*3)+(May!C60*2)+(Jun!C60*1)</f>
        <v>428646</v>
      </c>
      <c r="E60" s="8"/>
      <c r="F60" s="48">
        <f>(Jul!E60*12)+(Aug!E60*11)+(Sep!E60*10)+(Oct!E60*9)+(Nov!E60*8)+(Dec!E60*7)+(Jan!E60*6)+(Feb!E60*5)+(Mar!E60*4)+(Apr!E60*3)+(May!E60*2)+(Jun!E60*1)</f>
        <v>12864</v>
      </c>
      <c r="G60" s="8"/>
      <c r="H60" s="30">
        <f>May!H60+G60</f>
        <v>203036</v>
      </c>
      <c r="I60" s="30">
        <f t="shared" si="0"/>
        <v>0</v>
      </c>
      <c r="J60" s="48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644546</v>
      </c>
      <c r="K60" s="53"/>
      <c r="L60" s="48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8">
        <f>(Jul!C61*12)+(Aug!C61*11)+(Sep!C61*10)+(Oct!C61*9)+(Nov!C61*8)+(Dec!C61*7)+(Jan!C61*6)+(Feb!C61*5)+(Mar!C61*4)+(Apr!C61*3)+(May!C61*2)+(Jun!C61*1)</f>
        <v>40698</v>
      </c>
      <c r="E61" s="8"/>
      <c r="F61" s="48">
        <f>(Jul!E61*12)+(Aug!E61*11)+(Sep!E61*10)+(Oct!E61*9)+(Nov!E61*8)+(Dec!E61*7)+(Jan!E61*6)+(Feb!E61*5)+(Mar!E61*4)+(Apr!E61*3)+(May!E61*2)+(Jun!E61*1)</f>
        <v>0</v>
      </c>
      <c r="G61" s="8"/>
      <c r="H61" s="30">
        <f>May!H61+G61</f>
        <v>18655</v>
      </c>
      <c r="I61" s="30">
        <f t="shared" si="0"/>
        <v>0</v>
      </c>
      <c r="J61" s="48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59353</v>
      </c>
      <c r="K61" s="53"/>
      <c r="L61" s="48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8">
        <f>(Jul!C62*12)+(Aug!C62*11)+(Sep!C62*10)+(Oct!C62*9)+(Nov!C62*8)+(Dec!C62*7)+(Jan!C62*6)+(Feb!C62*5)+(Mar!C62*4)+(Apr!C62*3)+(May!C62*2)+(Jun!C62*1)</f>
        <v>0</v>
      </c>
      <c r="E62" s="8"/>
      <c r="F62" s="48">
        <f>(Jul!E62*12)+(Aug!E62*11)+(Sep!E62*10)+(Oct!E62*9)+(Nov!E62*8)+(Dec!E62*7)+(Jan!E62*6)+(Feb!E62*5)+(Mar!E62*4)+(Apr!E62*3)+(May!E62*2)+(Jun!E62*1)</f>
        <v>0</v>
      </c>
      <c r="G62" s="8"/>
      <c r="H62" s="30">
        <f>May!H62+G62</f>
        <v>0</v>
      </c>
      <c r="I62" s="30">
        <f t="shared" si="0"/>
        <v>0</v>
      </c>
      <c r="J62" s="48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3"/>
      <c r="L62" s="48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8">
        <f>(Jul!C63*12)+(Aug!C63*11)+(Sep!C63*10)+(Oct!C63*9)+(Nov!C63*8)+(Dec!C63*7)+(Jan!C63*6)+(Feb!C63*5)+(Mar!C63*4)+(Apr!C63*3)+(May!C63*2)+(Jun!C63*1)</f>
        <v>243238</v>
      </c>
      <c r="E63" s="8"/>
      <c r="F63" s="48">
        <f>(Jul!E63*12)+(Aug!E63*11)+(Sep!E63*10)+(Oct!E63*9)+(Nov!E63*8)+(Dec!E63*7)+(Jan!E63*6)+(Feb!E63*5)+(Mar!E63*4)+(Apr!E63*3)+(May!E63*2)+(Jun!E63*1)</f>
        <v>0</v>
      </c>
      <c r="G63" s="8"/>
      <c r="H63" s="30">
        <f>May!H63+G63</f>
        <v>162042</v>
      </c>
      <c r="I63" s="30">
        <f t="shared" si="0"/>
        <v>0</v>
      </c>
      <c r="J63" s="48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405280</v>
      </c>
      <c r="K63" s="53"/>
      <c r="L63" s="48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8">
        <f>(Jul!C64*12)+(Aug!C64*11)+(Sep!C64*10)+(Oct!C64*9)+(Nov!C64*8)+(Dec!C64*7)+(Jan!C64*6)+(Feb!C64*5)+(Mar!C64*4)+(Apr!C64*3)+(May!C64*2)+(Jun!C64*1)</f>
        <v>0</v>
      </c>
      <c r="E64" s="8"/>
      <c r="F64" s="48">
        <f>(Jul!E64*12)+(Aug!E64*11)+(Sep!E64*10)+(Oct!E64*9)+(Nov!E64*8)+(Dec!E64*7)+(Jan!E64*6)+(Feb!E64*5)+(Mar!E64*4)+(Apr!E64*3)+(May!E64*2)+(Jun!E64*1)</f>
        <v>0</v>
      </c>
      <c r="G64" s="8"/>
      <c r="H64" s="30">
        <f>May!H64+G64</f>
        <v>0</v>
      </c>
      <c r="I64" s="30">
        <f t="shared" ref="I64:I71" si="1">C64+E64+G64</f>
        <v>0</v>
      </c>
      <c r="J64" s="48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3"/>
      <c r="L64" s="48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8">
        <f>(Jul!C65*12)+(Aug!C65*11)+(Sep!C65*10)+(Oct!C65*9)+(Nov!C65*8)+(Dec!C65*7)+(Jan!C65*6)+(Feb!C65*5)+(Mar!C65*4)+(Apr!C65*3)+(May!C65*2)+(Jun!C65*1)</f>
        <v>0</v>
      </c>
      <c r="E65" s="8"/>
      <c r="F65" s="48">
        <f>(Jul!E65*12)+(Aug!E65*11)+(Sep!E65*10)+(Oct!E65*9)+(Nov!E65*8)+(Dec!E65*7)+(Jan!E65*6)+(Feb!E65*5)+(Mar!E65*4)+(Apr!E65*3)+(May!E65*2)+(Jun!E65*1)</f>
        <v>0</v>
      </c>
      <c r="G65" s="8"/>
      <c r="H65" s="30">
        <f>May!H65+G65</f>
        <v>0</v>
      </c>
      <c r="I65" s="30">
        <f t="shared" si="1"/>
        <v>0</v>
      </c>
      <c r="J65" s="48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3"/>
      <c r="L65" s="48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8">
        <f>(Jul!C66*12)+(Aug!C66*11)+(Sep!C66*10)+(Oct!C66*9)+(Nov!C66*8)+(Dec!C66*7)+(Jan!C66*6)+(Feb!C66*5)+(Mar!C66*4)+(Apr!C66*3)+(May!C66*2)+(Jun!C66*1)</f>
        <v>19613</v>
      </c>
      <c r="E66" s="8"/>
      <c r="F66" s="48">
        <f>(Jul!E66*12)+(Aug!E66*11)+(Sep!E66*10)+(Oct!E66*9)+(Nov!E66*8)+(Dec!E66*7)+(Jan!E66*6)+(Feb!E66*5)+(Mar!E66*4)+(Apr!E66*3)+(May!E66*2)+(Jun!E66*1)</f>
        <v>0</v>
      </c>
      <c r="G66" s="8"/>
      <c r="H66" s="30">
        <f>May!H66+G66</f>
        <v>2655</v>
      </c>
      <c r="I66" s="30">
        <f t="shared" si="1"/>
        <v>0</v>
      </c>
      <c r="J66" s="48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22268</v>
      </c>
      <c r="K66" s="53"/>
      <c r="L66" s="48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8">
        <f>(Jul!C67*12)+(Aug!C67*11)+(Sep!C67*10)+(Oct!C67*9)+(Nov!C67*8)+(Dec!C67*7)+(Jan!C67*6)+(Feb!C67*5)+(Mar!C67*4)+(Apr!C67*3)+(May!C67*2)+(Jun!C67*1)</f>
        <v>0</v>
      </c>
      <c r="E67" s="8"/>
      <c r="F67" s="48">
        <f>(Jul!E67*12)+(Aug!E67*11)+(Sep!E67*10)+(Oct!E67*9)+(Nov!E67*8)+(Dec!E67*7)+(Jan!E67*6)+(Feb!E67*5)+(Mar!E67*4)+(Apr!E67*3)+(May!E67*2)+(Jun!E67*1)</f>
        <v>0</v>
      </c>
      <c r="G67" s="8"/>
      <c r="H67" s="30">
        <f>May!H67+G67</f>
        <v>0</v>
      </c>
      <c r="I67" s="30">
        <f t="shared" si="1"/>
        <v>0</v>
      </c>
      <c r="J67" s="48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3"/>
      <c r="L67" s="48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8">
        <f>(Jul!C68*12)+(Aug!C68*11)+(Sep!C68*10)+(Oct!C68*9)+(Nov!C68*8)+(Dec!C68*7)+(Jan!C68*6)+(Feb!C68*5)+(Mar!C68*4)+(Apr!C68*3)+(May!C68*2)+(Jun!C68*1)</f>
        <v>0</v>
      </c>
      <c r="E68" s="8"/>
      <c r="F68" s="48">
        <f>(Jul!E68*12)+(Aug!E68*11)+(Sep!E68*10)+(Oct!E68*9)+(Nov!E68*8)+(Dec!E68*7)+(Jan!E68*6)+(Feb!E68*5)+(Mar!E68*4)+(Apr!E68*3)+(May!E68*2)+(Jun!E68*1)</f>
        <v>0</v>
      </c>
      <c r="G68" s="8"/>
      <c r="H68" s="30">
        <f>May!H68+G68</f>
        <v>0</v>
      </c>
      <c r="I68" s="30">
        <f t="shared" si="1"/>
        <v>0</v>
      </c>
      <c r="J68" s="48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3"/>
      <c r="L68" s="48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8">
        <f>(Jul!C69*12)+(Aug!C69*11)+(Sep!C69*10)+(Oct!C69*9)+(Nov!C69*8)+(Dec!C69*7)+(Jan!C69*6)+(Feb!C69*5)+(Mar!C69*4)+(Apr!C69*3)+(May!C69*2)+(Jun!C69*1)</f>
        <v>7402</v>
      </c>
      <c r="E69" s="8"/>
      <c r="F69" s="48">
        <f>(Jul!E69*12)+(Aug!E69*11)+(Sep!E69*10)+(Oct!E69*9)+(Nov!E69*8)+(Dec!E69*7)+(Jan!E69*6)+(Feb!E69*5)+(Mar!E69*4)+(Apr!E69*3)+(May!E69*2)+(Jun!E69*1)</f>
        <v>0</v>
      </c>
      <c r="G69" s="8"/>
      <c r="H69" s="30">
        <f>May!H69+G69</f>
        <v>13399</v>
      </c>
      <c r="I69" s="30">
        <f t="shared" si="1"/>
        <v>0</v>
      </c>
      <c r="J69" s="48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20801</v>
      </c>
      <c r="K69" s="53"/>
      <c r="L69" s="48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8">
        <f>(Jul!C70*12)+(Aug!C70*11)+(Sep!C70*10)+(Oct!C70*9)+(Nov!C70*8)+(Dec!C70*7)+(Jan!C70*6)+(Feb!C70*5)+(Mar!C70*4)+(Apr!C70*3)+(May!C70*2)+(Jun!C70*1)</f>
        <v>5118</v>
      </c>
      <c r="E70" s="8"/>
      <c r="F70" s="48">
        <f>(Jul!E70*12)+(Aug!E70*11)+(Sep!E70*10)+(Oct!E70*9)+(Nov!E70*8)+(Dec!E70*7)+(Jan!E70*6)+(Feb!E70*5)+(Mar!E70*4)+(Apr!E70*3)+(May!E70*2)+(Jun!E70*1)</f>
        <v>0</v>
      </c>
      <c r="G70" s="8"/>
      <c r="H70" s="30">
        <f>May!H70+G70</f>
        <v>0</v>
      </c>
      <c r="I70" s="30">
        <f t="shared" si="1"/>
        <v>0</v>
      </c>
      <c r="J70" s="48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5118</v>
      </c>
      <c r="K70" s="53"/>
      <c r="L70" s="48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8">
        <f>(Jul!C71*12)+(Aug!C71*11)+(Sep!C71*10)+(Oct!C71*9)+(Nov!C71*8)+(Dec!C71*7)+(Jan!C71*6)+(Feb!C71*5)+(Mar!C71*4)+(Apr!C71*3)+(May!C71*2)+(Jun!C71*1)</f>
        <v>414406</v>
      </c>
      <c r="E71" s="8"/>
      <c r="F71" s="48">
        <f>(Jul!E71*12)+(Aug!E71*11)+(Sep!E71*10)+(Oct!E71*9)+(Nov!E71*8)+(Dec!E71*7)+(Jan!E71*6)+(Feb!E71*5)+(Mar!E71*4)+(Apr!E71*3)+(May!E71*2)+(Jun!E71*1)</f>
        <v>0</v>
      </c>
      <c r="G71" s="8"/>
      <c r="H71" s="30">
        <f>May!H71+G71</f>
        <v>40045</v>
      </c>
      <c r="I71" s="30">
        <f t="shared" si="1"/>
        <v>0</v>
      </c>
      <c r="J71" s="48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454451</v>
      </c>
      <c r="K71" s="53"/>
      <c r="L71" s="48"/>
    </row>
    <row r="72" spans="1:12" s="3" customFormat="1" ht="21.75" x14ac:dyDescent="0.2">
      <c r="A72" s="19" t="s">
        <v>123</v>
      </c>
      <c r="B72" s="2"/>
      <c r="C72" s="31">
        <f t="shared" ref="C72:J72" si="2">SUM(C5:C31)</f>
        <v>0</v>
      </c>
      <c r="D72" s="31">
        <f t="shared" si="2"/>
        <v>8200138</v>
      </c>
      <c r="E72" s="31">
        <f t="shared" si="2"/>
        <v>0</v>
      </c>
      <c r="F72" s="30">
        <f t="shared" si="2"/>
        <v>20698</v>
      </c>
      <c r="G72" s="31">
        <f t="shared" si="2"/>
        <v>0</v>
      </c>
      <c r="H72" s="31">
        <f t="shared" si="2"/>
        <v>946494</v>
      </c>
      <c r="I72" s="31">
        <f t="shared" si="2"/>
        <v>0</v>
      </c>
      <c r="J72" s="31">
        <f t="shared" si="2"/>
        <v>9167330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3">SUM(C32:C71)</f>
        <v>0</v>
      </c>
      <c r="D73" s="31">
        <f t="shared" si="3"/>
        <v>3590208</v>
      </c>
      <c r="E73" s="31">
        <f t="shared" si="3"/>
        <v>0</v>
      </c>
      <c r="F73" s="31">
        <f t="shared" si="3"/>
        <v>27306</v>
      </c>
      <c r="G73" s="31">
        <f t="shared" si="3"/>
        <v>0</v>
      </c>
      <c r="H73" s="31">
        <f t="shared" si="3"/>
        <v>1221616</v>
      </c>
      <c r="I73" s="31">
        <f t="shared" si="3"/>
        <v>0</v>
      </c>
      <c r="J73" s="31">
        <f t="shared" si="3"/>
        <v>4839130</v>
      </c>
      <c r="K73" s="54"/>
    </row>
    <row r="74" spans="1:12" s="3" customFormat="1" ht="15.75" customHeight="1" x14ac:dyDescent="0.2">
      <c r="A74" s="17" t="s">
        <v>87</v>
      </c>
      <c r="B74" s="2"/>
      <c r="C74" s="31">
        <f t="shared" ref="C74:H74" si="4">SUM(C72:C73)</f>
        <v>0</v>
      </c>
      <c r="D74" s="31">
        <f t="shared" si="4"/>
        <v>11790346</v>
      </c>
      <c r="E74" s="31">
        <f t="shared" si="4"/>
        <v>0</v>
      </c>
      <c r="F74" s="31">
        <f t="shared" si="4"/>
        <v>48004</v>
      </c>
      <c r="G74" s="31">
        <f t="shared" si="4"/>
        <v>0</v>
      </c>
      <c r="H74" s="31">
        <f t="shared" si="4"/>
        <v>2168110</v>
      </c>
      <c r="I74" s="31">
        <f>SUM(I72:I73)</f>
        <v>0</v>
      </c>
      <c r="J74" s="31">
        <f>SUM(J72:J73)</f>
        <v>14006460</v>
      </c>
    </row>
    <row r="75" spans="1:12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2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2" x14ac:dyDescent="0.2">
      <c r="A77" s="12"/>
      <c r="B77" s="2"/>
      <c r="C77" s="2"/>
      <c r="D77" s="33"/>
      <c r="E77" s="2"/>
      <c r="F77" s="33"/>
      <c r="G77" s="2"/>
      <c r="H77" s="33"/>
      <c r="I77" s="39"/>
      <c r="J77" s="44"/>
    </row>
    <row r="78" spans="1:12" x14ac:dyDescent="0.2">
      <c r="E78" s="49"/>
      <c r="G78" s="49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" activePane="bottomLeft" state="frozen"/>
      <selection pane="bottomLeft" activeCell="M65" sqref="M65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6" customWidth="1"/>
    <col min="5" max="5" width="15.7109375" style="20" customWidth="1"/>
    <col min="6" max="6" width="15.7109375" style="36" customWidth="1"/>
    <col min="7" max="7" width="15.7109375" style="20" customWidth="1"/>
    <col min="8" max="10" width="15.7109375" style="36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128</v>
      </c>
      <c r="D2" s="32"/>
      <c r="F2" s="32"/>
      <c r="H2" s="32"/>
      <c r="I2" s="32"/>
      <c r="J2" s="32"/>
    </row>
    <row r="3" spans="1:10" s="3" customFormat="1" x14ac:dyDescent="0.2">
      <c r="A3" s="2"/>
      <c r="B3" s="2"/>
      <c r="C3" s="13"/>
      <c r="D3" s="33"/>
      <c r="E3" s="13"/>
      <c r="F3" s="33"/>
      <c r="G3" s="13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4" t="s">
        <v>11</v>
      </c>
      <c r="E4" s="14" t="s">
        <v>112</v>
      </c>
      <c r="F4" s="34" t="s">
        <v>14</v>
      </c>
      <c r="G4" s="14" t="s">
        <v>113</v>
      </c>
      <c r="H4" s="34" t="s">
        <v>88</v>
      </c>
      <c r="I4" s="34" t="s">
        <v>114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0"/>
      <c r="D5" s="30">
        <f>(Jul!C5*2)+(Aug!C5*1)</f>
        <v>0</v>
      </c>
      <c r="E5" s="61"/>
      <c r="F5" s="30">
        <f>(Jul!E5*2)+(Aug!E5*1)</f>
        <v>0</v>
      </c>
      <c r="G5" s="62"/>
      <c r="H5" s="30">
        <f>Jul!H5+Aug!G5</f>
        <v>0</v>
      </c>
      <c r="I5" s="30">
        <f t="shared" ref="I5:I63" si="0">C5+E5+G5</f>
        <v>0</v>
      </c>
      <c r="J5" s="30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60">
        <v>1775</v>
      </c>
      <c r="D6" s="30">
        <f>(Jul!C6*2)+(Aug!C6*1)</f>
        <v>2041</v>
      </c>
      <c r="E6" s="61"/>
      <c r="F6" s="30">
        <f>(Jul!E6*2)+(Aug!E6*1)</f>
        <v>0</v>
      </c>
      <c r="G6" s="62">
        <v>4387</v>
      </c>
      <c r="H6" s="30">
        <f>Jul!H6+Aug!G6</f>
        <v>6517</v>
      </c>
      <c r="I6" s="30">
        <f t="shared" si="0"/>
        <v>6162</v>
      </c>
      <c r="J6" s="30">
        <f t="shared" si="1"/>
        <v>8558</v>
      </c>
    </row>
    <row r="7" spans="1:10" s="1" customFormat="1" ht="15.75" customHeight="1" x14ac:dyDescent="0.2">
      <c r="A7" s="5" t="s">
        <v>24</v>
      </c>
      <c r="B7" s="6" t="s">
        <v>22</v>
      </c>
      <c r="C7" s="60"/>
      <c r="D7" s="30">
        <f>(Jul!C7*2)+(Aug!C7*1)</f>
        <v>0</v>
      </c>
      <c r="E7" s="61"/>
      <c r="F7" s="30">
        <f>(Jul!E7*2)+(Aug!E7*1)</f>
        <v>0</v>
      </c>
      <c r="G7" s="62"/>
      <c r="H7" s="30">
        <f>Jul!H7+Aug!G7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60"/>
      <c r="D8" s="30">
        <f>(Jul!C8*2)+(Aug!C8*1)</f>
        <v>0</v>
      </c>
      <c r="E8" s="61"/>
      <c r="F8" s="30">
        <f>(Jul!E8*2)+(Aug!E8*1)</f>
        <v>0</v>
      </c>
      <c r="G8" s="62"/>
      <c r="H8" s="30">
        <f>Jul!H8+Aug!G8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0">
        <v>133</v>
      </c>
      <c r="D9" s="30">
        <f>(Jul!C9*2)+(Aug!C9*1)</f>
        <v>133</v>
      </c>
      <c r="E9" s="61"/>
      <c r="F9" s="30">
        <f>(Jul!E9*2)+(Aug!E9*1)</f>
        <v>0</v>
      </c>
      <c r="G9" s="62">
        <v>266</v>
      </c>
      <c r="H9" s="30">
        <f>Jul!H9+Aug!G9</f>
        <v>266</v>
      </c>
      <c r="I9" s="30">
        <f t="shared" si="0"/>
        <v>399</v>
      </c>
      <c r="J9" s="30">
        <f t="shared" si="1"/>
        <v>399</v>
      </c>
    </row>
    <row r="10" spans="1:10" s="1" customFormat="1" ht="15.75" customHeight="1" x14ac:dyDescent="0.2">
      <c r="A10" s="5" t="s">
        <v>30</v>
      </c>
      <c r="B10" s="6" t="s">
        <v>22</v>
      </c>
      <c r="C10" s="60"/>
      <c r="D10" s="30">
        <f>(Jul!C10*2)+(Aug!C10*1)</f>
        <v>814</v>
      </c>
      <c r="E10" s="61"/>
      <c r="F10" s="30">
        <f>(Jul!E10*2)+(Aug!E10*1)</f>
        <v>0</v>
      </c>
      <c r="G10" s="62"/>
      <c r="H10" s="30">
        <f>Jul!H10+Aug!G10</f>
        <v>6835</v>
      </c>
      <c r="I10" s="30">
        <f t="shared" si="0"/>
        <v>0</v>
      </c>
      <c r="J10" s="30">
        <f t="shared" si="1"/>
        <v>7649</v>
      </c>
    </row>
    <row r="11" spans="1:10" s="1" customFormat="1" ht="15.75" customHeight="1" x14ac:dyDescent="0.2">
      <c r="A11" s="5" t="s">
        <v>31</v>
      </c>
      <c r="B11" s="6" t="s">
        <v>22</v>
      </c>
      <c r="C11" s="60"/>
      <c r="D11" s="30">
        <f>(Jul!C11*2)+(Aug!C11*1)</f>
        <v>0</v>
      </c>
      <c r="E11" s="61"/>
      <c r="F11" s="30">
        <f>(Jul!E11*2)+(Aug!E11*1)</f>
        <v>0</v>
      </c>
      <c r="G11" s="62"/>
      <c r="H11" s="30">
        <f>Jul!H11+Aug!G11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0">
        <v>407</v>
      </c>
      <c r="D12" s="30">
        <f>(Jul!C12*2)+(Aug!C12*1)</f>
        <v>407</v>
      </c>
      <c r="E12" s="61"/>
      <c r="F12" s="30">
        <f>(Jul!E12*2)+(Aug!E12*1)</f>
        <v>0</v>
      </c>
      <c r="G12" s="62">
        <v>2278</v>
      </c>
      <c r="H12" s="30">
        <f>Jul!H12+Aug!G12</f>
        <v>2278</v>
      </c>
      <c r="I12" s="30">
        <f t="shared" si="0"/>
        <v>2685</v>
      </c>
      <c r="J12" s="30">
        <f t="shared" si="1"/>
        <v>2685</v>
      </c>
    </row>
    <row r="13" spans="1:10" s="1" customFormat="1" ht="15.75" customHeight="1" x14ac:dyDescent="0.2">
      <c r="A13" s="5" t="s">
        <v>37</v>
      </c>
      <c r="B13" s="6" t="s">
        <v>22</v>
      </c>
      <c r="C13" s="60"/>
      <c r="D13" s="30">
        <f>(Jul!C13*2)+(Aug!C13*1)</f>
        <v>0</v>
      </c>
      <c r="E13" s="61"/>
      <c r="F13" s="30">
        <f>(Jul!E13*2)+(Aug!E13*1)</f>
        <v>0</v>
      </c>
      <c r="G13" s="62"/>
      <c r="H13" s="30">
        <f>Jul!H13+Aug!G13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0"/>
      <c r="D14" s="30">
        <f>(Jul!C14*2)+(Aug!C14*1)</f>
        <v>0</v>
      </c>
      <c r="E14" s="61"/>
      <c r="F14" s="30">
        <f>(Jul!E14*2)+(Aug!E14*1)</f>
        <v>0</v>
      </c>
      <c r="G14" s="62"/>
      <c r="H14" s="30">
        <f>Jul!H14+Aug!G14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0"/>
      <c r="D15" s="30">
        <f>(Jul!C15*2)+(Aug!C15*1)</f>
        <v>0</v>
      </c>
      <c r="E15" s="61"/>
      <c r="F15" s="30">
        <f>(Jul!E15*2)+(Aug!E15*1)</f>
        <v>0</v>
      </c>
      <c r="G15" s="62"/>
      <c r="H15" s="30">
        <f>Jul!H15+Aug!G15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0">
        <v>4773</v>
      </c>
      <c r="D16" s="30">
        <f>(Jul!C16*2)+(Aug!C16*1)</f>
        <v>23437</v>
      </c>
      <c r="E16" s="61"/>
      <c r="F16" s="30">
        <f>(Jul!E16*2)+(Aug!E16*1)</f>
        <v>0</v>
      </c>
      <c r="G16" s="62">
        <v>11250</v>
      </c>
      <c r="H16" s="30">
        <f>Jul!H16+Aug!G16</f>
        <v>31859</v>
      </c>
      <c r="I16" s="30">
        <f t="shared" si="0"/>
        <v>16023</v>
      </c>
      <c r="J16" s="30">
        <f t="shared" si="1"/>
        <v>55296</v>
      </c>
    </row>
    <row r="17" spans="1:10" s="1" customFormat="1" ht="15.75" customHeight="1" x14ac:dyDescent="0.2">
      <c r="A17" s="5" t="s">
        <v>46</v>
      </c>
      <c r="B17" s="6" t="s">
        <v>22</v>
      </c>
      <c r="C17" s="60"/>
      <c r="D17" s="30">
        <f>(Jul!C17*2)+(Aug!C17*1)</f>
        <v>0</v>
      </c>
      <c r="E17" s="61"/>
      <c r="F17" s="30">
        <f>(Jul!E17*2)+(Aug!E17*1)</f>
        <v>0</v>
      </c>
      <c r="G17" s="62"/>
      <c r="H17" s="30">
        <f>Jul!H17+Aug!G17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0"/>
      <c r="D18" s="30">
        <f>(Jul!C18*2)+(Aug!C18*1)</f>
        <v>0</v>
      </c>
      <c r="E18" s="61"/>
      <c r="F18" s="30">
        <f>(Jul!E18*2)+(Aug!E18*1)</f>
        <v>0</v>
      </c>
      <c r="G18" s="62"/>
      <c r="H18" s="30">
        <f>Jul!H18+Aug!G18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0"/>
      <c r="D19" s="30">
        <f>(Jul!C19*2)+(Aug!C19*1)</f>
        <v>0</v>
      </c>
      <c r="E19" s="61"/>
      <c r="F19" s="30">
        <f>(Jul!E19*2)+(Aug!E19*1)</f>
        <v>0</v>
      </c>
      <c r="G19" s="62"/>
      <c r="H19" s="30">
        <f>Jul!H19+Aug!G19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0"/>
      <c r="D20" s="30">
        <f>(Jul!C20*2)+(Aug!C20*1)</f>
        <v>0</v>
      </c>
      <c r="E20" s="61"/>
      <c r="F20" s="30">
        <f>(Jul!E20*2)+(Aug!E20*1)</f>
        <v>0</v>
      </c>
      <c r="G20" s="62"/>
      <c r="H20" s="30">
        <f>Jul!H20+Aug!G20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0"/>
      <c r="D21" s="30">
        <f>(Jul!C21*2)+(Aug!C21*1)</f>
        <v>0</v>
      </c>
      <c r="E21" s="61"/>
      <c r="F21" s="30">
        <f>(Jul!E21*2)+(Aug!E21*1)</f>
        <v>0</v>
      </c>
      <c r="G21" s="62"/>
      <c r="H21" s="30">
        <f>Jul!H21+Aug!G21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0"/>
      <c r="D22" s="30">
        <f>(Jul!C22*2)+(Aug!C22*1)</f>
        <v>0</v>
      </c>
      <c r="E22" s="61"/>
      <c r="F22" s="30">
        <f>(Jul!E22*2)+(Aug!E22*1)</f>
        <v>0</v>
      </c>
      <c r="G22" s="62"/>
      <c r="H22" s="30">
        <f>Jul!H22+Aug!G22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0"/>
      <c r="D23" s="30">
        <f>(Jul!C23*2)+(Aug!C23*1)</f>
        <v>0</v>
      </c>
      <c r="E23" s="61"/>
      <c r="F23" s="30">
        <f>(Jul!E23*2)+(Aug!E23*1)</f>
        <v>0</v>
      </c>
      <c r="G23" s="62"/>
      <c r="H23" s="30">
        <f>Jul!H23+Aug!G23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0"/>
      <c r="D24" s="30">
        <f>(Jul!C24*2)+(Aug!C24*1)</f>
        <v>0</v>
      </c>
      <c r="E24" s="61"/>
      <c r="F24" s="30">
        <f>(Jul!E24*2)+(Aug!E24*1)</f>
        <v>0</v>
      </c>
      <c r="G24" s="62"/>
      <c r="H24" s="30">
        <f>Jul!H24+Aug!G24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0">
        <v>1334</v>
      </c>
      <c r="D25" s="30">
        <f>(Jul!C25*2)+(Aug!C25*1)</f>
        <v>1334</v>
      </c>
      <c r="E25" s="61"/>
      <c r="F25" s="30">
        <f>(Jul!E25*2)+(Aug!E25*1)</f>
        <v>0</v>
      </c>
      <c r="G25" s="62">
        <v>23106</v>
      </c>
      <c r="H25" s="30">
        <f>Jul!H25+Aug!G25</f>
        <v>23106</v>
      </c>
      <c r="I25" s="30">
        <f t="shared" si="0"/>
        <v>24440</v>
      </c>
      <c r="J25" s="30">
        <f t="shared" si="1"/>
        <v>24440</v>
      </c>
    </row>
    <row r="26" spans="1:10" s="1" customFormat="1" ht="15.75" customHeight="1" x14ac:dyDescent="0.2">
      <c r="A26" s="5" t="s">
        <v>63</v>
      </c>
      <c r="B26" s="6" t="s">
        <v>22</v>
      </c>
      <c r="C26" s="60"/>
      <c r="D26" s="30">
        <f>(Jul!C26*2)+(Aug!C26*1)</f>
        <v>0</v>
      </c>
      <c r="E26" s="61"/>
      <c r="F26" s="30">
        <f>(Jul!E26*2)+(Aug!E26*1)</f>
        <v>0</v>
      </c>
      <c r="G26" s="62"/>
      <c r="H26" s="30">
        <f>Jul!H26+Aug!G26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0"/>
      <c r="D27" s="30">
        <f>(Jul!C27*2)+(Aug!C27*1)</f>
        <v>0</v>
      </c>
      <c r="E27" s="61"/>
      <c r="F27" s="30">
        <f>(Jul!E27*2)+(Aug!E27*1)</f>
        <v>0</v>
      </c>
      <c r="G27" s="62"/>
      <c r="H27" s="30">
        <f>Jul!H27+Aug!G27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0"/>
      <c r="D28" s="30">
        <f>(Jul!C28*2)+(Aug!C28*1)</f>
        <v>0</v>
      </c>
      <c r="E28" s="61"/>
      <c r="F28" s="30">
        <f>(Jul!E28*2)+(Aug!E28*1)</f>
        <v>0</v>
      </c>
      <c r="G28" s="62"/>
      <c r="H28" s="30">
        <f>Jul!H28+Aug!G28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0"/>
      <c r="D29" s="30">
        <f>(Jul!C29*2)+(Aug!C29*1)</f>
        <v>0</v>
      </c>
      <c r="E29" s="61"/>
      <c r="F29" s="30">
        <f>(Jul!E29*2)+(Aug!E29*1)</f>
        <v>0</v>
      </c>
      <c r="G29" s="62"/>
      <c r="H29" s="30">
        <f>Jul!H29+Aug!G29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0"/>
      <c r="D30" s="30">
        <f>(Jul!C30*2)+(Aug!C30*1)</f>
        <v>0</v>
      </c>
      <c r="E30" s="61"/>
      <c r="F30" s="30">
        <f>(Jul!E30*2)+(Aug!E30*1)</f>
        <v>0</v>
      </c>
      <c r="G30" s="62"/>
      <c r="H30" s="30">
        <f>Jul!H30+Aug!G30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0"/>
      <c r="D31" s="30">
        <f>(Jul!C31*2)+(Aug!C31*1)</f>
        <v>0</v>
      </c>
      <c r="E31" s="61"/>
      <c r="F31" s="30">
        <f>(Jul!E31*2)+(Aug!E31*1)</f>
        <v>0</v>
      </c>
      <c r="G31" s="62"/>
      <c r="H31" s="30">
        <f>Jul!H31+Aug!G31</f>
        <v>0</v>
      </c>
      <c r="I31" s="30">
        <f t="shared" si="0"/>
        <v>0</v>
      </c>
      <c r="J31" s="30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60"/>
      <c r="D32" s="30">
        <f>(Jul!C32*2)+(Aug!C32*1)</f>
        <v>0</v>
      </c>
      <c r="E32" s="61"/>
      <c r="F32" s="30">
        <f>(Jul!E32*2)+(Aug!E32*1)</f>
        <v>0</v>
      </c>
      <c r="G32" s="62"/>
      <c r="H32" s="30">
        <f>Jul!H32+Aug!G32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0">
        <v>3265</v>
      </c>
      <c r="D33" s="30">
        <f>(Jul!C33*2)+(Aug!C33*1)</f>
        <v>30637</v>
      </c>
      <c r="E33" s="61"/>
      <c r="F33" s="30">
        <f>(Jul!E33*2)+(Aug!E33*1)</f>
        <v>0</v>
      </c>
      <c r="G33" s="62">
        <v>5426</v>
      </c>
      <c r="H33" s="30">
        <f>Jul!H33+Aug!G33</f>
        <v>74163</v>
      </c>
      <c r="I33" s="30">
        <f t="shared" si="0"/>
        <v>8691</v>
      </c>
      <c r="J33" s="30">
        <f t="shared" si="1"/>
        <v>104800</v>
      </c>
    </row>
    <row r="34" spans="1:10" s="1" customFormat="1" ht="15.75" customHeight="1" x14ac:dyDescent="0.2">
      <c r="A34" s="5" t="s">
        <v>28</v>
      </c>
      <c r="B34" s="6" t="s">
        <v>20</v>
      </c>
      <c r="C34" s="60"/>
      <c r="D34" s="30">
        <f>(Jul!C34*2)+(Aug!C34*1)</f>
        <v>0</v>
      </c>
      <c r="E34" s="61"/>
      <c r="F34" s="30">
        <f>(Jul!E34*2)+(Aug!E34*1)</f>
        <v>0</v>
      </c>
      <c r="G34" s="62"/>
      <c r="H34" s="30">
        <f>Jul!H34+Aug!G34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0"/>
      <c r="D35" s="30">
        <f>(Jul!C35*2)+(Aug!C35*1)</f>
        <v>0</v>
      </c>
      <c r="E35" s="61"/>
      <c r="F35" s="30">
        <f>(Jul!E35*2)+(Aug!E35*1)</f>
        <v>0</v>
      </c>
      <c r="G35" s="62"/>
      <c r="H35" s="30">
        <f>Jul!H35+Aug!G35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0"/>
      <c r="D36" s="30">
        <f>(Jul!C36*2)+(Aug!C36*1)</f>
        <v>0</v>
      </c>
      <c r="E36" s="61"/>
      <c r="F36" s="30">
        <f>(Jul!E36*2)+(Aug!E36*1)</f>
        <v>0</v>
      </c>
      <c r="G36" s="62"/>
      <c r="H36" s="30">
        <f>Jul!H36+Aug!G36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0">
        <v>1680</v>
      </c>
      <c r="D37" s="30">
        <f>(Jul!C37*2)+(Aug!C37*1)</f>
        <v>3352</v>
      </c>
      <c r="E37" s="61"/>
      <c r="F37" s="30">
        <f>(Jul!E37*2)+(Aug!E37*1)</f>
        <v>2144</v>
      </c>
      <c r="G37" s="62">
        <v>2058</v>
      </c>
      <c r="H37" s="30">
        <f>Jul!H37+Aug!G37</f>
        <v>16481</v>
      </c>
      <c r="I37" s="30">
        <f t="shared" si="0"/>
        <v>3738</v>
      </c>
      <c r="J37" s="30">
        <f t="shared" si="1"/>
        <v>21977</v>
      </c>
    </row>
    <row r="38" spans="1:10" s="1" customFormat="1" ht="15.75" customHeight="1" x14ac:dyDescent="0.2">
      <c r="A38" s="5" t="s">
        <v>34</v>
      </c>
      <c r="B38" s="6" t="s">
        <v>20</v>
      </c>
      <c r="C38" s="60"/>
      <c r="D38" s="30">
        <f>(Jul!C38*2)+(Aug!C38*1)</f>
        <v>0</v>
      </c>
      <c r="E38" s="61"/>
      <c r="F38" s="30">
        <f>(Jul!E38*2)+(Aug!E38*1)</f>
        <v>0</v>
      </c>
      <c r="G38" s="62"/>
      <c r="H38" s="30">
        <f>Jul!H38+Aug!G38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0">
        <v>8402</v>
      </c>
      <c r="D39" s="30">
        <f>(Jul!C39*2)+(Aug!C39*1)</f>
        <v>46466</v>
      </c>
      <c r="E39" s="61"/>
      <c r="F39" s="30">
        <f>(Jul!E39*2)+(Aug!E39*1)</f>
        <v>0</v>
      </c>
      <c r="G39" s="62">
        <v>16484</v>
      </c>
      <c r="H39" s="30">
        <f>Jul!H39+Aug!G39</f>
        <v>42844</v>
      </c>
      <c r="I39" s="30">
        <f t="shared" si="0"/>
        <v>24886</v>
      </c>
      <c r="J39" s="30">
        <f t="shared" si="1"/>
        <v>89310</v>
      </c>
    </row>
    <row r="40" spans="1:10" s="1" customFormat="1" ht="15.75" customHeight="1" x14ac:dyDescent="0.2">
      <c r="A40" s="5" t="s">
        <v>38</v>
      </c>
      <c r="B40" s="6" t="s">
        <v>20</v>
      </c>
      <c r="C40" s="60"/>
      <c r="D40" s="30">
        <f>(Jul!C40*2)+(Aug!C40*1)</f>
        <v>0</v>
      </c>
      <c r="E40" s="61"/>
      <c r="F40" s="30">
        <f>(Jul!E40*2)+(Aug!E40*1)</f>
        <v>0</v>
      </c>
      <c r="G40" s="62"/>
      <c r="H40" s="30">
        <f>Jul!H40+Aug!G40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0"/>
      <c r="D41" s="30">
        <f>(Jul!C41*2)+(Aug!C41*1)</f>
        <v>3102</v>
      </c>
      <c r="E41" s="61"/>
      <c r="F41" s="30">
        <f>(Jul!E41*2)+(Aug!E41*1)</f>
        <v>0</v>
      </c>
      <c r="G41" s="62"/>
      <c r="H41" s="30">
        <f>Jul!H41+Aug!G41</f>
        <v>4066</v>
      </c>
      <c r="I41" s="30">
        <f t="shared" si="0"/>
        <v>0</v>
      </c>
      <c r="J41" s="30">
        <f t="shared" si="1"/>
        <v>7168</v>
      </c>
    </row>
    <row r="42" spans="1:10" s="1" customFormat="1" ht="15.75" customHeight="1" x14ac:dyDescent="0.2">
      <c r="A42" s="5" t="s">
        <v>41</v>
      </c>
      <c r="B42" s="6" t="s">
        <v>20</v>
      </c>
      <c r="C42" s="60">
        <v>7233</v>
      </c>
      <c r="D42" s="30">
        <f>(Jul!C42*2)+(Aug!C42*1)</f>
        <v>15119</v>
      </c>
      <c r="E42" s="61"/>
      <c r="F42" s="30">
        <f>(Jul!E42*2)+(Aug!E42*1)</f>
        <v>0</v>
      </c>
      <c r="G42" s="62">
        <v>34787</v>
      </c>
      <c r="H42" s="30">
        <f>Jul!H42+Aug!G42</f>
        <v>43670</v>
      </c>
      <c r="I42" s="30">
        <f t="shared" si="0"/>
        <v>42020</v>
      </c>
      <c r="J42" s="30">
        <f t="shared" si="1"/>
        <v>58789</v>
      </c>
    </row>
    <row r="43" spans="1:10" s="1" customFormat="1" ht="15.75" customHeight="1" x14ac:dyDescent="0.2">
      <c r="A43" s="5" t="s">
        <v>42</v>
      </c>
      <c r="B43" s="6" t="s">
        <v>20</v>
      </c>
      <c r="C43" s="60">
        <v>9312</v>
      </c>
      <c r="D43" s="30">
        <f>(Jul!C43*2)+(Aug!C43*1)</f>
        <v>11798</v>
      </c>
      <c r="E43" s="61"/>
      <c r="F43" s="30">
        <f>(Jul!E43*2)+(Aug!E43*1)</f>
        <v>0</v>
      </c>
      <c r="G43" s="62">
        <v>9448</v>
      </c>
      <c r="H43" s="30">
        <f>Jul!H43+Aug!G43</f>
        <v>14935</v>
      </c>
      <c r="I43" s="30">
        <f t="shared" si="0"/>
        <v>18760</v>
      </c>
      <c r="J43" s="30">
        <f t="shared" si="1"/>
        <v>26733</v>
      </c>
    </row>
    <row r="44" spans="1:10" s="11" customFormat="1" ht="15.75" customHeight="1" x14ac:dyDescent="0.2">
      <c r="A44" s="9" t="s">
        <v>43</v>
      </c>
      <c r="B44" s="10" t="s">
        <v>20</v>
      </c>
      <c r="C44" s="60">
        <v>1180</v>
      </c>
      <c r="D44" s="30">
        <f>(Jul!C44*2)+(Aug!C44*1)</f>
        <v>9552</v>
      </c>
      <c r="E44" s="61"/>
      <c r="F44" s="30">
        <f>(Jul!E44*2)+(Aug!E44*1)</f>
        <v>0</v>
      </c>
      <c r="G44" s="62">
        <v>10486</v>
      </c>
      <c r="H44" s="30">
        <f>Jul!H44+Aug!G44</f>
        <v>13004</v>
      </c>
      <c r="I44" s="30">
        <f t="shared" si="0"/>
        <v>11666</v>
      </c>
      <c r="J44" s="30">
        <f t="shared" si="1"/>
        <v>22556</v>
      </c>
    </row>
    <row r="45" spans="1:10" s="1" customFormat="1" ht="15.75" customHeight="1" x14ac:dyDescent="0.2">
      <c r="A45" s="5" t="s">
        <v>48</v>
      </c>
      <c r="B45" s="6" t="s">
        <v>20</v>
      </c>
      <c r="C45" s="60"/>
      <c r="D45" s="30">
        <f>(Jul!C45*2)+(Aug!C45*1)</f>
        <v>0</v>
      </c>
      <c r="E45" s="61"/>
      <c r="F45" s="30">
        <f>(Jul!E45*2)+(Aug!E45*1)</f>
        <v>0</v>
      </c>
      <c r="G45" s="62"/>
      <c r="H45" s="30">
        <f>Jul!H45+Aug!G45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0"/>
      <c r="D46" s="30">
        <f>(Jul!C46*2)+(Aug!C46*1)</f>
        <v>0</v>
      </c>
      <c r="E46" s="61"/>
      <c r="F46" s="30">
        <f>(Jul!E46*2)+(Aug!E46*1)</f>
        <v>0</v>
      </c>
      <c r="G46" s="62"/>
      <c r="H46" s="30">
        <f>Jul!H46+Aug!G46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0">
        <v>1419</v>
      </c>
      <c r="D47" s="30">
        <f>(Jul!C47*2)+(Aug!C47*1)</f>
        <v>21011</v>
      </c>
      <c r="E47" s="61"/>
      <c r="F47" s="30">
        <f>(Jul!E47*2)+(Aug!E47*1)</f>
        <v>0</v>
      </c>
      <c r="G47" s="62">
        <v>2494</v>
      </c>
      <c r="H47" s="30">
        <f>Jul!H47+Aug!G47</f>
        <v>29672</v>
      </c>
      <c r="I47" s="30">
        <f t="shared" si="0"/>
        <v>3913</v>
      </c>
      <c r="J47" s="30">
        <f t="shared" si="1"/>
        <v>50683</v>
      </c>
    </row>
    <row r="48" spans="1:10" s="11" customFormat="1" ht="15.75" customHeight="1" x14ac:dyDescent="0.2">
      <c r="A48" s="9" t="s">
        <v>55</v>
      </c>
      <c r="B48" s="10" t="s">
        <v>20</v>
      </c>
      <c r="C48" s="60">
        <v>1564</v>
      </c>
      <c r="D48" s="30">
        <f>(Jul!C48*2)+(Aug!C48*1)</f>
        <v>7376</v>
      </c>
      <c r="E48" s="61"/>
      <c r="F48" s="30">
        <f>(Jul!E48*2)+(Aug!E48*1)</f>
        <v>0</v>
      </c>
      <c r="G48" s="62">
        <v>0</v>
      </c>
      <c r="H48" s="30">
        <f>Jul!H48+Aug!G48</f>
        <v>3695</v>
      </c>
      <c r="I48" s="30">
        <f t="shared" si="0"/>
        <v>1564</v>
      </c>
      <c r="J48" s="30">
        <f t="shared" si="1"/>
        <v>11071</v>
      </c>
    </row>
    <row r="49" spans="1:10" s="1" customFormat="1" ht="15.75" customHeight="1" x14ac:dyDescent="0.2">
      <c r="A49" s="5" t="s">
        <v>57</v>
      </c>
      <c r="B49" s="6" t="s">
        <v>20</v>
      </c>
      <c r="C49" s="60"/>
      <c r="D49" s="30">
        <f>(Jul!C49*2)+(Aug!C49*1)</f>
        <v>14260</v>
      </c>
      <c r="E49" s="61"/>
      <c r="F49" s="30">
        <f>(Jul!E49*2)+(Aug!E49*1)</f>
        <v>0</v>
      </c>
      <c r="G49" s="62"/>
      <c r="H49" s="30">
        <f>Jul!H49+Aug!G49</f>
        <v>15650</v>
      </c>
      <c r="I49" s="30">
        <f t="shared" si="0"/>
        <v>0</v>
      </c>
      <c r="J49" s="30">
        <f t="shared" si="1"/>
        <v>29910</v>
      </c>
    </row>
    <row r="50" spans="1:10" s="1" customFormat="1" ht="15.75" customHeight="1" x14ac:dyDescent="0.2">
      <c r="A50" s="5" t="s">
        <v>58</v>
      </c>
      <c r="B50" s="6" t="s">
        <v>20</v>
      </c>
      <c r="C50" s="60"/>
      <c r="D50" s="30">
        <f>(Jul!C50*2)+(Aug!C50*1)</f>
        <v>0</v>
      </c>
      <c r="E50" s="61"/>
      <c r="F50" s="30">
        <f>(Jul!E50*2)+(Aug!E50*1)</f>
        <v>0</v>
      </c>
      <c r="G50" s="62"/>
      <c r="H50" s="30">
        <f>Jul!H50+Aug!G50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60">
        <v>4616</v>
      </c>
      <c r="D51" s="30">
        <f>(Jul!C51*2)+(Aug!C51*1)</f>
        <v>5142</v>
      </c>
      <c r="E51" s="61"/>
      <c r="F51" s="30">
        <f>(Jul!E51*2)+(Aug!E51*1)</f>
        <v>0</v>
      </c>
      <c r="G51" s="62">
        <v>7626</v>
      </c>
      <c r="H51" s="30">
        <f>Jul!H51+Aug!G51</f>
        <v>8016</v>
      </c>
      <c r="I51" s="30">
        <f t="shared" si="0"/>
        <v>12242</v>
      </c>
      <c r="J51" s="30">
        <f t="shared" si="1"/>
        <v>13158</v>
      </c>
    </row>
    <row r="52" spans="1:10" s="1" customFormat="1" ht="15.75" customHeight="1" x14ac:dyDescent="0.2">
      <c r="A52" s="5" t="s">
        <v>60</v>
      </c>
      <c r="B52" s="6" t="s">
        <v>20</v>
      </c>
      <c r="C52" s="60"/>
      <c r="D52" s="30">
        <f>(Jul!C52*2)+(Aug!C52*1)</f>
        <v>0</v>
      </c>
      <c r="E52" s="61"/>
      <c r="F52" s="30">
        <f>(Jul!E52*2)+(Aug!E52*1)</f>
        <v>0</v>
      </c>
      <c r="G52" s="62"/>
      <c r="H52" s="30">
        <f>Jul!H52+Aug!G52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0"/>
      <c r="D53" s="30">
        <f>(Jul!C53*2)+(Aug!C53*1)</f>
        <v>0</v>
      </c>
      <c r="E53" s="61"/>
      <c r="F53" s="30">
        <f>(Jul!E53*2)+(Aug!E53*1)</f>
        <v>0</v>
      </c>
      <c r="G53" s="62"/>
      <c r="H53" s="30">
        <f>Jul!H53+Aug!G53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0">
        <v>587</v>
      </c>
      <c r="D54" s="30">
        <f>(Jul!C54*2)+(Aug!C54*1)</f>
        <v>587</v>
      </c>
      <c r="E54" s="61"/>
      <c r="F54" s="30">
        <f>(Jul!E54*2)+(Aug!E54*1)</f>
        <v>0</v>
      </c>
      <c r="G54" s="62">
        <v>651</v>
      </c>
      <c r="H54" s="30">
        <f>Jul!H54+Aug!G54</f>
        <v>651</v>
      </c>
      <c r="I54" s="30">
        <f t="shared" si="0"/>
        <v>1238</v>
      </c>
      <c r="J54" s="30">
        <f t="shared" si="1"/>
        <v>1238</v>
      </c>
    </row>
    <row r="55" spans="1:10" s="1" customFormat="1" ht="15.75" customHeight="1" x14ac:dyDescent="0.2">
      <c r="A55" s="5" t="s">
        <v>66</v>
      </c>
      <c r="B55" s="6" t="s">
        <v>20</v>
      </c>
      <c r="C55" s="60"/>
      <c r="D55" s="30">
        <f>(Jul!C55*2)+(Aug!C55*1)</f>
        <v>14466</v>
      </c>
      <c r="E55" s="61"/>
      <c r="F55" s="30">
        <f>(Jul!E55*2)+(Aug!E55*1)</f>
        <v>0</v>
      </c>
      <c r="G55" s="62"/>
      <c r="H55" s="30">
        <f>Jul!H55+Aug!G55</f>
        <v>14828</v>
      </c>
      <c r="I55" s="30">
        <f t="shared" si="0"/>
        <v>0</v>
      </c>
      <c r="J55" s="30">
        <f t="shared" si="1"/>
        <v>29294</v>
      </c>
    </row>
    <row r="56" spans="1:10" s="11" customFormat="1" ht="15.75" customHeight="1" x14ac:dyDescent="0.2">
      <c r="A56" s="9" t="s">
        <v>67</v>
      </c>
      <c r="B56" s="10" t="s">
        <v>20</v>
      </c>
      <c r="C56" s="60"/>
      <c r="D56" s="30">
        <f>(Jul!C56*2)+(Aug!C56*1)</f>
        <v>0</v>
      </c>
      <c r="E56" s="61"/>
      <c r="F56" s="30">
        <f>(Jul!E56*2)+(Aug!E56*1)</f>
        <v>0</v>
      </c>
      <c r="G56" s="62"/>
      <c r="H56" s="30">
        <f>Jul!H56+Aug!G56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0">
        <v>1437</v>
      </c>
      <c r="D57" s="30">
        <f>(Jul!C57*2)+(Aug!C57*1)</f>
        <v>1437</v>
      </c>
      <c r="E57" s="61"/>
      <c r="F57" s="30">
        <f>(Jul!E57*2)+(Aug!E57*1)</f>
        <v>0</v>
      </c>
      <c r="G57" s="62">
        <v>4313</v>
      </c>
      <c r="H57" s="30">
        <f>Jul!H57+Aug!G57</f>
        <v>4313</v>
      </c>
      <c r="I57" s="30">
        <f t="shared" si="0"/>
        <v>5750</v>
      </c>
      <c r="J57" s="30">
        <f t="shared" si="1"/>
        <v>5750</v>
      </c>
    </row>
    <row r="58" spans="1:10" s="11" customFormat="1" ht="15.75" customHeight="1" x14ac:dyDescent="0.2">
      <c r="A58" s="9" t="s">
        <v>69</v>
      </c>
      <c r="B58" s="10" t="s">
        <v>20</v>
      </c>
      <c r="C58" s="60"/>
      <c r="D58" s="30">
        <f>(Jul!C58*2)+(Aug!C58*1)</f>
        <v>1380</v>
      </c>
      <c r="E58" s="61"/>
      <c r="F58" s="30">
        <f>(Jul!E58*2)+(Aug!E58*1)</f>
        <v>0</v>
      </c>
      <c r="G58" s="62"/>
      <c r="H58" s="30">
        <f>Jul!H58+Aug!G58</f>
        <v>324</v>
      </c>
      <c r="I58" s="30">
        <f t="shared" si="0"/>
        <v>0</v>
      </c>
      <c r="J58" s="30">
        <f t="shared" si="1"/>
        <v>1704</v>
      </c>
    </row>
    <row r="59" spans="1:10" s="1" customFormat="1" ht="15.75" customHeight="1" x14ac:dyDescent="0.2">
      <c r="A59" s="5" t="s">
        <v>70</v>
      </c>
      <c r="B59" s="6" t="s">
        <v>20</v>
      </c>
      <c r="C59" s="60"/>
      <c r="D59" s="30">
        <f>(Jul!C59*2)+(Aug!C59*1)</f>
        <v>0</v>
      </c>
      <c r="E59" s="61"/>
      <c r="F59" s="30">
        <f>(Jul!E59*2)+(Aug!E59*1)</f>
        <v>0</v>
      </c>
      <c r="G59" s="62"/>
      <c r="H59" s="30">
        <f>Jul!H59+Aug!G59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0">
        <v>10966</v>
      </c>
      <c r="D60" s="30">
        <f>(Jul!C60*2)+(Aug!C60*1)</f>
        <v>41452</v>
      </c>
      <c r="E60" s="61"/>
      <c r="F60" s="30">
        <f>(Jul!E60*2)+(Aug!E60*1)</f>
        <v>2144</v>
      </c>
      <c r="G60" s="62">
        <v>6287</v>
      </c>
      <c r="H60" s="30">
        <f>Jul!H60+Aug!G60</f>
        <v>68948</v>
      </c>
      <c r="I60" s="30">
        <f t="shared" si="0"/>
        <v>17253</v>
      </c>
      <c r="J60" s="30">
        <f t="shared" si="1"/>
        <v>112544</v>
      </c>
    </row>
    <row r="61" spans="1:10" s="1" customFormat="1" ht="15.75" customHeight="1" x14ac:dyDescent="0.2">
      <c r="A61" s="5" t="s">
        <v>72</v>
      </c>
      <c r="B61" s="6" t="s">
        <v>20</v>
      </c>
      <c r="C61" s="60">
        <v>3143</v>
      </c>
      <c r="D61" s="30">
        <f>(Jul!C61*2)+(Aug!C61*1)</f>
        <v>3143</v>
      </c>
      <c r="E61" s="61"/>
      <c r="F61" s="30">
        <f>(Jul!E61*2)+(Aug!E61*1)</f>
        <v>0</v>
      </c>
      <c r="G61" s="62">
        <v>17591</v>
      </c>
      <c r="H61" s="30">
        <f>Jul!H61+Aug!G61</f>
        <v>17591</v>
      </c>
      <c r="I61" s="30">
        <f t="shared" si="0"/>
        <v>20734</v>
      </c>
      <c r="J61" s="30">
        <f t="shared" si="1"/>
        <v>20734</v>
      </c>
    </row>
    <row r="62" spans="1:10" s="11" customFormat="1" ht="15.75" customHeight="1" x14ac:dyDescent="0.2">
      <c r="A62" s="9" t="s">
        <v>73</v>
      </c>
      <c r="B62" s="10" t="s">
        <v>20</v>
      </c>
      <c r="C62" s="60"/>
      <c r="D62" s="30">
        <f>(Jul!C62*2)+(Aug!C62*1)</f>
        <v>0</v>
      </c>
      <c r="E62" s="61"/>
      <c r="F62" s="30">
        <f>(Jul!E62*2)+(Aug!E62*1)</f>
        <v>0</v>
      </c>
      <c r="G62" s="62"/>
      <c r="H62" s="30">
        <f>Jul!H62+Aug!G62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0">
        <v>8437</v>
      </c>
      <c r="D63" s="30">
        <f>(Jul!C63*2)+(Aug!C63*1)</f>
        <v>26161</v>
      </c>
      <c r="E63" s="61"/>
      <c r="F63" s="30">
        <f>(Jul!E63*2)+(Aug!E63*1)</f>
        <v>0</v>
      </c>
      <c r="G63" s="62">
        <v>14041</v>
      </c>
      <c r="H63" s="30">
        <f>Jul!H63+Aug!G63</f>
        <v>76379</v>
      </c>
      <c r="I63" s="30">
        <f t="shared" si="0"/>
        <v>22478</v>
      </c>
      <c r="J63" s="30">
        <f t="shared" si="1"/>
        <v>102540</v>
      </c>
    </row>
    <row r="64" spans="1:10" s="1" customFormat="1" ht="15.75" customHeight="1" x14ac:dyDescent="0.2">
      <c r="A64" s="5" t="s">
        <v>74</v>
      </c>
      <c r="B64" s="6" t="s">
        <v>20</v>
      </c>
      <c r="C64" s="60"/>
      <c r="D64" s="30">
        <f>(Jul!C64*2)+(Aug!C64*1)</f>
        <v>0</v>
      </c>
      <c r="E64" s="61"/>
      <c r="F64" s="30">
        <f>(Jul!E64*2)+(Aug!E64*1)</f>
        <v>0</v>
      </c>
      <c r="G64" s="62"/>
      <c r="H64" s="30">
        <f>Jul!H64+Aug!G64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0"/>
      <c r="D65" s="30">
        <f>(Jul!C65*2)+(Aug!C65*1)</f>
        <v>0</v>
      </c>
      <c r="E65" s="61"/>
      <c r="F65" s="30">
        <f>(Jul!E65*2)+(Aug!E65*1)</f>
        <v>0</v>
      </c>
      <c r="G65" s="62"/>
      <c r="H65" s="30">
        <f>Jul!H65+Aug!G65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0">
        <v>1783</v>
      </c>
      <c r="D66" s="30">
        <f>(Jul!C66*2)+(Aug!C66*1)</f>
        <v>1783</v>
      </c>
      <c r="E66" s="61"/>
      <c r="F66" s="30">
        <f>(Jul!E66*2)+(Aug!E66*1)</f>
        <v>0</v>
      </c>
      <c r="G66" s="62">
        <v>2655</v>
      </c>
      <c r="H66" s="30">
        <f>Jul!H66+Aug!G66</f>
        <v>2655</v>
      </c>
      <c r="I66" s="30">
        <f t="shared" si="2"/>
        <v>4438</v>
      </c>
      <c r="J66" s="30">
        <f t="shared" si="3"/>
        <v>4438</v>
      </c>
    </row>
    <row r="67" spans="1:10" s="11" customFormat="1" ht="15.75" customHeight="1" x14ac:dyDescent="0.2">
      <c r="A67" s="9" t="s">
        <v>78</v>
      </c>
      <c r="B67" s="10" t="s">
        <v>20</v>
      </c>
      <c r="C67" s="60"/>
      <c r="D67" s="30">
        <f>(Jul!C67*2)+(Aug!C67*1)</f>
        <v>0</v>
      </c>
      <c r="E67" s="61"/>
      <c r="F67" s="30">
        <f>(Jul!E67*2)+(Aug!E67*1)</f>
        <v>0</v>
      </c>
      <c r="G67" s="62"/>
      <c r="H67" s="30">
        <f>Jul!H67+Aug!G67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0"/>
      <c r="D68" s="30">
        <f>(Jul!C68*2)+(Aug!C68*1)</f>
        <v>0</v>
      </c>
      <c r="E68" s="61"/>
      <c r="F68" s="30">
        <f>(Jul!E68*2)+(Aug!E68*1)</f>
        <v>0</v>
      </c>
      <c r="G68" s="62"/>
      <c r="H68" s="30">
        <f>Jul!H68+Aug!G68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0"/>
      <c r="D69" s="30">
        <f>(Jul!C69*2)+(Aug!C69*1)</f>
        <v>0</v>
      </c>
      <c r="E69" s="61"/>
      <c r="F69" s="30">
        <f>(Jul!E69*2)+(Aug!E69*1)</f>
        <v>0</v>
      </c>
      <c r="G69" s="62"/>
      <c r="H69" s="30">
        <f>Jul!H69+Aug!G69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0"/>
      <c r="D70" s="30">
        <f>(Jul!C70*2)+(Aug!C70*1)</f>
        <v>0</v>
      </c>
      <c r="E70" s="61"/>
      <c r="F70" s="30">
        <f>(Jul!E70*2)+(Aug!E70*1)</f>
        <v>0</v>
      </c>
      <c r="G70" s="62"/>
      <c r="H70" s="30">
        <f>Jul!H70+Aug!G70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0">
        <v>1983</v>
      </c>
      <c r="D71" s="30">
        <f>(Jul!C71*2)+(Aug!C71*1)</f>
        <v>9437</v>
      </c>
      <c r="E71" s="61"/>
      <c r="F71" s="30">
        <f>(Jul!E71*2)+(Aug!E71*1)</f>
        <v>0</v>
      </c>
      <c r="G71" s="62">
        <v>2105</v>
      </c>
      <c r="H71" s="30">
        <f>Jul!H71+Aug!G71</f>
        <v>12120</v>
      </c>
      <c r="I71" s="30">
        <f t="shared" si="2"/>
        <v>4088</v>
      </c>
      <c r="J71" s="30">
        <f t="shared" si="3"/>
        <v>21557</v>
      </c>
    </row>
    <row r="72" spans="1:10" s="3" customFormat="1" ht="21.75" x14ac:dyDescent="0.2">
      <c r="A72" s="19" t="s">
        <v>123</v>
      </c>
      <c r="B72" s="2"/>
      <c r="C72" s="35">
        <f t="shared" ref="C72:J72" si="4">SUM(C5:C31)</f>
        <v>8422</v>
      </c>
      <c r="D72" s="35">
        <f t="shared" si="4"/>
        <v>28166</v>
      </c>
      <c r="E72" s="35">
        <f t="shared" si="4"/>
        <v>0</v>
      </c>
      <c r="F72" s="35">
        <f t="shared" si="4"/>
        <v>0</v>
      </c>
      <c r="G72" s="35">
        <f t="shared" si="4"/>
        <v>41287</v>
      </c>
      <c r="H72" s="35">
        <f t="shared" si="4"/>
        <v>70861</v>
      </c>
      <c r="I72" s="35">
        <f t="shared" si="4"/>
        <v>49709</v>
      </c>
      <c r="J72" s="35">
        <f t="shared" si="4"/>
        <v>99027</v>
      </c>
    </row>
    <row r="73" spans="1:10" s="3" customFormat="1" ht="21.75" x14ac:dyDescent="0.2">
      <c r="A73" s="19" t="s">
        <v>124</v>
      </c>
      <c r="B73" s="2"/>
      <c r="C73" s="35">
        <f t="shared" ref="C73:J73" si="5">SUM(C32:C71)</f>
        <v>67007</v>
      </c>
      <c r="D73" s="35">
        <f t="shared" si="5"/>
        <v>267661</v>
      </c>
      <c r="E73" s="35">
        <f t="shared" si="5"/>
        <v>0</v>
      </c>
      <c r="F73" s="35">
        <f t="shared" si="5"/>
        <v>4288</v>
      </c>
      <c r="G73" s="35">
        <f t="shared" si="5"/>
        <v>136452</v>
      </c>
      <c r="H73" s="35">
        <f t="shared" si="5"/>
        <v>464005</v>
      </c>
      <c r="I73" s="35">
        <f t="shared" si="5"/>
        <v>203459</v>
      </c>
      <c r="J73" s="35">
        <f t="shared" si="5"/>
        <v>735954</v>
      </c>
    </row>
    <row r="74" spans="1:10" s="3" customFormat="1" ht="15.75" customHeight="1" x14ac:dyDescent="0.2">
      <c r="A74" s="17" t="s">
        <v>87</v>
      </c>
      <c r="B74" s="2"/>
      <c r="C74" s="35">
        <f>SUM(C72:C73)</f>
        <v>75429</v>
      </c>
      <c r="D74" s="31">
        <f t="shared" ref="D74:J74" si="6">SUM(D72:D73)</f>
        <v>295827</v>
      </c>
      <c r="E74" s="35">
        <f t="shared" si="6"/>
        <v>0</v>
      </c>
      <c r="F74" s="31">
        <f t="shared" si="6"/>
        <v>4288</v>
      </c>
      <c r="G74" s="35">
        <f t="shared" si="6"/>
        <v>177739</v>
      </c>
      <c r="H74" s="31">
        <f t="shared" si="6"/>
        <v>534866</v>
      </c>
      <c r="I74" s="31">
        <f t="shared" si="6"/>
        <v>253168</v>
      </c>
      <c r="J74" s="31">
        <f t="shared" si="6"/>
        <v>834981</v>
      </c>
    </row>
    <row r="75" spans="1:10" x14ac:dyDescent="0.2">
      <c r="A75" s="12"/>
      <c r="B75" s="2"/>
      <c r="C75" s="13"/>
      <c r="D75" s="33"/>
      <c r="E75" s="13"/>
      <c r="F75" s="33"/>
      <c r="G75" s="13"/>
      <c r="H75" s="33"/>
      <c r="I75" s="37"/>
      <c r="J75" s="43"/>
    </row>
    <row r="76" spans="1:10" x14ac:dyDescent="0.2">
      <c r="A76" s="12"/>
      <c r="B76" s="2"/>
      <c r="C76" s="13"/>
      <c r="D76" s="33"/>
      <c r="E76" s="13"/>
      <c r="F76" s="33"/>
      <c r="G76" s="13"/>
      <c r="H76" s="33"/>
      <c r="I76" s="37"/>
      <c r="J76" s="43"/>
    </row>
    <row r="77" spans="1:10" x14ac:dyDescent="0.2">
      <c r="C77" s="55"/>
      <c r="D77" s="55"/>
      <c r="E77" s="55"/>
      <c r="F77" s="55"/>
      <c r="G77" s="55"/>
      <c r="H77" s="55"/>
      <c r="I77" s="55"/>
      <c r="J77" s="55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5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62" activePane="bottomLeft" state="frozen"/>
      <selection pane="bottomLeft" activeCell="L60" sqref="L60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129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4" t="s">
        <v>110</v>
      </c>
      <c r="E4" s="4" t="s">
        <v>89</v>
      </c>
      <c r="F4" s="34" t="s">
        <v>14</v>
      </c>
      <c r="G4" s="4" t="s">
        <v>90</v>
      </c>
      <c r="H4" s="34" t="s">
        <v>88</v>
      </c>
      <c r="I4" s="34" t="s">
        <v>17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3"/>
      <c r="D5" s="30">
        <f>(Jul!C5*3)+(Aug!C5*2)+(Sep!C5*1)</f>
        <v>0</v>
      </c>
      <c r="E5" s="64"/>
      <c r="F5" s="30">
        <f>(Jul!E5*3)+(Aug!E5*2)+(Sep!E5*1)</f>
        <v>0</v>
      </c>
      <c r="G5" s="65"/>
      <c r="H5" s="30">
        <f>SUM(Aug!H5+G5)</f>
        <v>0</v>
      </c>
      <c r="I5" s="30">
        <f t="shared" ref="I5:I63" si="0">C5+E5+G5</f>
        <v>0</v>
      </c>
      <c r="J5" s="30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63"/>
      <c r="D6" s="30">
        <f>(Jul!C6*3)+(Aug!C6*2)+(Sep!C6*1)</f>
        <v>3949</v>
      </c>
      <c r="E6" s="64"/>
      <c r="F6" s="30">
        <f>(Jul!E6*3)+(Aug!E6*2)+(Sep!E6*1)</f>
        <v>0</v>
      </c>
      <c r="G6" s="65"/>
      <c r="H6" s="30">
        <f>SUM(Aug!H6+G6)</f>
        <v>6517</v>
      </c>
      <c r="I6" s="30">
        <f t="shared" si="0"/>
        <v>0</v>
      </c>
      <c r="J6" s="30">
        <f t="shared" si="1"/>
        <v>10466</v>
      </c>
    </row>
    <row r="7" spans="1:10" s="1" customFormat="1" ht="15.75" customHeight="1" x14ac:dyDescent="0.2">
      <c r="A7" s="5" t="s">
        <v>24</v>
      </c>
      <c r="B7" s="6" t="s">
        <v>22</v>
      </c>
      <c r="C7" s="63"/>
      <c r="D7" s="30">
        <f>(Jul!C7*3)+(Aug!C7*2)+(Sep!C7*1)</f>
        <v>0</v>
      </c>
      <c r="E7" s="64"/>
      <c r="F7" s="30">
        <f>(Jul!E7*3)+(Aug!E7*2)+(Sep!E7*1)</f>
        <v>0</v>
      </c>
      <c r="G7" s="65"/>
      <c r="H7" s="30">
        <f>SUM(Aug!H7+G7)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63"/>
      <c r="D8" s="30">
        <f>(Jul!C8*3)+(Aug!C8*2)+(Sep!C8*1)</f>
        <v>0</v>
      </c>
      <c r="E8" s="64"/>
      <c r="F8" s="30">
        <f>(Jul!E8*3)+(Aug!E8*2)+(Sep!E8*1)</f>
        <v>0</v>
      </c>
      <c r="G8" s="65"/>
      <c r="H8" s="30">
        <f>SUM(Aug!H8+G8)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3"/>
      <c r="D9" s="30">
        <f>(Jul!C9*3)+(Aug!C9*2)+(Sep!C9*1)</f>
        <v>266</v>
      </c>
      <c r="E9" s="64"/>
      <c r="F9" s="30">
        <f>(Jul!E9*3)+(Aug!E9*2)+(Sep!E9*1)</f>
        <v>0</v>
      </c>
      <c r="G9" s="65"/>
      <c r="H9" s="30">
        <f>SUM(Aug!H9+G9)</f>
        <v>266</v>
      </c>
      <c r="I9" s="30">
        <f t="shared" si="0"/>
        <v>0</v>
      </c>
      <c r="J9" s="30">
        <f t="shared" si="1"/>
        <v>532</v>
      </c>
    </row>
    <row r="10" spans="1:10" s="1" customFormat="1" ht="15.75" customHeight="1" x14ac:dyDescent="0.2">
      <c r="A10" s="5" t="s">
        <v>30</v>
      </c>
      <c r="B10" s="6" t="s">
        <v>22</v>
      </c>
      <c r="C10" s="63"/>
      <c r="D10" s="30">
        <f>(Jul!C10*3)+(Aug!C10*2)+(Sep!C10*1)</f>
        <v>1221</v>
      </c>
      <c r="E10" s="64"/>
      <c r="F10" s="30">
        <f>(Jul!E10*3)+(Aug!E10*2)+(Sep!E10*1)</f>
        <v>0</v>
      </c>
      <c r="G10" s="65"/>
      <c r="H10" s="30">
        <f>SUM(Aug!H10+G10)</f>
        <v>6835</v>
      </c>
      <c r="I10" s="30">
        <f t="shared" si="0"/>
        <v>0</v>
      </c>
      <c r="J10" s="30">
        <f t="shared" si="1"/>
        <v>8056</v>
      </c>
    </row>
    <row r="11" spans="1:10" s="1" customFormat="1" ht="15.75" customHeight="1" x14ac:dyDescent="0.2">
      <c r="A11" s="5" t="s">
        <v>31</v>
      </c>
      <c r="B11" s="6" t="s">
        <v>22</v>
      </c>
      <c r="C11" s="63"/>
      <c r="D11" s="30">
        <f>(Jul!C11*3)+(Aug!C11*2)+(Sep!C11*1)</f>
        <v>0</v>
      </c>
      <c r="E11" s="64"/>
      <c r="F11" s="30">
        <f>(Jul!E11*3)+(Aug!E11*2)+(Sep!E11*1)</f>
        <v>0</v>
      </c>
      <c r="G11" s="65"/>
      <c r="H11" s="30">
        <f>SUM(Aug!H11+G11)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3"/>
      <c r="D12" s="30">
        <f>(Jul!C12*3)+(Aug!C12*2)+(Sep!C12*1)</f>
        <v>814</v>
      </c>
      <c r="E12" s="64"/>
      <c r="F12" s="30">
        <f>(Jul!E12*3)+(Aug!E12*2)+(Sep!E12*1)</f>
        <v>0</v>
      </c>
      <c r="G12" s="65"/>
      <c r="H12" s="30">
        <f>SUM(Aug!H12+G12)</f>
        <v>2278</v>
      </c>
      <c r="I12" s="30">
        <f t="shared" si="0"/>
        <v>0</v>
      </c>
      <c r="J12" s="30">
        <f t="shared" si="1"/>
        <v>3092</v>
      </c>
    </row>
    <row r="13" spans="1:10" s="1" customFormat="1" ht="15.75" customHeight="1" x14ac:dyDescent="0.2">
      <c r="A13" s="5" t="s">
        <v>37</v>
      </c>
      <c r="B13" s="6" t="s">
        <v>22</v>
      </c>
      <c r="C13" s="63"/>
      <c r="D13" s="30">
        <f>(Jul!C13*3)+(Aug!C13*2)+(Sep!C13*1)</f>
        <v>0</v>
      </c>
      <c r="E13" s="64"/>
      <c r="F13" s="30">
        <f>(Jul!E13*3)+(Aug!E13*2)+(Sep!E13*1)</f>
        <v>0</v>
      </c>
      <c r="G13" s="65"/>
      <c r="H13" s="30">
        <f>SUM(Aug!H13+G13)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3"/>
      <c r="D14" s="30">
        <f>(Jul!C14*3)+(Aug!C14*2)+(Sep!C14*1)</f>
        <v>0</v>
      </c>
      <c r="E14" s="64"/>
      <c r="F14" s="30">
        <f>(Jul!E14*3)+(Aug!E14*2)+(Sep!E14*1)</f>
        <v>0</v>
      </c>
      <c r="G14" s="65"/>
      <c r="H14" s="30">
        <f>SUM(Aug!H14+G14)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3"/>
      <c r="D15" s="30">
        <f>(Jul!C15*3)+(Aug!C15*2)+(Sep!C15*1)</f>
        <v>0</v>
      </c>
      <c r="E15" s="64"/>
      <c r="F15" s="30">
        <f>(Jul!E15*3)+(Aug!E15*2)+(Sep!E15*1)</f>
        <v>0</v>
      </c>
      <c r="G15" s="65"/>
      <c r="H15" s="30">
        <f>SUM(Aug!H15+G15)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3"/>
      <c r="D16" s="30">
        <f>(Jul!C16*3)+(Aug!C16*2)+(Sep!C16*1)</f>
        <v>37542</v>
      </c>
      <c r="E16" s="64"/>
      <c r="F16" s="30">
        <f>(Jul!E16*3)+(Aug!E16*2)+(Sep!E16*1)</f>
        <v>0</v>
      </c>
      <c r="G16" s="65"/>
      <c r="H16" s="30">
        <f>SUM(Aug!H16+G16)</f>
        <v>31859</v>
      </c>
      <c r="I16" s="30">
        <f t="shared" si="0"/>
        <v>0</v>
      </c>
      <c r="J16" s="30">
        <f t="shared" si="1"/>
        <v>69401</v>
      </c>
    </row>
    <row r="17" spans="1:10" s="1" customFormat="1" ht="15.75" customHeight="1" x14ac:dyDescent="0.2">
      <c r="A17" s="5" t="s">
        <v>46</v>
      </c>
      <c r="B17" s="6" t="s">
        <v>22</v>
      </c>
      <c r="C17" s="63"/>
      <c r="D17" s="30">
        <f>(Jul!C17*3)+(Aug!C17*2)+(Sep!C17*1)</f>
        <v>0</v>
      </c>
      <c r="E17" s="64"/>
      <c r="F17" s="30">
        <f>(Jul!E17*3)+(Aug!E17*2)+(Sep!E17*1)</f>
        <v>0</v>
      </c>
      <c r="G17" s="65"/>
      <c r="H17" s="30">
        <f>SUM(Aug!H17+G17)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3"/>
      <c r="D18" s="30">
        <f>(Jul!C18*3)+(Aug!C18*2)+(Sep!C18*1)</f>
        <v>0</v>
      </c>
      <c r="E18" s="64"/>
      <c r="F18" s="30">
        <f>(Jul!E18*3)+(Aug!E18*2)+(Sep!E18*1)</f>
        <v>0</v>
      </c>
      <c r="G18" s="65"/>
      <c r="H18" s="30">
        <f>SUM(Aug!H18+G18)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3"/>
      <c r="D19" s="30">
        <f>(Jul!C19*3)+(Aug!C19*2)+(Sep!C19*1)</f>
        <v>0</v>
      </c>
      <c r="E19" s="64"/>
      <c r="F19" s="30">
        <f>(Jul!E19*3)+(Aug!E19*2)+(Sep!E19*1)</f>
        <v>0</v>
      </c>
      <c r="G19" s="65"/>
      <c r="H19" s="30">
        <f>SUM(Aug!H19+G19)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3"/>
      <c r="D20" s="30">
        <f>(Jul!C20*3)+(Aug!C20*2)+(Sep!C20*1)</f>
        <v>0</v>
      </c>
      <c r="E20" s="64"/>
      <c r="F20" s="30">
        <f>(Jul!E20*3)+(Aug!E20*2)+(Sep!E20*1)</f>
        <v>0</v>
      </c>
      <c r="G20" s="65"/>
      <c r="H20" s="30">
        <f>SUM(Aug!H20+G20)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3"/>
      <c r="D21" s="30">
        <f>(Jul!C21*3)+(Aug!C21*2)+(Sep!C21*1)</f>
        <v>0</v>
      </c>
      <c r="E21" s="64"/>
      <c r="F21" s="30">
        <f>(Jul!E21*3)+(Aug!E21*2)+(Sep!E21*1)</f>
        <v>0</v>
      </c>
      <c r="G21" s="65"/>
      <c r="H21" s="30">
        <f>SUM(Aug!H21+G21)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3"/>
      <c r="D22" s="30">
        <f>(Jul!C22*3)+(Aug!C22*2)+(Sep!C22*1)</f>
        <v>0</v>
      </c>
      <c r="E22" s="64"/>
      <c r="F22" s="30">
        <f>(Jul!E22*3)+(Aug!E22*2)+(Sep!E22*1)</f>
        <v>0</v>
      </c>
      <c r="G22" s="65"/>
      <c r="H22" s="30">
        <f>SUM(Aug!H22+G22)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3"/>
      <c r="D23" s="30">
        <f>(Jul!C23*3)+(Aug!C23*2)+(Sep!C23*1)</f>
        <v>0</v>
      </c>
      <c r="E23" s="64"/>
      <c r="F23" s="30">
        <f>(Jul!E23*3)+(Aug!E23*2)+(Sep!E23*1)</f>
        <v>0</v>
      </c>
      <c r="G23" s="65"/>
      <c r="H23" s="30">
        <f>SUM(Aug!H23+G23)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3"/>
      <c r="D24" s="30">
        <f>(Jul!C24*3)+(Aug!C24*2)+(Sep!C24*1)</f>
        <v>0</v>
      </c>
      <c r="E24" s="64"/>
      <c r="F24" s="30">
        <f>(Jul!E24*3)+(Aug!E24*2)+(Sep!E24*1)</f>
        <v>0</v>
      </c>
      <c r="G24" s="65"/>
      <c r="H24" s="30">
        <f>SUM(Aug!H24+G24)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3"/>
      <c r="D25" s="30">
        <f>(Jul!C25*3)+(Aug!C25*2)+(Sep!C25*1)</f>
        <v>2668</v>
      </c>
      <c r="E25" s="64"/>
      <c r="F25" s="30">
        <f>(Jul!E25*3)+(Aug!E25*2)+(Sep!E25*1)</f>
        <v>0</v>
      </c>
      <c r="G25" s="65"/>
      <c r="H25" s="30">
        <f>SUM(Aug!H25+G25)</f>
        <v>23106</v>
      </c>
      <c r="I25" s="30">
        <f t="shared" si="0"/>
        <v>0</v>
      </c>
      <c r="J25" s="30">
        <f t="shared" si="1"/>
        <v>25774</v>
      </c>
    </row>
    <row r="26" spans="1:10" s="1" customFormat="1" ht="15.75" customHeight="1" x14ac:dyDescent="0.2">
      <c r="A26" s="5" t="s">
        <v>63</v>
      </c>
      <c r="B26" s="6" t="s">
        <v>22</v>
      </c>
      <c r="C26" s="63"/>
      <c r="D26" s="30">
        <f>(Jul!C26*3)+(Aug!C26*2)+(Sep!C26*1)</f>
        <v>0</v>
      </c>
      <c r="E26" s="64"/>
      <c r="F26" s="30">
        <f>(Jul!E26*3)+(Aug!E26*2)+(Sep!E26*1)</f>
        <v>0</v>
      </c>
      <c r="G26" s="65"/>
      <c r="H26" s="30">
        <f>SUM(Aug!H26+G26)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3"/>
      <c r="D27" s="30">
        <f>(Jul!C27*3)+(Aug!C27*2)+(Sep!C27*1)</f>
        <v>0</v>
      </c>
      <c r="E27" s="64"/>
      <c r="F27" s="30">
        <f>(Jul!E27*3)+(Aug!E27*2)+(Sep!E27*1)</f>
        <v>0</v>
      </c>
      <c r="G27" s="65"/>
      <c r="H27" s="30">
        <f>SUM(Aug!H27+G27)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3"/>
      <c r="D28" s="30">
        <f>(Jul!C28*3)+(Aug!C28*2)+(Sep!C28*1)</f>
        <v>0</v>
      </c>
      <c r="E28" s="64"/>
      <c r="F28" s="30">
        <f>(Jul!E28*3)+(Aug!E28*2)+(Sep!E28*1)</f>
        <v>0</v>
      </c>
      <c r="G28" s="65"/>
      <c r="H28" s="30">
        <f>SUM(Aug!H28+G28)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3"/>
      <c r="D29" s="30">
        <f>(Jul!C29*3)+(Aug!C29*2)+(Sep!C29*1)</f>
        <v>0</v>
      </c>
      <c r="E29" s="64"/>
      <c r="F29" s="30">
        <f>(Jul!E29*3)+(Aug!E29*2)+(Sep!E29*1)</f>
        <v>0</v>
      </c>
      <c r="G29" s="65"/>
      <c r="H29" s="30">
        <f>SUM(Aug!H29+G29)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3"/>
      <c r="D30" s="30">
        <f>(Jul!C30*3)+(Aug!C30*2)+(Sep!C30*1)</f>
        <v>0</v>
      </c>
      <c r="E30" s="64"/>
      <c r="F30" s="30">
        <f>(Jul!E30*3)+(Aug!E30*2)+(Sep!E30*1)</f>
        <v>0</v>
      </c>
      <c r="G30" s="65"/>
      <c r="H30" s="30">
        <f>SUM(Aug!H30+G30)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3"/>
      <c r="D31" s="30">
        <f>(Jul!C31*3)+(Aug!C31*2)+(Sep!C31*1)</f>
        <v>0</v>
      </c>
      <c r="E31" s="64"/>
      <c r="F31" s="30">
        <f>(Jul!E31*3)+(Aug!E31*2)+(Sep!E31*1)</f>
        <v>0</v>
      </c>
      <c r="G31" s="65"/>
      <c r="H31" s="30">
        <f>SUM(Aug!H31+G31)</f>
        <v>0</v>
      </c>
      <c r="I31" s="30">
        <f t="shared" si="0"/>
        <v>0</v>
      </c>
      <c r="J31" s="30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63"/>
      <c r="D32" s="30">
        <f>(Jul!C32*3)+(Aug!C32*2)+(Sep!C32*1)</f>
        <v>0</v>
      </c>
      <c r="E32" s="64"/>
      <c r="F32" s="30">
        <f>(Jul!E32*3)+(Aug!E32*2)+(Sep!E32*1)</f>
        <v>0</v>
      </c>
      <c r="G32" s="65"/>
      <c r="H32" s="30">
        <f>SUM(Aug!H32+G32)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3"/>
      <c r="D33" s="30">
        <f>(Jul!C33*3)+(Aug!C33*2)+(Sep!C33*1)</f>
        <v>47588</v>
      </c>
      <c r="E33" s="64"/>
      <c r="F33" s="30">
        <f>(Jul!E33*3)+(Aug!E33*2)+(Sep!E33*1)</f>
        <v>0</v>
      </c>
      <c r="G33" s="65"/>
      <c r="H33" s="30">
        <f>SUM(Aug!H33+G33)</f>
        <v>74163</v>
      </c>
      <c r="I33" s="30">
        <f t="shared" si="0"/>
        <v>0</v>
      </c>
      <c r="J33" s="30">
        <f t="shared" si="1"/>
        <v>121751</v>
      </c>
    </row>
    <row r="34" spans="1:10" s="1" customFormat="1" ht="15.75" customHeight="1" x14ac:dyDescent="0.2">
      <c r="A34" s="5" t="s">
        <v>28</v>
      </c>
      <c r="B34" s="6" t="s">
        <v>20</v>
      </c>
      <c r="C34" s="63"/>
      <c r="D34" s="30">
        <f>(Jul!C34*3)+(Aug!C34*2)+(Sep!C34*1)</f>
        <v>0</v>
      </c>
      <c r="E34" s="64"/>
      <c r="F34" s="30">
        <f>(Jul!E34*3)+(Aug!E34*2)+(Sep!E34*1)</f>
        <v>0</v>
      </c>
      <c r="G34" s="65"/>
      <c r="H34" s="30">
        <f>SUM(Aug!H34+G34)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3"/>
      <c r="D35" s="30">
        <f>(Jul!C35*3)+(Aug!C35*2)+(Sep!C35*1)</f>
        <v>0</v>
      </c>
      <c r="E35" s="64"/>
      <c r="F35" s="30">
        <f>(Jul!E35*3)+(Aug!E35*2)+(Sep!E35*1)</f>
        <v>0</v>
      </c>
      <c r="G35" s="65"/>
      <c r="H35" s="30">
        <f>SUM(Aug!H35+G35)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3"/>
      <c r="D36" s="30">
        <f>(Jul!C36*3)+(Aug!C36*2)+(Sep!C36*1)</f>
        <v>0</v>
      </c>
      <c r="E36" s="64"/>
      <c r="F36" s="30">
        <f>(Jul!E36*3)+(Aug!E36*2)+(Sep!E36*1)</f>
        <v>0</v>
      </c>
      <c r="G36" s="65"/>
      <c r="H36" s="30">
        <f>SUM(Aug!H36+G36)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3"/>
      <c r="D37" s="30">
        <f>(Jul!C37*3)+(Aug!C37*2)+(Sep!C37*1)</f>
        <v>5868</v>
      </c>
      <c r="E37" s="64"/>
      <c r="F37" s="30">
        <f>(Jul!E37*3)+(Aug!E37*2)+(Sep!E37*1)</f>
        <v>3216</v>
      </c>
      <c r="G37" s="65"/>
      <c r="H37" s="30">
        <f>SUM(Aug!H37+G37)</f>
        <v>16481</v>
      </c>
      <c r="I37" s="30">
        <f t="shared" si="0"/>
        <v>0</v>
      </c>
      <c r="J37" s="30">
        <f t="shared" si="1"/>
        <v>25565</v>
      </c>
    </row>
    <row r="38" spans="1:10" s="1" customFormat="1" ht="15.75" customHeight="1" x14ac:dyDescent="0.2">
      <c r="A38" s="5" t="s">
        <v>34</v>
      </c>
      <c r="B38" s="6" t="s">
        <v>20</v>
      </c>
      <c r="C38" s="63"/>
      <c r="D38" s="30">
        <f>(Jul!C38*3)+(Aug!C38*2)+(Sep!C38*1)</f>
        <v>0</v>
      </c>
      <c r="E38" s="64"/>
      <c r="F38" s="30">
        <f>(Jul!E38*3)+(Aug!E38*2)+(Sep!E38*1)</f>
        <v>0</v>
      </c>
      <c r="G38" s="65"/>
      <c r="H38" s="30">
        <f>SUM(Aug!H38+G38)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3">
        <v>4127</v>
      </c>
      <c r="D39" s="30">
        <f>(Jul!C39*3)+(Aug!C39*2)+(Sep!C39*1)</f>
        <v>78027</v>
      </c>
      <c r="E39" s="64"/>
      <c r="F39" s="30">
        <f>(Jul!E39*3)+(Aug!E39*2)+(Sep!E39*1)</f>
        <v>0</v>
      </c>
      <c r="G39" s="65">
        <v>14005</v>
      </c>
      <c r="H39" s="30">
        <f>SUM(Aug!H39+G39)</f>
        <v>56849</v>
      </c>
      <c r="I39" s="30">
        <f t="shared" si="0"/>
        <v>18132</v>
      </c>
      <c r="J39" s="30">
        <f t="shared" si="1"/>
        <v>134876</v>
      </c>
    </row>
    <row r="40" spans="1:10" s="1" customFormat="1" ht="15.75" customHeight="1" x14ac:dyDescent="0.2">
      <c r="A40" s="5" t="s">
        <v>38</v>
      </c>
      <c r="B40" s="6" t="s">
        <v>20</v>
      </c>
      <c r="C40" s="63"/>
      <c r="D40" s="30">
        <f>(Jul!C40*3)+(Aug!C40*2)+(Sep!C40*1)</f>
        <v>0</v>
      </c>
      <c r="E40" s="64"/>
      <c r="F40" s="30">
        <f>(Jul!E40*3)+(Aug!E40*2)+(Sep!E40*1)</f>
        <v>0</v>
      </c>
      <c r="G40" s="65"/>
      <c r="H40" s="30">
        <f>SUM(Aug!H40+G40)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3"/>
      <c r="D41" s="30">
        <f>(Jul!C41*3)+(Aug!C41*2)+(Sep!C41*1)</f>
        <v>4653</v>
      </c>
      <c r="E41" s="64"/>
      <c r="F41" s="30">
        <f>(Jul!E41*3)+(Aug!E41*2)+(Sep!E41*1)</f>
        <v>0</v>
      </c>
      <c r="G41" s="65"/>
      <c r="H41" s="30">
        <f>SUM(Aug!H41+G41)</f>
        <v>4066</v>
      </c>
      <c r="I41" s="30">
        <f t="shared" si="0"/>
        <v>0</v>
      </c>
      <c r="J41" s="30">
        <f t="shared" si="1"/>
        <v>8719</v>
      </c>
    </row>
    <row r="42" spans="1:10" s="1" customFormat="1" ht="15.75" customHeight="1" x14ac:dyDescent="0.2">
      <c r="A42" s="5" t="s">
        <v>41</v>
      </c>
      <c r="B42" s="6" t="s">
        <v>20</v>
      </c>
      <c r="C42" s="63"/>
      <c r="D42" s="30">
        <f>(Jul!C42*3)+(Aug!C42*2)+(Sep!C42*1)</f>
        <v>26295</v>
      </c>
      <c r="E42" s="64"/>
      <c r="F42" s="30">
        <f>(Jul!E42*3)+(Aug!E42*2)+(Sep!E42*1)</f>
        <v>0</v>
      </c>
      <c r="G42" s="65"/>
      <c r="H42" s="30">
        <f>SUM(Aug!H42+G42)</f>
        <v>43670</v>
      </c>
      <c r="I42" s="30">
        <f t="shared" si="0"/>
        <v>0</v>
      </c>
      <c r="J42" s="30">
        <f t="shared" si="1"/>
        <v>69965</v>
      </c>
    </row>
    <row r="43" spans="1:10" s="1" customFormat="1" ht="15.75" customHeight="1" x14ac:dyDescent="0.2">
      <c r="A43" s="5" t="s">
        <v>42</v>
      </c>
      <c r="B43" s="6" t="s">
        <v>20</v>
      </c>
      <c r="C43" s="63"/>
      <c r="D43" s="30">
        <f>(Jul!C43*3)+(Aug!C43*2)+(Sep!C43*1)</f>
        <v>22353</v>
      </c>
      <c r="E43" s="64"/>
      <c r="F43" s="30">
        <f>(Jul!E43*3)+(Aug!E43*2)+(Sep!E43*1)</f>
        <v>0</v>
      </c>
      <c r="G43" s="65"/>
      <c r="H43" s="30">
        <f>SUM(Aug!H43+G43)</f>
        <v>14935</v>
      </c>
      <c r="I43" s="30">
        <f t="shared" si="0"/>
        <v>0</v>
      </c>
      <c r="J43" s="30">
        <f t="shared" si="1"/>
        <v>37288</v>
      </c>
    </row>
    <row r="44" spans="1:10" s="11" customFormat="1" ht="15.75" customHeight="1" x14ac:dyDescent="0.2">
      <c r="A44" s="9" t="s">
        <v>43</v>
      </c>
      <c r="B44" s="10" t="s">
        <v>20</v>
      </c>
      <c r="C44" s="63"/>
      <c r="D44" s="30">
        <f>(Jul!C44*3)+(Aug!C44*2)+(Sep!C44*1)</f>
        <v>14918</v>
      </c>
      <c r="E44" s="64"/>
      <c r="F44" s="30">
        <f>(Jul!E44*3)+(Aug!E44*2)+(Sep!E44*1)</f>
        <v>0</v>
      </c>
      <c r="G44" s="65"/>
      <c r="H44" s="30">
        <f>SUM(Aug!H44+G44)</f>
        <v>13004</v>
      </c>
      <c r="I44" s="30">
        <f t="shared" si="0"/>
        <v>0</v>
      </c>
      <c r="J44" s="30">
        <f t="shared" si="1"/>
        <v>27922</v>
      </c>
    </row>
    <row r="45" spans="1:10" s="1" customFormat="1" ht="15.75" customHeight="1" x14ac:dyDescent="0.2">
      <c r="A45" s="5" t="s">
        <v>48</v>
      </c>
      <c r="B45" s="6" t="s">
        <v>20</v>
      </c>
      <c r="C45" s="63"/>
      <c r="D45" s="30">
        <f>(Jul!C45*3)+(Aug!C45*2)+(Sep!C45*1)</f>
        <v>0</v>
      </c>
      <c r="E45" s="64"/>
      <c r="F45" s="30">
        <f>(Jul!E45*3)+(Aug!E45*2)+(Sep!E45*1)</f>
        <v>0</v>
      </c>
      <c r="G45" s="65"/>
      <c r="H45" s="30">
        <f>SUM(Aug!H45+G45)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3"/>
      <c r="D46" s="30">
        <f>(Jul!C46*3)+(Aug!C46*2)+(Sep!C46*1)</f>
        <v>0</v>
      </c>
      <c r="E46" s="64"/>
      <c r="F46" s="30">
        <f>(Jul!E46*3)+(Aug!E46*2)+(Sep!E46*1)</f>
        <v>0</v>
      </c>
      <c r="G46" s="65"/>
      <c r="H46" s="30">
        <f>SUM(Aug!H46+G46)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3"/>
      <c r="D47" s="30">
        <f>(Jul!C47*3)+(Aug!C47*2)+(Sep!C47*1)</f>
        <v>32226</v>
      </c>
      <c r="E47" s="64"/>
      <c r="F47" s="30">
        <f>(Jul!E47*3)+(Aug!E47*2)+(Sep!E47*1)</f>
        <v>0</v>
      </c>
      <c r="G47" s="65"/>
      <c r="H47" s="30">
        <f>SUM(Aug!H47+G47)</f>
        <v>29672</v>
      </c>
      <c r="I47" s="30">
        <f t="shared" si="0"/>
        <v>0</v>
      </c>
      <c r="J47" s="30">
        <f t="shared" si="1"/>
        <v>61898</v>
      </c>
    </row>
    <row r="48" spans="1:10" s="11" customFormat="1" ht="15.75" customHeight="1" x14ac:dyDescent="0.2">
      <c r="A48" s="9" t="s">
        <v>55</v>
      </c>
      <c r="B48" s="10" t="s">
        <v>20</v>
      </c>
      <c r="C48" s="63">
        <v>6424</v>
      </c>
      <c r="D48" s="30">
        <f>(Jul!C48*3)+(Aug!C48*2)+(Sep!C48*1)</f>
        <v>18270</v>
      </c>
      <c r="E48" s="64"/>
      <c r="F48" s="30">
        <f>(Jul!E48*3)+(Aug!E48*2)+(Sep!E48*1)</f>
        <v>0</v>
      </c>
      <c r="G48" s="65">
        <v>59940</v>
      </c>
      <c r="H48" s="30">
        <f>SUM(Aug!H48+G48)</f>
        <v>63635</v>
      </c>
      <c r="I48" s="30">
        <f t="shared" si="0"/>
        <v>66364</v>
      </c>
      <c r="J48" s="30">
        <f t="shared" si="1"/>
        <v>81905</v>
      </c>
    </row>
    <row r="49" spans="1:10" s="1" customFormat="1" ht="15.75" customHeight="1" x14ac:dyDescent="0.2">
      <c r="A49" s="5" t="s">
        <v>57</v>
      </c>
      <c r="B49" s="6" t="s">
        <v>20</v>
      </c>
      <c r="C49" s="63"/>
      <c r="D49" s="30">
        <f>(Jul!C49*3)+(Aug!C49*2)+(Sep!C49*1)</f>
        <v>21390</v>
      </c>
      <c r="E49" s="64"/>
      <c r="F49" s="30">
        <f>(Jul!E49*3)+(Aug!E49*2)+(Sep!E49*1)</f>
        <v>0</v>
      </c>
      <c r="G49" s="65"/>
      <c r="H49" s="30">
        <f>SUM(Aug!H49+G49)</f>
        <v>15650</v>
      </c>
      <c r="I49" s="30">
        <f t="shared" si="0"/>
        <v>0</v>
      </c>
      <c r="J49" s="30">
        <f t="shared" si="1"/>
        <v>37040</v>
      </c>
    </row>
    <row r="50" spans="1:10" s="1" customFormat="1" ht="15.75" customHeight="1" x14ac:dyDescent="0.2">
      <c r="A50" s="5" t="s">
        <v>58</v>
      </c>
      <c r="B50" s="6" t="s">
        <v>20</v>
      </c>
      <c r="C50" s="63"/>
      <c r="D50" s="30">
        <f>(Jul!C50*3)+(Aug!C50*2)+(Sep!C50*1)</f>
        <v>0</v>
      </c>
      <c r="E50" s="64"/>
      <c r="F50" s="30">
        <f>(Jul!E50*3)+(Aug!E50*2)+(Sep!E50*1)</f>
        <v>0</v>
      </c>
      <c r="G50" s="65"/>
      <c r="H50" s="30">
        <f>SUM(Aug!H50+G50)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63">
        <v>1447</v>
      </c>
      <c r="D51" s="30">
        <f>(Jul!C51*3)+(Aug!C51*2)+(Sep!C51*1)</f>
        <v>11468</v>
      </c>
      <c r="E51" s="64"/>
      <c r="F51" s="30">
        <f>(Jul!E51*3)+(Aug!E51*2)+(Sep!E51*1)</f>
        <v>0</v>
      </c>
      <c r="G51" s="65">
        <v>2867</v>
      </c>
      <c r="H51" s="30">
        <f>SUM(Aug!H51+G51)</f>
        <v>10883</v>
      </c>
      <c r="I51" s="30">
        <f t="shared" si="0"/>
        <v>4314</v>
      </c>
      <c r="J51" s="30">
        <f t="shared" si="1"/>
        <v>22351</v>
      </c>
    </row>
    <row r="52" spans="1:10" s="1" customFormat="1" ht="15.75" customHeight="1" x14ac:dyDescent="0.2">
      <c r="A52" s="5" t="s">
        <v>60</v>
      </c>
      <c r="B52" s="6" t="s">
        <v>20</v>
      </c>
      <c r="C52" s="63"/>
      <c r="D52" s="30">
        <f>(Jul!C52*3)+(Aug!C52*2)+(Sep!C52*1)</f>
        <v>0</v>
      </c>
      <c r="E52" s="64"/>
      <c r="F52" s="30">
        <f>(Jul!E52*3)+(Aug!E52*2)+(Sep!E52*1)</f>
        <v>0</v>
      </c>
      <c r="G52" s="65"/>
      <c r="H52" s="30">
        <f>SUM(Aug!H52+G52)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3"/>
      <c r="D53" s="30">
        <f>(Jul!C53*3)+(Aug!C53*2)+(Sep!C53*1)</f>
        <v>0</v>
      </c>
      <c r="E53" s="64"/>
      <c r="F53" s="30">
        <f>(Jul!E53*3)+(Aug!E53*2)+(Sep!E53*1)</f>
        <v>0</v>
      </c>
      <c r="G53" s="65"/>
      <c r="H53" s="30">
        <f>SUM(Aug!H53+G53)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3">
        <v>1227</v>
      </c>
      <c r="D54" s="30">
        <f>(Jul!C54*3)+(Aug!C54*2)+(Sep!C54*1)</f>
        <v>2401</v>
      </c>
      <c r="E54" s="64"/>
      <c r="F54" s="30">
        <f>(Jul!E54*3)+(Aug!E54*2)+(Sep!E54*1)</f>
        <v>0</v>
      </c>
      <c r="G54" s="65">
        <v>5385</v>
      </c>
      <c r="H54" s="30">
        <f>SUM(Aug!H54+G54)</f>
        <v>6036</v>
      </c>
      <c r="I54" s="30">
        <f t="shared" si="0"/>
        <v>6612</v>
      </c>
      <c r="J54" s="30">
        <f t="shared" si="1"/>
        <v>8437</v>
      </c>
    </row>
    <row r="55" spans="1:10" s="1" customFormat="1" ht="15.75" customHeight="1" x14ac:dyDescent="0.2">
      <c r="A55" s="5" t="s">
        <v>66</v>
      </c>
      <c r="B55" s="6" t="s">
        <v>20</v>
      </c>
      <c r="C55" s="63"/>
      <c r="D55" s="30">
        <f>(Jul!C55*3)+(Aug!C55*2)+(Sep!C55*1)</f>
        <v>21699</v>
      </c>
      <c r="E55" s="64"/>
      <c r="F55" s="30">
        <f>(Jul!E55*3)+(Aug!E55*2)+(Sep!E55*1)</f>
        <v>0</v>
      </c>
      <c r="G55" s="65"/>
      <c r="H55" s="30">
        <f>SUM(Aug!H55+G55)</f>
        <v>14828</v>
      </c>
      <c r="I55" s="30">
        <f t="shared" si="0"/>
        <v>0</v>
      </c>
      <c r="J55" s="30">
        <f t="shared" si="1"/>
        <v>36527</v>
      </c>
    </row>
    <row r="56" spans="1:10" s="11" customFormat="1" ht="15.75" customHeight="1" x14ac:dyDescent="0.2">
      <c r="A56" s="9" t="s">
        <v>67</v>
      </c>
      <c r="B56" s="10" t="s">
        <v>20</v>
      </c>
      <c r="C56" s="63"/>
      <c r="D56" s="30">
        <f>(Jul!C56*3)+(Aug!C56*2)+(Sep!C56*1)</f>
        <v>0</v>
      </c>
      <c r="E56" s="64"/>
      <c r="F56" s="30">
        <f>(Jul!E56*3)+(Aug!E56*2)+(Sep!E56*1)</f>
        <v>0</v>
      </c>
      <c r="G56" s="65"/>
      <c r="H56" s="30">
        <f>SUM(Aug!H56+G56)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3"/>
      <c r="D57" s="30">
        <f>(Jul!C57*3)+(Aug!C57*2)+(Sep!C57*1)</f>
        <v>2874</v>
      </c>
      <c r="E57" s="64"/>
      <c r="F57" s="30">
        <f>(Jul!E57*3)+(Aug!E57*2)+(Sep!E57*1)</f>
        <v>0</v>
      </c>
      <c r="G57" s="65"/>
      <c r="H57" s="30">
        <f>SUM(Aug!H57+G57)</f>
        <v>4313</v>
      </c>
      <c r="I57" s="30">
        <f t="shared" si="0"/>
        <v>0</v>
      </c>
      <c r="J57" s="30">
        <f t="shared" si="1"/>
        <v>7187</v>
      </c>
    </row>
    <row r="58" spans="1:10" s="11" customFormat="1" ht="15.75" customHeight="1" x14ac:dyDescent="0.2">
      <c r="A58" s="9" t="s">
        <v>69</v>
      </c>
      <c r="B58" s="10" t="s">
        <v>20</v>
      </c>
      <c r="C58" s="63"/>
      <c r="D58" s="30">
        <f>(Jul!C58*3)+(Aug!C58*2)+(Sep!C58*1)</f>
        <v>2070</v>
      </c>
      <c r="E58" s="64"/>
      <c r="F58" s="30">
        <f>(Jul!E58*3)+(Aug!E58*2)+(Sep!E58*1)</f>
        <v>0</v>
      </c>
      <c r="G58" s="65"/>
      <c r="H58" s="30">
        <f>SUM(Aug!H58+G58)</f>
        <v>324</v>
      </c>
      <c r="I58" s="30">
        <f t="shared" si="0"/>
        <v>0</v>
      </c>
      <c r="J58" s="30">
        <f t="shared" si="1"/>
        <v>2394</v>
      </c>
    </row>
    <row r="59" spans="1:10" s="1" customFormat="1" ht="15.75" customHeight="1" x14ac:dyDescent="0.2">
      <c r="A59" s="5" t="s">
        <v>70</v>
      </c>
      <c r="B59" s="6" t="s">
        <v>20</v>
      </c>
      <c r="C59" s="63"/>
      <c r="D59" s="30">
        <f>(Jul!C59*3)+(Aug!C59*2)+(Sep!C59*1)</f>
        <v>0</v>
      </c>
      <c r="E59" s="64"/>
      <c r="F59" s="30">
        <f>(Jul!E59*3)+(Aug!E59*2)+(Sep!E59*1)</f>
        <v>0</v>
      </c>
      <c r="G59" s="65"/>
      <c r="H59" s="30">
        <f>SUM(Aug!H59+G59)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3">
        <v>3294</v>
      </c>
      <c r="D60" s="30">
        <f>(Jul!C60*3)+(Aug!C60*2)+(Sep!C60*1)</f>
        <v>70955</v>
      </c>
      <c r="E60" s="64"/>
      <c r="F60" s="30">
        <f>(Jul!E60*3)+(Aug!E60*2)+(Sep!E60*1)</f>
        <v>3216</v>
      </c>
      <c r="G60" s="65">
        <v>408</v>
      </c>
      <c r="H60" s="30">
        <f>SUM(Aug!H60+G60)</f>
        <v>69356</v>
      </c>
      <c r="I60" s="30">
        <f t="shared" si="0"/>
        <v>3702</v>
      </c>
      <c r="J60" s="30">
        <f t="shared" si="1"/>
        <v>143527</v>
      </c>
    </row>
    <row r="61" spans="1:10" s="1" customFormat="1" ht="15.75" customHeight="1" x14ac:dyDescent="0.2">
      <c r="A61" s="5" t="s">
        <v>72</v>
      </c>
      <c r="B61" s="6" t="s">
        <v>20</v>
      </c>
      <c r="C61" s="63"/>
      <c r="D61" s="30">
        <f>(Jul!C61*3)+(Aug!C61*2)+(Sep!C61*1)</f>
        <v>6286</v>
      </c>
      <c r="E61" s="64"/>
      <c r="F61" s="30">
        <f>(Jul!E61*3)+(Aug!E61*2)+(Sep!E61*1)</f>
        <v>0</v>
      </c>
      <c r="G61" s="65"/>
      <c r="H61" s="30">
        <f>SUM(Aug!H61+G61)</f>
        <v>17591</v>
      </c>
      <c r="I61" s="30">
        <f t="shared" si="0"/>
        <v>0</v>
      </c>
      <c r="J61" s="30">
        <f t="shared" si="1"/>
        <v>23877</v>
      </c>
    </row>
    <row r="62" spans="1:10" s="11" customFormat="1" ht="15.75" customHeight="1" x14ac:dyDescent="0.2">
      <c r="A62" s="9" t="s">
        <v>73</v>
      </c>
      <c r="B62" s="10" t="s">
        <v>20</v>
      </c>
      <c r="C62" s="63"/>
      <c r="D62" s="30">
        <f>(Jul!C62*3)+(Aug!C62*2)+(Sep!C62*1)</f>
        <v>0</v>
      </c>
      <c r="E62" s="64"/>
      <c r="F62" s="30">
        <f>(Jul!E62*3)+(Aug!E62*2)+(Sep!E62*1)</f>
        <v>0</v>
      </c>
      <c r="G62" s="65"/>
      <c r="H62" s="30">
        <f>SUM(Aug!H62+G62)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3"/>
      <c r="D63" s="30">
        <f>(Jul!C63*3)+(Aug!C63*2)+(Sep!C63*1)</f>
        <v>43460</v>
      </c>
      <c r="E63" s="64"/>
      <c r="F63" s="30">
        <f>(Jul!E63*3)+(Aug!E63*2)+(Sep!E63*1)</f>
        <v>0</v>
      </c>
      <c r="G63" s="65"/>
      <c r="H63" s="30">
        <f>SUM(Aug!H63+G63)</f>
        <v>76379</v>
      </c>
      <c r="I63" s="30">
        <f t="shared" si="0"/>
        <v>0</v>
      </c>
      <c r="J63" s="30">
        <f t="shared" si="1"/>
        <v>119839</v>
      </c>
    </row>
    <row r="64" spans="1:10" s="1" customFormat="1" ht="15.75" customHeight="1" x14ac:dyDescent="0.2">
      <c r="A64" s="5" t="s">
        <v>74</v>
      </c>
      <c r="B64" s="6" t="s">
        <v>20</v>
      </c>
      <c r="C64" s="63"/>
      <c r="D64" s="30">
        <f>(Jul!C64*3)+(Aug!C64*2)+(Sep!C64*1)</f>
        <v>0</v>
      </c>
      <c r="E64" s="64"/>
      <c r="F64" s="30">
        <f>(Jul!E64*3)+(Aug!E64*2)+(Sep!E64*1)</f>
        <v>0</v>
      </c>
      <c r="G64" s="65"/>
      <c r="H64" s="30">
        <f>SUM(Aug!H64+G64)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3"/>
      <c r="D65" s="30">
        <f>(Jul!C65*3)+(Aug!C65*2)+(Sep!C65*1)</f>
        <v>0</v>
      </c>
      <c r="E65" s="64"/>
      <c r="F65" s="30">
        <f>(Jul!E65*3)+(Aug!E65*2)+(Sep!E65*1)</f>
        <v>0</v>
      </c>
      <c r="G65" s="65"/>
      <c r="H65" s="30">
        <f>SUM(Aug!H65+G65)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3"/>
      <c r="D66" s="30">
        <f>(Jul!C66*3)+(Aug!C66*2)+(Sep!C66*1)</f>
        <v>3566</v>
      </c>
      <c r="E66" s="64"/>
      <c r="F66" s="30">
        <f>(Jul!E66*3)+(Aug!E66*2)+(Sep!E66*1)</f>
        <v>0</v>
      </c>
      <c r="G66" s="65"/>
      <c r="H66" s="30">
        <f>SUM(Aug!H66+G66)</f>
        <v>2655</v>
      </c>
      <c r="I66" s="30">
        <f t="shared" si="2"/>
        <v>0</v>
      </c>
      <c r="J66" s="30">
        <f t="shared" si="3"/>
        <v>6221</v>
      </c>
    </row>
    <row r="67" spans="1:10" s="11" customFormat="1" ht="15.75" customHeight="1" x14ac:dyDescent="0.2">
      <c r="A67" s="9" t="s">
        <v>78</v>
      </c>
      <c r="B67" s="10" t="s">
        <v>20</v>
      </c>
      <c r="C67" s="63"/>
      <c r="D67" s="30">
        <f>(Jul!C67*3)+(Aug!C67*2)+(Sep!C67*1)</f>
        <v>0</v>
      </c>
      <c r="E67" s="64"/>
      <c r="F67" s="30">
        <f>(Jul!E67*3)+(Aug!E67*2)+(Sep!E67*1)</f>
        <v>0</v>
      </c>
      <c r="G67" s="65"/>
      <c r="H67" s="30">
        <f>SUM(Aug!H67+G67)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3"/>
      <c r="D68" s="30">
        <f>(Jul!C68*3)+(Aug!C68*2)+(Sep!C68*1)</f>
        <v>0</v>
      </c>
      <c r="E68" s="64"/>
      <c r="F68" s="30">
        <f>(Jul!E68*3)+(Aug!E68*2)+(Sep!E68*1)</f>
        <v>0</v>
      </c>
      <c r="G68" s="65"/>
      <c r="H68" s="30">
        <f>SUM(Aug!H68+G68)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3"/>
      <c r="D69" s="30">
        <f>(Jul!C69*3)+(Aug!C69*2)+(Sep!C69*1)</f>
        <v>0</v>
      </c>
      <c r="E69" s="64"/>
      <c r="F69" s="30">
        <f>(Jul!E69*3)+(Aug!E69*2)+(Sep!E69*1)</f>
        <v>0</v>
      </c>
      <c r="G69" s="65"/>
      <c r="H69" s="30">
        <f>SUM(Aug!H69+G69)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3"/>
      <c r="D70" s="30">
        <f>(Jul!C70*3)+(Aug!C70*2)+(Sep!C70*1)</f>
        <v>0</v>
      </c>
      <c r="E70" s="64"/>
      <c r="F70" s="30">
        <f>(Jul!E70*3)+(Aug!E70*2)+(Sep!E70*1)</f>
        <v>0</v>
      </c>
      <c r="G70" s="65"/>
      <c r="H70" s="30">
        <f>SUM(Aug!H70+G70)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3"/>
      <c r="D71" s="30">
        <f>(Jul!C71*3)+(Aug!C71*2)+(Sep!C71*1)</f>
        <v>15147</v>
      </c>
      <c r="E71" s="64"/>
      <c r="F71" s="30">
        <f>(Jul!E71*3)+(Aug!E71*2)+(Sep!E71*1)</f>
        <v>0</v>
      </c>
      <c r="G71" s="65"/>
      <c r="H71" s="30">
        <f>SUM(Aug!H71+G71)</f>
        <v>12120</v>
      </c>
      <c r="I71" s="30">
        <f t="shared" si="2"/>
        <v>0</v>
      </c>
      <c r="J71" s="30">
        <f t="shared" si="3"/>
        <v>27267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46460</v>
      </c>
      <c r="E72" s="31">
        <f t="shared" si="4"/>
        <v>0</v>
      </c>
      <c r="F72" s="31">
        <f t="shared" si="4"/>
        <v>0</v>
      </c>
      <c r="G72" s="31">
        <f t="shared" si="4"/>
        <v>0</v>
      </c>
      <c r="H72" s="31">
        <f t="shared" si="4"/>
        <v>70861</v>
      </c>
      <c r="I72" s="31">
        <f t="shared" si="4"/>
        <v>0</v>
      </c>
      <c r="J72" s="31">
        <f t="shared" si="4"/>
        <v>117321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16519</v>
      </c>
      <c r="D73" s="31">
        <f t="shared" si="5"/>
        <v>451514</v>
      </c>
      <c r="E73" s="31">
        <f t="shared" si="5"/>
        <v>0</v>
      </c>
      <c r="F73" s="31">
        <f t="shared" si="5"/>
        <v>6432</v>
      </c>
      <c r="G73" s="31">
        <f t="shared" si="5"/>
        <v>82605</v>
      </c>
      <c r="H73" s="31">
        <f t="shared" si="5"/>
        <v>546610</v>
      </c>
      <c r="I73" s="31">
        <f t="shared" si="5"/>
        <v>99124</v>
      </c>
      <c r="J73" s="31">
        <f t="shared" si="5"/>
        <v>1004556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16519</v>
      </c>
      <c r="D74" s="31">
        <f t="shared" ref="D74:J74" si="6">SUM(D72:D73)</f>
        <v>497974</v>
      </c>
      <c r="E74" s="31">
        <f t="shared" si="6"/>
        <v>0</v>
      </c>
      <c r="F74" s="31">
        <f t="shared" si="6"/>
        <v>6432</v>
      </c>
      <c r="G74" s="31">
        <f t="shared" si="6"/>
        <v>82605</v>
      </c>
      <c r="H74" s="31">
        <f t="shared" si="6"/>
        <v>617471</v>
      </c>
      <c r="I74" s="31">
        <f t="shared" si="6"/>
        <v>99124</v>
      </c>
      <c r="J74" s="31">
        <f t="shared" si="6"/>
        <v>1121877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4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K71" sqref="K71"/>
    </sheetView>
  </sheetViews>
  <sheetFormatPr defaultColWidth="9.140625"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2" customWidth="1"/>
    <col min="5" max="5" width="15.7109375" style="24" customWidth="1"/>
    <col min="6" max="6" width="15.7109375" style="42" customWidth="1"/>
    <col min="7" max="7" width="15.7109375" style="24" customWidth="1"/>
    <col min="8" max="10" width="15.7109375" style="42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7" customFormat="1" x14ac:dyDescent="0.15">
      <c r="A2" s="17" t="s">
        <v>130</v>
      </c>
      <c r="D2" s="40"/>
      <c r="F2" s="40"/>
      <c r="H2" s="40"/>
      <c r="I2" s="40"/>
      <c r="J2" s="40"/>
    </row>
    <row r="3" spans="1:10" s="5" customFormat="1" x14ac:dyDescent="0.15">
      <c r="A3" s="22"/>
      <c r="B3" s="22"/>
      <c r="C3" s="22"/>
      <c r="D3" s="41"/>
      <c r="E3" s="22"/>
      <c r="F3" s="41"/>
      <c r="G3" s="22"/>
      <c r="H3" s="41"/>
      <c r="I3" s="41"/>
      <c r="J3" s="41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4" t="s">
        <v>11</v>
      </c>
      <c r="E4" s="4" t="s">
        <v>116</v>
      </c>
      <c r="F4" s="34" t="s">
        <v>14</v>
      </c>
      <c r="G4" s="4" t="s">
        <v>117</v>
      </c>
      <c r="H4" s="34" t="s">
        <v>88</v>
      </c>
      <c r="I4" s="34" t="s">
        <v>118</v>
      </c>
      <c r="J4" s="34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62">
        <v>7011</v>
      </c>
      <c r="D5" s="29">
        <f>(Jul!C5*4)+(Aug!C5*3)+(Sep!C5*2)+(Oct!C5*1)</f>
        <v>7011</v>
      </c>
      <c r="E5" s="62"/>
      <c r="F5" s="29">
        <f>(Jul!E5*4)+(Aug!E5*3)+(Sep!E5*2)+(Oct!E5*1)</f>
        <v>0</v>
      </c>
      <c r="G5" s="62">
        <v>10043</v>
      </c>
      <c r="H5" s="29">
        <f>Sep!H5+G5</f>
        <v>10043</v>
      </c>
      <c r="I5" s="29">
        <f t="shared" ref="I5:I63" si="0">C5+E5+G5</f>
        <v>17054</v>
      </c>
      <c r="J5" s="29">
        <f t="shared" ref="J5:J63" si="1">D5+F5+H5</f>
        <v>17054</v>
      </c>
    </row>
    <row r="6" spans="1:10" s="15" customFormat="1" ht="15.75" customHeight="1" x14ac:dyDescent="0.2">
      <c r="A6" s="9" t="s">
        <v>23</v>
      </c>
      <c r="B6" s="10" t="s">
        <v>22</v>
      </c>
      <c r="C6" s="62">
        <v>7109</v>
      </c>
      <c r="D6" s="29">
        <f>(Jul!C6*4)+(Aug!C6*3)+(Sep!C6*2)+(Oct!C6*1)</f>
        <v>12966</v>
      </c>
      <c r="E6" s="62"/>
      <c r="F6" s="29">
        <f>(Jul!E6*4)+(Aug!E6*3)+(Sep!E6*2)+(Oct!E6*1)</f>
        <v>0</v>
      </c>
      <c r="G6" s="62">
        <v>5925</v>
      </c>
      <c r="H6" s="29">
        <f>Sep!H6+G6</f>
        <v>12442</v>
      </c>
      <c r="I6" s="29">
        <f t="shared" si="0"/>
        <v>13034</v>
      </c>
      <c r="J6" s="29">
        <f t="shared" si="1"/>
        <v>25408</v>
      </c>
    </row>
    <row r="7" spans="1:10" s="17" customFormat="1" ht="15.75" customHeight="1" x14ac:dyDescent="0.2">
      <c r="A7" s="5" t="s">
        <v>24</v>
      </c>
      <c r="B7" s="6" t="s">
        <v>22</v>
      </c>
      <c r="C7" s="62"/>
      <c r="D7" s="29">
        <f>(Jul!C7*4)+(Aug!C7*3)+(Sep!C7*2)+(Oct!C7*1)</f>
        <v>0</v>
      </c>
      <c r="E7" s="62"/>
      <c r="F7" s="29">
        <f>(Jul!E7*4)+(Aug!E7*3)+(Sep!E7*2)+(Oct!E7*1)</f>
        <v>0</v>
      </c>
      <c r="G7" s="62"/>
      <c r="H7" s="29">
        <f>Sep!H7+G7</f>
        <v>0</v>
      </c>
      <c r="I7" s="29">
        <f t="shared" si="0"/>
        <v>0</v>
      </c>
      <c r="J7" s="29">
        <f t="shared" si="1"/>
        <v>0</v>
      </c>
    </row>
    <row r="8" spans="1:10" s="15" customFormat="1" ht="15.75" customHeight="1" x14ac:dyDescent="0.2">
      <c r="A8" s="9" t="s">
        <v>25</v>
      </c>
      <c r="B8" s="10" t="s">
        <v>22</v>
      </c>
      <c r="C8" s="62"/>
      <c r="D8" s="29">
        <f>(Jul!C8*4)+(Aug!C8*3)+(Sep!C8*2)+(Oct!C8*1)</f>
        <v>0</v>
      </c>
      <c r="E8" s="62"/>
      <c r="F8" s="29">
        <f>(Jul!E8*4)+(Aug!E8*3)+(Sep!E8*2)+(Oct!E8*1)</f>
        <v>0</v>
      </c>
      <c r="G8" s="62"/>
      <c r="H8" s="29">
        <f>Sep!H8+G8</f>
        <v>0</v>
      </c>
      <c r="I8" s="29">
        <f t="shared" si="0"/>
        <v>0</v>
      </c>
      <c r="J8" s="29">
        <f t="shared" si="1"/>
        <v>0</v>
      </c>
    </row>
    <row r="9" spans="1:10" s="17" customFormat="1" ht="15.75" customHeight="1" x14ac:dyDescent="0.2">
      <c r="A9" s="5" t="s">
        <v>27</v>
      </c>
      <c r="B9" s="6" t="s">
        <v>22</v>
      </c>
      <c r="C9" s="62">
        <v>3387</v>
      </c>
      <c r="D9" s="29">
        <f>(Jul!C9*4)+(Aug!C9*3)+(Sep!C9*2)+(Oct!C9*1)</f>
        <v>3786</v>
      </c>
      <c r="E9" s="62"/>
      <c r="F9" s="29">
        <f>(Jul!E9*4)+(Aug!E9*3)+(Sep!E9*2)+(Oct!E9*1)</f>
        <v>0</v>
      </c>
      <c r="G9" s="62">
        <v>51349</v>
      </c>
      <c r="H9" s="29">
        <f>Sep!H9+G9</f>
        <v>51615</v>
      </c>
      <c r="I9" s="29">
        <f t="shared" si="0"/>
        <v>54736</v>
      </c>
      <c r="J9" s="29">
        <f t="shared" si="1"/>
        <v>55401</v>
      </c>
    </row>
    <row r="10" spans="1:10" s="17" customFormat="1" ht="15.75" customHeight="1" x14ac:dyDescent="0.2">
      <c r="A10" s="5" t="s">
        <v>30</v>
      </c>
      <c r="B10" s="6" t="s">
        <v>22</v>
      </c>
      <c r="C10" s="62">
        <v>44465</v>
      </c>
      <c r="D10" s="29">
        <f>(Jul!C10*4)+(Aug!C10*3)+(Sep!C10*2)+(Oct!C10*1)</f>
        <v>46093</v>
      </c>
      <c r="E10" s="62">
        <v>359</v>
      </c>
      <c r="F10" s="29">
        <f>(Jul!E10*4)+(Aug!E10*3)+(Sep!E10*2)+(Oct!E10*1)</f>
        <v>359</v>
      </c>
      <c r="G10" s="62">
        <v>172929</v>
      </c>
      <c r="H10" s="29">
        <f>Sep!H10+G10</f>
        <v>179764</v>
      </c>
      <c r="I10" s="29">
        <f t="shared" si="0"/>
        <v>217753</v>
      </c>
      <c r="J10" s="29">
        <f t="shared" si="1"/>
        <v>226216</v>
      </c>
    </row>
    <row r="11" spans="1:10" s="17" customFormat="1" ht="15.75" customHeight="1" x14ac:dyDescent="0.2">
      <c r="A11" s="5" t="s">
        <v>31</v>
      </c>
      <c r="B11" s="6" t="s">
        <v>22</v>
      </c>
      <c r="C11" s="62"/>
      <c r="D11" s="29">
        <f>(Jul!C11*4)+(Aug!C11*3)+(Sep!C11*2)+(Oct!C11*1)</f>
        <v>0</v>
      </c>
      <c r="E11" s="62"/>
      <c r="F11" s="29">
        <f>(Jul!E11*4)+(Aug!E11*3)+(Sep!E11*2)+(Oct!E11*1)</f>
        <v>0</v>
      </c>
      <c r="G11" s="62"/>
      <c r="H11" s="29">
        <f>Sep!H11+G11</f>
        <v>0</v>
      </c>
      <c r="I11" s="29">
        <f t="shared" si="0"/>
        <v>0</v>
      </c>
      <c r="J11" s="29">
        <f t="shared" si="1"/>
        <v>0</v>
      </c>
    </row>
    <row r="12" spans="1:10" s="15" customFormat="1" ht="15.75" customHeight="1" x14ac:dyDescent="0.2">
      <c r="A12" s="9" t="s">
        <v>36</v>
      </c>
      <c r="B12" s="10" t="s">
        <v>22</v>
      </c>
      <c r="C12" s="62">
        <v>2897</v>
      </c>
      <c r="D12" s="29">
        <f>(Jul!C12*4)+(Aug!C12*3)+(Sep!C12*2)+(Oct!C12*1)</f>
        <v>4118</v>
      </c>
      <c r="E12" s="62"/>
      <c r="F12" s="29">
        <f>(Jul!E12*4)+(Aug!E12*3)+(Sep!E12*2)+(Oct!E12*1)</f>
        <v>0</v>
      </c>
      <c r="G12" s="62">
        <v>22532</v>
      </c>
      <c r="H12" s="29">
        <f>Sep!H12+G12</f>
        <v>24810</v>
      </c>
      <c r="I12" s="29">
        <f t="shared" si="0"/>
        <v>25429</v>
      </c>
      <c r="J12" s="29">
        <f t="shared" si="1"/>
        <v>28928</v>
      </c>
    </row>
    <row r="13" spans="1:10" s="17" customFormat="1" ht="15.75" customHeight="1" x14ac:dyDescent="0.2">
      <c r="A13" s="5" t="s">
        <v>37</v>
      </c>
      <c r="B13" s="6" t="s">
        <v>22</v>
      </c>
      <c r="C13" s="62"/>
      <c r="D13" s="29">
        <f>(Jul!C13*4)+(Aug!C13*3)+(Sep!C13*2)+(Oct!C13*1)</f>
        <v>0</v>
      </c>
      <c r="E13" s="62"/>
      <c r="F13" s="29">
        <f>(Jul!E13*4)+(Aug!E13*3)+(Sep!E13*2)+(Oct!E13*1)</f>
        <v>0</v>
      </c>
      <c r="G13" s="62"/>
      <c r="H13" s="29">
        <f>Sep!H13+G13</f>
        <v>0</v>
      </c>
      <c r="I13" s="29">
        <f t="shared" si="0"/>
        <v>0</v>
      </c>
      <c r="J13" s="29">
        <f t="shared" si="1"/>
        <v>0</v>
      </c>
    </row>
    <row r="14" spans="1:10" s="17" customFormat="1" ht="15.75" customHeight="1" x14ac:dyDescent="0.2">
      <c r="A14" s="5" t="s">
        <v>40</v>
      </c>
      <c r="B14" s="6" t="s">
        <v>22</v>
      </c>
      <c r="C14" s="62">
        <v>1232</v>
      </c>
      <c r="D14" s="29">
        <f>(Jul!C14*4)+(Aug!C14*3)+(Sep!C14*2)+(Oct!C14*1)</f>
        <v>1232</v>
      </c>
      <c r="E14" s="62"/>
      <c r="F14" s="29">
        <f>(Jul!E14*4)+(Aug!E14*3)+(Sep!E14*2)+(Oct!E14*1)</f>
        <v>0</v>
      </c>
      <c r="G14" s="62">
        <v>1043</v>
      </c>
      <c r="H14" s="29">
        <f>Sep!H14+G14</f>
        <v>1043</v>
      </c>
      <c r="I14" s="29">
        <f t="shared" si="0"/>
        <v>2275</v>
      </c>
      <c r="J14" s="29">
        <f t="shared" si="1"/>
        <v>2275</v>
      </c>
    </row>
    <row r="15" spans="1:10" s="17" customFormat="1" ht="15.75" customHeight="1" x14ac:dyDescent="0.2">
      <c r="A15" s="5" t="s">
        <v>44</v>
      </c>
      <c r="B15" s="6" t="s">
        <v>22</v>
      </c>
      <c r="C15" s="62"/>
      <c r="D15" s="29">
        <f>(Jul!C15*4)+(Aug!C15*3)+(Sep!C15*2)+(Oct!C15*1)</f>
        <v>0</v>
      </c>
      <c r="E15" s="62"/>
      <c r="F15" s="29">
        <f>(Jul!E15*4)+(Aug!E15*3)+(Sep!E15*2)+(Oct!E15*1)</f>
        <v>0</v>
      </c>
      <c r="G15" s="62"/>
      <c r="H15" s="29">
        <f>Sep!H15+G15</f>
        <v>0</v>
      </c>
      <c r="I15" s="29">
        <f t="shared" si="0"/>
        <v>0</v>
      </c>
      <c r="J15" s="29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62">
        <v>62128</v>
      </c>
      <c r="D16" s="29">
        <f>(Jul!C16*4)+(Aug!C16*3)+(Sep!C16*2)+(Oct!C16*1)</f>
        <v>113775</v>
      </c>
      <c r="E16" s="62">
        <v>1072</v>
      </c>
      <c r="F16" s="29">
        <f>(Jul!E16*4)+(Aug!E16*3)+(Sep!E16*2)+(Oct!E16*1)</f>
        <v>1072</v>
      </c>
      <c r="G16" s="62">
        <v>218993</v>
      </c>
      <c r="H16" s="29">
        <f>Sep!H16+G16</f>
        <v>250852</v>
      </c>
      <c r="I16" s="29">
        <f t="shared" si="0"/>
        <v>282193</v>
      </c>
      <c r="J16" s="29">
        <f t="shared" si="1"/>
        <v>365699</v>
      </c>
    </row>
    <row r="17" spans="1:10" s="17" customFormat="1" ht="15.75" customHeight="1" x14ac:dyDescent="0.2">
      <c r="A17" s="5" t="s">
        <v>46</v>
      </c>
      <c r="B17" s="6" t="s">
        <v>22</v>
      </c>
      <c r="C17" s="62"/>
      <c r="D17" s="29">
        <f>(Jul!C17*4)+(Aug!C17*3)+(Sep!C17*2)+(Oct!C17*1)</f>
        <v>0</v>
      </c>
      <c r="E17" s="62"/>
      <c r="F17" s="29">
        <f>(Jul!E17*4)+(Aug!E17*3)+(Sep!E17*2)+(Oct!E17*1)</f>
        <v>0</v>
      </c>
      <c r="G17" s="62"/>
      <c r="H17" s="29">
        <f>Sep!H17+G17</f>
        <v>0</v>
      </c>
      <c r="I17" s="29">
        <f t="shared" si="0"/>
        <v>0</v>
      </c>
      <c r="J17" s="29">
        <f t="shared" si="1"/>
        <v>0</v>
      </c>
    </row>
    <row r="18" spans="1:10" s="15" customFormat="1" ht="15.75" customHeight="1" x14ac:dyDescent="0.2">
      <c r="A18" s="9" t="s">
        <v>47</v>
      </c>
      <c r="B18" s="10" t="s">
        <v>22</v>
      </c>
      <c r="C18" s="62"/>
      <c r="D18" s="29">
        <f>(Jul!C18*4)+(Aug!C18*3)+(Sep!C18*2)+(Oct!C18*1)</f>
        <v>0</v>
      </c>
      <c r="E18" s="62"/>
      <c r="F18" s="29">
        <f>(Jul!E18*4)+(Aug!E18*3)+(Sep!E18*2)+(Oct!E18*1)</f>
        <v>0</v>
      </c>
      <c r="G18" s="62"/>
      <c r="H18" s="29">
        <f>Sep!H18+G18</f>
        <v>0</v>
      </c>
      <c r="I18" s="29">
        <f t="shared" si="0"/>
        <v>0</v>
      </c>
      <c r="J18" s="29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62"/>
      <c r="D19" s="29">
        <f>(Jul!C19*4)+(Aug!C19*3)+(Sep!C19*2)+(Oct!C19*1)</f>
        <v>0</v>
      </c>
      <c r="E19" s="62"/>
      <c r="F19" s="29">
        <f>(Jul!E19*4)+(Aug!E19*3)+(Sep!E19*2)+(Oct!E19*1)</f>
        <v>0</v>
      </c>
      <c r="G19" s="62"/>
      <c r="H19" s="29">
        <f>Sep!H19+G19</f>
        <v>0</v>
      </c>
      <c r="I19" s="29">
        <f t="shared" si="0"/>
        <v>0</v>
      </c>
      <c r="J19" s="29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62"/>
      <c r="D20" s="29">
        <f>(Jul!C20*4)+(Aug!C20*3)+(Sep!C20*2)+(Oct!C20*1)</f>
        <v>0</v>
      </c>
      <c r="E20" s="62"/>
      <c r="F20" s="29">
        <f>(Jul!E20*4)+(Aug!E20*3)+(Sep!E20*2)+(Oct!E20*1)</f>
        <v>0</v>
      </c>
      <c r="G20" s="62"/>
      <c r="H20" s="29">
        <f>Sep!H20+G20</f>
        <v>0</v>
      </c>
      <c r="I20" s="29">
        <f t="shared" si="0"/>
        <v>0</v>
      </c>
      <c r="J20" s="29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62"/>
      <c r="D21" s="29">
        <f>(Jul!C21*4)+(Aug!C21*3)+(Sep!C21*2)+(Oct!C21*1)</f>
        <v>0</v>
      </c>
      <c r="E21" s="62"/>
      <c r="F21" s="29">
        <f>(Jul!E21*4)+(Aug!E21*3)+(Sep!E21*2)+(Oct!E21*1)</f>
        <v>0</v>
      </c>
      <c r="G21" s="62"/>
      <c r="H21" s="29">
        <f>Sep!H21+G21</f>
        <v>0</v>
      </c>
      <c r="I21" s="29">
        <f t="shared" si="0"/>
        <v>0</v>
      </c>
      <c r="J21" s="29">
        <f t="shared" si="1"/>
        <v>0</v>
      </c>
    </row>
    <row r="22" spans="1:10" s="17" customFormat="1" ht="15.75" customHeight="1" x14ac:dyDescent="0.2">
      <c r="A22" s="5" t="s">
        <v>51</v>
      </c>
      <c r="B22" s="6" t="s">
        <v>22</v>
      </c>
      <c r="C22" s="62"/>
      <c r="D22" s="29">
        <f>(Jul!C22*4)+(Aug!C22*3)+(Sep!C22*2)+(Oct!C22*1)</f>
        <v>0</v>
      </c>
      <c r="E22" s="62"/>
      <c r="F22" s="29">
        <f>(Jul!E22*4)+(Aug!E22*3)+(Sep!E22*2)+(Oct!E22*1)</f>
        <v>0</v>
      </c>
      <c r="G22" s="62"/>
      <c r="H22" s="29">
        <f>Sep!H22+G22</f>
        <v>0</v>
      </c>
      <c r="I22" s="29">
        <f t="shared" si="0"/>
        <v>0</v>
      </c>
      <c r="J22" s="29">
        <f t="shared" si="1"/>
        <v>0</v>
      </c>
    </row>
    <row r="23" spans="1:10" s="17" customFormat="1" ht="15.75" customHeight="1" x14ac:dyDescent="0.2">
      <c r="A23" s="5" t="s">
        <v>52</v>
      </c>
      <c r="B23" s="6" t="s">
        <v>22</v>
      </c>
      <c r="C23" s="62"/>
      <c r="D23" s="29">
        <f>(Jul!C23*4)+(Aug!C23*3)+(Sep!C23*2)+(Oct!C23*1)</f>
        <v>0</v>
      </c>
      <c r="E23" s="62"/>
      <c r="F23" s="29">
        <f>(Jul!E23*4)+(Aug!E23*3)+(Sep!E23*2)+(Oct!E23*1)</f>
        <v>0</v>
      </c>
      <c r="G23" s="62"/>
      <c r="H23" s="29">
        <f>Sep!H23+G23</f>
        <v>0</v>
      </c>
      <c r="I23" s="29">
        <f t="shared" si="0"/>
        <v>0</v>
      </c>
      <c r="J23" s="29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62">
        <v>1487</v>
      </c>
      <c r="D24" s="29">
        <f>(Jul!C24*4)+(Aug!C24*3)+(Sep!C24*2)+(Oct!C24*1)</f>
        <v>1487</v>
      </c>
      <c r="E24" s="62">
        <v>631</v>
      </c>
      <c r="F24" s="29">
        <f>(Jul!E24*4)+(Aug!E24*3)+(Sep!E24*2)+(Oct!E24*1)</f>
        <v>631</v>
      </c>
      <c r="G24" s="62">
        <v>4444</v>
      </c>
      <c r="H24" s="29">
        <f>Sep!H24+G24</f>
        <v>4444</v>
      </c>
      <c r="I24" s="29">
        <f t="shared" si="0"/>
        <v>6562</v>
      </c>
      <c r="J24" s="29">
        <f t="shared" si="1"/>
        <v>6562</v>
      </c>
    </row>
    <row r="25" spans="1:10" s="17" customFormat="1" ht="15.75" customHeight="1" x14ac:dyDescent="0.2">
      <c r="A25" s="5" t="s">
        <v>62</v>
      </c>
      <c r="B25" s="6" t="s">
        <v>22</v>
      </c>
      <c r="C25" s="62"/>
      <c r="D25" s="29">
        <f>(Jul!C25*4)+(Aug!C25*3)+(Sep!C25*2)+(Oct!C25*1)</f>
        <v>4002</v>
      </c>
      <c r="E25" s="62"/>
      <c r="F25" s="29">
        <f>(Jul!E25*4)+(Aug!E25*3)+(Sep!E25*2)+(Oct!E25*1)</f>
        <v>0</v>
      </c>
      <c r="G25" s="62"/>
      <c r="H25" s="29">
        <f>Sep!H25+G25</f>
        <v>23106</v>
      </c>
      <c r="I25" s="29">
        <f t="shared" si="0"/>
        <v>0</v>
      </c>
      <c r="J25" s="29">
        <f t="shared" si="1"/>
        <v>27108</v>
      </c>
    </row>
    <row r="26" spans="1:10" s="17" customFormat="1" ht="15.75" customHeight="1" x14ac:dyDescent="0.2">
      <c r="A26" s="5" t="s">
        <v>63</v>
      </c>
      <c r="B26" s="6" t="s">
        <v>22</v>
      </c>
      <c r="C26" s="62">
        <v>4973</v>
      </c>
      <c r="D26" s="29">
        <f>(Jul!C26*4)+(Aug!C26*3)+(Sep!C26*2)+(Oct!C26*1)</f>
        <v>4973</v>
      </c>
      <c r="E26" s="62"/>
      <c r="F26" s="29">
        <f>(Jul!E26*4)+(Aug!E26*3)+(Sep!E26*2)+(Oct!E26*1)</f>
        <v>0</v>
      </c>
      <c r="G26" s="62">
        <v>6479</v>
      </c>
      <c r="H26" s="29">
        <f>Sep!H26+G26</f>
        <v>6479</v>
      </c>
      <c r="I26" s="29">
        <f t="shared" si="0"/>
        <v>11452</v>
      </c>
      <c r="J26" s="29">
        <f t="shared" si="1"/>
        <v>11452</v>
      </c>
    </row>
    <row r="27" spans="1:10" s="17" customFormat="1" ht="15.75" customHeight="1" x14ac:dyDescent="0.2">
      <c r="A27" s="5" t="s">
        <v>75</v>
      </c>
      <c r="B27" s="6" t="s">
        <v>22</v>
      </c>
      <c r="C27" s="62"/>
      <c r="D27" s="29">
        <f>(Jul!C27*4)+(Aug!C27*3)+(Sep!C27*2)+(Oct!C27*1)</f>
        <v>0</v>
      </c>
      <c r="E27" s="62"/>
      <c r="F27" s="29">
        <f>(Jul!E27*4)+(Aug!E27*3)+(Sep!E27*2)+(Oct!E27*1)</f>
        <v>0</v>
      </c>
      <c r="G27" s="62"/>
      <c r="H27" s="29">
        <f>Sep!H27+G27</f>
        <v>0</v>
      </c>
      <c r="I27" s="29">
        <f t="shared" si="0"/>
        <v>0</v>
      </c>
      <c r="J27" s="29">
        <f t="shared" si="1"/>
        <v>0</v>
      </c>
    </row>
    <row r="28" spans="1:10" s="17" customFormat="1" ht="15.75" customHeight="1" x14ac:dyDescent="0.2">
      <c r="A28" s="5" t="s">
        <v>80</v>
      </c>
      <c r="B28" s="6" t="s">
        <v>22</v>
      </c>
      <c r="C28" s="62"/>
      <c r="D28" s="29">
        <f>(Jul!C28*4)+(Aug!C28*3)+(Sep!C28*2)+(Oct!C28*1)</f>
        <v>0</v>
      </c>
      <c r="E28" s="62"/>
      <c r="F28" s="29">
        <f>(Jul!E28*4)+(Aug!E28*3)+(Sep!E28*2)+(Oct!E28*1)</f>
        <v>0</v>
      </c>
      <c r="G28" s="62"/>
      <c r="H28" s="29">
        <f>Sep!H28+G28</f>
        <v>0</v>
      </c>
      <c r="I28" s="29">
        <f t="shared" si="0"/>
        <v>0</v>
      </c>
      <c r="J28" s="29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62">
        <v>133</v>
      </c>
      <c r="D29" s="29">
        <f>(Jul!C29*4)+(Aug!C29*3)+(Sep!C29*2)+(Oct!C29*1)</f>
        <v>133</v>
      </c>
      <c r="E29" s="62"/>
      <c r="F29" s="29">
        <f>(Jul!E29*4)+(Aug!E29*3)+(Sep!E29*2)+(Oct!E29*1)</f>
        <v>0</v>
      </c>
      <c r="G29" s="62">
        <v>0</v>
      </c>
      <c r="H29" s="29">
        <f>Sep!H29+G29</f>
        <v>0</v>
      </c>
      <c r="I29" s="29">
        <f t="shared" si="0"/>
        <v>133</v>
      </c>
      <c r="J29" s="29">
        <f t="shared" si="1"/>
        <v>133</v>
      </c>
    </row>
    <row r="30" spans="1:10" s="17" customFormat="1" ht="15.75" customHeight="1" x14ac:dyDescent="0.2">
      <c r="A30" s="5" t="s">
        <v>82</v>
      </c>
      <c r="B30" s="6" t="s">
        <v>22</v>
      </c>
      <c r="C30" s="62"/>
      <c r="D30" s="29">
        <f>(Jul!C30*4)+(Aug!C30*3)+(Sep!C30*2)+(Oct!C30*1)</f>
        <v>0</v>
      </c>
      <c r="E30" s="62"/>
      <c r="F30" s="29">
        <f>(Jul!E30*4)+(Aug!E30*3)+(Sep!E30*2)+(Oct!E30*1)</f>
        <v>0</v>
      </c>
      <c r="G30" s="62"/>
      <c r="H30" s="29">
        <f>Sep!H30+G30</f>
        <v>0</v>
      </c>
      <c r="I30" s="29">
        <f t="shared" si="0"/>
        <v>0</v>
      </c>
      <c r="J30" s="29">
        <f t="shared" si="1"/>
        <v>0</v>
      </c>
    </row>
    <row r="31" spans="1:10" s="15" customFormat="1" ht="15.75" customHeight="1" x14ac:dyDescent="0.2">
      <c r="A31" s="9" t="s">
        <v>84</v>
      </c>
      <c r="B31" s="10" t="s">
        <v>22</v>
      </c>
      <c r="C31" s="62">
        <v>407</v>
      </c>
      <c r="D31" s="29">
        <f>(Jul!C31*4)+(Aug!C31*3)+(Sep!C31*2)+(Oct!C31*1)</f>
        <v>407</v>
      </c>
      <c r="E31" s="62"/>
      <c r="F31" s="29">
        <f>(Jul!E31*4)+(Aug!E31*3)+(Sep!E31*2)+(Oct!E31*1)</f>
        <v>0</v>
      </c>
      <c r="G31" s="62">
        <v>3189</v>
      </c>
      <c r="H31" s="29">
        <f>Sep!H31+G31</f>
        <v>3189</v>
      </c>
      <c r="I31" s="29">
        <f t="shared" si="0"/>
        <v>3596</v>
      </c>
      <c r="J31" s="29">
        <f t="shared" si="1"/>
        <v>3596</v>
      </c>
    </row>
    <row r="32" spans="1:10" s="17" customFormat="1" ht="15.75" customHeight="1" x14ac:dyDescent="0.2">
      <c r="A32" s="5" t="s">
        <v>19</v>
      </c>
      <c r="B32" s="6" t="s">
        <v>20</v>
      </c>
      <c r="C32" s="62"/>
      <c r="D32" s="29">
        <f>(Jul!C32*4)+(Aug!C32*3)+(Sep!C32*2)+(Oct!C32*1)</f>
        <v>0</v>
      </c>
      <c r="E32" s="62"/>
      <c r="F32" s="29">
        <f>(Jul!E32*4)+(Aug!E32*3)+(Sep!E32*2)+(Oct!E32*1)</f>
        <v>0</v>
      </c>
      <c r="G32" s="62"/>
      <c r="H32" s="29">
        <f>Sep!H32+G32</f>
        <v>0</v>
      </c>
      <c r="I32" s="29">
        <f t="shared" si="0"/>
        <v>0</v>
      </c>
      <c r="J32" s="29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62"/>
      <c r="D33" s="29">
        <f>(Jul!C33*4)+(Aug!C33*3)+(Sep!C33*2)+(Oct!C33*1)</f>
        <v>64539</v>
      </c>
      <c r="E33" s="62"/>
      <c r="F33" s="29">
        <f>(Jul!E33*4)+(Aug!E33*3)+(Sep!E33*2)+(Oct!E33*1)</f>
        <v>0</v>
      </c>
      <c r="G33" s="62"/>
      <c r="H33" s="29">
        <f>Sep!H33+G33</f>
        <v>74163</v>
      </c>
      <c r="I33" s="29">
        <f t="shared" si="0"/>
        <v>0</v>
      </c>
      <c r="J33" s="29">
        <f t="shared" si="1"/>
        <v>138702</v>
      </c>
    </row>
    <row r="34" spans="1:10" s="17" customFormat="1" ht="15.75" customHeight="1" x14ac:dyDescent="0.2">
      <c r="A34" s="5" t="s">
        <v>28</v>
      </c>
      <c r="B34" s="6" t="s">
        <v>20</v>
      </c>
      <c r="C34" s="62"/>
      <c r="D34" s="29">
        <f>(Jul!C34*4)+(Aug!C34*3)+(Sep!C34*2)+(Oct!C34*1)</f>
        <v>0</v>
      </c>
      <c r="E34" s="62"/>
      <c r="F34" s="29">
        <f>(Jul!E34*4)+(Aug!E34*3)+(Sep!E34*2)+(Oct!E34*1)</f>
        <v>0</v>
      </c>
      <c r="G34" s="62"/>
      <c r="H34" s="29">
        <f>Sep!H34+G34</f>
        <v>0</v>
      </c>
      <c r="I34" s="29">
        <f t="shared" si="0"/>
        <v>0</v>
      </c>
      <c r="J34" s="29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62">
        <v>836</v>
      </c>
      <c r="D35" s="29">
        <f>(Jul!C35*4)+(Aug!C35*3)+(Sep!C35*2)+(Oct!C35*1)</f>
        <v>836</v>
      </c>
      <c r="E35" s="62"/>
      <c r="F35" s="29">
        <f>(Jul!E35*4)+(Aug!E35*3)+(Sep!E35*2)+(Oct!E35*1)</f>
        <v>0</v>
      </c>
      <c r="G35" s="62">
        <v>3344</v>
      </c>
      <c r="H35" s="29">
        <f>Sep!H35+G35</f>
        <v>3344</v>
      </c>
      <c r="I35" s="29">
        <f t="shared" si="0"/>
        <v>4180</v>
      </c>
      <c r="J35" s="29">
        <f t="shared" si="1"/>
        <v>4180</v>
      </c>
    </row>
    <row r="36" spans="1:10" s="15" customFormat="1" ht="15.75" customHeight="1" x14ac:dyDescent="0.2">
      <c r="A36" s="9" t="s">
        <v>32</v>
      </c>
      <c r="B36" s="10" t="s">
        <v>20</v>
      </c>
      <c r="C36" s="62"/>
      <c r="D36" s="29">
        <f>(Jul!C36*4)+(Aug!C36*3)+(Sep!C36*2)+(Oct!C36*1)</f>
        <v>0</v>
      </c>
      <c r="E36" s="62"/>
      <c r="F36" s="29">
        <f>(Jul!E36*4)+(Aug!E36*3)+(Sep!E36*2)+(Oct!E36*1)</f>
        <v>0</v>
      </c>
      <c r="G36" s="62"/>
      <c r="H36" s="29">
        <f>Sep!H36+G36</f>
        <v>0</v>
      </c>
      <c r="I36" s="29">
        <f t="shared" si="0"/>
        <v>0</v>
      </c>
      <c r="J36" s="29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62"/>
      <c r="D37" s="29">
        <f>(Jul!C37*4)+(Aug!C37*3)+(Sep!C37*2)+(Oct!C37*1)</f>
        <v>8384</v>
      </c>
      <c r="E37" s="62"/>
      <c r="F37" s="29">
        <f>(Jul!E37*4)+(Aug!E37*3)+(Sep!E37*2)+(Oct!E37*1)</f>
        <v>4288</v>
      </c>
      <c r="G37" s="62"/>
      <c r="H37" s="29">
        <f>Sep!H37+G37</f>
        <v>16481</v>
      </c>
      <c r="I37" s="29">
        <f t="shared" si="0"/>
        <v>0</v>
      </c>
      <c r="J37" s="29">
        <f t="shared" si="1"/>
        <v>29153</v>
      </c>
    </row>
    <row r="38" spans="1:10" s="17" customFormat="1" ht="15.75" customHeight="1" x14ac:dyDescent="0.2">
      <c r="A38" s="5" t="s">
        <v>34</v>
      </c>
      <c r="B38" s="6" t="s">
        <v>20</v>
      </c>
      <c r="C38" s="62"/>
      <c r="D38" s="29">
        <f>(Jul!C38*4)+(Aug!C38*3)+(Sep!C38*2)+(Oct!C38*1)</f>
        <v>0</v>
      </c>
      <c r="E38" s="62"/>
      <c r="F38" s="29">
        <f>(Jul!E38*4)+(Aug!E38*3)+(Sep!E38*2)+(Oct!E38*1)</f>
        <v>0</v>
      </c>
      <c r="G38" s="62"/>
      <c r="H38" s="29">
        <f>Sep!H38+G38</f>
        <v>0</v>
      </c>
      <c r="I38" s="29">
        <f t="shared" si="0"/>
        <v>0</v>
      </c>
      <c r="J38" s="29">
        <f t="shared" si="1"/>
        <v>0</v>
      </c>
    </row>
    <row r="39" spans="1:10" s="15" customFormat="1" ht="15.75" customHeight="1" x14ac:dyDescent="0.2">
      <c r="A39" s="9" t="s">
        <v>35</v>
      </c>
      <c r="B39" s="10" t="s">
        <v>20</v>
      </c>
      <c r="C39" s="62">
        <v>4793</v>
      </c>
      <c r="D39" s="29">
        <f>(Jul!C39*4)+(Aug!C39*3)+(Sep!C39*2)+(Oct!C39*1)</f>
        <v>114381</v>
      </c>
      <c r="E39" s="62"/>
      <c r="F39" s="29">
        <f>(Jul!E39*4)+(Aug!E39*3)+(Sep!E39*2)+(Oct!E39*1)</f>
        <v>0</v>
      </c>
      <c r="G39" s="62">
        <v>20306</v>
      </c>
      <c r="H39" s="29">
        <f>Sep!H39+G39</f>
        <v>77155</v>
      </c>
      <c r="I39" s="29">
        <f t="shared" si="0"/>
        <v>25099</v>
      </c>
      <c r="J39" s="29">
        <f t="shared" si="1"/>
        <v>191536</v>
      </c>
    </row>
    <row r="40" spans="1:10" s="17" customFormat="1" ht="15.75" customHeight="1" x14ac:dyDescent="0.2">
      <c r="A40" s="5" t="s">
        <v>38</v>
      </c>
      <c r="B40" s="6" t="s">
        <v>20</v>
      </c>
      <c r="C40" s="62"/>
      <c r="D40" s="29">
        <f>(Jul!C40*4)+(Aug!C40*3)+(Sep!C40*2)+(Oct!C40*1)</f>
        <v>0</v>
      </c>
      <c r="E40" s="62"/>
      <c r="F40" s="29">
        <f>(Jul!E40*4)+(Aug!E40*3)+(Sep!E40*2)+(Oct!E40*1)</f>
        <v>0</v>
      </c>
      <c r="G40" s="62"/>
      <c r="H40" s="29">
        <f>Sep!H40+G40</f>
        <v>0</v>
      </c>
      <c r="I40" s="29">
        <f t="shared" si="0"/>
        <v>0</v>
      </c>
      <c r="J40" s="29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62"/>
      <c r="D41" s="29">
        <f>(Jul!C41*4)+(Aug!C41*3)+(Sep!C41*2)+(Oct!C41*1)</f>
        <v>6204</v>
      </c>
      <c r="E41" s="62"/>
      <c r="F41" s="29">
        <f>(Jul!E41*4)+(Aug!E41*3)+(Sep!E41*2)+(Oct!E41*1)</f>
        <v>0</v>
      </c>
      <c r="G41" s="62"/>
      <c r="H41" s="29">
        <f>Sep!H41+G41</f>
        <v>4066</v>
      </c>
      <c r="I41" s="29">
        <f t="shared" si="0"/>
        <v>0</v>
      </c>
      <c r="J41" s="29">
        <f t="shared" si="1"/>
        <v>10270</v>
      </c>
    </row>
    <row r="42" spans="1:10" s="17" customFormat="1" ht="15.75" customHeight="1" x14ac:dyDescent="0.2">
      <c r="A42" s="5" t="s">
        <v>41</v>
      </c>
      <c r="B42" s="6" t="s">
        <v>20</v>
      </c>
      <c r="C42" s="62">
        <v>1888</v>
      </c>
      <c r="D42" s="29">
        <f>(Jul!C42*4)+(Aug!C42*3)+(Sep!C42*2)+(Oct!C42*1)</f>
        <v>39359</v>
      </c>
      <c r="E42" s="62"/>
      <c r="F42" s="29">
        <f>(Jul!E42*4)+(Aug!E42*3)+(Sep!E42*2)+(Oct!E42*1)</f>
        <v>0</v>
      </c>
      <c r="G42" s="62">
        <v>0</v>
      </c>
      <c r="H42" s="29">
        <f>Sep!H42+G42</f>
        <v>43670</v>
      </c>
      <c r="I42" s="29">
        <f t="shared" si="0"/>
        <v>1888</v>
      </c>
      <c r="J42" s="29">
        <f t="shared" si="1"/>
        <v>83029</v>
      </c>
    </row>
    <row r="43" spans="1:10" s="17" customFormat="1" ht="15.75" customHeight="1" x14ac:dyDescent="0.2">
      <c r="A43" s="5" t="s">
        <v>42</v>
      </c>
      <c r="B43" s="6" t="s">
        <v>20</v>
      </c>
      <c r="C43" s="62">
        <v>263</v>
      </c>
      <c r="D43" s="29">
        <f>(Jul!C43*4)+(Aug!C43*3)+(Sep!C43*2)+(Oct!C43*1)</f>
        <v>33171</v>
      </c>
      <c r="E43" s="62"/>
      <c r="F43" s="29">
        <f>(Jul!E43*4)+(Aug!E43*3)+(Sep!E43*2)+(Oct!E43*1)</f>
        <v>0</v>
      </c>
      <c r="G43" s="62">
        <v>260</v>
      </c>
      <c r="H43" s="29">
        <f>Sep!H43+G43</f>
        <v>15195</v>
      </c>
      <c r="I43" s="29">
        <f t="shared" si="0"/>
        <v>523</v>
      </c>
      <c r="J43" s="29">
        <f t="shared" si="1"/>
        <v>48366</v>
      </c>
    </row>
    <row r="44" spans="1:10" s="15" customFormat="1" ht="15.75" customHeight="1" x14ac:dyDescent="0.2">
      <c r="A44" s="9" t="s">
        <v>43</v>
      </c>
      <c r="B44" s="10" t="s">
        <v>20</v>
      </c>
      <c r="C44" s="62">
        <v>587</v>
      </c>
      <c r="D44" s="29">
        <f>(Jul!C44*4)+(Aug!C44*3)+(Sep!C44*2)+(Oct!C44*1)</f>
        <v>20871</v>
      </c>
      <c r="E44" s="62"/>
      <c r="F44" s="29">
        <f>(Jul!E44*4)+(Aug!E44*3)+(Sep!E44*2)+(Oct!E44*1)</f>
        <v>0</v>
      </c>
      <c r="G44" s="62">
        <v>2936</v>
      </c>
      <c r="H44" s="29">
        <f>Sep!H44+G44</f>
        <v>15940</v>
      </c>
      <c r="I44" s="29">
        <f t="shared" si="0"/>
        <v>3523</v>
      </c>
      <c r="J44" s="29">
        <f t="shared" si="1"/>
        <v>36811</v>
      </c>
    </row>
    <row r="45" spans="1:10" s="17" customFormat="1" ht="15.75" customHeight="1" x14ac:dyDescent="0.2">
      <c r="A45" s="5" t="s">
        <v>48</v>
      </c>
      <c r="B45" s="6" t="s">
        <v>20</v>
      </c>
      <c r="C45" s="62"/>
      <c r="D45" s="29">
        <f>(Jul!C45*4)+(Aug!C45*3)+(Sep!C45*2)+(Oct!C45*1)</f>
        <v>0</v>
      </c>
      <c r="E45" s="62"/>
      <c r="F45" s="29">
        <f>(Jul!E45*4)+(Aug!E45*3)+(Sep!E45*2)+(Oct!E45*1)</f>
        <v>0</v>
      </c>
      <c r="G45" s="62"/>
      <c r="H45" s="29">
        <f>Sep!H45+G45</f>
        <v>0</v>
      </c>
      <c r="I45" s="29">
        <f t="shared" si="0"/>
        <v>0</v>
      </c>
      <c r="J45" s="29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62"/>
      <c r="D46" s="29">
        <f>(Jul!C46*4)+(Aug!C46*3)+(Sep!C46*2)+(Oct!C46*1)</f>
        <v>0</v>
      </c>
      <c r="E46" s="62"/>
      <c r="F46" s="29">
        <f>(Jul!E46*4)+(Aug!E46*3)+(Sep!E46*2)+(Oct!E46*1)</f>
        <v>0</v>
      </c>
      <c r="G46" s="62"/>
      <c r="H46" s="29">
        <f>Sep!H46+G46</f>
        <v>0</v>
      </c>
      <c r="I46" s="29">
        <f t="shared" si="0"/>
        <v>0</v>
      </c>
      <c r="J46" s="29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62"/>
      <c r="D47" s="29">
        <f>(Jul!C47*4)+(Aug!C47*3)+(Sep!C47*2)+(Oct!C47*1)</f>
        <v>43441</v>
      </c>
      <c r="E47" s="62"/>
      <c r="F47" s="29">
        <f>(Jul!E47*4)+(Aug!E47*3)+(Sep!E47*2)+(Oct!E47*1)</f>
        <v>0</v>
      </c>
      <c r="G47" s="62"/>
      <c r="H47" s="29">
        <f>Sep!H47+G47</f>
        <v>29672</v>
      </c>
      <c r="I47" s="29">
        <f t="shared" si="0"/>
        <v>0</v>
      </c>
      <c r="J47" s="29">
        <f t="shared" si="1"/>
        <v>73113</v>
      </c>
    </row>
    <row r="48" spans="1:10" s="15" customFormat="1" ht="15.75" customHeight="1" x14ac:dyDescent="0.2">
      <c r="A48" s="9" t="s">
        <v>55</v>
      </c>
      <c r="B48" s="10" t="s">
        <v>20</v>
      </c>
      <c r="C48" s="62"/>
      <c r="D48" s="29">
        <f>(Jul!C48*4)+(Aug!C48*3)+(Sep!C48*2)+(Oct!C48*1)</f>
        <v>29164</v>
      </c>
      <c r="E48" s="62"/>
      <c r="F48" s="29">
        <f>(Jul!E48*4)+(Aug!E48*3)+(Sep!E48*2)+(Oct!E48*1)</f>
        <v>0</v>
      </c>
      <c r="G48" s="62"/>
      <c r="H48" s="29">
        <f>Sep!H48+G48</f>
        <v>63635</v>
      </c>
      <c r="I48" s="29">
        <f t="shared" si="0"/>
        <v>0</v>
      </c>
      <c r="J48" s="29">
        <f t="shared" si="1"/>
        <v>92799</v>
      </c>
    </row>
    <row r="49" spans="1:10" s="17" customFormat="1" ht="15.75" customHeight="1" x14ac:dyDescent="0.2">
      <c r="A49" s="5" t="s">
        <v>57</v>
      </c>
      <c r="B49" s="6" t="s">
        <v>20</v>
      </c>
      <c r="C49" s="62"/>
      <c r="D49" s="29">
        <f>(Jul!C49*4)+(Aug!C49*3)+(Sep!C49*2)+(Oct!C49*1)</f>
        <v>28520</v>
      </c>
      <c r="E49" s="62"/>
      <c r="F49" s="29">
        <f>(Jul!E49*4)+(Aug!E49*3)+(Sep!E49*2)+(Oct!E49*1)</f>
        <v>0</v>
      </c>
      <c r="G49" s="62"/>
      <c r="H49" s="29">
        <f>Sep!H49+G49</f>
        <v>15650</v>
      </c>
      <c r="I49" s="29">
        <f t="shared" si="0"/>
        <v>0</v>
      </c>
      <c r="J49" s="29">
        <f t="shared" si="1"/>
        <v>44170</v>
      </c>
    </row>
    <row r="50" spans="1:10" s="17" customFormat="1" ht="15.75" customHeight="1" x14ac:dyDescent="0.2">
      <c r="A50" s="5" t="s">
        <v>58</v>
      </c>
      <c r="B50" s="6" t="s">
        <v>20</v>
      </c>
      <c r="C50" s="62"/>
      <c r="D50" s="29">
        <f>(Jul!C50*4)+(Aug!C50*3)+(Sep!C50*2)+(Oct!C50*1)</f>
        <v>0</v>
      </c>
      <c r="E50" s="62"/>
      <c r="F50" s="29">
        <f>(Jul!E50*4)+(Aug!E50*3)+(Sep!E50*2)+(Oct!E50*1)</f>
        <v>0</v>
      </c>
      <c r="G50" s="62"/>
      <c r="H50" s="29">
        <f>Sep!H50+G50</f>
        <v>0</v>
      </c>
      <c r="I50" s="29">
        <f t="shared" si="0"/>
        <v>0</v>
      </c>
      <c r="J50" s="29">
        <f t="shared" si="1"/>
        <v>0</v>
      </c>
    </row>
    <row r="51" spans="1:10" s="17" customFormat="1" ht="15.75" customHeight="1" x14ac:dyDescent="0.2">
      <c r="A51" s="5" t="s">
        <v>59</v>
      </c>
      <c r="B51" s="6" t="s">
        <v>20</v>
      </c>
      <c r="C51" s="62"/>
      <c r="D51" s="29">
        <f>(Jul!C51*4)+(Aug!C51*3)+(Sep!C51*2)+(Oct!C51*1)</f>
        <v>17794</v>
      </c>
      <c r="E51" s="62"/>
      <c r="F51" s="29">
        <f>(Jul!E51*4)+(Aug!E51*3)+(Sep!E51*2)+(Oct!E51*1)</f>
        <v>0</v>
      </c>
      <c r="G51" s="62"/>
      <c r="H51" s="29">
        <f>Sep!H51+G51</f>
        <v>10883</v>
      </c>
      <c r="I51" s="29">
        <f t="shared" si="0"/>
        <v>0</v>
      </c>
      <c r="J51" s="29">
        <f t="shared" si="1"/>
        <v>28677</v>
      </c>
    </row>
    <row r="52" spans="1:10" s="17" customFormat="1" ht="15.75" customHeight="1" x14ac:dyDescent="0.2">
      <c r="A52" s="5" t="s">
        <v>60</v>
      </c>
      <c r="B52" s="6" t="s">
        <v>20</v>
      </c>
      <c r="C52" s="62"/>
      <c r="D52" s="29">
        <f>(Jul!C52*4)+(Aug!C52*3)+(Sep!C52*2)+(Oct!C52*1)</f>
        <v>0</v>
      </c>
      <c r="E52" s="62"/>
      <c r="F52" s="29">
        <f>(Jul!E52*4)+(Aug!E52*3)+(Sep!E52*2)+(Oct!E52*1)</f>
        <v>0</v>
      </c>
      <c r="G52" s="62"/>
      <c r="H52" s="29">
        <f>Sep!H52+G52</f>
        <v>0</v>
      </c>
      <c r="I52" s="29">
        <f t="shared" si="0"/>
        <v>0</v>
      </c>
      <c r="J52" s="29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62"/>
      <c r="D53" s="29">
        <f>(Jul!C53*4)+(Aug!C53*3)+(Sep!C53*2)+(Oct!C53*1)</f>
        <v>0</v>
      </c>
      <c r="E53" s="62"/>
      <c r="F53" s="29">
        <f>(Jul!E53*4)+(Aug!E53*3)+(Sep!E53*2)+(Oct!E53*1)</f>
        <v>0</v>
      </c>
      <c r="G53" s="62"/>
      <c r="H53" s="29">
        <f>Sep!H53+G53</f>
        <v>0</v>
      </c>
      <c r="I53" s="29">
        <f t="shared" si="0"/>
        <v>0</v>
      </c>
      <c r="J53" s="29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62">
        <v>3371</v>
      </c>
      <c r="D54" s="29">
        <f>(Jul!C54*4)+(Aug!C54*3)+(Sep!C54*2)+(Oct!C54*1)</f>
        <v>7586</v>
      </c>
      <c r="E54" s="62"/>
      <c r="F54" s="29">
        <f>(Jul!E54*4)+(Aug!E54*3)+(Sep!E54*2)+(Oct!E54*1)</f>
        <v>0</v>
      </c>
      <c r="G54" s="62">
        <v>1046</v>
      </c>
      <c r="H54" s="29">
        <f>Sep!H54+G54</f>
        <v>7082</v>
      </c>
      <c r="I54" s="29">
        <f t="shared" si="0"/>
        <v>4417</v>
      </c>
      <c r="J54" s="29">
        <f t="shared" si="1"/>
        <v>14668</v>
      </c>
    </row>
    <row r="55" spans="1:10" s="17" customFormat="1" ht="15.75" customHeight="1" x14ac:dyDescent="0.2">
      <c r="A55" s="5" t="s">
        <v>66</v>
      </c>
      <c r="B55" s="6" t="s">
        <v>20</v>
      </c>
      <c r="C55" s="62"/>
      <c r="D55" s="29">
        <f>(Jul!C55*4)+(Aug!C55*3)+(Sep!C55*2)+(Oct!C55*1)</f>
        <v>28932</v>
      </c>
      <c r="E55" s="62"/>
      <c r="F55" s="29">
        <f>(Jul!E55*4)+(Aug!E55*3)+(Sep!E55*2)+(Oct!E55*1)</f>
        <v>0</v>
      </c>
      <c r="G55" s="62"/>
      <c r="H55" s="29">
        <f>Sep!H55+G55</f>
        <v>14828</v>
      </c>
      <c r="I55" s="29">
        <f t="shared" si="0"/>
        <v>0</v>
      </c>
      <c r="J55" s="29">
        <f t="shared" si="1"/>
        <v>43760</v>
      </c>
    </row>
    <row r="56" spans="1:10" s="15" customFormat="1" ht="15.75" customHeight="1" x14ac:dyDescent="0.2">
      <c r="A56" s="9" t="s">
        <v>67</v>
      </c>
      <c r="B56" s="10" t="s">
        <v>20</v>
      </c>
      <c r="C56" s="62"/>
      <c r="D56" s="29">
        <f>(Jul!C56*4)+(Aug!C56*3)+(Sep!C56*2)+(Oct!C56*1)</f>
        <v>0</v>
      </c>
      <c r="E56" s="62"/>
      <c r="F56" s="29">
        <f>(Jul!E56*4)+(Aug!E56*3)+(Sep!E56*2)+(Oct!E56*1)</f>
        <v>0</v>
      </c>
      <c r="G56" s="62"/>
      <c r="H56" s="29">
        <f>Sep!H56+G56</f>
        <v>0</v>
      </c>
      <c r="I56" s="29">
        <f t="shared" si="0"/>
        <v>0</v>
      </c>
      <c r="J56" s="29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62"/>
      <c r="D57" s="29">
        <f>(Jul!C57*4)+(Aug!C57*3)+(Sep!C57*2)+(Oct!C57*1)</f>
        <v>4311</v>
      </c>
      <c r="E57" s="62"/>
      <c r="F57" s="29">
        <f>(Jul!E57*4)+(Aug!E57*3)+(Sep!E57*2)+(Oct!E57*1)</f>
        <v>0</v>
      </c>
      <c r="G57" s="62"/>
      <c r="H57" s="29">
        <f>Sep!H57+G57</f>
        <v>4313</v>
      </c>
      <c r="I57" s="29">
        <f t="shared" si="0"/>
        <v>0</v>
      </c>
      <c r="J57" s="29">
        <f t="shared" si="1"/>
        <v>8624</v>
      </c>
    </row>
    <row r="58" spans="1:10" s="15" customFormat="1" ht="15.75" customHeight="1" x14ac:dyDescent="0.2">
      <c r="A58" s="9" t="s">
        <v>69</v>
      </c>
      <c r="B58" s="10" t="s">
        <v>20</v>
      </c>
      <c r="C58" s="62"/>
      <c r="D58" s="29">
        <f>(Jul!C58*4)+(Aug!C58*3)+(Sep!C58*2)+(Oct!C58*1)</f>
        <v>2760</v>
      </c>
      <c r="E58" s="62"/>
      <c r="F58" s="29">
        <f>(Jul!E58*4)+(Aug!E58*3)+(Sep!E58*2)+(Oct!E58*1)</f>
        <v>0</v>
      </c>
      <c r="G58" s="62"/>
      <c r="H58" s="29">
        <f>Sep!H58+G58</f>
        <v>324</v>
      </c>
      <c r="I58" s="29">
        <f t="shared" si="0"/>
        <v>0</v>
      </c>
      <c r="J58" s="29">
        <f t="shared" si="1"/>
        <v>3084</v>
      </c>
    </row>
    <row r="59" spans="1:10" s="17" customFormat="1" ht="15.75" customHeight="1" x14ac:dyDescent="0.2">
      <c r="A59" s="5" t="s">
        <v>70</v>
      </c>
      <c r="B59" s="6" t="s">
        <v>20</v>
      </c>
      <c r="C59" s="62"/>
      <c r="D59" s="29">
        <f>(Jul!C59*4)+(Aug!C59*3)+(Sep!C59*2)+(Oct!C59*1)</f>
        <v>0</v>
      </c>
      <c r="E59" s="62"/>
      <c r="F59" s="29">
        <f>(Jul!E59*4)+(Aug!E59*3)+(Sep!E59*2)+(Oct!E59*1)</f>
        <v>0</v>
      </c>
      <c r="G59" s="62"/>
      <c r="H59" s="29">
        <f>Sep!H59+G59</f>
        <v>0</v>
      </c>
      <c r="I59" s="29">
        <f t="shared" si="0"/>
        <v>0</v>
      </c>
      <c r="J59" s="29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62">
        <v>2588</v>
      </c>
      <c r="D60" s="29">
        <f>(Jul!C60*4)+(Aug!C60*3)+(Sep!C60*2)+(Oct!C60*1)</f>
        <v>103046</v>
      </c>
      <c r="E60" s="62"/>
      <c r="F60" s="29">
        <f>(Jul!E60*4)+(Aug!E60*3)+(Sep!E60*2)+(Oct!E60*1)</f>
        <v>4288</v>
      </c>
      <c r="G60" s="62">
        <v>13446</v>
      </c>
      <c r="H60" s="29">
        <f>Sep!H60+G60</f>
        <v>82802</v>
      </c>
      <c r="I60" s="29">
        <f t="shared" si="0"/>
        <v>16034</v>
      </c>
      <c r="J60" s="29">
        <f t="shared" si="1"/>
        <v>190136</v>
      </c>
    </row>
    <row r="61" spans="1:10" s="17" customFormat="1" ht="15.75" customHeight="1" x14ac:dyDescent="0.2">
      <c r="A61" s="5" t="s">
        <v>72</v>
      </c>
      <c r="B61" s="6" t="s">
        <v>20</v>
      </c>
      <c r="C61" s="62"/>
      <c r="D61" s="29">
        <f>(Jul!C61*4)+(Aug!C61*3)+(Sep!C61*2)+(Oct!C61*1)</f>
        <v>9429</v>
      </c>
      <c r="E61" s="62"/>
      <c r="F61" s="29">
        <f>(Jul!E61*4)+(Aug!E61*3)+(Sep!E61*2)+(Oct!E61*1)</f>
        <v>0</v>
      </c>
      <c r="G61" s="62"/>
      <c r="H61" s="29">
        <f>Sep!H61+G61</f>
        <v>17591</v>
      </c>
      <c r="I61" s="29">
        <f t="shared" si="0"/>
        <v>0</v>
      </c>
      <c r="J61" s="29">
        <f t="shared" si="1"/>
        <v>27020</v>
      </c>
    </row>
    <row r="62" spans="1:10" s="15" customFormat="1" ht="15.75" customHeight="1" x14ac:dyDescent="0.2">
      <c r="A62" s="9" t="s">
        <v>73</v>
      </c>
      <c r="B62" s="10" t="s">
        <v>20</v>
      </c>
      <c r="C62" s="62"/>
      <c r="D62" s="29">
        <f>(Jul!C62*4)+(Aug!C62*3)+(Sep!C62*2)+(Oct!C62*1)</f>
        <v>0</v>
      </c>
      <c r="E62" s="62"/>
      <c r="F62" s="29">
        <f>(Jul!E62*4)+(Aug!E62*3)+(Sep!E62*2)+(Oct!E62*1)</f>
        <v>0</v>
      </c>
      <c r="G62" s="62"/>
      <c r="H62" s="29">
        <f>Sep!H62+G62</f>
        <v>0</v>
      </c>
      <c r="I62" s="29">
        <f t="shared" si="0"/>
        <v>0</v>
      </c>
      <c r="J62" s="29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62"/>
      <c r="D63" s="29">
        <f>(Jul!C63*4)+(Aug!C63*3)+(Sep!C63*2)+(Oct!C63*1)</f>
        <v>60759</v>
      </c>
      <c r="E63" s="62"/>
      <c r="F63" s="29">
        <f>(Jul!E63*4)+(Aug!E63*3)+(Sep!E63*2)+(Oct!E63*1)</f>
        <v>0</v>
      </c>
      <c r="G63" s="62"/>
      <c r="H63" s="29">
        <f>Sep!H63+G63</f>
        <v>76379</v>
      </c>
      <c r="I63" s="29">
        <f t="shared" si="0"/>
        <v>0</v>
      </c>
      <c r="J63" s="29">
        <f t="shared" si="1"/>
        <v>137138</v>
      </c>
    </row>
    <row r="64" spans="1:10" s="17" customFormat="1" ht="15.75" customHeight="1" x14ac:dyDescent="0.2">
      <c r="A64" s="5" t="s">
        <v>74</v>
      </c>
      <c r="B64" s="6" t="s">
        <v>20</v>
      </c>
      <c r="C64" s="62"/>
      <c r="D64" s="29">
        <f>(Jul!C64*4)+(Aug!C64*3)+(Sep!C64*2)+(Oct!C64*1)</f>
        <v>0</v>
      </c>
      <c r="E64" s="62"/>
      <c r="F64" s="29">
        <f>(Jul!E64*4)+(Aug!E64*3)+(Sep!E64*2)+(Oct!E64*1)</f>
        <v>0</v>
      </c>
      <c r="G64" s="62"/>
      <c r="H64" s="29">
        <f>Sep!H64+G64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62"/>
      <c r="D65" s="29">
        <f>(Jul!C65*4)+(Aug!C65*3)+(Sep!C65*2)+(Oct!C65*1)</f>
        <v>0</v>
      </c>
      <c r="E65" s="62"/>
      <c r="F65" s="29">
        <f>(Jul!E65*4)+(Aug!E65*3)+(Sep!E65*2)+(Oct!E65*1)</f>
        <v>0</v>
      </c>
      <c r="G65" s="62"/>
      <c r="H65" s="29">
        <f>Sep!H65+G65</f>
        <v>0</v>
      </c>
      <c r="I65" s="29">
        <f t="shared" si="2"/>
        <v>0</v>
      </c>
      <c r="J65" s="29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62"/>
      <c r="D66" s="29">
        <f>(Jul!C66*4)+(Aug!C66*3)+(Sep!C66*2)+(Oct!C66*1)</f>
        <v>5349</v>
      </c>
      <c r="E66" s="62"/>
      <c r="F66" s="29">
        <f>(Jul!E66*4)+(Aug!E66*3)+(Sep!E66*2)+(Oct!E66*1)</f>
        <v>0</v>
      </c>
      <c r="G66" s="62"/>
      <c r="H66" s="29">
        <f>Sep!H66+G66</f>
        <v>2655</v>
      </c>
      <c r="I66" s="29">
        <f t="shared" si="2"/>
        <v>0</v>
      </c>
      <c r="J66" s="29">
        <f t="shared" si="3"/>
        <v>8004</v>
      </c>
    </row>
    <row r="67" spans="1:10" s="15" customFormat="1" ht="15.75" customHeight="1" x14ac:dyDescent="0.2">
      <c r="A67" s="9" t="s">
        <v>78</v>
      </c>
      <c r="B67" s="10" t="s">
        <v>20</v>
      </c>
      <c r="C67" s="62"/>
      <c r="D67" s="29">
        <f>(Jul!C67*4)+(Aug!C67*3)+(Sep!C67*2)+(Oct!C67*1)</f>
        <v>0</v>
      </c>
      <c r="E67" s="62"/>
      <c r="F67" s="29">
        <f>(Jul!E67*4)+(Aug!E67*3)+(Sep!E67*2)+(Oct!E67*1)</f>
        <v>0</v>
      </c>
      <c r="G67" s="62"/>
      <c r="H67" s="29">
        <f>Sep!H67+G67</f>
        <v>0</v>
      </c>
      <c r="I67" s="29">
        <f t="shared" si="2"/>
        <v>0</v>
      </c>
      <c r="J67" s="29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62"/>
      <c r="D68" s="29">
        <f>(Jul!C68*4)+(Aug!C68*3)+(Sep!C68*2)+(Oct!C68*1)</f>
        <v>0</v>
      </c>
      <c r="E68" s="62"/>
      <c r="F68" s="29">
        <f>(Jul!E68*4)+(Aug!E68*3)+(Sep!E68*2)+(Oct!E68*1)</f>
        <v>0</v>
      </c>
      <c r="G68" s="62"/>
      <c r="H68" s="29">
        <f>Sep!H68+G68</f>
        <v>0</v>
      </c>
      <c r="I68" s="29">
        <f t="shared" si="2"/>
        <v>0</v>
      </c>
      <c r="J68" s="29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62"/>
      <c r="D69" s="29">
        <f>(Jul!C69*4)+(Aug!C69*3)+(Sep!C69*2)+(Oct!C69*1)</f>
        <v>0</v>
      </c>
      <c r="E69" s="62"/>
      <c r="F69" s="29">
        <f>(Jul!E69*4)+(Aug!E69*3)+(Sep!E69*2)+(Oct!E69*1)</f>
        <v>0</v>
      </c>
      <c r="G69" s="62"/>
      <c r="H69" s="29">
        <f>Sep!H69+G69</f>
        <v>0</v>
      </c>
      <c r="I69" s="29">
        <f t="shared" si="2"/>
        <v>0</v>
      </c>
      <c r="J69" s="29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62"/>
      <c r="D70" s="29">
        <f>(Jul!C70*4)+(Aug!C70*3)+(Sep!C70*2)+(Oct!C70*1)</f>
        <v>0</v>
      </c>
      <c r="E70" s="62"/>
      <c r="F70" s="29">
        <f>(Jul!E70*4)+(Aug!E70*3)+(Sep!E70*2)+(Oct!E70*1)</f>
        <v>0</v>
      </c>
      <c r="G70" s="62"/>
      <c r="H70" s="29">
        <f>Sep!H70+G70</f>
        <v>0</v>
      </c>
      <c r="I70" s="29">
        <f t="shared" si="2"/>
        <v>0</v>
      </c>
      <c r="J70" s="29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62">
        <v>2283</v>
      </c>
      <c r="D71" s="29">
        <f>(Jul!C71*4)+(Aug!C71*3)+(Sep!C71*2)+(Oct!C71*1)</f>
        <v>23140</v>
      </c>
      <c r="E71" s="62"/>
      <c r="F71" s="29">
        <f>(Jul!E71*4)+(Aug!E71*3)+(Sep!E71*2)+(Oct!E71*1)</f>
        <v>0</v>
      </c>
      <c r="G71" s="62">
        <v>3186</v>
      </c>
      <c r="H71" s="29">
        <f>Sep!H71+G71</f>
        <v>15306</v>
      </c>
      <c r="I71" s="29">
        <f t="shared" si="2"/>
        <v>5469</v>
      </c>
      <c r="J71" s="29">
        <f t="shared" si="3"/>
        <v>38446</v>
      </c>
    </row>
    <row r="72" spans="1:10" s="5" customFormat="1" ht="21.75" x14ac:dyDescent="0.2">
      <c r="A72" s="19" t="s">
        <v>123</v>
      </c>
      <c r="B72" s="22"/>
      <c r="C72" s="31">
        <f t="shared" ref="C72:J72" si="4">SUM(C5:C31)</f>
        <v>135229</v>
      </c>
      <c r="D72" s="31">
        <f t="shared" si="4"/>
        <v>199983</v>
      </c>
      <c r="E72" s="31">
        <f t="shared" si="4"/>
        <v>2062</v>
      </c>
      <c r="F72" s="31">
        <f t="shared" si="4"/>
        <v>2062</v>
      </c>
      <c r="G72" s="31">
        <f t="shared" si="4"/>
        <v>496926</v>
      </c>
      <c r="H72" s="31">
        <f t="shared" si="4"/>
        <v>567787</v>
      </c>
      <c r="I72" s="31">
        <f t="shared" si="4"/>
        <v>634217</v>
      </c>
      <c r="J72" s="31">
        <f t="shared" si="4"/>
        <v>769832</v>
      </c>
    </row>
    <row r="73" spans="1:10" s="5" customFormat="1" ht="21.75" x14ac:dyDescent="0.2">
      <c r="A73" s="19" t="s">
        <v>124</v>
      </c>
      <c r="B73" s="22"/>
      <c r="C73" s="31">
        <f t="shared" ref="C73:J73" si="5">SUM(C32:C71)</f>
        <v>16609</v>
      </c>
      <c r="D73" s="31">
        <f t="shared" si="5"/>
        <v>651976</v>
      </c>
      <c r="E73" s="31">
        <f t="shared" si="5"/>
        <v>0</v>
      </c>
      <c r="F73" s="31">
        <f t="shared" si="5"/>
        <v>8576</v>
      </c>
      <c r="G73" s="31">
        <f t="shared" si="5"/>
        <v>44524</v>
      </c>
      <c r="H73" s="31">
        <f t="shared" si="5"/>
        <v>591134</v>
      </c>
      <c r="I73" s="31">
        <f t="shared" si="5"/>
        <v>61133</v>
      </c>
      <c r="J73" s="31">
        <f t="shared" si="5"/>
        <v>1251686</v>
      </c>
    </row>
    <row r="74" spans="1:10" s="5" customFormat="1" ht="15.75" customHeight="1" x14ac:dyDescent="0.2">
      <c r="A74" s="17" t="s">
        <v>87</v>
      </c>
      <c r="B74" s="22"/>
      <c r="C74" s="31">
        <f>SUM(C72:C73)</f>
        <v>151838</v>
      </c>
      <c r="D74" s="31">
        <f t="shared" ref="D74:J74" si="6">SUM(D72:D73)</f>
        <v>851959</v>
      </c>
      <c r="E74" s="31">
        <f t="shared" si="6"/>
        <v>2062</v>
      </c>
      <c r="F74" s="31">
        <f t="shared" si="6"/>
        <v>10638</v>
      </c>
      <c r="G74" s="31">
        <f t="shared" si="6"/>
        <v>541450</v>
      </c>
      <c r="H74" s="31">
        <f t="shared" si="6"/>
        <v>1158921</v>
      </c>
      <c r="I74" s="31">
        <f t="shared" si="6"/>
        <v>695350</v>
      </c>
      <c r="J74" s="31">
        <f t="shared" si="6"/>
        <v>2021518</v>
      </c>
    </row>
    <row r="75" spans="1:10" ht="12.75" x14ac:dyDescent="0.2">
      <c r="A75" s="23"/>
      <c r="B75" s="22"/>
      <c r="C75" s="22"/>
      <c r="D75" s="41"/>
      <c r="E75" s="22"/>
      <c r="F75" s="41"/>
      <c r="G75" s="22"/>
      <c r="H75" s="41"/>
      <c r="I75" s="45"/>
      <c r="J75" s="31"/>
    </row>
    <row r="76" spans="1:10" ht="12.75" x14ac:dyDescent="0.2">
      <c r="A76" s="23"/>
      <c r="B76" s="22"/>
      <c r="C76" s="22"/>
      <c r="D76" s="41"/>
      <c r="E76" s="22"/>
      <c r="F76" s="41"/>
      <c r="G76" s="22"/>
      <c r="H76" s="41"/>
      <c r="I76" s="45"/>
      <c r="J76" s="31"/>
    </row>
    <row r="77" spans="1:10" x14ac:dyDescent="0.15">
      <c r="A77" s="23"/>
      <c r="B77" s="22"/>
      <c r="C77" s="22"/>
      <c r="D77" s="41"/>
      <c r="E77" s="22"/>
      <c r="F77" s="41"/>
      <c r="G77" s="22"/>
      <c r="H77" s="41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4 B72:H77 B5:B71 D5:D71 F5:F71 H5:H71">
    <cfRule type="expression" dxfId="13" priority="60" stopIfTrue="1">
      <formula>CellHasFormula</formula>
    </cfRule>
  </conditionalFormatting>
  <conditionalFormatting sqref="J75:J76">
    <cfRule type="expression" dxfId="12" priority="52" stopIfTrue="1">
      <formula>CellHasFormula</formula>
    </cfRule>
  </conditionalFormatting>
  <conditionalFormatting sqref="J76">
    <cfRule type="expression" dxfId="11" priority="51" stopIfTrue="1">
      <formula>CellHasFormula</formula>
    </cfRule>
  </conditionalFormatting>
  <conditionalFormatting sqref="C5:C71">
    <cfRule type="expression" dxfId="10" priority="3" stopIfTrue="1">
      <formula>CellHasFormula</formula>
    </cfRule>
  </conditionalFormatting>
  <conditionalFormatting sqref="E5:E71">
    <cfRule type="expression" dxfId="9" priority="2" stopIfTrue="1">
      <formula>CellHasFormula</formula>
    </cfRule>
  </conditionalFormatting>
  <conditionalFormatting sqref="G5:G71">
    <cfRule type="expression" dxfId="8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0" activePane="bottomLeft" state="frozen"/>
      <selection pane="bottomLeft" activeCell="H71" sqref="H71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131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4" t="s">
        <v>11</v>
      </c>
      <c r="E4" s="4" t="s">
        <v>13</v>
      </c>
      <c r="F4" s="34" t="s">
        <v>14</v>
      </c>
      <c r="G4" s="4" t="s">
        <v>91</v>
      </c>
      <c r="H4" s="34" t="s">
        <v>88</v>
      </c>
      <c r="I4" s="34" t="s">
        <v>92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(Jul!C5*5)+(Aug!C5*4)+(Sep!C5*3)+(Oct!C5*2)+(Nov!C5*1)</f>
        <v>14022</v>
      </c>
      <c r="E5" s="8"/>
      <c r="F5" s="30">
        <f>(Jul!E5*5)+(Aug!E5*4)+(Sep!E5*3)+(Oct!E5*2)+(Nov!E5*1)</f>
        <v>0</v>
      </c>
      <c r="G5" s="8"/>
      <c r="H5" s="30">
        <f>Oct!H5+G5</f>
        <v>10043</v>
      </c>
      <c r="I5" s="30">
        <f t="shared" ref="I5:I63" si="0">C5+E5+G5</f>
        <v>0</v>
      </c>
      <c r="J5" s="30">
        <f t="shared" ref="J5:J63" si="1">D5+F5+H5</f>
        <v>24065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187864</v>
      </c>
      <c r="D6" s="30">
        <f>(Jul!C6*5)+(Aug!C6*4)+(Sep!C6*3)+(Oct!C6*2)+(Nov!C6*1)</f>
        <v>209847</v>
      </c>
      <c r="E6" s="8"/>
      <c r="F6" s="30">
        <f>(Jul!E6*5)+(Aug!E6*4)+(Sep!E6*3)+(Oct!E6*2)+(Nov!E6*1)</f>
        <v>0</v>
      </c>
      <c r="G6" s="8">
        <v>8766</v>
      </c>
      <c r="H6" s="30">
        <f>Oct!H6+G6</f>
        <v>21208</v>
      </c>
      <c r="I6" s="30">
        <f t="shared" si="0"/>
        <v>196630</v>
      </c>
      <c r="J6" s="30">
        <f t="shared" si="1"/>
        <v>231055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(Jul!C7*5)+(Aug!C7*4)+(Sep!C7*3)+(Oct!C7*2)+(Nov!C7*1)</f>
        <v>0</v>
      </c>
      <c r="E7" s="8"/>
      <c r="F7" s="30">
        <f>(Jul!E7*5)+(Aug!E7*4)+(Sep!E7*3)+(Oct!E7*2)+(Nov!E7*1)</f>
        <v>0</v>
      </c>
      <c r="G7" s="8"/>
      <c r="H7" s="30">
        <f>Oct!H7+G7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(Jul!C8*5)+(Aug!C8*4)+(Sep!C8*3)+(Oct!C8*2)+(Nov!C8*1)</f>
        <v>0</v>
      </c>
      <c r="E8" s="8"/>
      <c r="F8" s="30">
        <f>(Jul!E8*5)+(Aug!E8*4)+(Sep!E8*3)+(Oct!E8*2)+(Nov!E8*1)</f>
        <v>0</v>
      </c>
      <c r="G8" s="8"/>
      <c r="H8" s="30">
        <f>Oct!H8+G8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(Jul!C9*5)+(Aug!C9*4)+(Sep!C9*3)+(Oct!C9*2)+(Nov!C9*1)</f>
        <v>7306</v>
      </c>
      <c r="E9" s="8"/>
      <c r="F9" s="30">
        <f>(Jul!E9*5)+(Aug!E9*4)+(Sep!E9*3)+(Oct!E9*2)+(Nov!E9*1)</f>
        <v>0</v>
      </c>
      <c r="G9" s="8"/>
      <c r="H9" s="30">
        <f>Oct!H9+G9</f>
        <v>51615</v>
      </c>
      <c r="I9" s="30">
        <f t="shared" si="0"/>
        <v>0</v>
      </c>
      <c r="J9" s="30">
        <f t="shared" si="1"/>
        <v>58921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280002</v>
      </c>
      <c r="D10" s="30">
        <f>(Jul!C10*5)+(Aug!C10*4)+(Sep!C10*3)+(Oct!C10*2)+(Nov!C10*1)</f>
        <v>370967</v>
      </c>
      <c r="E10" s="8"/>
      <c r="F10" s="30">
        <f>(Jul!E10*5)+(Aug!E10*4)+(Sep!E10*3)+(Oct!E10*2)+(Nov!E10*1)</f>
        <v>718</v>
      </c>
      <c r="G10" s="8">
        <v>18251</v>
      </c>
      <c r="H10" s="30">
        <f>Oct!H10+G10</f>
        <v>198015</v>
      </c>
      <c r="I10" s="30">
        <f t="shared" si="0"/>
        <v>298253</v>
      </c>
      <c r="J10" s="30">
        <f t="shared" si="1"/>
        <v>569700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(Jul!C11*5)+(Aug!C11*4)+(Sep!C11*3)+(Oct!C11*2)+(Nov!C11*1)</f>
        <v>0</v>
      </c>
      <c r="E11" s="8"/>
      <c r="F11" s="30">
        <f>(Jul!E11*5)+(Aug!E11*4)+(Sep!E11*3)+(Oct!E11*2)+(Nov!E11*1)</f>
        <v>0</v>
      </c>
      <c r="G11" s="8"/>
      <c r="H11" s="30">
        <f>Oct!H11+G11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(Jul!C12*5)+(Aug!C12*4)+(Sep!C12*3)+(Oct!C12*2)+(Nov!C12*1)</f>
        <v>7422</v>
      </c>
      <c r="E12" s="8"/>
      <c r="F12" s="30">
        <f>(Jul!E12*5)+(Aug!E12*4)+(Sep!E12*3)+(Oct!E12*2)+(Nov!E12*1)</f>
        <v>0</v>
      </c>
      <c r="G12" s="8"/>
      <c r="H12" s="30">
        <f>Oct!H12+G12</f>
        <v>24810</v>
      </c>
      <c r="I12" s="30">
        <f t="shared" si="0"/>
        <v>0</v>
      </c>
      <c r="J12" s="30">
        <f t="shared" si="1"/>
        <v>32232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(Jul!C13*5)+(Aug!C13*4)+(Sep!C13*3)+(Oct!C13*2)+(Nov!C13*1)</f>
        <v>0</v>
      </c>
      <c r="E13" s="8"/>
      <c r="F13" s="30">
        <f>(Jul!E13*5)+(Aug!E13*4)+(Sep!E13*3)+(Oct!E13*2)+(Nov!E13*1)</f>
        <v>0</v>
      </c>
      <c r="G13" s="8"/>
      <c r="H13" s="30">
        <f>Oct!H13+G13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(Jul!C14*5)+(Aug!C14*4)+(Sep!C14*3)+(Oct!C14*2)+(Nov!C14*1)</f>
        <v>2464</v>
      </c>
      <c r="E14" s="8"/>
      <c r="F14" s="30">
        <f>(Jul!E14*5)+(Aug!E14*4)+(Sep!E14*3)+(Oct!E14*2)+(Nov!E14*1)</f>
        <v>0</v>
      </c>
      <c r="G14" s="8"/>
      <c r="H14" s="30">
        <f>Oct!H14+G14</f>
        <v>1043</v>
      </c>
      <c r="I14" s="30">
        <f t="shared" si="0"/>
        <v>0</v>
      </c>
      <c r="J14" s="30">
        <f t="shared" si="1"/>
        <v>3507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(Jul!C15*5)+(Aug!C15*4)+(Sep!C15*3)+(Oct!C15*2)+(Nov!C15*1)</f>
        <v>0</v>
      </c>
      <c r="E15" s="8"/>
      <c r="F15" s="30">
        <f>(Jul!E15*5)+(Aug!E15*4)+(Sep!E15*3)+(Oct!E15*2)+(Nov!E15*1)</f>
        <v>0</v>
      </c>
      <c r="G15" s="8"/>
      <c r="H15" s="30">
        <f>Oct!H15+G15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286672</v>
      </c>
      <c r="D16" s="30">
        <f>(Jul!C16*5)+(Aug!C16*4)+(Sep!C16*3)+(Oct!C16*2)+(Nov!C16*1)</f>
        <v>476680</v>
      </c>
      <c r="E16" s="8"/>
      <c r="F16" s="30">
        <f>(Jul!E16*5)+(Aug!E16*4)+(Sep!E16*3)+(Oct!E16*2)+(Nov!E16*1)</f>
        <v>2144</v>
      </c>
      <c r="G16" s="8">
        <v>14399</v>
      </c>
      <c r="H16" s="30">
        <f>Oct!H16+G16</f>
        <v>265251</v>
      </c>
      <c r="I16" s="30">
        <f t="shared" si="0"/>
        <v>301071</v>
      </c>
      <c r="J16" s="30">
        <f t="shared" si="1"/>
        <v>744075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(Jul!C17*5)+(Aug!C17*4)+(Sep!C17*3)+(Oct!C17*2)+(Nov!C17*1)</f>
        <v>0</v>
      </c>
      <c r="E17" s="8"/>
      <c r="F17" s="30">
        <f>(Jul!E17*5)+(Aug!E17*4)+(Sep!E17*3)+(Oct!E17*2)+(Nov!E17*1)</f>
        <v>0</v>
      </c>
      <c r="G17" s="8"/>
      <c r="H17" s="30">
        <f>Oct!H17+G17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(Jul!C18*5)+(Aug!C18*4)+(Sep!C18*3)+(Oct!C18*2)+(Nov!C18*1)</f>
        <v>0</v>
      </c>
      <c r="E18" s="8"/>
      <c r="F18" s="30">
        <f>(Jul!E18*5)+(Aug!E18*4)+(Sep!E18*3)+(Oct!E18*2)+(Nov!E18*1)</f>
        <v>0</v>
      </c>
      <c r="G18" s="8"/>
      <c r="H18" s="30">
        <f>Oct!H18+G18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(Jul!C19*5)+(Aug!C19*4)+(Sep!C19*3)+(Oct!C19*2)+(Nov!C19*1)</f>
        <v>0</v>
      </c>
      <c r="E19" s="8"/>
      <c r="F19" s="30">
        <f>(Jul!E19*5)+(Aug!E19*4)+(Sep!E19*3)+(Oct!E19*2)+(Nov!E19*1)</f>
        <v>0</v>
      </c>
      <c r="G19" s="8"/>
      <c r="H19" s="30">
        <f>Oct!H19+G19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(Jul!C20*5)+(Aug!C20*4)+(Sep!C20*3)+(Oct!C20*2)+(Nov!C20*1)</f>
        <v>0</v>
      </c>
      <c r="E20" s="8"/>
      <c r="F20" s="30">
        <f>(Jul!E20*5)+(Aug!E20*4)+(Sep!E20*3)+(Oct!E20*2)+(Nov!E20*1)</f>
        <v>0</v>
      </c>
      <c r="G20" s="8"/>
      <c r="H20" s="30">
        <f>Oct!H20+G20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(Jul!C21*5)+(Aug!C21*4)+(Sep!C21*3)+(Oct!C21*2)+(Nov!C21*1)</f>
        <v>0</v>
      </c>
      <c r="E21" s="8"/>
      <c r="F21" s="30">
        <f>(Jul!E21*5)+(Aug!E21*4)+(Sep!E21*3)+(Oct!E21*2)+(Nov!E21*1)</f>
        <v>0</v>
      </c>
      <c r="G21" s="8"/>
      <c r="H21" s="30">
        <f>Oct!H21+G21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(Jul!C22*5)+(Aug!C22*4)+(Sep!C22*3)+(Oct!C22*2)+(Nov!C22*1)</f>
        <v>0</v>
      </c>
      <c r="E22" s="8"/>
      <c r="F22" s="30">
        <f>(Jul!E22*5)+(Aug!E22*4)+(Sep!E22*3)+(Oct!E22*2)+(Nov!E22*1)</f>
        <v>0</v>
      </c>
      <c r="G22" s="8"/>
      <c r="H22" s="30">
        <f>Oct!H22+G22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(Jul!C23*5)+(Aug!C23*4)+(Sep!C23*3)+(Oct!C23*2)+(Nov!C23*1)</f>
        <v>0</v>
      </c>
      <c r="E23" s="8"/>
      <c r="F23" s="30">
        <f>(Jul!E23*5)+(Aug!E23*4)+(Sep!E23*3)+(Oct!E23*2)+(Nov!E23*1)</f>
        <v>0</v>
      </c>
      <c r="G23" s="8"/>
      <c r="H23" s="30">
        <f>Oct!H23+G23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(Jul!C24*5)+(Aug!C24*4)+(Sep!C24*3)+(Oct!C24*2)+(Nov!C24*1)</f>
        <v>2974</v>
      </c>
      <c r="E24" s="8"/>
      <c r="F24" s="30">
        <f>(Jul!E24*5)+(Aug!E24*4)+(Sep!E24*3)+(Oct!E24*2)+(Nov!E24*1)</f>
        <v>1262</v>
      </c>
      <c r="G24" s="8"/>
      <c r="H24" s="30">
        <f>Oct!H24+G24</f>
        <v>4444</v>
      </c>
      <c r="I24" s="30">
        <f t="shared" si="0"/>
        <v>0</v>
      </c>
      <c r="J24" s="30">
        <f t="shared" si="1"/>
        <v>8680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(Jul!C25*5)+(Aug!C25*4)+(Sep!C25*3)+(Oct!C25*2)+(Nov!C25*1)</f>
        <v>5336</v>
      </c>
      <c r="E25" s="8"/>
      <c r="F25" s="30">
        <f>(Jul!E25*5)+(Aug!E25*4)+(Sep!E25*3)+(Oct!E25*2)+(Nov!E25*1)</f>
        <v>0</v>
      </c>
      <c r="G25" s="8"/>
      <c r="H25" s="30">
        <f>Oct!H25+G25</f>
        <v>23106</v>
      </c>
      <c r="I25" s="30">
        <f t="shared" si="0"/>
        <v>0</v>
      </c>
      <c r="J25" s="30">
        <f t="shared" si="1"/>
        <v>28442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(Jul!C26*5)+(Aug!C26*4)+(Sep!C26*3)+(Oct!C26*2)+(Nov!C26*1)</f>
        <v>9946</v>
      </c>
      <c r="E26" s="8"/>
      <c r="F26" s="30">
        <f>(Jul!E26*5)+(Aug!E26*4)+(Sep!E26*3)+(Oct!E26*2)+(Nov!E26*1)</f>
        <v>0</v>
      </c>
      <c r="G26" s="8"/>
      <c r="H26" s="30">
        <f>Oct!H26+G26</f>
        <v>6479</v>
      </c>
      <c r="I26" s="30">
        <f t="shared" si="0"/>
        <v>0</v>
      </c>
      <c r="J26" s="30">
        <f t="shared" si="1"/>
        <v>16425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(Jul!C27*5)+(Aug!C27*4)+(Sep!C27*3)+(Oct!C27*2)+(Nov!C27*1)</f>
        <v>0</v>
      </c>
      <c r="E27" s="8"/>
      <c r="F27" s="30">
        <f>(Jul!E27*5)+(Aug!E27*4)+(Sep!E27*3)+(Oct!E27*2)+(Nov!E27*1)</f>
        <v>0</v>
      </c>
      <c r="G27" s="8"/>
      <c r="H27" s="30">
        <f>Oct!H27+G27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(Jul!C28*5)+(Aug!C28*4)+(Sep!C28*3)+(Oct!C28*2)+(Nov!C28*1)</f>
        <v>0</v>
      </c>
      <c r="E28" s="8"/>
      <c r="F28" s="30">
        <f>(Jul!E28*5)+(Aug!E28*4)+(Sep!E28*3)+(Oct!E28*2)+(Nov!E28*1)</f>
        <v>0</v>
      </c>
      <c r="G28" s="8"/>
      <c r="H28" s="30">
        <f>Oct!H28+G28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(Jul!C29*5)+(Aug!C29*4)+(Sep!C29*3)+(Oct!C29*2)+(Nov!C29*1)</f>
        <v>266</v>
      </c>
      <c r="E29" s="8"/>
      <c r="F29" s="30">
        <f>(Jul!E29*5)+(Aug!E29*4)+(Sep!E29*3)+(Oct!E29*2)+(Nov!E29*1)</f>
        <v>0</v>
      </c>
      <c r="G29" s="8"/>
      <c r="H29" s="30">
        <f>Oct!H29+G29</f>
        <v>0</v>
      </c>
      <c r="I29" s="30">
        <f t="shared" si="0"/>
        <v>0</v>
      </c>
      <c r="J29" s="30">
        <f t="shared" si="1"/>
        <v>266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(Jul!C30*5)+(Aug!C30*4)+(Sep!C30*3)+(Oct!C30*2)+(Nov!C30*1)</f>
        <v>0</v>
      </c>
      <c r="E30" s="8"/>
      <c r="F30" s="30">
        <f>(Jul!E30*5)+(Aug!E30*4)+(Sep!E30*3)+(Oct!E30*2)+(Nov!E30*1)</f>
        <v>0</v>
      </c>
      <c r="G30" s="8"/>
      <c r="H30" s="30">
        <f>Oct!H30+G30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66102</v>
      </c>
      <c r="D31" s="30">
        <f>(Jul!C31*5)+(Aug!C31*4)+(Sep!C31*3)+(Oct!C31*2)+(Nov!C31*1)</f>
        <v>66916</v>
      </c>
      <c r="E31" s="8"/>
      <c r="F31" s="30">
        <f>(Jul!E31*5)+(Aug!E31*4)+(Sep!E31*3)+(Oct!E31*2)+(Nov!E31*1)</f>
        <v>0</v>
      </c>
      <c r="G31" s="8">
        <v>375</v>
      </c>
      <c r="H31" s="30">
        <f>Oct!H31+G31</f>
        <v>3564</v>
      </c>
      <c r="I31" s="30">
        <f t="shared" si="0"/>
        <v>66477</v>
      </c>
      <c r="J31" s="30">
        <f t="shared" si="1"/>
        <v>70480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(Jul!C32*5)+(Aug!C32*4)+(Sep!C32*3)+(Oct!C32*2)+(Nov!C32*1)</f>
        <v>0</v>
      </c>
      <c r="E32" s="8"/>
      <c r="F32" s="30">
        <f>(Jul!E32*5)+(Aug!E32*4)+(Sep!E32*3)+(Oct!E32*2)+(Nov!E32*1)</f>
        <v>0</v>
      </c>
      <c r="G32" s="8"/>
      <c r="H32" s="30">
        <f>Oct!H32+G32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(Jul!C33*5)+(Aug!C33*4)+(Sep!C33*3)+(Oct!C33*2)+(Nov!C33*1)</f>
        <v>81490</v>
      </c>
      <c r="E33" s="8"/>
      <c r="F33" s="30">
        <f>(Jul!E33*5)+(Aug!E33*4)+(Sep!E33*3)+(Oct!E33*2)+(Nov!E33*1)</f>
        <v>0</v>
      </c>
      <c r="G33" s="8"/>
      <c r="H33" s="30">
        <f>Oct!H33+G33</f>
        <v>74163</v>
      </c>
      <c r="I33" s="30">
        <f t="shared" si="0"/>
        <v>0</v>
      </c>
      <c r="J33" s="30">
        <f t="shared" si="1"/>
        <v>155653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(Jul!C34*5)+(Aug!C34*4)+(Sep!C34*3)+(Oct!C34*2)+(Nov!C34*1)</f>
        <v>0</v>
      </c>
      <c r="E34" s="8"/>
      <c r="F34" s="30">
        <f>(Jul!E34*5)+(Aug!E34*4)+(Sep!E34*3)+(Oct!E34*2)+(Nov!E34*1)</f>
        <v>0</v>
      </c>
      <c r="G34" s="8"/>
      <c r="H34" s="30">
        <f>Oct!H34+G34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(Jul!C35*5)+(Aug!C35*4)+(Sep!C35*3)+(Oct!C35*2)+(Nov!C35*1)</f>
        <v>1672</v>
      </c>
      <c r="E35" s="8"/>
      <c r="F35" s="30">
        <f>(Jul!E35*5)+(Aug!E35*4)+(Sep!E35*3)+(Oct!E35*2)+(Nov!E35*1)</f>
        <v>0</v>
      </c>
      <c r="G35" s="8"/>
      <c r="H35" s="30">
        <f>Oct!H35+G35</f>
        <v>3344</v>
      </c>
      <c r="I35" s="30">
        <f t="shared" si="0"/>
        <v>0</v>
      </c>
      <c r="J35" s="30">
        <f t="shared" si="1"/>
        <v>5016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(Jul!C36*5)+(Aug!C36*4)+(Sep!C36*3)+(Oct!C36*2)+(Nov!C36*1)</f>
        <v>0</v>
      </c>
      <c r="E36" s="8"/>
      <c r="F36" s="30">
        <f>(Jul!E36*5)+(Aug!E36*4)+(Sep!E36*3)+(Oct!E36*2)+(Nov!E36*1)</f>
        <v>0</v>
      </c>
      <c r="G36" s="8"/>
      <c r="H36" s="30">
        <f>Oct!H36+G36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(Jul!C37*5)+(Aug!C37*4)+(Sep!C37*3)+(Oct!C37*2)+(Nov!C37*1)</f>
        <v>10900</v>
      </c>
      <c r="E37" s="8"/>
      <c r="F37" s="30">
        <f>(Jul!E37*5)+(Aug!E37*4)+(Sep!E37*3)+(Oct!E37*2)+(Nov!E37*1)</f>
        <v>5360</v>
      </c>
      <c r="G37" s="8"/>
      <c r="H37" s="30">
        <f>Oct!H37+G37</f>
        <v>16481</v>
      </c>
      <c r="I37" s="30">
        <f t="shared" si="0"/>
        <v>0</v>
      </c>
      <c r="J37" s="30">
        <f t="shared" si="1"/>
        <v>32741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(Jul!C38*5)+(Aug!C38*4)+(Sep!C38*3)+(Oct!C38*2)+(Nov!C38*1)</f>
        <v>0</v>
      </c>
      <c r="E38" s="8"/>
      <c r="F38" s="30">
        <f>(Jul!E38*5)+(Aug!E38*4)+(Sep!E38*3)+(Oct!E38*2)+(Nov!E38*1)</f>
        <v>0</v>
      </c>
      <c r="G38" s="8"/>
      <c r="H38" s="30">
        <f>Oct!H38+G38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(Jul!C39*5)+(Aug!C39*4)+(Sep!C39*3)+(Oct!C39*2)+(Nov!C39*1)</f>
        <v>150735</v>
      </c>
      <c r="E39" s="8"/>
      <c r="F39" s="30">
        <f>(Jul!E39*5)+(Aug!E39*4)+(Sep!E39*3)+(Oct!E39*2)+(Nov!E39*1)</f>
        <v>0</v>
      </c>
      <c r="G39" s="8"/>
      <c r="H39" s="30">
        <f>Oct!H39+G39</f>
        <v>77155</v>
      </c>
      <c r="I39" s="30">
        <f t="shared" si="0"/>
        <v>0</v>
      </c>
      <c r="J39" s="30">
        <f t="shared" si="1"/>
        <v>227890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(Jul!C40*5)+(Aug!C40*4)+(Sep!C40*3)+(Oct!C40*2)+(Nov!C40*1)</f>
        <v>0</v>
      </c>
      <c r="E40" s="8"/>
      <c r="F40" s="30">
        <f>(Jul!E40*5)+(Aug!E40*4)+(Sep!E40*3)+(Oct!E40*2)+(Nov!E40*1)</f>
        <v>0</v>
      </c>
      <c r="G40" s="8"/>
      <c r="H40" s="30">
        <f>Oct!H40+G40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(Jul!C41*5)+(Aug!C41*4)+(Sep!C41*3)+(Oct!C41*2)+(Nov!C41*1)</f>
        <v>7755</v>
      </c>
      <c r="E41" s="8"/>
      <c r="F41" s="30">
        <f>(Jul!E41*5)+(Aug!E41*4)+(Sep!E41*3)+(Oct!E41*2)+(Nov!E41*1)</f>
        <v>0</v>
      </c>
      <c r="G41" s="8"/>
      <c r="H41" s="30">
        <f>Oct!H41+G41</f>
        <v>4066</v>
      </c>
      <c r="I41" s="30">
        <f t="shared" si="0"/>
        <v>0</v>
      </c>
      <c r="J41" s="30">
        <f t="shared" si="1"/>
        <v>11821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(Jul!C42*5)+(Aug!C42*4)+(Sep!C42*3)+(Oct!C42*2)+(Nov!C42*1)</f>
        <v>52423</v>
      </c>
      <c r="E42" s="8"/>
      <c r="F42" s="30">
        <f>(Jul!E42*5)+(Aug!E42*4)+(Sep!E42*3)+(Oct!E42*2)+(Nov!E42*1)</f>
        <v>0</v>
      </c>
      <c r="G42" s="8"/>
      <c r="H42" s="30">
        <f>Oct!H42+G42</f>
        <v>43670</v>
      </c>
      <c r="I42" s="30">
        <f t="shared" si="0"/>
        <v>0</v>
      </c>
      <c r="J42" s="30">
        <f t="shared" si="1"/>
        <v>96093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(Jul!C43*5)+(Aug!C43*4)+(Sep!C43*3)+(Oct!C43*2)+(Nov!C43*1)</f>
        <v>43989</v>
      </c>
      <c r="E43" s="8"/>
      <c r="F43" s="30">
        <f>(Jul!E43*5)+(Aug!E43*4)+(Sep!E43*3)+(Oct!E43*2)+(Nov!E43*1)</f>
        <v>0</v>
      </c>
      <c r="G43" s="8"/>
      <c r="H43" s="30">
        <f>Oct!H43+G43</f>
        <v>15195</v>
      </c>
      <c r="I43" s="30">
        <f t="shared" si="0"/>
        <v>0</v>
      </c>
      <c r="J43" s="30">
        <f t="shared" si="1"/>
        <v>59184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(Jul!C44*5)+(Aug!C44*4)+(Sep!C44*3)+(Oct!C44*2)+(Nov!C44*1)</f>
        <v>26824</v>
      </c>
      <c r="E44" s="8"/>
      <c r="F44" s="30">
        <f>(Jul!E44*5)+(Aug!E44*4)+(Sep!E44*3)+(Oct!E44*2)+(Nov!E44*1)</f>
        <v>0</v>
      </c>
      <c r="G44" s="8"/>
      <c r="H44" s="30">
        <f>Oct!H44+G44</f>
        <v>15940</v>
      </c>
      <c r="I44" s="30">
        <f t="shared" si="0"/>
        <v>0</v>
      </c>
      <c r="J44" s="30">
        <f t="shared" si="1"/>
        <v>42764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(Jul!C45*5)+(Aug!C45*4)+(Sep!C45*3)+(Oct!C45*2)+(Nov!C45*1)</f>
        <v>0</v>
      </c>
      <c r="E45" s="8"/>
      <c r="F45" s="30">
        <f>(Jul!E45*5)+(Aug!E45*4)+(Sep!E45*3)+(Oct!E45*2)+(Nov!E45*1)</f>
        <v>0</v>
      </c>
      <c r="G45" s="8"/>
      <c r="H45" s="30">
        <f>Oct!H45+G45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(Jul!C46*5)+(Aug!C46*4)+(Sep!C46*3)+(Oct!C46*2)+(Nov!C46*1)</f>
        <v>0</v>
      </c>
      <c r="E46" s="8"/>
      <c r="F46" s="30">
        <f>(Jul!E46*5)+(Aug!E46*4)+(Sep!E46*3)+(Oct!E46*2)+(Nov!E46*1)</f>
        <v>0</v>
      </c>
      <c r="G46" s="8"/>
      <c r="H46" s="30">
        <f>Oct!H46+G46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77556</v>
      </c>
      <c r="D47" s="30">
        <f>(Jul!C47*5)+(Aug!C47*4)+(Sep!C47*3)+(Oct!C47*2)+(Nov!C47*1)</f>
        <v>132212</v>
      </c>
      <c r="E47" s="8"/>
      <c r="F47" s="30">
        <f>(Jul!E47*5)+(Aug!E47*4)+(Sep!E47*3)+(Oct!E47*2)+(Nov!E47*1)</f>
        <v>0</v>
      </c>
      <c r="G47" s="8">
        <v>1806</v>
      </c>
      <c r="H47" s="30">
        <f>Oct!H47+G47</f>
        <v>31478</v>
      </c>
      <c r="I47" s="30">
        <f t="shared" si="0"/>
        <v>79362</v>
      </c>
      <c r="J47" s="30">
        <f t="shared" si="1"/>
        <v>163690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(Jul!C48*5)+(Aug!C48*4)+(Sep!C48*3)+(Oct!C48*2)+(Nov!C48*1)</f>
        <v>40058</v>
      </c>
      <c r="E48" s="8"/>
      <c r="F48" s="30">
        <f>(Jul!E48*5)+(Aug!E48*4)+(Sep!E48*3)+(Oct!E48*2)+(Nov!E48*1)</f>
        <v>0</v>
      </c>
      <c r="G48" s="8"/>
      <c r="H48" s="30">
        <f>Oct!H48+G48</f>
        <v>63635</v>
      </c>
      <c r="I48" s="30">
        <f t="shared" si="0"/>
        <v>0</v>
      </c>
      <c r="J48" s="30">
        <f t="shared" si="1"/>
        <v>103693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(Jul!C49*5)+(Aug!C49*4)+(Sep!C49*3)+(Oct!C49*2)+(Nov!C49*1)</f>
        <v>35650</v>
      </c>
      <c r="E49" s="8"/>
      <c r="F49" s="30">
        <f>(Jul!E49*5)+(Aug!E49*4)+(Sep!E49*3)+(Oct!E49*2)+(Nov!E49*1)</f>
        <v>0</v>
      </c>
      <c r="G49" s="8"/>
      <c r="H49" s="30">
        <f>Oct!H49+G49</f>
        <v>15650</v>
      </c>
      <c r="I49" s="30">
        <f t="shared" si="0"/>
        <v>0</v>
      </c>
      <c r="J49" s="30">
        <f t="shared" si="1"/>
        <v>51300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(Jul!C50*5)+(Aug!C50*4)+(Sep!C50*3)+(Oct!C50*2)+(Nov!C50*1)</f>
        <v>0</v>
      </c>
      <c r="E50" s="8"/>
      <c r="F50" s="30">
        <f>(Jul!E50*5)+(Aug!E50*4)+(Sep!E50*3)+(Oct!E50*2)+(Nov!E50*1)</f>
        <v>0</v>
      </c>
      <c r="G50" s="8"/>
      <c r="H50" s="30">
        <f>Oct!H50+G50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(Jul!C51*5)+(Aug!C51*4)+(Sep!C51*3)+(Oct!C51*2)+(Nov!C51*1)</f>
        <v>24120</v>
      </c>
      <c r="E51" s="8"/>
      <c r="F51" s="30">
        <f>(Jul!E51*5)+(Aug!E51*4)+(Sep!E51*3)+(Oct!E51*2)+(Nov!E51*1)</f>
        <v>0</v>
      </c>
      <c r="G51" s="8"/>
      <c r="H51" s="30">
        <f>Oct!H51+G51</f>
        <v>10883</v>
      </c>
      <c r="I51" s="30">
        <f t="shared" si="0"/>
        <v>0</v>
      </c>
      <c r="J51" s="30">
        <f t="shared" si="1"/>
        <v>35003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(Jul!C52*5)+(Aug!C52*4)+(Sep!C52*3)+(Oct!C52*2)+(Nov!C52*1)</f>
        <v>0</v>
      </c>
      <c r="E52" s="8"/>
      <c r="F52" s="30">
        <f>(Jul!E52*5)+(Aug!E52*4)+(Sep!E52*3)+(Oct!E52*2)+(Nov!E52*1)</f>
        <v>0</v>
      </c>
      <c r="G52" s="8"/>
      <c r="H52" s="30">
        <f>Oct!H52+G52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(Jul!C53*5)+(Aug!C53*4)+(Sep!C53*3)+(Oct!C53*2)+(Nov!C53*1)</f>
        <v>0</v>
      </c>
      <c r="E53" s="8"/>
      <c r="F53" s="30">
        <f>(Jul!E53*5)+(Aug!E53*4)+(Sep!E53*3)+(Oct!E53*2)+(Nov!E53*1)</f>
        <v>0</v>
      </c>
      <c r="G53" s="8"/>
      <c r="H53" s="30">
        <f>Oct!H53+G53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(Jul!C54*5)+(Aug!C54*4)+(Sep!C54*3)+(Oct!C54*2)+(Nov!C54*1)</f>
        <v>12771</v>
      </c>
      <c r="E54" s="8"/>
      <c r="F54" s="30">
        <f>(Jul!E54*5)+(Aug!E54*4)+(Sep!E54*3)+(Oct!E54*2)+(Nov!E54*1)</f>
        <v>0</v>
      </c>
      <c r="G54" s="8"/>
      <c r="H54" s="30">
        <f>Oct!H54+G54</f>
        <v>7082</v>
      </c>
      <c r="I54" s="30">
        <f t="shared" si="0"/>
        <v>0</v>
      </c>
      <c r="J54" s="30">
        <f t="shared" si="1"/>
        <v>19853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(Jul!C55*5)+(Aug!C55*4)+(Sep!C55*3)+(Oct!C55*2)+(Nov!C55*1)</f>
        <v>36165</v>
      </c>
      <c r="E55" s="8"/>
      <c r="F55" s="30">
        <f>(Jul!E55*5)+(Aug!E55*4)+(Sep!E55*3)+(Oct!E55*2)+(Nov!E55*1)</f>
        <v>0</v>
      </c>
      <c r="G55" s="8"/>
      <c r="H55" s="30">
        <f>Oct!H55+G55</f>
        <v>14828</v>
      </c>
      <c r="I55" s="30">
        <f t="shared" si="0"/>
        <v>0</v>
      </c>
      <c r="J55" s="30">
        <f t="shared" si="1"/>
        <v>50993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(Jul!C56*5)+(Aug!C56*4)+(Sep!C56*3)+(Oct!C56*2)+(Nov!C56*1)</f>
        <v>0</v>
      </c>
      <c r="E56" s="8"/>
      <c r="F56" s="30">
        <f>(Jul!E56*5)+(Aug!E56*4)+(Sep!E56*3)+(Oct!E56*2)+(Nov!E56*1)</f>
        <v>0</v>
      </c>
      <c r="G56" s="8"/>
      <c r="H56" s="30">
        <f>Oct!H56+G56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(Jul!C57*5)+(Aug!C57*4)+(Sep!C57*3)+(Oct!C57*2)+(Nov!C57*1)</f>
        <v>5748</v>
      </c>
      <c r="E57" s="8"/>
      <c r="F57" s="30">
        <f>(Jul!E57*5)+(Aug!E57*4)+(Sep!E57*3)+(Oct!E57*2)+(Nov!E57*1)</f>
        <v>0</v>
      </c>
      <c r="G57" s="8"/>
      <c r="H57" s="30">
        <f>Oct!H57+G57</f>
        <v>4313</v>
      </c>
      <c r="I57" s="30">
        <f t="shared" si="0"/>
        <v>0</v>
      </c>
      <c r="J57" s="30">
        <f t="shared" si="1"/>
        <v>10061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(Jul!C58*5)+(Aug!C58*4)+(Sep!C58*3)+(Oct!C58*2)+(Nov!C58*1)</f>
        <v>3450</v>
      </c>
      <c r="E58" s="8"/>
      <c r="F58" s="30">
        <f>(Jul!E58*5)+(Aug!E58*4)+(Sep!E58*3)+(Oct!E58*2)+(Nov!E58*1)</f>
        <v>0</v>
      </c>
      <c r="G58" s="8"/>
      <c r="H58" s="30">
        <f>Oct!H58+G58</f>
        <v>324</v>
      </c>
      <c r="I58" s="30">
        <f t="shared" si="0"/>
        <v>0</v>
      </c>
      <c r="J58" s="30">
        <f t="shared" si="1"/>
        <v>3774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(Jul!C59*5)+(Aug!C59*4)+(Sep!C59*3)+(Oct!C59*2)+(Nov!C59*1)</f>
        <v>0</v>
      </c>
      <c r="E59" s="8"/>
      <c r="F59" s="30">
        <f>(Jul!E59*5)+(Aug!E59*4)+(Sep!E59*3)+(Oct!E59*2)+(Nov!E59*1)</f>
        <v>0</v>
      </c>
      <c r="G59" s="8"/>
      <c r="H59" s="30">
        <f>Oct!H59+G59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(Jul!C60*5)+(Aug!C60*4)+(Sep!C60*3)+(Oct!C60*2)+(Nov!C60*1)</f>
        <v>135137</v>
      </c>
      <c r="E60" s="8"/>
      <c r="F60" s="30">
        <f>(Jul!E60*5)+(Aug!E60*4)+(Sep!E60*3)+(Oct!E60*2)+(Nov!E60*1)</f>
        <v>5360</v>
      </c>
      <c r="G60" s="8"/>
      <c r="H60" s="30">
        <f>Oct!H60+G60</f>
        <v>82802</v>
      </c>
      <c r="I60" s="30">
        <f t="shared" si="0"/>
        <v>0</v>
      </c>
      <c r="J60" s="30">
        <f t="shared" si="1"/>
        <v>223299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(Jul!C61*5)+(Aug!C61*4)+(Sep!C61*3)+(Oct!C61*2)+(Nov!C61*1)</f>
        <v>12572</v>
      </c>
      <c r="E61" s="8"/>
      <c r="F61" s="30">
        <f>(Jul!E61*5)+(Aug!E61*4)+(Sep!E61*3)+(Oct!E61*2)+(Nov!E61*1)</f>
        <v>0</v>
      </c>
      <c r="G61" s="8"/>
      <c r="H61" s="30">
        <f>Oct!H61+G61</f>
        <v>17591</v>
      </c>
      <c r="I61" s="30">
        <f t="shared" si="0"/>
        <v>0</v>
      </c>
      <c r="J61" s="30">
        <f t="shared" si="1"/>
        <v>30163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(Jul!C62*5)+(Aug!C62*4)+(Sep!C62*3)+(Oct!C62*2)+(Nov!C62*1)</f>
        <v>0</v>
      </c>
      <c r="E62" s="8"/>
      <c r="F62" s="30">
        <f>(Jul!E62*5)+(Aug!E62*4)+(Sep!E62*3)+(Oct!E62*2)+(Nov!E62*1)</f>
        <v>0</v>
      </c>
      <c r="H62" s="30">
        <f>Oct!H62+G62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(Jul!C63*5)+(Aug!C63*4)+(Sep!C63*3)+(Oct!C63*2)+(Nov!C63*1)</f>
        <v>78058</v>
      </c>
      <c r="E63" s="8"/>
      <c r="F63" s="30">
        <f>(Jul!E63*5)+(Aug!E63*4)+(Sep!E63*3)+(Oct!E63*2)+(Nov!E63*1)</f>
        <v>0</v>
      </c>
      <c r="G63" s="8"/>
      <c r="H63" s="30">
        <f>Oct!H63+G63</f>
        <v>76379</v>
      </c>
      <c r="I63" s="30">
        <f t="shared" si="0"/>
        <v>0</v>
      </c>
      <c r="J63" s="30">
        <f t="shared" si="1"/>
        <v>154437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(Jul!C64*5)+(Aug!C64*4)+(Sep!C64*3)+(Oct!C64*2)+(Nov!C64*1)</f>
        <v>0</v>
      </c>
      <c r="E64" s="8"/>
      <c r="F64" s="30">
        <f>(Jul!E64*5)+(Aug!E64*4)+(Sep!E64*3)+(Oct!E64*2)+(Nov!E64*1)</f>
        <v>0</v>
      </c>
      <c r="G64" s="8"/>
      <c r="H64" s="30">
        <f>Oct!H64+G64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(Jul!C65*5)+(Aug!C65*4)+(Sep!C65*3)+(Oct!C65*2)+(Nov!C65*1)</f>
        <v>0</v>
      </c>
      <c r="E65" s="8"/>
      <c r="F65" s="30">
        <f>(Jul!E65*5)+(Aug!E65*4)+(Sep!E65*3)+(Oct!E65*2)+(Nov!E65*1)</f>
        <v>0</v>
      </c>
      <c r="G65" s="8"/>
      <c r="H65" s="30">
        <f>Oct!H65+G65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(Jul!C66*5)+(Aug!C66*4)+(Sep!C66*3)+(Oct!C66*2)+(Nov!C66*1)</f>
        <v>7132</v>
      </c>
      <c r="E66" s="8"/>
      <c r="F66" s="30">
        <f>(Jul!E66*5)+(Aug!E66*4)+(Sep!E66*3)+(Oct!E66*2)+(Nov!E66*1)</f>
        <v>0</v>
      </c>
      <c r="G66" s="8"/>
      <c r="H66" s="30">
        <f>Oct!H66+G66</f>
        <v>2655</v>
      </c>
      <c r="I66" s="30">
        <f t="shared" si="2"/>
        <v>0</v>
      </c>
      <c r="J66" s="30">
        <f t="shared" si="3"/>
        <v>9787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(Jul!C67*5)+(Aug!C67*4)+(Sep!C67*3)+(Oct!C67*2)+(Nov!C67*1)</f>
        <v>0</v>
      </c>
      <c r="E67" s="8"/>
      <c r="F67" s="30">
        <f>(Jul!E67*5)+(Aug!E67*4)+(Sep!E67*3)+(Oct!E67*2)+(Nov!E67*1)</f>
        <v>0</v>
      </c>
      <c r="G67" s="8"/>
      <c r="H67" s="30">
        <f>Oct!H67+G67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(Jul!C68*5)+(Aug!C68*4)+(Sep!C68*3)+(Oct!C68*2)+(Nov!C68*1)</f>
        <v>0</v>
      </c>
      <c r="E68" s="8"/>
      <c r="F68" s="30">
        <f>(Jul!E68*5)+(Aug!E68*4)+(Sep!E68*3)+(Oct!E68*2)+(Nov!E68*1)</f>
        <v>0</v>
      </c>
      <c r="G68" s="8"/>
      <c r="H68" s="30">
        <f>Oct!H68+G68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(Jul!C69*5)+(Aug!C69*4)+(Sep!C69*3)+(Oct!C69*2)+(Nov!C69*1)</f>
        <v>0</v>
      </c>
      <c r="E69" s="8"/>
      <c r="F69" s="30">
        <f>(Jul!E69*5)+(Aug!E69*4)+(Sep!E69*3)+(Oct!E69*2)+(Nov!E69*1)</f>
        <v>0</v>
      </c>
      <c r="G69" s="8"/>
      <c r="H69" s="30">
        <f>Oct!H69+G69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(Jul!C70*5)+(Aug!C70*4)+(Sep!C70*3)+(Oct!C70*2)+(Nov!C70*1)</f>
        <v>0</v>
      </c>
      <c r="E70" s="8"/>
      <c r="F70" s="30">
        <f>(Jul!E70*5)+(Aug!E70*4)+(Sep!E70*3)+(Oct!E70*2)+(Nov!E70*1)</f>
        <v>0</v>
      </c>
      <c r="G70" s="8"/>
      <c r="H70" s="30">
        <f>Oct!H70+G70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38456</v>
      </c>
      <c r="D71" s="30">
        <f>(Jul!C71*5)+(Aug!C71*4)+(Sep!C71*3)+(Oct!C71*2)+(Nov!C71*1)</f>
        <v>69589</v>
      </c>
      <c r="E71" s="8"/>
      <c r="F71" s="30">
        <f>(Jul!E71*5)+(Aug!E71*4)+(Sep!E71*3)+(Oct!E71*2)+(Nov!E71*1)</f>
        <v>0</v>
      </c>
      <c r="G71" s="8">
        <v>8020</v>
      </c>
      <c r="H71" s="30">
        <f>Oct!H71+G71</f>
        <v>23326</v>
      </c>
      <c r="I71" s="30">
        <f t="shared" si="2"/>
        <v>46476</v>
      </c>
      <c r="J71" s="30">
        <f t="shared" si="3"/>
        <v>92915</v>
      </c>
    </row>
    <row r="72" spans="1:10" s="3" customFormat="1" ht="21.75" x14ac:dyDescent="0.2">
      <c r="A72" s="19" t="s">
        <v>123</v>
      </c>
      <c r="B72" s="2"/>
      <c r="C72" s="31">
        <f>SUM(C5:C31)</f>
        <v>820640</v>
      </c>
      <c r="D72" s="31">
        <f t="shared" ref="D72:J72" si="4">SUM(D5:D31)</f>
        <v>1174146</v>
      </c>
      <c r="E72" s="31">
        <f t="shared" si="4"/>
        <v>0</v>
      </c>
      <c r="F72" s="31">
        <f t="shared" si="4"/>
        <v>4124</v>
      </c>
      <c r="G72" s="31">
        <f t="shared" si="4"/>
        <v>41791</v>
      </c>
      <c r="H72" s="31">
        <f t="shared" si="4"/>
        <v>609578</v>
      </c>
      <c r="I72" s="31">
        <f t="shared" si="4"/>
        <v>862431</v>
      </c>
      <c r="J72" s="31">
        <f t="shared" si="4"/>
        <v>1787848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116012</v>
      </c>
      <c r="D73" s="31">
        <f t="shared" si="5"/>
        <v>968450</v>
      </c>
      <c r="E73" s="31">
        <f t="shared" si="5"/>
        <v>0</v>
      </c>
      <c r="F73" s="31">
        <f t="shared" si="5"/>
        <v>10720</v>
      </c>
      <c r="G73" s="31">
        <f t="shared" si="5"/>
        <v>9826</v>
      </c>
      <c r="H73" s="31">
        <f t="shared" si="5"/>
        <v>600960</v>
      </c>
      <c r="I73" s="31">
        <f t="shared" si="5"/>
        <v>125838</v>
      </c>
      <c r="J73" s="31">
        <f t="shared" si="5"/>
        <v>1580130</v>
      </c>
    </row>
    <row r="74" spans="1:10" s="3" customFormat="1" ht="15.75" customHeight="1" x14ac:dyDescent="0.2">
      <c r="A74" s="17" t="s">
        <v>87</v>
      </c>
      <c r="B74" s="2"/>
      <c r="C74" s="31">
        <f>SUM(C72:C73)</f>
        <v>936652</v>
      </c>
      <c r="D74" s="31">
        <f t="shared" ref="D74:J74" si="6">SUM(D72:D73)</f>
        <v>2142596</v>
      </c>
      <c r="E74" s="31">
        <f t="shared" si="6"/>
        <v>0</v>
      </c>
      <c r="F74" s="31">
        <f t="shared" si="6"/>
        <v>14844</v>
      </c>
      <c r="G74" s="31">
        <f t="shared" si="6"/>
        <v>51617</v>
      </c>
      <c r="H74" s="31">
        <f t="shared" si="6"/>
        <v>1210538</v>
      </c>
      <c r="I74" s="31">
        <f t="shared" si="6"/>
        <v>988269</v>
      </c>
      <c r="J74" s="31">
        <f t="shared" si="6"/>
        <v>3367978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23" activePane="bottomLeft" state="frozen"/>
      <selection pane="bottomLeft" activeCell="G29" sqref="G29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132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4" t="s">
        <v>11</v>
      </c>
      <c r="E4" s="4" t="s">
        <v>93</v>
      </c>
      <c r="F4" s="34" t="s">
        <v>14</v>
      </c>
      <c r="G4" s="4" t="s">
        <v>94</v>
      </c>
      <c r="H4" s="34" t="s">
        <v>88</v>
      </c>
      <c r="I4" s="34" t="s">
        <v>95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(Jul!C5*6)+(Aug!C5*5)+(Sep!C5*4)+(Oct!C5*3)+(Nov!C5*2)+(Dec!C5*1)</f>
        <v>21033</v>
      </c>
      <c r="E5" s="8"/>
      <c r="F5" s="30">
        <f>(Jul!E5*6)+(Aug!E5*5)+(Sep!E5*4)+(Oct!E5*3)+(Nov!E5*2)+(Dec!E5*1)</f>
        <v>0</v>
      </c>
      <c r="G5" s="8"/>
      <c r="H5" s="30">
        <f>Nov!H5+G5</f>
        <v>10043</v>
      </c>
      <c r="I5" s="30">
        <f t="shared" ref="I5:I63" si="0">C5+E5+G5</f>
        <v>0</v>
      </c>
      <c r="J5" s="30">
        <f t="shared" ref="J5:J63" si="1">D5+F5+H5</f>
        <v>31076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(Jul!C6*6)+(Aug!C6*5)+(Sep!C6*4)+(Oct!C6*3)+(Nov!C6*2)+(Dec!C6*1)</f>
        <v>406728</v>
      </c>
      <c r="E6" s="8"/>
      <c r="F6" s="30">
        <f>(Jul!E6*6)+(Aug!E6*5)+(Sep!E6*4)+(Oct!E6*3)+(Nov!E6*2)+(Dec!E6*1)</f>
        <v>0</v>
      </c>
      <c r="G6" s="8"/>
      <c r="H6" s="30">
        <f>Nov!H6+G6</f>
        <v>21208</v>
      </c>
      <c r="I6" s="30">
        <f t="shared" si="0"/>
        <v>0</v>
      </c>
      <c r="J6" s="30">
        <f t="shared" si="1"/>
        <v>427936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(Jul!C7*6)+(Aug!C7*5)+(Sep!C7*4)+(Oct!C7*3)+(Nov!C7*2)+(Dec!C7*1)</f>
        <v>0</v>
      </c>
      <c r="E7" s="8"/>
      <c r="F7" s="30">
        <f>(Jul!E7*6)+(Aug!E7*5)+(Sep!E7*4)+(Oct!E7*3)+(Nov!E7*2)+(Dec!E7*1)</f>
        <v>0</v>
      </c>
      <c r="G7" s="8"/>
      <c r="H7" s="30">
        <f>Nov!H7+G7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(Jul!C8*6)+(Aug!C8*5)+(Sep!C8*4)+(Oct!C8*3)+(Nov!C8*2)+(Dec!C8*1)</f>
        <v>0</v>
      </c>
      <c r="E8" s="8"/>
      <c r="F8" s="30">
        <f>(Jul!E8*6)+(Aug!E8*5)+(Sep!E8*4)+(Oct!E8*3)+(Nov!E8*2)+(Dec!E8*1)</f>
        <v>0</v>
      </c>
      <c r="G8" s="8"/>
      <c r="H8" s="30">
        <f>Nov!H8+G8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836</v>
      </c>
      <c r="D9" s="30">
        <f>(Jul!C9*6)+(Aug!C9*5)+(Sep!C9*4)+(Oct!C9*3)+(Nov!C9*2)+(Dec!C9*1)</f>
        <v>11662</v>
      </c>
      <c r="E9" s="8"/>
      <c r="F9" s="30">
        <f>(Jul!E9*6)+(Aug!E9*5)+(Sep!E9*4)+(Oct!E9*3)+(Nov!E9*2)+(Dec!E9*1)</f>
        <v>0</v>
      </c>
      <c r="G9" s="8">
        <v>4835</v>
      </c>
      <c r="H9" s="30">
        <f>Nov!H9+G9</f>
        <v>56450</v>
      </c>
      <c r="I9" s="30">
        <f t="shared" si="0"/>
        <v>5671</v>
      </c>
      <c r="J9" s="30">
        <f t="shared" si="1"/>
        <v>68112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2172</v>
      </c>
      <c r="D10" s="30">
        <f>(Jul!C10*6)+(Aug!C10*5)+(Sep!C10*4)+(Oct!C10*3)+(Nov!C10*2)+(Dec!C10*1)</f>
        <v>698013</v>
      </c>
      <c r="E10" s="8"/>
      <c r="F10" s="30">
        <f>(Jul!E10*6)+(Aug!E10*5)+(Sep!E10*4)+(Oct!E10*3)+(Nov!E10*2)+(Dec!E10*1)</f>
        <v>1077</v>
      </c>
      <c r="G10" s="8">
        <v>16214</v>
      </c>
      <c r="H10" s="30">
        <f>Nov!H10+G10</f>
        <v>214229</v>
      </c>
      <c r="I10" s="30">
        <f t="shared" si="0"/>
        <v>18386</v>
      </c>
      <c r="J10" s="30">
        <f t="shared" si="1"/>
        <v>913319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(Jul!C11*6)+(Aug!C11*5)+(Sep!C11*4)+(Oct!C11*3)+(Nov!C11*2)+(Dec!C11*1)</f>
        <v>0</v>
      </c>
      <c r="E11" s="8"/>
      <c r="F11" s="30">
        <f>(Jul!E11*6)+(Aug!E11*5)+(Sep!E11*4)+(Oct!E11*3)+(Nov!E11*2)+(Dec!E11*1)</f>
        <v>0</v>
      </c>
      <c r="G11" s="8"/>
      <c r="H11" s="30">
        <f>Nov!H11+G11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(Jul!C12*6)+(Aug!C12*5)+(Sep!C12*4)+(Oct!C12*3)+(Nov!C12*2)+(Dec!C12*1)</f>
        <v>10726</v>
      </c>
      <c r="E12" s="8"/>
      <c r="F12" s="30">
        <f>(Jul!E12*6)+(Aug!E12*5)+(Sep!E12*4)+(Oct!E12*3)+(Nov!E12*2)+(Dec!E12*1)</f>
        <v>0</v>
      </c>
      <c r="G12" s="8"/>
      <c r="H12" s="30">
        <f>Nov!H12+G12</f>
        <v>24810</v>
      </c>
      <c r="I12" s="30">
        <f t="shared" si="0"/>
        <v>0</v>
      </c>
      <c r="J12" s="30">
        <f t="shared" si="1"/>
        <v>35536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(Jul!C13*6)+(Aug!C13*5)+(Sep!C13*4)+(Oct!C13*3)+(Nov!C13*2)+(Dec!C13*1)</f>
        <v>0</v>
      </c>
      <c r="E13" s="8"/>
      <c r="F13" s="30">
        <f>(Jul!E13*6)+(Aug!E13*5)+(Sep!E13*4)+(Oct!E13*3)+(Nov!E13*2)+(Dec!E13*1)</f>
        <v>0</v>
      </c>
      <c r="G13" s="8"/>
      <c r="H13" s="30">
        <f>Nov!H13+G13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133</v>
      </c>
      <c r="D14" s="30">
        <f>(Jul!C14*6)+(Aug!C14*5)+(Sep!C14*4)+(Oct!C14*3)+(Nov!C14*2)+(Dec!C14*1)</f>
        <v>3829</v>
      </c>
      <c r="E14" s="8"/>
      <c r="F14" s="30">
        <f>(Jul!E14*6)+(Aug!E14*5)+(Sep!E14*4)+(Oct!E14*3)+(Nov!E14*2)+(Dec!E14*1)</f>
        <v>0</v>
      </c>
      <c r="G14" s="8">
        <v>532</v>
      </c>
      <c r="H14" s="30">
        <f>Nov!H14+G14</f>
        <v>1575</v>
      </c>
      <c r="I14" s="30">
        <f t="shared" si="0"/>
        <v>665</v>
      </c>
      <c r="J14" s="30">
        <f t="shared" si="1"/>
        <v>5404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(Jul!C15*6)+(Aug!C15*5)+(Sep!C15*4)+(Oct!C15*3)+(Nov!C15*2)+(Dec!C15*1)</f>
        <v>0</v>
      </c>
      <c r="E15" s="8"/>
      <c r="F15" s="30">
        <f>(Jul!E15*6)+(Aug!E15*5)+(Sep!E15*4)+(Oct!E15*3)+(Nov!E15*2)+(Dec!E15*1)</f>
        <v>0</v>
      </c>
      <c r="G15" s="8"/>
      <c r="H15" s="30">
        <f>Nov!H15+G15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2178</v>
      </c>
      <c r="D16" s="30">
        <f>(Jul!C16*6)+(Aug!C16*5)+(Sep!C16*4)+(Oct!C16*3)+(Nov!C16*2)+(Dec!C16*1)</f>
        <v>841763</v>
      </c>
      <c r="E16" s="8"/>
      <c r="F16" s="30">
        <f>(Jul!E16*6)+(Aug!E16*5)+(Sep!E16*4)+(Oct!E16*3)+(Nov!E16*2)+(Dec!E16*1)</f>
        <v>3216</v>
      </c>
      <c r="G16" s="8">
        <v>10077</v>
      </c>
      <c r="H16" s="30">
        <f>Nov!H16+G16</f>
        <v>275328</v>
      </c>
      <c r="I16" s="30">
        <f t="shared" si="0"/>
        <v>12255</v>
      </c>
      <c r="J16" s="30">
        <f t="shared" si="1"/>
        <v>1120307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(Jul!C17*6)+(Aug!C17*5)+(Sep!C17*4)+(Oct!C17*3)+(Nov!C17*2)+(Dec!C17*1)</f>
        <v>0</v>
      </c>
      <c r="E17" s="8"/>
      <c r="F17" s="30">
        <f>(Jul!E17*6)+(Aug!E17*5)+(Sep!E17*4)+(Oct!E17*3)+(Nov!E17*2)+(Dec!E17*1)</f>
        <v>0</v>
      </c>
      <c r="G17" s="8"/>
      <c r="H17" s="30">
        <f>Nov!H17+G17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(Jul!C18*6)+(Aug!C18*5)+(Sep!C18*4)+(Oct!C18*3)+(Nov!C18*2)+(Dec!C18*1)</f>
        <v>0</v>
      </c>
      <c r="E18" s="8"/>
      <c r="F18" s="30">
        <f>(Jul!E18*6)+(Aug!E18*5)+(Sep!E18*4)+(Oct!E18*3)+(Nov!E18*2)+(Dec!E18*1)</f>
        <v>0</v>
      </c>
      <c r="G18" s="8"/>
      <c r="H18" s="30">
        <f>Nov!H18+G18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(Jul!C19*6)+(Aug!C19*5)+(Sep!C19*4)+(Oct!C19*3)+(Nov!C19*2)+(Dec!C19*1)</f>
        <v>0</v>
      </c>
      <c r="E19" s="8"/>
      <c r="F19" s="30">
        <f>(Jul!E19*6)+(Aug!E19*5)+(Sep!E19*4)+(Oct!E19*3)+(Nov!E19*2)+(Dec!E19*1)</f>
        <v>0</v>
      </c>
      <c r="G19" s="8"/>
      <c r="H19" s="30">
        <f>Nov!H19+G19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(Jul!C20*6)+(Aug!C20*5)+(Sep!C20*4)+(Oct!C20*3)+(Nov!C20*2)+(Dec!C20*1)</f>
        <v>0</v>
      </c>
      <c r="E20" s="8"/>
      <c r="F20" s="30">
        <f>(Jul!E20*6)+(Aug!E20*5)+(Sep!E20*4)+(Oct!E20*3)+(Nov!E20*2)+(Dec!E20*1)</f>
        <v>0</v>
      </c>
      <c r="G20" s="8"/>
      <c r="H20" s="30">
        <f>Nov!H20+G20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(Jul!C21*6)+(Aug!C21*5)+(Sep!C21*4)+(Oct!C21*3)+(Nov!C21*2)+(Dec!C21*1)</f>
        <v>0</v>
      </c>
      <c r="E21" s="8"/>
      <c r="F21" s="30">
        <f>(Jul!E21*6)+(Aug!E21*5)+(Sep!E21*4)+(Oct!E21*3)+(Nov!E21*2)+(Dec!E21*1)</f>
        <v>0</v>
      </c>
      <c r="G21" s="8"/>
      <c r="H21" s="30">
        <f>Nov!H21+G21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(Jul!C22*6)+(Aug!C22*5)+(Sep!C22*4)+(Oct!C22*3)+(Nov!C22*2)+(Dec!C22*1)</f>
        <v>0</v>
      </c>
      <c r="E22" s="8"/>
      <c r="F22" s="30">
        <f>(Jul!E22*6)+(Aug!E22*5)+(Sep!E22*4)+(Oct!E22*3)+(Nov!E22*2)+(Dec!E22*1)</f>
        <v>0</v>
      </c>
      <c r="G22" s="8"/>
      <c r="H22" s="30">
        <f>Nov!H22+G22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(Jul!C23*6)+(Aug!C23*5)+(Sep!C23*4)+(Oct!C23*3)+(Nov!C23*2)+(Dec!C23*1)</f>
        <v>0</v>
      </c>
      <c r="E23" s="8"/>
      <c r="F23" s="30">
        <f>(Jul!E23*6)+(Aug!E23*5)+(Sep!E23*4)+(Oct!E23*3)+(Nov!E23*2)+(Dec!E23*1)</f>
        <v>0</v>
      </c>
      <c r="G23" s="8"/>
      <c r="H23" s="30">
        <f>Nov!H23+G23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(Jul!C24*6)+(Aug!C24*5)+(Sep!C24*4)+(Oct!C24*3)+(Nov!C24*2)+(Dec!C24*1)</f>
        <v>4461</v>
      </c>
      <c r="E24" s="8"/>
      <c r="F24" s="30">
        <f>(Jul!E24*6)+(Aug!E24*5)+(Sep!E24*4)+(Oct!E24*3)+(Nov!E24*2)+(Dec!E24*1)</f>
        <v>1893</v>
      </c>
      <c r="G24" s="8"/>
      <c r="H24" s="30">
        <f>Nov!H24+G24</f>
        <v>4444</v>
      </c>
      <c r="I24" s="30">
        <f t="shared" si="0"/>
        <v>0</v>
      </c>
      <c r="J24" s="30">
        <f t="shared" si="1"/>
        <v>10798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(Jul!C25*6)+(Aug!C25*5)+(Sep!C25*4)+(Oct!C25*3)+(Nov!C25*2)+(Dec!C25*1)</f>
        <v>6670</v>
      </c>
      <c r="E25" s="8"/>
      <c r="F25" s="30">
        <f>(Jul!E25*6)+(Aug!E25*5)+(Sep!E25*4)+(Oct!E25*3)+(Nov!E25*2)+(Dec!E25*1)</f>
        <v>0</v>
      </c>
      <c r="G25" s="8"/>
      <c r="H25" s="30">
        <f>Nov!H25+G25</f>
        <v>23106</v>
      </c>
      <c r="I25" s="30">
        <f t="shared" si="0"/>
        <v>0</v>
      </c>
      <c r="J25" s="30">
        <f t="shared" si="1"/>
        <v>29776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(Jul!C26*6)+(Aug!C26*5)+(Sep!C26*4)+(Oct!C26*3)+(Nov!C26*2)+(Dec!C26*1)</f>
        <v>14919</v>
      </c>
      <c r="E26" s="8"/>
      <c r="F26" s="30">
        <f>(Jul!E26*6)+(Aug!E26*5)+(Sep!E26*4)+(Oct!E26*3)+(Nov!E26*2)+(Dec!E26*1)</f>
        <v>0</v>
      </c>
      <c r="G26" s="8"/>
      <c r="H26" s="30">
        <f>Nov!H26+G26</f>
        <v>6479</v>
      </c>
      <c r="I26" s="30">
        <f t="shared" si="0"/>
        <v>0</v>
      </c>
      <c r="J26" s="30">
        <f t="shared" si="1"/>
        <v>21398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(Jul!C27*6)+(Aug!C27*5)+(Sep!C27*4)+(Oct!C27*3)+(Nov!C27*2)+(Dec!C27*1)</f>
        <v>0</v>
      </c>
      <c r="E27" s="8"/>
      <c r="F27" s="30">
        <f>(Jul!E27*6)+(Aug!E27*5)+(Sep!E27*4)+(Oct!E27*3)+(Nov!E27*2)+(Dec!E27*1)</f>
        <v>0</v>
      </c>
      <c r="G27" s="8"/>
      <c r="H27" s="30">
        <f>Nov!H27+G27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1062</v>
      </c>
      <c r="D28" s="30">
        <f>(Jul!C28*6)+(Aug!C28*5)+(Sep!C28*4)+(Oct!C28*3)+(Nov!C28*2)+(Dec!C28*1)</f>
        <v>1062</v>
      </c>
      <c r="E28" s="8"/>
      <c r="F28" s="30">
        <f>(Jul!E28*6)+(Aug!E28*5)+(Sep!E28*4)+(Oct!E28*3)+(Nov!E28*2)+(Dec!E28*1)</f>
        <v>0</v>
      </c>
      <c r="G28" s="8">
        <v>3803</v>
      </c>
      <c r="H28" s="30">
        <f>Nov!H28+G28</f>
        <v>3803</v>
      </c>
      <c r="I28" s="30">
        <f t="shared" si="0"/>
        <v>4865</v>
      </c>
      <c r="J28" s="30">
        <f t="shared" si="1"/>
        <v>4865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(Jul!C29*6)+(Aug!C29*5)+(Sep!C29*4)+(Oct!C29*3)+(Nov!C29*2)+(Dec!C29*1)</f>
        <v>399</v>
      </c>
      <c r="E29" s="8"/>
      <c r="F29" s="30">
        <f>(Jul!E29*6)+(Aug!E29*5)+(Sep!E29*4)+(Oct!E29*3)+(Nov!E29*2)+(Dec!E29*1)</f>
        <v>0</v>
      </c>
      <c r="G29" s="8"/>
      <c r="H29" s="30">
        <f>Nov!H29+G29</f>
        <v>0</v>
      </c>
      <c r="I29" s="30">
        <f t="shared" si="0"/>
        <v>0</v>
      </c>
      <c r="J29" s="30">
        <f t="shared" si="1"/>
        <v>399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(Jul!C30*6)+(Aug!C30*5)+(Sep!C30*4)+(Oct!C30*3)+(Nov!C30*2)+(Dec!C30*1)</f>
        <v>0</v>
      </c>
      <c r="E30" s="8"/>
      <c r="F30" s="30">
        <f>(Jul!E30*6)+(Aug!E30*5)+(Sep!E30*4)+(Oct!E30*3)+(Nov!E30*2)+(Dec!E30*1)</f>
        <v>0</v>
      </c>
      <c r="G30" s="8"/>
      <c r="H30" s="30">
        <f>Nov!H30+G30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(Jul!C31*6)+(Aug!C31*5)+(Sep!C31*4)+(Oct!C31*3)+(Nov!C31*2)+(Dec!C31*1)</f>
        <v>133425</v>
      </c>
      <c r="E31" s="8"/>
      <c r="F31" s="30">
        <f>(Jul!E31*6)+(Aug!E31*5)+(Sep!E31*4)+(Oct!E31*3)+(Nov!E31*2)+(Dec!E31*1)</f>
        <v>0</v>
      </c>
      <c r="G31" s="8"/>
      <c r="H31" s="30">
        <f>Nov!H31+G31</f>
        <v>3564</v>
      </c>
      <c r="I31" s="30">
        <f t="shared" si="0"/>
        <v>0</v>
      </c>
      <c r="J31" s="30">
        <f t="shared" si="1"/>
        <v>136989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(Jul!C32*6)+(Aug!C32*5)+(Sep!C32*4)+(Oct!C32*3)+(Nov!C32*2)+(Dec!C32*1)</f>
        <v>0</v>
      </c>
      <c r="E32" s="8"/>
      <c r="F32" s="30">
        <f>(Jul!E32*6)+(Aug!E32*5)+(Sep!E32*4)+(Oct!E32*3)+(Nov!E32*2)+(Dec!E32*1)</f>
        <v>0</v>
      </c>
      <c r="G32" s="8"/>
      <c r="H32" s="30">
        <f>Nov!H32+G32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919</v>
      </c>
      <c r="D33" s="30">
        <f>(Jul!C33*6)+(Aug!C33*5)+(Sep!C33*4)+(Oct!C33*3)+(Nov!C33*2)+(Dec!C33*1)</f>
        <v>99360</v>
      </c>
      <c r="E33" s="8"/>
      <c r="F33" s="30">
        <f>(Jul!E33*6)+(Aug!E33*5)+(Sep!E33*4)+(Oct!E33*3)+(Nov!E33*2)+(Dec!E33*1)</f>
        <v>0</v>
      </c>
      <c r="G33" s="8">
        <v>4779</v>
      </c>
      <c r="H33" s="30">
        <f>Nov!H33+G33</f>
        <v>78942</v>
      </c>
      <c r="I33" s="30">
        <f t="shared" si="0"/>
        <v>5698</v>
      </c>
      <c r="J33" s="30">
        <f t="shared" si="1"/>
        <v>178302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(Jul!C34*6)+(Aug!C34*5)+(Sep!C34*4)+(Oct!C34*3)+(Nov!C34*2)+(Dec!C34*1)</f>
        <v>0</v>
      </c>
      <c r="E34" s="8"/>
      <c r="F34" s="30">
        <f>(Jul!E34*6)+(Aug!E34*5)+(Sep!E34*4)+(Oct!E34*3)+(Nov!E34*2)+(Dec!E34*1)</f>
        <v>0</v>
      </c>
      <c r="G34" s="8"/>
      <c r="H34" s="30">
        <f>Nov!H34+G34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(Jul!C35*6)+(Aug!C35*5)+(Sep!C35*4)+(Oct!C35*3)+(Nov!C35*2)+(Dec!C35*1)</f>
        <v>2508</v>
      </c>
      <c r="E35" s="8"/>
      <c r="F35" s="30">
        <f>(Jul!E35*6)+(Aug!E35*5)+(Sep!E35*4)+(Oct!E35*3)+(Nov!E35*2)+(Dec!E35*1)</f>
        <v>0</v>
      </c>
      <c r="G35" s="8"/>
      <c r="H35" s="30">
        <f>Nov!H35+G35</f>
        <v>3344</v>
      </c>
      <c r="I35" s="30">
        <f t="shared" si="0"/>
        <v>0</v>
      </c>
      <c r="J35" s="30">
        <f t="shared" si="1"/>
        <v>5852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(Jul!C36*6)+(Aug!C36*5)+(Sep!C36*4)+(Oct!C36*3)+(Nov!C36*2)+(Dec!C36*1)</f>
        <v>0</v>
      </c>
      <c r="E36" s="8"/>
      <c r="F36" s="30">
        <f>(Jul!E36*6)+(Aug!E36*5)+(Sep!E36*4)+(Oct!E36*3)+(Nov!E36*2)+(Dec!E36*1)</f>
        <v>0</v>
      </c>
      <c r="G36" s="8"/>
      <c r="H36" s="30">
        <f>Nov!H36+G36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(Jul!C37*6)+(Aug!C37*5)+(Sep!C37*4)+(Oct!C37*3)+(Nov!C37*2)+(Dec!C37*1)</f>
        <v>13416</v>
      </c>
      <c r="E37" s="8"/>
      <c r="F37" s="30">
        <f>(Jul!E37*6)+(Aug!E37*5)+(Sep!E37*4)+(Oct!E37*3)+(Nov!E37*2)+(Dec!E37*1)</f>
        <v>6432</v>
      </c>
      <c r="G37" s="8"/>
      <c r="H37" s="30">
        <f>Nov!H37+G37</f>
        <v>16481</v>
      </c>
      <c r="I37" s="30">
        <f t="shared" si="0"/>
        <v>0</v>
      </c>
      <c r="J37" s="30">
        <f t="shared" si="1"/>
        <v>36329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(Jul!C38*6)+(Aug!C38*5)+(Sep!C38*4)+(Oct!C38*3)+(Nov!C38*2)+(Dec!C38*1)</f>
        <v>0</v>
      </c>
      <c r="E38" s="8"/>
      <c r="F38" s="30">
        <f>(Jul!E38*6)+(Aug!E38*5)+(Sep!E38*4)+(Oct!E38*3)+(Nov!E38*2)+(Dec!E38*1)</f>
        <v>0</v>
      </c>
      <c r="G38" s="8"/>
      <c r="H38" s="30">
        <f>Nov!H38+G38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1338</v>
      </c>
      <c r="D39" s="30">
        <f>(Jul!C39*6)+(Aug!C39*5)+(Sep!C39*4)+(Oct!C39*3)+(Nov!C39*2)+(Dec!C39*1)</f>
        <v>188427</v>
      </c>
      <c r="E39" s="8"/>
      <c r="F39" s="30">
        <f>(Jul!E39*6)+(Aug!E39*5)+(Sep!E39*4)+(Oct!E39*3)+(Nov!E39*2)+(Dec!E39*1)</f>
        <v>0</v>
      </c>
      <c r="G39" s="8">
        <v>18685</v>
      </c>
      <c r="H39" s="30">
        <f>Nov!H39+G39</f>
        <v>95840</v>
      </c>
      <c r="I39" s="30">
        <f t="shared" si="0"/>
        <v>20023</v>
      </c>
      <c r="J39" s="30">
        <f t="shared" si="1"/>
        <v>284267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(Jul!C40*6)+(Aug!C40*5)+(Sep!C40*4)+(Oct!C40*3)+(Nov!C40*2)+(Dec!C40*1)</f>
        <v>0</v>
      </c>
      <c r="E40" s="8"/>
      <c r="F40" s="30">
        <f>(Jul!E40*6)+(Aug!E40*5)+(Sep!E40*4)+(Oct!E40*3)+(Nov!E40*2)+(Dec!E40*1)</f>
        <v>0</v>
      </c>
      <c r="G40" s="8"/>
      <c r="H40" s="30">
        <f>Nov!H40+G40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(Jul!C41*6)+(Aug!C41*5)+(Sep!C41*4)+(Oct!C41*3)+(Nov!C41*2)+(Dec!C41*1)</f>
        <v>9306</v>
      </c>
      <c r="E41" s="8"/>
      <c r="F41" s="30">
        <f>(Jul!E41*6)+(Aug!E41*5)+(Sep!E41*4)+(Oct!E41*3)+(Nov!E41*2)+(Dec!E41*1)</f>
        <v>0</v>
      </c>
      <c r="G41" s="8"/>
      <c r="H41" s="30">
        <f>Nov!H41+G41</f>
        <v>4066</v>
      </c>
      <c r="I41" s="30">
        <f t="shared" si="0"/>
        <v>0</v>
      </c>
      <c r="J41" s="30">
        <f t="shared" si="1"/>
        <v>13372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1556</v>
      </c>
      <c r="D42" s="30">
        <f>(Jul!C42*6)+(Aug!C42*5)+(Sep!C42*4)+(Oct!C42*3)+(Nov!C42*2)+(Dec!C42*1)</f>
        <v>67043</v>
      </c>
      <c r="E42" s="8"/>
      <c r="F42" s="30">
        <f>(Jul!E42*6)+(Aug!E42*5)+(Sep!E42*4)+(Oct!E42*3)+(Nov!E42*2)+(Dec!E42*1)</f>
        <v>0</v>
      </c>
      <c r="G42" s="8"/>
      <c r="H42" s="30">
        <f>Nov!H42+G42</f>
        <v>43670</v>
      </c>
      <c r="I42" s="30">
        <f t="shared" si="0"/>
        <v>1556</v>
      </c>
      <c r="J42" s="30">
        <f t="shared" si="1"/>
        <v>110713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(Jul!C43*6)+(Aug!C43*5)+(Sep!C43*4)+(Oct!C43*3)+(Nov!C43*2)+(Dec!C43*1)</f>
        <v>54807</v>
      </c>
      <c r="E43" s="8"/>
      <c r="F43" s="30">
        <f>(Jul!E43*6)+(Aug!E43*5)+(Sep!E43*4)+(Oct!E43*3)+(Nov!E43*2)+(Dec!E43*1)</f>
        <v>0</v>
      </c>
      <c r="G43" s="8"/>
      <c r="H43" s="30">
        <f>Nov!H43+G43</f>
        <v>15195</v>
      </c>
      <c r="I43" s="30">
        <f t="shared" si="0"/>
        <v>0</v>
      </c>
      <c r="J43" s="30">
        <f t="shared" si="1"/>
        <v>70002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(Jul!C44*6)+(Aug!C44*5)+(Sep!C44*4)+(Oct!C44*3)+(Nov!C44*2)+(Dec!C44*1)</f>
        <v>32777</v>
      </c>
      <c r="E44" s="8"/>
      <c r="F44" s="30">
        <f>(Jul!E44*6)+(Aug!E44*5)+(Sep!E44*4)+(Oct!E44*3)+(Nov!E44*2)+(Dec!E44*1)</f>
        <v>0</v>
      </c>
      <c r="G44" s="8"/>
      <c r="H44" s="30">
        <f>Nov!H44+G44</f>
        <v>15940</v>
      </c>
      <c r="I44" s="30">
        <f t="shared" si="0"/>
        <v>0</v>
      </c>
      <c r="J44" s="30">
        <f t="shared" si="1"/>
        <v>48717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(Jul!C45*6)+(Aug!C45*5)+(Sep!C45*4)+(Oct!C45*3)+(Nov!C45*2)+(Dec!C45*1)</f>
        <v>0</v>
      </c>
      <c r="E45" s="8"/>
      <c r="F45" s="30">
        <f>(Jul!E45*6)+(Aug!E45*5)+(Sep!E45*4)+(Oct!E45*3)+(Nov!E45*2)+(Dec!E45*1)</f>
        <v>0</v>
      </c>
      <c r="G45" s="8"/>
      <c r="H45" s="30">
        <f>Nov!H45+G45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(Jul!C46*6)+(Aug!C46*5)+(Sep!C46*4)+(Oct!C46*3)+(Nov!C46*2)+(Dec!C46*1)</f>
        <v>0</v>
      </c>
      <c r="E46" s="8"/>
      <c r="F46" s="30">
        <f>(Jul!E46*6)+(Aug!E46*5)+(Sep!E46*4)+(Oct!E46*3)+(Nov!E46*2)+(Dec!E46*1)</f>
        <v>0</v>
      </c>
      <c r="G46" s="8"/>
      <c r="H46" s="30">
        <f>Nov!H46+G46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(Jul!C47*6)+(Aug!C47*5)+(Sep!C47*4)+(Oct!C47*3)+(Nov!C47*2)+(Dec!C47*1)</f>
        <v>220983</v>
      </c>
      <c r="E47" s="8"/>
      <c r="F47" s="30">
        <f>(Jul!E47*6)+(Aug!E47*5)+(Sep!E47*4)+(Oct!E47*3)+(Nov!E47*2)+(Dec!E47*1)</f>
        <v>0</v>
      </c>
      <c r="G47" s="8"/>
      <c r="H47" s="30">
        <f>Nov!H47+G47</f>
        <v>31478</v>
      </c>
      <c r="I47" s="30">
        <f t="shared" si="0"/>
        <v>0</v>
      </c>
      <c r="J47" s="30">
        <f t="shared" si="1"/>
        <v>252461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133</v>
      </c>
      <c r="D48" s="30">
        <f>(Jul!C48*6)+(Aug!C48*5)+(Sep!C48*4)+(Oct!C48*3)+(Nov!C48*2)+(Dec!C48*1)</f>
        <v>51085</v>
      </c>
      <c r="E48" s="8"/>
      <c r="F48" s="30">
        <f>(Jul!E48*6)+(Aug!E48*5)+(Sep!E48*4)+(Oct!E48*3)+(Nov!E48*2)+(Dec!E48*1)</f>
        <v>0</v>
      </c>
      <c r="G48" s="8">
        <v>399</v>
      </c>
      <c r="H48" s="30">
        <f>Nov!H48+G48</f>
        <v>64034</v>
      </c>
      <c r="I48" s="30">
        <f t="shared" si="0"/>
        <v>532</v>
      </c>
      <c r="J48" s="30">
        <f t="shared" si="1"/>
        <v>115119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(Jul!C49*6)+(Aug!C49*5)+(Sep!C49*4)+(Oct!C49*3)+(Nov!C49*2)+(Dec!C49*1)</f>
        <v>42780</v>
      </c>
      <c r="E49" s="8"/>
      <c r="F49" s="30">
        <f>(Jul!E49*6)+(Aug!E49*5)+(Sep!E49*4)+(Oct!E49*3)+(Nov!E49*2)+(Dec!E49*1)</f>
        <v>0</v>
      </c>
      <c r="G49" s="8"/>
      <c r="H49" s="30">
        <f>Nov!H49+G49</f>
        <v>15650</v>
      </c>
      <c r="I49" s="30">
        <f t="shared" si="0"/>
        <v>0</v>
      </c>
      <c r="J49" s="30">
        <f t="shared" si="1"/>
        <v>58430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(Jul!C50*6)+(Aug!C50*5)+(Sep!C50*4)+(Oct!C50*3)+(Nov!C50*2)+(Dec!C50*1)</f>
        <v>0</v>
      </c>
      <c r="E50" s="8"/>
      <c r="F50" s="30">
        <f>(Jul!E50*6)+(Aug!E50*5)+(Sep!E50*4)+(Oct!E50*3)+(Nov!E50*2)+(Dec!E50*1)</f>
        <v>0</v>
      </c>
      <c r="G50" s="8"/>
      <c r="H50" s="30">
        <f>Nov!H50+G50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(Jul!C51*6)+(Aug!C51*5)+(Sep!C51*4)+(Oct!C51*3)+(Nov!C51*2)+(Dec!C51*1)</f>
        <v>30446</v>
      </c>
      <c r="E51" s="8"/>
      <c r="F51" s="30">
        <f>(Jul!E51*6)+(Aug!E51*5)+(Sep!E51*4)+(Oct!E51*3)+(Nov!E51*2)+(Dec!E51*1)</f>
        <v>0</v>
      </c>
      <c r="G51" s="8"/>
      <c r="H51" s="30">
        <f>Nov!H51+G51</f>
        <v>10883</v>
      </c>
      <c r="I51" s="30">
        <f t="shared" si="0"/>
        <v>0</v>
      </c>
      <c r="J51" s="30">
        <f t="shared" si="1"/>
        <v>41329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(Jul!C52*6)+(Aug!C52*5)+(Sep!C52*4)+(Oct!C52*3)+(Nov!C52*2)+(Dec!C52*1)</f>
        <v>0</v>
      </c>
      <c r="E52" s="8"/>
      <c r="F52" s="30">
        <f>(Jul!E52*6)+(Aug!E52*5)+(Sep!E52*4)+(Oct!E52*3)+(Nov!E52*2)+(Dec!E52*1)</f>
        <v>0</v>
      </c>
      <c r="G52" s="8"/>
      <c r="H52" s="30">
        <f>Nov!H52+G52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(Jul!C53*6)+(Aug!C53*5)+(Sep!C53*4)+(Oct!C53*3)+(Nov!C53*2)+(Dec!C53*1)</f>
        <v>0</v>
      </c>
      <c r="E53" s="8"/>
      <c r="F53" s="30">
        <f>(Jul!E53*6)+(Aug!E53*5)+(Sep!E53*4)+(Oct!E53*3)+(Nov!E53*2)+(Dec!E53*1)</f>
        <v>0</v>
      </c>
      <c r="G53" s="8"/>
      <c r="H53" s="30">
        <f>Nov!H53+G53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(Jul!C54*6)+(Aug!C54*5)+(Sep!C54*4)+(Oct!C54*3)+(Nov!C54*2)+(Dec!C54*1)</f>
        <v>17956</v>
      </c>
      <c r="E54" s="8"/>
      <c r="F54" s="30">
        <f>(Jul!E54*6)+(Aug!E54*5)+(Sep!E54*4)+(Oct!E54*3)+(Nov!E54*2)+(Dec!E54*1)</f>
        <v>0</v>
      </c>
      <c r="G54" s="8"/>
      <c r="H54" s="30">
        <f>Nov!H54+G54</f>
        <v>7082</v>
      </c>
      <c r="I54" s="30">
        <f t="shared" si="0"/>
        <v>0</v>
      </c>
      <c r="J54" s="30">
        <f t="shared" si="1"/>
        <v>25038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(Jul!C55*6)+(Aug!C55*5)+(Sep!C55*4)+(Oct!C55*3)+(Nov!C55*2)+(Dec!C55*1)</f>
        <v>43398</v>
      </c>
      <c r="E55" s="8"/>
      <c r="F55" s="30">
        <f>(Jul!E55*6)+(Aug!E55*5)+(Sep!E55*4)+(Oct!E55*3)+(Nov!E55*2)+(Dec!E55*1)</f>
        <v>0</v>
      </c>
      <c r="G55" s="8"/>
      <c r="H55" s="30">
        <f>Nov!H55+G55</f>
        <v>14828</v>
      </c>
      <c r="I55" s="30">
        <f t="shared" si="0"/>
        <v>0</v>
      </c>
      <c r="J55" s="30">
        <f t="shared" si="1"/>
        <v>58226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(Jul!C56*6)+(Aug!C56*5)+(Sep!C56*4)+(Oct!C56*3)+(Nov!C56*2)+(Dec!C56*1)</f>
        <v>0</v>
      </c>
      <c r="E56" s="8"/>
      <c r="F56" s="30">
        <f>(Jul!E56*6)+(Aug!E56*5)+(Sep!E56*4)+(Oct!E56*3)+(Nov!E56*2)+(Dec!E56*1)</f>
        <v>0</v>
      </c>
      <c r="G56" s="8"/>
      <c r="H56" s="30">
        <f>Nov!H56+G56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(Jul!C57*6)+(Aug!C57*5)+(Sep!C57*4)+(Oct!C57*3)+(Nov!C57*2)+(Dec!C57*1)</f>
        <v>7185</v>
      </c>
      <c r="E57" s="8"/>
      <c r="F57" s="30">
        <f>(Jul!E57*6)+(Aug!E57*5)+(Sep!E57*4)+(Oct!E57*3)+(Nov!E57*2)+(Dec!E57*1)</f>
        <v>0</v>
      </c>
      <c r="G57" s="8"/>
      <c r="H57" s="30">
        <f>Nov!H57+G57</f>
        <v>4313</v>
      </c>
      <c r="I57" s="30">
        <f t="shared" si="0"/>
        <v>0</v>
      </c>
      <c r="J57" s="30">
        <f t="shared" si="1"/>
        <v>11498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(Jul!C58*6)+(Aug!C58*5)+(Sep!C58*4)+(Oct!C58*3)+(Nov!C58*2)+(Dec!C58*1)</f>
        <v>4140</v>
      </c>
      <c r="E58" s="8"/>
      <c r="F58" s="30">
        <f>(Jul!E58*6)+(Aug!E58*5)+(Sep!E58*4)+(Oct!E58*3)+(Nov!E58*2)+(Dec!E58*1)</f>
        <v>0</v>
      </c>
      <c r="G58" s="8"/>
      <c r="H58" s="30">
        <f>Nov!H58+G58</f>
        <v>324</v>
      </c>
      <c r="I58" s="30">
        <f t="shared" si="0"/>
        <v>0</v>
      </c>
      <c r="J58" s="30">
        <f t="shared" si="1"/>
        <v>4464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(Jul!C59*6)+(Aug!C59*5)+(Sep!C59*4)+(Oct!C59*3)+(Nov!C59*2)+(Dec!C59*1)</f>
        <v>0</v>
      </c>
      <c r="E59" s="8"/>
      <c r="F59" s="30">
        <f>(Jul!E59*6)+(Aug!E59*5)+(Sep!E59*4)+(Oct!E59*3)+(Nov!E59*2)+(Dec!E59*1)</f>
        <v>0</v>
      </c>
      <c r="G59" s="8"/>
      <c r="H59" s="30">
        <f>Nov!H59+G59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1654</v>
      </c>
      <c r="D60" s="30">
        <f>(Jul!C60*6)+(Aug!C60*5)+(Sep!C60*4)+(Oct!C60*3)+(Nov!C60*2)+(Dec!C60*1)</f>
        <v>168882</v>
      </c>
      <c r="E60" s="8"/>
      <c r="F60" s="30">
        <f>(Jul!E60*6)+(Aug!E60*5)+(Sep!E60*4)+(Oct!E60*3)+(Nov!E60*2)+(Dec!E60*1)</f>
        <v>6432</v>
      </c>
      <c r="G60" s="8">
        <v>10040</v>
      </c>
      <c r="H60" s="30">
        <f>Nov!H60+G60</f>
        <v>92842</v>
      </c>
      <c r="I60" s="30">
        <f t="shared" si="0"/>
        <v>11694</v>
      </c>
      <c r="J60" s="30">
        <f t="shared" si="1"/>
        <v>268156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(Jul!C61*6)+(Aug!C61*5)+(Sep!C61*4)+(Oct!C61*3)+(Nov!C61*2)+(Dec!C61*1)</f>
        <v>15715</v>
      </c>
      <c r="E61" s="8"/>
      <c r="F61" s="30">
        <f>(Jul!E61*6)+(Aug!E61*5)+(Sep!E61*4)+(Oct!E61*3)+(Nov!E61*2)+(Dec!E61*1)</f>
        <v>0</v>
      </c>
      <c r="G61" s="8"/>
      <c r="H61" s="30">
        <f>Nov!H61+G61</f>
        <v>17591</v>
      </c>
      <c r="I61" s="30">
        <f t="shared" si="0"/>
        <v>0</v>
      </c>
      <c r="J61" s="30">
        <f t="shared" si="1"/>
        <v>33306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(Jul!C62*6)+(Aug!C62*5)+(Sep!C62*4)+(Oct!C62*3)+(Nov!C62*2)+(Dec!C62*1)</f>
        <v>0</v>
      </c>
      <c r="E62" s="8"/>
      <c r="F62" s="30">
        <f>(Jul!E62*6)+(Aug!E62*5)+(Sep!E62*4)+(Oct!E62*3)+(Nov!E62*2)+(Dec!E62*1)</f>
        <v>0</v>
      </c>
      <c r="G62" s="8"/>
      <c r="H62" s="30">
        <f>Nov!H62+G62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(Jul!C63*6)+(Aug!C63*5)+(Sep!C63*4)+(Oct!C63*3)+(Nov!C63*2)+(Dec!C63*1)</f>
        <v>95357</v>
      </c>
      <c r="E63" s="8"/>
      <c r="F63" s="30">
        <f>(Jul!E63*6)+(Aug!E63*5)+(Sep!E63*4)+(Oct!E63*3)+(Nov!E63*2)+(Dec!E63*1)</f>
        <v>0</v>
      </c>
      <c r="G63" s="8"/>
      <c r="H63" s="30">
        <f>Nov!H63+G63</f>
        <v>76379</v>
      </c>
      <c r="I63" s="30">
        <f t="shared" si="0"/>
        <v>0</v>
      </c>
      <c r="J63" s="30">
        <f t="shared" si="1"/>
        <v>171736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(Jul!C64*6)+(Aug!C64*5)+(Sep!C64*4)+(Oct!C64*3)+(Nov!C64*2)+(Dec!C64*1)</f>
        <v>0</v>
      </c>
      <c r="E64" s="8"/>
      <c r="F64" s="30">
        <f>(Jul!E64*6)+(Aug!E64*5)+(Sep!E64*4)+(Oct!E64*3)+(Nov!E64*2)+(Dec!E64*1)</f>
        <v>0</v>
      </c>
      <c r="G64" s="8"/>
      <c r="H64" s="30">
        <f>Nov!H64+G64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(Jul!C65*6)+(Aug!C65*5)+(Sep!C65*4)+(Oct!C65*3)+(Nov!C65*2)+(Dec!C65*1)</f>
        <v>0</v>
      </c>
      <c r="E65" s="8"/>
      <c r="F65" s="30">
        <f>(Jul!E65*6)+(Aug!E65*5)+(Sep!E65*4)+(Oct!E65*3)+(Nov!E65*2)+(Dec!E65*1)</f>
        <v>0</v>
      </c>
      <c r="G65" s="8"/>
      <c r="H65" s="30">
        <f>Nov!H65+G65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(Jul!C66*6)+(Aug!C66*5)+(Sep!C66*4)+(Oct!C66*3)+(Nov!C66*2)+(Dec!C66*1)</f>
        <v>8915</v>
      </c>
      <c r="E66" s="8"/>
      <c r="F66" s="30">
        <f>(Jul!E66*6)+(Aug!E66*5)+(Sep!E66*4)+(Oct!E66*3)+(Nov!E66*2)+(Dec!E66*1)</f>
        <v>0</v>
      </c>
      <c r="G66" s="8"/>
      <c r="H66" s="30">
        <f>Nov!H66+G66</f>
        <v>2655</v>
      </c>
      <c r="I66" s="30">
        <f t="shared" si="2"/>
        <v>0</v>
      </c>
      <c r="J66" s="30">
        <f t="shared" si="3"/>
        <v>11570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(Jul!C67*6)+(Aug!C67*5)+(Sep!C67*4)+(Oct!C67*3)+(Nov!C67*2)+(Dec!C67*1)</f>
        <v>0</v>
      </c>
      <c r="E67" s="8"/>
      <c r="F67" s="30">
        <f>(Jul!E67*6)+(Aug!E67*5)+(Sep!E67*4)+(Oct!E67*3)+(Nov!E67*2)+(Dec!E67*1)</f>
        <v>0</v>
      </c>
      <c r="G67" s="8"/>
      <c r="H67" s="30">
        <f>Nov!H67+G67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(Jul!C68*6)+(Aug!C68*5)+(Sep!C68*4)+(Oct!C68*3)+(Nov!C68*2)+(Dec!C68*1)</f>
        <v>0</v>
      </c>
      <c r="E68" s="8"/>
      <c r="F68" s="30">
        <f>(Jul!E68*6)+(Aug!E68*5)+(Sep!E68*4)+(Oct!E68*3)+(Nov!E68*2)+(Dec!E68*1)</f>
        <v>0</v>
      </c>
      <c r="G68" s="8"/>
      <c r="H68" s="30">
        <f>Nov!H68+G68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(Jul!C69*6)+(Aug!C69*5)+(Sep!C69*4)+(Oct!C69*3)+(Nov!C69*2)+(Dec!C69*1)</f>
        <v>0</v>
      </c>
      <c r="E69" s="8"/>
      <c r="F69" s="30">
        <f>(Jul!E69*6)+(Aug!E69*5)+(Sep!E69*4)+(Oct!E69*3)+(Nov!E69*2)+(Dec!E69*1)</f>
        <v>0</v>
      </c>
      <c r="G69" s="8"/>
      <c r="H69" s="30">
        <f>Nov!H69+G69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(Jul!C70*6)+(Aug!C70*5)+(Sep!C70*4)+(Oct!C70*3)+(Nov!C70*2)+(Dec!C70*1)</f>
        <v>0</v>
      </c>
      <c r="E70" s="8"/>
      <c r="F70" s="30">
        <f>(Jul!E70*6)+(Aug!E70*5)+(Sep!E70*4)+(Oct!E70*3)+(Nov!E70*2)+(Dec!E70*1)</f>
        <v>0</v>
      </c>
      <c r="G70" s="8"/>
      <c r="H70" s="30">
        <f>Nov!H70+G70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(Jul!C71*6)+(Aug!C71*5)+(Sep!C71*4)+(Oct!C71*3)+(Nov!C71*2)+(Dec!C71*1)</f>
        <v>116038</v>
      </c>
      <c r="E71" s="8"/>
      <c r="F71" s="30">
        <f>(Jul!E71*6)+(Aug!E71*5)+(Sep!E71*4)+(Oct!E71*3)+(Nov!E71*2)+(Dec!E71*1)</f>
        <v>0</v>
      </c>
      <c r="G71" s="8"/>
      <c r="H71" s="30">
        <f>Nov!H71+G71</f>
        <v>23326</v>
      </c>
      <c r="I71" s="30">
        <f t="shared" si="2"/>
        <v>0</v>
      </c>
      <c r="J71" s="30">
        <f t="shared" si="3"/>
        <v>139364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6381</v>
      </c>
      <c r="D72" s="31">
        <f t="shared" si="4"/>
        <v>2154690</v>
      </c>
      <c r="E72" s="31">
        <f t="shared" si="4"/>
        <v>0</v>
      </c>
      <c r="F72" s="31">
        <f t="shared" si="4"/>
        <v>6186</v>
      </c>
      <c r="G72" s="31">
        <f t="shared" si="4"/>
        <v>35461</v>
      </c>
      <c r="H72" s="31">
        <f t="shared" si="4"/>
        <v>645039</v>
      </c>
      <c r="I72" s="31">
        <f t="shared" si="4"/>
        <v>41842</v>
      </c>
      <c r="J72" s="31">
        <f t="shared" si="4"/>
        <v>2805915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5600</v>
      </c>
      <c r="D73" s="31">
        <f t="shared" si="5"/>
        <v>1290524</v>
      </c>
      <c r="E73" s="31">
        <f t="shared" si="5"/>
        <v>0</v>
      </c>
      <c r="F73" s="31">
        <f t="shared" si="5"/>
        <v>12864</v>
      </c>
      <c r="G73" s="31">
        <f t="shared" si="5"/>
        <v>33903</v>
      </c>
      <c r="H73" s="31">
        <f t="shared" si="5"/>
        <v>634863</v>
      </c>
      <c r="I73" s="31">
        <f t="shared" si="5"/>
        <v>39503</v>
      </c>
      <c r="J73" s="31">
        <f t="shared" si="5"/>
        <v>1938251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11981</v>
      </c>
      <c r="D74" s="31">
        <f t="shared" ref="D74:J74" si="6">SUM(D72:D73)</f>
        <v>3445214</v>
      </c>
      <c r="E74" s="31">
        <f t="shared" si="6"/>
        <v>0</v>
      </c>
      <c r="F74" s="31">
        <f t="shared" si="6"/>
        <v>19050</v>
      </c>
      <c r="G74" s="31">
        <f t="shared" si="6"/>
        <v>69364</v>
      </c>
      <c r="H74" s="31">
        <f t="shared" si="6"/>
        <v>1279902</v>
      </c>
      <c r="I74" s="31">
        <f t="shared" si="6"/>
        <v>81345</v>
      </c>
      <c r="J74" s="31">
        <f t="shared" si="6"/>
        <v>4744166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H16" sqref="H16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133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4" t="s">
        <v>11</v>
      </c>
      <c r="E4" s="4" t="s">
        <v>96</v>
      </c>
      <c r="F4" s="34" t="s">
        <v>14</v>
      </c>
      <c r="G4" s="4" t="s">
        <v>97</v>
      </c>
      <c r="H4" s="34" t="s">
        <v>88</v>
      </c>
      <c r="I4" s="34" t="s">
        <v>98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(Jul!C5*7)+(Aug!C5*6)+(Sep!C5*5)+(Oct!C5*4)+(Nov!C5*3)+(Dec!C5*2)+(Jan!C5*1)</f>
        <v>28044</v>
      </c>
      <c r="E5" s="8"/>
      <c r="F5" s="30">
        <f>(Jul!E5*7)+(Aug!E5*6)+(Sep!E5*5)+(Oct!E5*4)+(Nov!E5*3)+(Dec!E5*2)+(Jan!E5*1)</f>
        <v>0</v>
      </c>
      <c r="G5" s="8"/>
      <c r="H5" s="30">
        <f>Dec!H5+G5</f>
        <v>10043</v>
      </c>
      <c r="I5" s="30">
        <f t="shared" ref="I5:I63" si="0">C5+E5+G5</f>
        <v>0</v>
      </c>
      <c r="J5" s="30">
        <f t="shared" ref="J5:J63" si="1">D5+F5+H5</f>
        <v>38087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(Jul!C6*7)+(Aug!C6*6)+(Sep!C6*5)+(Oct!C6*4)+(Nov!C6*3)+(Dec!C6*2)+(Jan!C6*1)</f>
        <v>603609</v>
      </c>
      <c r="E6" s="8"/>
      <c r="F6" s="30">
        <f>(Jul!E6*7)+(Aug!E6*6)+(Sep!E6*5)+(Oct!E6*4)+(Nov!E6*3)+(Dec!E6*2)+(Jan!E6*1)</f>
        <v>0</v>
      </c>
      <c r="G6" s="8"/>
      <c r="H6" s="30">
        <f>Dec!H6+G6</f>
        <v>21208</v>
      </c>
      <c r="I6" s="30">
        <f t="shared" si="0"/>
        <v>0</v>
      </c>
      <c r="J6" s="30">
        <f t="shared" si="1"/>
        <v>624817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(Jul!C7*7)+(Aug!C7*6)+(Sep!C7*5)+(Oct!C7*4)+(Nov!C7*3)+(Dec!C7*2)+(Jan!C7*1)</f>
        <v>0</v>
      </c>
      <c r="E7" s="8"/>
      <c r="F7" s="30">
        <f>(Jul!E7*7)+(Aug!E7*6)+(Sep!E7*5)+(Oct!E7*4)+(Nov!E7*3)+(Dec!E7*2)+(Jan!E7*1)</f>
        <v>0</v>
      </c>
      <c r="G7" s="8"/>
      <c r="H7" s="30">
        <f>Dec!H7+G7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(Jul!C8*7)+(Aug!C8*6)+(Sep!C8*5)+(Oct!C8*4)+(Nov!C8*3)+(Dec!C8*2)+(Jan!C8*1)</f>
        <v>0</v>
      </c>
      <c r="E8" s="8"/>
      <c r="F8" s="30">
        <f>(Jul!E8*7)+(Aug!E8*6)+(Sep!E8*5)+(Oct!E8*4)+(Nov!E8*3)+(Dec!E8*2)+(Jan!E8*1)</f>
        <v>0</v>
      </c>
      <c r="G8" s="8"/>
      <c r="H8" s="30">
        <f>Dec!H8+G8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(Jul!C9*7)+(Aug!C9*6)+(Sep!C9*5)+(Oct!C9*4)+(Nov!C9*3)+(Dec!C9*2)+(Jan!C9*1)</f>
        <v>16018</v>
      </c>
      <c r="E9" s="8"/>
      <c r="F9" s="30">
        <f>(Jul!E9*7)+(Aug!E9*6)+(Sep!E9*5)+(Oct!E9*4)+(Nov!E9*3)+(Dec!E9*2)+(Jan!E9*1)</f>
        <v>0</v>
      </c>
      <c r="G9" s="8"/>
      <c r="H9" s="30">
        <f>Dec!H9+G9</f>
        <v>56450</v>
      </c>
      <c r="I9" s="30">
        <f t="shared" si="0"/>
        <v>0</v>
      </c>
      <c r="J9" s="30">
        <f t="shared" si="1"/>
        <v>72468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1328</v>
      </c>
      <c r="D10" s="30">
        <f>(Jul!C10*7)+(Aug!C10*6)+(Sep!C10*5)+(Oct!C10*4)+(Nov!C10*3)+(Dec!C10*2)+(Jan!C10*1)</f>
        <v>1026387</v>
      </c>
      <c r="E10" s="8">
        <v>221</v>
      </c>
      <c r="F10" s="30">
        <f>(Jul!E10*7)+(Aug!E10*6)+(Sep!E10*5)+(Oct!E10*4)+(Nov!E10*3)+(Dec!E10*2)+(Jan!E10*1)</f>
        <v>1657</v>
      </c>
      <c r="G10" s="8">
        <v>5434</v>
      </c>
      <c r="H10" s="30">
        <f>Dec!H10+G10</f>
        <v>219663</v>
      </c>
      <c r="I10" s="30">
        <f t="shared" si="0"/>
        <v>6983</v>
      </c>
      <c r="J10" s="30">
        <f t="shared" si="1"/>
        <v>1247707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(Jul!C11*7)+(Aug!C11*6)+(Sep!C11*5)+(Oct!C11*4)+(Nov!C11*3)+(Dec!C11*2)+(Jan!C11*1)</f>
        <v>0</v>
      </c>
      <c r="E11" s="8"/>
      <c r="F11" s="30">
        <f>(Jul!E11*7)+(Aug!E11*6)+(Sep!E11*5)+(Oct!E11*4)+(Nov!E11*3)+(Dec!E11*2)+(Jan!E11*1)</f>
        <v>0</v>
      </c>
      <c r="G11" s="8"/>
      <c r="H11" s="30">
        <f>Dec!H11+G11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(Jul!C12*7)+(Aug!C12*6)+(Sep!C12*5)+(Oct!C12*4)+(Nov!C12*3)+(Dec!C12*2)+(Jan!C12*1)</f>
        <v>14030</v>
      </c>
      <c r="E12" s="8"/>
      <c r="F12" s="30">
        <f>(Jul!E12*7)+(Aug!E12*6)+(Sep!E12*5)+(Oct!E12*4)+(Nov!E12*3)+(Dec!E12*2)+(Jan!E12*1)</f>
        <v>0</v>
      </c>
      <c r="G12" s="8"/>
      <c r="H12" s="30">
        <f>Dec!H12+G12</f>
        <v>24810</v>
      </c>
      <c r="I12" s="30">
        <f t="shared" si="0"/>
        <v>0</v>
      </c>
      <c r="J12" s="30">
        <f t="shared" si="1"/>
        <v>38840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(Jul!C13*7)+(Aug!C13*6)+(Sep!C13*5)+(Oct!C13*4)+(Nov!C13*3)+(Dec!C13*2)+(Jan!C13*1)</f>
        <v>0</v>
      </c>
      <c r="E13" s="8"/>
      <c r="F13" s="30">
        <f>(Jul!E13*7)+(Aug!E13*6)+(Sep!E13*5)+(Oct!E13*4)+(Nov!E13*3)+(Dec!E13*2)+(Jan!E13*1)</f>
        <v>0</v>
      </c>
      <c r="G13" s="8"/>
      <c r="H13" s="30">
        <f>Dec!H13+G13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(Jul!C14*7)+(Aug!C14*6)+(Sep!C14*5)+(Oct!C14*4)+(Nov!C14*3)+(Dec!C14*2)+(Jan!C14*1)</f>
        <v>5194</v>
      </c>
      <c r="E14" s="8"/>
      <c r="F14" s="30">
        <f>(Jul!E14*7)+(Aug!E14*6)+(Sep!E14*5)+(Oct!E14*4)+(Nov!E14*3)+(Dec!E14*2)+(Jan!E14*1)</f>
        <v>0</v>
      </c>
      <c r="G14" s="8"/>
      <c r="H14" s="30">
        <f>Dec!H14+G14</f>
        <v>1575</v>
      </c>
      <c r="I14" s="30">
        <f t="shared" si="0"/>
        <v>0</v>
      </c>
      <c r="J14" s="30">
        <f t="shared" si="1"/>
        <v>6769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(Jul!C15*7)+(Aug!C15*6)+(Sep!C15*5)+(Oct!C15*4)+(Nov!C15*3)+(Dec!C15*2)+(Jan!C15*1)</f>
        <v>0</v>
      </c>
      <c r="E15" s="8"/>
      <c r="F15" s="30">
        <f>(Jul!E15*7)+(Aug!E15*6)+(Sep!E15*5)+(Oct!E15*4)+(Nov!E15*3)+(Dec!E15*2)+(Jan!E15*1)</f>
        <v>0</v>
      </c>
      <c r="G15" s="8"/>
      <c r="H15" s="30">
        <f>Dec!H15+G15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8849</v>
      </c>
      <c r="D16" s="30">
        <f>(Jul!C16*7)+(Aug!C16*6)+(Sep!C16*5)+(Oct!C16*4)+(Nov!C16*3)+(Dec!C16*2)+(Jan!C16*1)</f>
        <v>1215695</v>
      </c>
      <c r="E16" s="8"/>
      <c r="F16" s="30">
        <f>(Jul!E16*7)+(Aug!E16*6)+(Sep!E16*5)+(Oct!E16*4)+(Nov!E16*3)+(Dec!E16*2)+(Jan!E16*1)</f>
        <v>4288</v>
      </c>
      <c r="G16" s="8">
        <v>22894</v>
      </c>
      <c r="H16" s="30">
        <f>Dec!H16+G16</f>
        <v>298222</v>
      </c>
      <c r="I16" s="30">
        <f t="shared" si="0"/>
        <v>31743</v>
      </c>
      <c r="J16" s="30">
        <f t="shared" si="1"/>
        <v>1518205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(Jul!C17*7)+(Aug!C17*6)+(Sep!C17*5)+(Oct!C17*4)+(Nov!C17*3)+(Dec!C17*2)+(Jan!C17*1)</f>
        <v>0</v>
      </c>
      <c r="E17" s="8"/>
      <c r="F17" s="30">
        <f>(Jul!E17*7)+(Aug!E17*6)+(Sep!E17*5)+(Oct!E17*4)+(Nov!E17*3)+(Dec!E17*2)+(Jan!E17*1)</f>
        <v>0</v>
      </c>
      <c r="G17" s="8"/>
      <c r="H17" s="30">
        <f>Dec!H17+G17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(Jul!C18*7)+(Aug!C18*6)+(Sep!C18*5)+(Oct!C18*4)+(Nov!C18*3)+(Dec!C18*2)+(Jan!C18*1)</f>
        <v>0</v>
      </c>
      <c r="E18" s="8"/>
      <c r="F18" s="30">
        <f>(Jul!E18*7)+(Aug!E18*6)+(Sep!E18*5)+(Oct!E18*4)+(Nov!E18*3)+(Dec!E18*2)+(Jan!E18*1)</f>
        <v>0</v>
      </c>
      <c r="G18" s="8"/>
      <c r="H18" s="30">
        <f>Dec!H18+G18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(Jul!C19*7)+(Aug!C19*6)+(Sep!C19*5)+(Oct!C19*4)+(Nov!C19*3)+(Dec!C19*2)+(Jan!C19*1)</f>
        <v>0</v>
      </c>
      <c r="E19" s="8"/>
      <c r="F19" s="30">
        <f>(Jul!E19*7)+(Aug!E19*6)+(Sep!E19*5)+(Oct!E19*4)+(Nov!E19*3)+(Dec!E19*2)+(Jan!E19*1)</f>
        <v>0</v>
      </c>
      <c r="G19" s="8"/>
      <c r="H19" s="30">
        <f>Dec!H19+G19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(Jul!C20*7)+(Aug!C20*6)+(Sep!C20*5)+(Oct!C20*4)+(Nov!C20*3)+(Dec!C20*2)+(Jan!C20*1)</f>
        <v>0</v>
      </c>
      <c r="E20" s="8"/>
      <c r="F20" s="30">
        <f>(Jul!E20*7)+(Aug!E20*6)+(Sep!E20*5)+(Oct!E20*4)+(Nov!E20*3)+(Dec!E20*2)+(Jan!E20*1)</f>
        <v>0</v>
      </c>
      <c r="G20" s="8"/>
      <c r="H20" s="30">
        <f>Dec!H20+G20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(Jul!C21*7)+(Aug!C21*6)+(Sep!C21*5)+(Oct!C21*4)+(Nov!C21*3)+(Dec!C21*2)+(Jan!C21*1)</f>
        <v>0</v>
      </c>
      <c r="E21" s="8"/>
      <c r="F21" s="30">
        <f>(Jul!E21*7)+(Aug!E21*6)+(Sep!E21*5)+(Oct!E21*4)+(Nov!E21*3)+(Dec!E21*2)+(Jan!E21*1)</f>
        <v>0</v>
      </c>
      <c r="G21" s="8"/>
      <c r="H21" s="30">
        <f>Dec!H21+G21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(Jul!C22*7)+(Aug!C22*6)+(Sep!C22*5)+(Oct!C22*4)+(Nov!C22*3)+(Dec!C22*2)+(Jan!C22*1)</f>
        <v>0</v>
      </c>
      <c r="E22" s="8"/>
      <c r="F22" s="30">
        <f>(Jul!E22*7)+(Aug!E22*6)+(Sep!E22*5)+(Oct!E22*4)+(Nov!E22*3)+(Dec!E22*2)+(Jan!E22*1)</f>
        <v>0</v>
      </c>
      <c r="G22" s="8"/>
      <c r="H22" s="30">
        <f>Dec!H22+G22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(Jul!C23*7)+(Aug!C23*6)+(Sep!C23*5)+(Oct!C23*4)+(Nov!C23*3)+(Dec!C23*2)+(Jan!C23*1)</f>
        <v>0</v>
      </c>
      <c r="E23" s="8"/>
      <c r="F23" s="30">
        <f>(Jul!E23*7)+(Aug!E23*6)+(Sep!E23*5)+(Oct!E23*4)+(Nov!E23*3)+(Dec!E23*2)+(Jan!E23*1)</f>
        <v>0</v>
      </c>
      <c r="G23" s="8"/>
      <c r="H23" s="30">
        <f>Dec!H23+G23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(Jul!C24*7)+(Aug!C24*6)+(Sep!C24*5)+(Oct!C24*4)+(Nov!C24*3)+(Dec!C24*2)+(Jan!C24*1)</f>
        <v>5948</v>
      </c>
      <c r="E24" s="8"/>
      <c r="F24" s="30">
        <f>(Jul!E24*7)+(Aug!E24*6)+(Sep!E24*5)+(Oct!E24*4)+(Nov!E24*3)+(Dec!E24*2)+(Jan!E24*1)</f>
        <v>2524</v>
      </c>
      <c r="G24" s="8"/>
      <c r="H24" s="30">
        <f>Dec!H24+G24</f>
        <v>4444</v>
      </c>
      <c r="I24" s="30">
        <f t="shared" si="0"/>
        <v>0</v>
      </c>
      <c r="J24" s="30">
        <f t="shared" si="1"/>
        <v>12916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(Jul!C25*7)+(Aug!C25*6)+(Sep!C25*5)+(Oct!C25*4)+(Nov!C25*3)+(Dec!C25*2)+(Jan!C25*1)</f>
        <v>8004</v>
      </c>
      <c r="E25" s="8"/>
      <c r="F25" s="30">
        <f>(Jul!E25*7)+(Aug!E25*6)+(Sep!E25*5)+(Oct!E25*4)+(Nov!E25*3)+(Dec!E25*2)+(Jan!E25*1)</f>
        <v>0</v>
      </c>
      <c r="G25" s="8"/>
      <c r="H25" s="30">
        <f>Dec!H25+G25</f>
        <v>23106</v>
      </c>
      <c r="I25" s="30">
        <f t="shared" si="0"/>
        <v>0</v>
      </c>
      <c r="J25" s="30">
        <f t="shared" si="1"/>
        <v>31110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(Jul!C26*7)+(Aug!C26*6)+(Sep!C26*5)+(Oct!C26*4)+(Nov!C26*3)+(Dec!C26*2)+(Jan!C26*1)</f>
        <v>19892</v>
      </c>
      <c r="E26" s="8"/>
      <c r="F26" s="30">
        <f>(Jul!E26*7)+(Aug!E26*6)+(Sep!E26*5)+(Oct!E26*4)+(Nov!E26*3)+(Dec!E26*2)+(Jan!E26*1)</f>
        <v>0</v>
      </c>
      <c r="G26" s="8"/>
      <c r="H26" s="30">
        <f>Dec!H26+G26</f>
        <v>6479</v>
      </c>
      <c r="I26" s="30">
        <f t="shared" si="0"/>
        <v>0</v>
      </c>
      <c r="J26" s="30">
        <f t="shared" si="1"/>
        <v>26371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(Jul!C27*7)+(Aug!C27*6)+(Sep!C27*5)+(Oct!C27*4)+(Nov!C27*3)+(Dec!C27*2)+(Jan!C27*1)</f>
        <v>0</v>
      </c>
      <c r="E27" s="8"/>
      <c r="F27" s="30">
        <f>(Jul!E27*7)+(Aug!E27*6)+(Sep!E27*5)+(Oct!E27*4)+(Nov!E27*3)+(Dec!E27*2)+(Jan!E27*1)</f>
        <v>0</v>
      </c>
      <c r="G27" s="8"/>
      <c r="H27" s="30">
        <f>Dec!H27+G27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(Jul!C28*7)+(Aug!C28*6)+(Sep!C28*5)+(Oct!C28*4)+(Nov!C28*3)+(Dec!C28*2)+(Jan!C28*1)</f>
        <v>2124</v>
      </c>
      <c r="E28" s="8"/>
      <c r="F28" s="30">
        <f>(Jul!E28*7)+(Aug!E28*6)+(Sep!E28*5)+(Oct!E28*4)+(Nov!E28*3)+(Dec!E28*2)+(Jan!E28*1)</f>
        <v>0</v>
      </c>
      <c r="G28" s="8"/>
      <c r="H28" s="30">
        <f>Dec!H28+G28</f>
        <v>3803</v>
      </c>
      <c r="I28" s="30">
        <f t="shared" si="0"/>
        <v>0</v>
      </c>
      <c r="J28" s="30">
        <f t="shared" si="1"/>
        <v>5927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(Jul!C29*7)+(Aug!C29*6)+(Sep!C29*5)+(Oct!C29*4)+(Nov!C29*3)+(Dec!C29*2)+(Jan!C29*1)</f>
        <v>532</v>
      </c>
      <c r="E29" s="8"/>
      <c r="F29" s="30">
        <f>(Jul!E29*7)+(Aug!E29*6)+(Sep!E29*5)+(Oct!E29*4)+(Nov!E29*3)+(Dec!E29*2)+(Jan!E29*1)</f>
        <v>0</v>
      </c>
      <c r="G29" s="8"/>
      <c r="H29" s="30">
        <f>Dec!H29+G29</f>
        <v>0</v>
      </c>
      <c r="I29" s="30">
        <f t="shared" si="0"/>
        <v>0</v>
      </c>
      <c r="J29" s="30">
        <f t="shared" si="1"/>
        <v>532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(Jul!C30*7)+(Aug!C30*6)+(Sep!C30*5)+(Oct!C30*4)+(Nov!C30*3)+(Dec!C30*2)+(Jan!C30*1)</f>
        <v>0</v>
      </c>
      <c r="E30" s="8"/>
      <c r="F30" s="30">
        <f>(Jul!E30*7)+(Aug!E30*6)+(Sep!E30*5)+(Oct!E30*4)+(Nov!E30*3)+(Dec!E30*2)+(Jan!E30*1)</f>
        <v>0</v>
      </c>
      <c r="G30" s="8"/>
      <c r="H30" s="30">
        <f>Dec!H30+G30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(Jul!C31*7)+(Aug!C31*6)+(Sep!C31*5)+(Oct!C31*4)+(Nov!C31*3)+(Dec!C31*2)+(Jan!C31*1)</f>
        <v>199934</v>
      </c>
      <c r="E31" s="8"/>
      <c r="F31" s="30">
        <f>(Jul!E31*7)+(Aug!E31*6)+(Sep!E31*5)+(Oct!E31*4)+(Nov!E31*3)+(Dec!E31*2)+(Jan!E31*1)</f>
        <v>0</v>
      </c>
      <c r="G31" s="8"/>
      <c r="H31" s="30">
        <f>Dec!H31+G31</f>
        <v>3564</v>
      </c>
      <c r="I31" s="30">
        <f t="shared" si="0"/>
        <v>0</v>
      </c>
      <c r="J31" s="30">
        <f t="shared" si="1"/>
        <v>203498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(Jul!C32*7)+(Aug!C32*6)+(Sep!C32*5)+(Oct!C32*4)+(Nov!C32*3)+(Dec!C32*2)+(Jan!C32*1)</f>
        <v>0</v>
      </c>
      <c r="E32" s="8"/>
      <c r="F32" s="30">
        <f>(Jul!E32*7)+(Aug!E32*6)+(Sep!E32*5)+(Oct!E32*4)+(Nov!E32*3)+(Dec!E32*2)+(Jan!E32*1)</f>
        <v>0</v>
      </c>
      <c r="G32" s="8"/>
      <c r="H32" s="30">
        <f>Dec!H32+G32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(Jul!C33*7)+(Aug!C33*6)+(Sep!C33*5)+(Oct!C33*4)+(Nov!C33*3)+(Dec!C33*2)+(Jan!C33*1)</f>
        <v>117230</v>
      </c>
      <c r="E33" s="8"/>
      <c r="F33" s="30">
        <f>(Jul!E33*7)+(Aug!E33*6)+(Sep!E33*5)+(Oct!E33*4)+(Nov!E33*3)+(Dec!E33*2)+(Jan!E33*1)</f>
        <v>0</v>
      </c>
      <c r="G33" s="8"/>
      <c r="H33" s="30">
        <f>Dec!H33+G33</f>
        <v>78942</v>
      </c>
      <c r="I33" s="30">
        <f t="shared" si="0"/>
        <v>0</v>
      </c>
      <c r="J33" s="30">
        <f t="shared" si="1"/>
        <v>196172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(Jul!C34*7)+(Aug!C34*6)+(Sep!C34*5)+(Oct!C34*4)+(Nov!C34*3)+(Dec!C34*2)+(Jan!C34*1)</f>
        <v>0</v>
      </c>
      <c r="E34" s="8"/>
      <c r="F34" s="30">
        <f>(Jul!E34*7)+(Aug!E34*6)+(Sep!E34*5)+(Oct!E34*4)+(Nov!E34*3)+(Dec!E34*2)+(Jan!E34*1)</f>
        <v>0</v>
      </c>
      <c r="G34" s="8"/>
      <c r="H34" s="30">
        <f>Dec!H34+G34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(Jul!C35*7)+(Aug!C35*6)+(Sep!C35*5)+(Oct!C35*4)+(Nov!C35*3)+(Dec!C35*2)+(Jan!C35*1)</f>
        <v>3344</v>
      </c>
      <c r="E35" s="8"/>
      <c r="F35" s="30">
        <f>(Jul!E35*7)+(Aug!E35*6)+(Sep!E35*5)+(Oct!E35*4)+(Nov!E35*3)+(Dec!E35*2)+(Jan!E35*1)</f>
        <v>0</v>
      </c>
      <c r="G35" s="8"/>
      <c r="H35" s="30">
        <f>Dec!H35+G35</f>
        <v>3344</v>
      </c>
      <c r="I35" s="30">
        <f t="shared" si="0"/>
        <v>0</v>
      </c>
      <c r="J35" s="30">
        <f t="shared" si="1"/>
        <v>6688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(Jul!C36*7)+(Aug!C36*6)+(Sep!C36*5)+(Oct!C36*4)+(Nov!C36*3)+(Dec!C36*2)+(Jan!C36*1)</f>
        <v>0</v>
      </c>
      <c r="E36" s="8"/>
      <c r="F36" s="30">
        <f>(Jul!E36*7)+(Aug!E36*6)+(Sep!E36*5)+(Oct!E36*4)+(Nov!E36*3)+(Dec!E36*2)+(Jan!E36*1)</f>
        <v>0</v>
      </c>
      <c r="G36" s="8"/>
      <c r="H36" s="30">
        <f>Dec!H36+G36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(Jul!C37*7)+(Aug!C37*6)+(Sep!C37*5)+(Oct!C37*4)+(Nov!C37*3)+(Dec!C37*2)+(Jan!C37*1)</f>
        <v>15932</v>
      </c>
      <c r="E37" s="8"/>
      <c r="F37" s="30">
        <f>(Jul!E37*7)+(Aug!E37*6)+(Sep!E37*5)+(Oct!E37*4)+(Nov!E37*3)+(Dec!E37*2)+(Jan!E37*1)</f>
        <v>7504</v>
      </c>
      <c r="G37" s="8"/>
      <c r="H37" s="30">
        <f>Dec!H37+G37</f>
        <v>16481</v>
      </c>
      <c r="I37" s="30">
        <f t="shared" si="0"/>
        <v>0</v>
      </c>
      <c r="J37" s="30">
        <f t="shared" si="1"/>
        <v>39917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(Jul!C38*7)+(Aug!C38*6)+(Sep!C38*5)+(Oct!C38*4)+(Nov!C38*3)+(Dec!C38*2)+(Jan!C38*1)</f>
        <v>0</v>
      </c>
      <c r="E38" s="8"/>
      <c r="F38" s="30">
        <f>(Jul!E38*7)+(Aug!E38*6)+(Sep!E38*5)+(Oct!E38*4)+(Nov!E38*3)+(Dec!E38*2)+(Jan!E38*1)</f>
        <v>0</v>
      </c>
      <c r="G38" s="8"/>
      <c r="H38" s="30">
        <f>Dec!H38+G38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(Jul!C39*7)+(Aug!C39*6)+(Sep!C39*5)+(Oct!C39*4)+(Nov!C39*3)+(Dec!C39*2)+(Jan!C39*1)</f>
        <v>226119</v>
      </c>
      <c r="E39" s="8"/>
      <c r="F39" s="30">
        <f>(Jul!E39*7)+(Aug!E39*6)+(Sep!E39*5)+(Oct!E39*4)+(Nov!E39*3)+(Dec!E39*2)+(Jan!E39*1)</f>
        <v>0</v>
      </c>
      <c r="G39" s="8"/>
      <c r="H39" s="30">
        <f>Dec!H39+G39</f>
        <v>95840</v>
      </c>
      <c r="I39" s="30">
        <f t="shared" si="0"/>
        <v>0</v>
      </c>
      <c r="J39" s="30">
        <f t="shared" si="1"/>
        <v>321959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(Jul!C40*7)+(Aug!C40*6)+(Sep!C40*5)+(Oct!C40*4)+(Nov!C40*3)+(Dec!C40*2)+(Jan!C40*1)</f>
        <v>0</v>
      </c>
      <c r="E40" s="8"/>
      <c r="F40" s="30">
        <f>(Jul!E40*7)+(Aug!E40*6)+(Sep!E40*5)+(Oct!E40*4)+(Nov!E40*3)+(Dec!E40*2)+(Jan!E40*1)</f>
        <v>0</v>
      </c>
      <c r="G40" s="8"/>
      <c r="H40" s="30">
        <f>Dec!H40+G40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(Jul!C41*7)+(Aug!C41*6)+(Sep!C41*5)+(Oct!C41*4)+(Nov!C41*3)+(Dec!C41*2)+(Jan!C41*1)</f>
        <v>10857</v>
      </c>
      <c r="E41" s="8"/>
      <c r="F41" s="30">
        <f>(Jul!E41*7)+(Aug!E41*6)+(Sep!E41*5)+(Oct!E41*4)+(Nov!E41*3)+(Dec!E41*2)+(Jan!E41*1)</f>
        <v>0</v>
      </c>
      <c r="G41" s="8"/>
      <c r="H41" s="30">
        <f>Dec!H41+G41</f>
        <v>4066</v>
      </c>
      <c r="I41" s="30">
        <f t="shared" si="0"/>
        <v>0</v>
      </c>
      <c r="J41" s="30">
        <f t="shared" si="1"/>
        <v>14923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(Jul!C42*7)+(Aug!C42*6)+(Sep!C42*5)+(Oct!C42*4)+(Nov!C42*3)+(Dec!C42*2)+(Jan!C42*1)</f>
        <v>81663</v>
      </c>
      <c r="E42" s="8"/>
      <c r="F42" s="30">
        <f>(Jul!E42*7)+(Aug!E42*6)+(Sep!E42*5)+(Oct!E42*4)+(Nov!E42*3)+(Dec!E42*2)+(Jan!E42*1)</f>
        <v>0</v>
      </c>
      <c r="G42" s="8"/>
      <c r="H42" s="30">
        <f>Dec!H42+G42</f>
        <v>43670</v>
      </c>
      <c r="I42" s="30">
        <f t="shared" si="0"/>
        <v>0</v>
      </c>
      <c r="J42" s="30">
        <f t="shared" si="1"/>
        <v>125333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(Jul!C43*7)+(Aug!C43*6)+(Sep!C43*5)+(Oct!C43*4)+(Nov!C43*3)+(Dec!C43*2)+(Jan!C43*1)</f>
        <v>65625</v>
      </c>
      <c r="E43" s="8"/>
      <c r="F43" s="30">
        <f>(Jul!E43*7)+(Aug!E43*6)+(Sep!E43*5)+(Oct!E43*4)+(Nov!E43*3)+(Dec!E43*2)+(Jan!E43*1)</f>
        <v>0</v>
      </c>
      <c r="G43" s="8"/>
      <c r="H43" s="30">
        <f>Dec!H43+G43</f>
        <v>15195</v>
      </c>
      <c r="I43" s="30">
        <f t="shared" si="0"/>
        <v>0</v>
      </c>
      <c r="J43" s="30">
        <f t="shared" si="1"/>
        <v>80820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(Jul!C44*7)+(Aug!C44*6)+(Sep!C44*5)+(Oct!C44*4)+(Nov!C44*3)+(Dec!C44*2)+(Jan!C44*1)</f>
        <v>38730</v>
      </c>
      <c r="E44" s="8"/>
      <c r="F44" s="30">
        <f>(Jul!E44*7)+(Aug!E44*6)+(Sep!E44*5)+(Oct!E44*4)+(Nov!E44*3)+(Dec!E44*2)+(Jan!E44*1)</f>
        <v>0</v>
      </c>
      <c r="G44" s="8"/>
      <c r="H44" s="30">
        <f>Dec!H44+G44</f>
        <v>15940</v>
      </c>
      <c r="I44" s="30">
        <f t="shared" si="0"/>
        <v>0</v>
      </c>
      <c r="J44" s="30">
        <f t="shared" si="1"/>
        <v>54670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(Jul!C45*7)+(Aug!C45*6)+(Sep!C45*5)+(Oct!C45*4)+(Nov!C45*3)+(Dec!C45*2)+(Jan!C45*1)</f>
        <v>0</v>
      </c>
      <c r="E45" s="8"/>
      <c r="F45" s="30">
        <f>(Jul!E45*7)+(Aug!E45*6)+(Sep!E45*5)+(Oct!E45*4)+(Nov!E45*3)+(Dec!E45*2)+(Jan!E45*1)</f>
        <v>0</v>
      </c>
      <c r="G45" s="8"/>
      <c r="H45" s="30">
        <f>Dec!H45+G45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(Jul!C46*7)+(Aug!C46*6)+(Sep!C46*5)+(Oct!C46*4)+(Nov!C46*3)+(Dec!C46*2)+(Jan!C46*1)</f>
        <v>0</v>
      </c>
      <c r="E46" s="8"/>
      <c r="F46" s="30">
        <f>(Jul!E46*7)+(Aug!E46*6)+(Sep!E46*5)+(Oct!E46*4)+(Nov!E46*3)+(Dec!E46*2)+(Jan!E46*1)</f>
        <v>0</v>
      </c>
      <c r="G46" s="8"/>
      <c r="H46" s="30">
        <f>Dec!H46+G46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(Jul!C47*7)+(Aug!C47*6)+(Sep!C47*5)+(Oct!C47*4)+(Nov!C47*3)+(Dec!C47*2)+(Jan!C47*1)</f>
        <v>309754</v>
      </c>
      <c r="E47" s="8"/>
      <c r="F47" s="30">
        <f>(Jul!E47*7)+(Aug!E47*6)+(Sep!E47*5)+(Oct!E47*4)+(Nov!E47*3)+(Dec!E47*2)+(Jan!E47*1)</f>
        <v>0</v>
      </c>
      <c r="G47" s="8"/>
      <c r="H47" s="30">
        <f>Dec!H47+G47</f>
        <v>31478</v>
      </c>
      <c r="I47" s="30">
        <f t="shared" si="0"/>
        <v>0</v>
      </c>
      <c r="J47" s="30">
        <f t="shared" si="1"/>
        <v>341232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(Jul!C48*7)+(Aug!C48*6)+(Sep!C48*5)+(Oct!C48*4)+(Nov!C48*3)+(Dec!C48*2)+(Jan!C48*1)</f>
        <v>62112</v>
      </c>
      <c r="E48" s="8"/>
      <c r="F48" s="30">
        <f>(Jul!E48*7)+(Aug!E48*6)+(Sep!E48*5)+(Oct!E48*4)+(Nov!E48*3)+(Dec!E48*2)+(Jan!E48*1)</f>
        <v>0</v>
      </c>
      <c r="G48" s="8"/>
      <c r="H48" s="30">
        <f>Dec!H48+G48</f>
        <v>64034</v>
      </c>
      <c r="I48" s="30">
        <f t="shared" si="0"/>
        <v>0</v>
      </c>
      <c r="J48" s="30">
        <f t="shared" si="1"/>
        <v>126146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(Jul!C49*7)+(Aug!C49*6)+(Sep!C49*5)+(Oct!C49*4)+(Nov!C49*3)+(Dec!C49*2)+(Jan!C49*1)</f>
        <v>49910</v>
      </c>
      <c r="E49" s="8"/>
      <c r="F49" s="30">
        <f>(Jul!E49*7)+(Aug!E49*6)+(Sep!E49*5)+(Oct!E49*4)+(Nov!E49*3)+(Dec!E49*2)+(Jan!E49*1)</f>
        <v>0</v>
      </c>
      <c r="G49" s="8"/>
      <c r="H49" s="30">
        <f>Dec!H49+G49</f>
        <v>15650</v>
      </c>
      <c r="I49" s="30">
        <f t="shared" si="0"/>
        <v>0</v>
      </c>
      <c r="J49" s="30">
        <f t="shared" si="1"/>
        <v>65560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(Jul!C50*7)+(Aug!C50*6)+(Sep!C50*5)+(Oct!C50*4)+(Nov!C50*3)+(Dec!C50*2)+(Jan!C50*1)</f>
        <v>0</v>
      </c>
      <c r="E50" s="8"/>
      <c r="F50" s="30">
        <f>(Jul!E50*7)+(Aug!E50*6)+(Sep!E50*5)+(Oct!E50*4)+(Nov!E50*3)+(Dec!E50*2)+(Jan!E50*1)</f>
        <v>0</v>
      </c>
      <c r="G50" s="8"/>
      <c r="H50" s="30">
        <f>Dec!H50+G50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(Jul!C51*7)+(Aug!C51*6)+(Sep!C51*5)+(Oct!C51*4)+(Nov!C51*3)+(Dec!C51*2)+(Jan!C51*1)</f>
        <v>36772</v>
      </c>
      <c r="E51" s="8"/>
      <c r="F51" s="30">
        <f>(Jul!E51*7)+(Aug!E51*6)+(Sep!E51*5)+(Oct!E51*4)+(Nov!E51*3)+(Dec!E51*2)+(Jan!E51*1)</f>
        <v>0</v>
      </c>
      <c r="G51" s="8"/>
      <c r="H51" s="30">
        <f>Dec!H51+G51</f>
        <v>10883</v>
      </c>
      <c r="I51" s="30">
        <f t="shared" si="0"/>
        <v>0</v>
      </c>
      <c r="J51" s="30">
        <f t="shared" si="1"/>
        <v>47655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(Jul!C52*7)+(Aug!C52*6)+(Sep!C52*5)+(Oct!C52*4)+(Nov!C52*3)+(Dec!C52*2)+(Jan!C52*1)</f>
        <v>0</v>
      </c>
      <c r="E52" s="8"/>
      <c r="F52" s="30">
        <f>(Jul!E52*7)+(Aug!E52*6)+(Sep!E52*5)+(Oct!E52*4)+(Nov!E52*3)+(Dec!E52*2)+(Jan!E52*1)</f>
        <v>0</v>
      </c>
      <c r="G52" s="8"/>
      <c r="H52" s="30">
        <f>Dec!H52+G52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(Jul!C53*7)+(Aug!C53*6)+(Sep!C53*5)+(Oct!C53*4)+(Nov!C53*3)+(Dec!C53*2)+(Jan!C53*1)</f>
        <v>0</v>
      </c>
      <c r="E53" s="8"/>
      <c r="F53" s="30">
        <f>(Jul!E53*7)+(Aug!E53*6)+(Sep!E53*5)+(Oct!E53*4)+(Nov!E53*3)+(Dec!E53*2)+(Jan!E53*1)</f>
        <v>0</v>
      </c>
      <c r="G53" s="8"/>
      <c r="H53" s="30">
        <f>Dec!H53+G53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(Jul!C54*7)+(Aug!C54*6)+(Sep!C54*5)+(Oct!C54*4)+(Nov!C54*3)+(Dec!C54*2)+(Jan!C54*1)</f>
        <v>23141</v>
      </c>
      <c r="E54" s="8"/>
      <c r="F54" s="30">
        <f>(Jul!E54*7)+(Aug!E54*6)+(Sep!E54*5)+(Oct!E54*4)+(Nov!E54*3)+(Dec!E54*2)+(Jan!E54*1)</f>
        <v>0</v>
      </c>
      <c r="G54" s="8"/>
      <c r="H54" s="30">
        <f>Dec!H54+G54</f>
        <v>7082</v>
      </c>
      <c r="I54" s="30">
        <f t="shared" si="0"/>
        <v>0</v>
      </c>
      <c r="J54" s="30">
        <f t="shared" si="1"/>
        <v>30223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(Jul!C55*7)+(Aug!C55*6)+(Sep!C55*5)+(Oct!C55*4)+(Nov!C55*3)+(Dec!C55*2)+(Jan!C55*1)</f>
        <v>50631</v>
      </c>
      <c r="E55" s="8"/>
      <c r="F55" s="30">
        <f>(Jul!E55*7)+(Aug!E55*6)+(Sep!E55*5)+(Oct!E55*4)+(Nov!E55*3)+(Dec!E55*2)+(Jan!E55*1)</f>
        <v>0</v>
      </c>
      <c r="G55" s="8"/>
      <c r="H55" s="30">
        <f>Dec!H55+G55</f>
        <v>14828</v>
      </c>
      <c r="I55" s="30">
        <f t="shared" si="0"/>
        <v>0</v>
      </c>
      <c r="J55" s="30">
        <f t="shared" si="1"/>
        <v>65459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(Jul!C56*7)+(Aug!C56*6)+(Sep!C56*5)+(Oct!C56*4)+(Nov!C56*3)+(Dec!C56*2)+(Jan!C56*1)</f>
        <v>0</v>
      </c>
      <c r="E56" s="8"/>
      <c r="F56" s="30">
        <f>(Jul!E56*7)+(Aug!E56*6)+(Sep!E56*5)+(Oct!E56*4)+(Nov!E56*3)+(Dec!E56*2)+(Jan!E56*1)</f>
        <v>0</v>
      </c>
      <c r="G56" s="8"/>
      <c r="H56" s="30">
        <f>Dec!H56+G56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(Jul!C57*7)+(Aug!C57*6)+(Sep!C57*5)+(Oct!C57*4)+(Nov!C57*3)+(Dec!C57*2)+(Jan!C57*1)</f>
        <v>8622</v>
      </c>
      <c r="E57" s="8"/>
      <c r="F57" s="30">
        <f>(Jul!E57*7)+(Aug!E57*6)+(Sep!E57*5)+(Oct!E57*4)+(Nov!E57*3)+(Dec!E57*2)+(Jan!E57*1)</f>
        <v>0</v>
      </c>
      <c r="G57" s="8"/>
      <c r="H57" s="30">
        <f>Dec!H57+G57</f>
        <v>4313</v>
      </c>
      <c r="I57" s="30">
        <f t="shared" si="0"/>
        <v>0</v>
      </c>
      <c r="J57" s="30">
        <f t="shared" si="1"/>
        <v>12935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(Jul!C58*7)+(Aug!C58*6)+(Sep!C58*5)+(Oct!C58*4)+(Nov!C58*3)+(Dec!C58*2)+(Jan!C58*1)</f>
        <v>4830</v>
      </c>
      <c r="E58" s="8"/>
      <c r="F58" s="30">
        <f>(Jul!E58*7)+(Aug!E58*6)+(Sep!E58*5)+(Oct!E58*4)+(Nov!E58*3)+(Dec!E58*2)+(Jan!E58*1)</f>
        <v>0</v>
      </c>
      <c r="G58" s="8"/>
      <c r="H58" s="30">
        <f>Dec!H58+G58</f>
        <v>324</v>
      </c>
      <c r="I58" s="30">
        <f t="shared" si="0"/>
        <v>0</v>
      </c>
      <c r="J58" s="30">
        <f t="shared" si="1"/>
        <v>5154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(Jul!C59*7)+(Aug!C59*6)+(Sep!C59*5)+(Oct!C59*4)+(Nov!C59*3)+(Dec!C59*2)+(Jan!C59*1)</f>
        <v>0</v>
      </c>
      <c r="E59" s="8"/>
      <c r="F59" s="30">
        <f>(Jul!E59*7)+(Aug!E59*6)+(Sep!E59*5)+(Oct!E59*4)+(Nov!E59*3)+(Dec!E59*2)+(Jan!E59*1)</f>
        <v>0</v>
      </c>
      <c r="G59" s="8"/>
      <c r="H59" s="30">
        <f>Dec!H59+G59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(Jul!C60*7)+(Aug!C60*6)+(Sep!C60*5)+(Oct!C60*4)+(Nov!C60*3)+(Dec!C60*2)+(Jan!C60*1)</f>
        <v>202627</v>
      </c>
      <c r="E60" s="8"/>
      <c r="F60" s="30">
        <f>(Jul!E60*7)+(Aug!E60*6)+(Sep!E60*5)+(Oct!E60*4)+(Nov!E60*3)+(Dec!E60*2)+(Jan!E60*1)</f>
        <v>7504</v>
      </c>
      <c r="G60" s="8"/>
      <c r="H60" s="30">
        <f>Dec!H60+G60</f>
        <v>92842</v>
      </c>
      <c r="I60" s="30">
        <f t="shared" si="0"/>
        <v>0</v>
      </c>
      <c r="J60" s="30">
        <f t="shared" si="1"/>
        <v>302973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(Jul!C61*7)+(Aug!C61*6)+(Sep!C61*5)+(Oct!C61*4)+(Nov!C61*3)+(Dec!C61*2)+(Jan!C61*1)</f>
        <v>18858</v>
      </c>
      <c r="E61" s="8"/>
      <c r="F61" s="30">
        <f>(Jul!E61*7)+(Aug!E61*6)+(Sep!E61*5)+(Oct!E61*4)+(Nov!E61*3)+(Dec!E61*2)+(Jan!E61*1)</f>
        <v>0</v>
      </c>
      <c r="G61" s="8"/>
      <c r="H61" s="30">
        <f>Dec!H61+G61</f>
        <v>17591</v>
      </c>
      <c r="I61" s="30">
        <f t="shared" si="0"/>
        <v>0</v>
      </c>
      <c r="J61" s="30">
        <f t="shared" si="1"/>
        <v>36449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(Jul!C62*7)+(Aug!C62*6)+(Sep!C62*5)+(Oct!C62*4)+(Nov!C62*3)+(Dec!C62*2)+(Jan!C62*1)</f>
        <v>0</v>
      </c>
      <c r="E62" s="8"/>
      <c r="F62" s="30">
        <f>(Jul!E62*7)+(Aug!E62*6)+(Sep!E62*5)+(Oct!E62*4)+(Nov!E62*3)+(Dec!E62*2)+(Jan!E62*1)</f>
        <v>0</v>
      </c>
      <c r="G62" s="8"/>
      <c r="H62" s="30">
        <f>Dec!H62+G62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(Jul!C63*7)+(Aug!C63*6)+(Sep!C63*5)+(Oct!C63*4)+(Nov!C63*3)+(Dec!C63*2)+(Jan!C63*1)</f>
        <v>112656</v>
      </c>
      <c r="E63" s="8"/>
      <c r="F63" s="30">
        <f>(Jul!E63*7)+(Aug!E63*6)+(Sep!E63*5)+(Oct!E63*4)+(Nov!E63*3)+(Dec!E63*2)+(Jan!E63*1)</f>
        <v>0</v>
      </c>
      <c r="G63" s="8"/>
      <c r="H63" s="30">
        <f>Dec!H63+G63</f>
        <v>76379</v>
      </c>
      <c r="I63" s="30">
        <f t="shared" si="0"/>
        <v>0</v>
      </c>
      <c r="J63" s="30">
        <f t="shared" si="1"/>
        <v>189035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(Jul!C64*7)+(Aug!C64*6)+(Sep!C64*5)+(Oct!C64*4)+(Nov!C64*3)+(Dec!C64*2)+(Jan!C64*1)</f>
        <v>0</v>
      </c>
      <c r="E64" s="8"/>
      <c r="F64" s="30">
        <f>(Jul!E64*7)+(Aug!E64*6)+(Sep!E64*5)+(Oct!E64*4)+(Nov!E64*3)+(Dec!E64*2)+(Jan!E64*1)</f>
        <v>0</v>
      </c>
      <c r="G64" s="8"/>
      <c r="H64" s="30">
        <f>Dec!H64+G64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(Jul!C65*7)+(Aug!C65*6)+(Sep!C65*5)+(Oct!C65*4)+(Nov!C65*3)+(Dec!C65*2)+(Jan!C65*1)</f>
        <v>0</v>
      </c>
      <c r="E65" s="8"/>
      <c r="F65" s="30">
        <f>(Jul!E65*7)+(Aug!E65*6)+(Sep!E65*5)+(Oct!E65*4)+(Nov!E65*3)+(Dec!E65*2)+(Jan!E65*1)</f>
        <v>0</v>
      </c>
      <c r="G65" s="8"/>
      <c r="H65" s="30">
        <f>Dec!H65+G65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(Jul!C66*7)+(Aug!C66*6)+(Sep!C66*5)+(Oct!C66*4)+(Nov!C66*3)+(Dec!C66*2)+(Jan!C66*1)</f>
        <v>10698</v>
      </c>
      <c r="E66" s="8"/>
      <c r="F66" s="30">
        <f>(Jul!E66*7)+(Aug!E66*6)+(Sep!E66*5)+(Oct!E66*4)+(Nov!E66*3)+(Dec!E66*2)+(Jan!E66*1)</f>
        <v>0</v>
      </c>
      <c r="G66" s="8"/>
      <c r="H66" s="30">
        <f>Dec!H66+G66</f>
        <v>2655</v>
      </c>
      <c r="I66" s="30">
        <f t="shared" si="2"/>
        <v>0</v>
      </c>
      <c r="J66" s="30">
        <f t="shared" si="3"/>
        <v>13353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(Jul!C67*7)+(Aug!C67*6)+(Sep!C67*5)+(Oct!C67*4)+(Nov!C67*3)+(Dec!C67*2)+(Jan!C67*1)</f>
        <v>0</v>
      </c>
      <c r="E67" s="8"/>
      <c r="F67" s="30">
        <f>(Jul!E67*7)+(Aug!E67*6)+(Sep!E67*5)+(Oct!E67*4)+(Nov!E67*3)+(Dec!E67*2)+(Jan!E67*1)</f>
        <v>0</v>
      </c>
      <c r="G67" s="8"/>
      <c r="H67" s="30">
        <f>Dec!H67+G67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(Jul!C68*7)+(Aug!C68*6)+(Sep!C68*5)+(Oct!C68*4)+(Nov!C68*3)+(Dec!C68*2)+(Jan!C68*1)</f>
        <v>0</v>
      </c>
      <c r="E68" s="8"/>
      <c r="F68" s="30">
        <f>(Jul!E68*7)+(Aug!E68*6)+(Sep!E68*5)+(Oct!E68*4)+(Nov!E68*3)+(Dec!E68*2)+(Jan!E68*1)</f>
        <v>0</v>
      </c>
      <c r="G68" s="8"/>
      <c r="H68" s="30">
        <f>Dec!H68+G68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(Jul!C69*7)+(Aug!C69*6)+(Sep!C69*5)+(Oct!C69*4)+(Nov!C69*3)+(Dec!C69*2)+(Jan!C69*1)</f>
        <v>0</v>
      </c>
      <c r="E69" s="8"/>
      <c r="F69" s="30">
        <f>(Jul!E69*7)+(Aug!E69*6)+(Sep!E69*5)+(Oct!E69*4)+(Nov!E69*3)+(Dec!E69*2)+(Jan!E69*1)</f>
        <v>0</v>
      </c>
      <c r="G69" s="8"/>
      <c r="H69" s="30">
        <f>Dec!H69+G69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(Jul!C70*7)+(Aug!C70*6)+(Sep!C70*5)+(Oct!C70*4)+(Nov!C70*3)+(Dec!C70*2)+(Jan!C70*1)</f>
        <v>0</v>
      </c>
      <c r="E70" s="8"/>
      <c r="F70" s="30">
        <f>(Jul!E70*7)+(Aug!E70*6)+(Sep!E70*5)+(Oct!E70*4)+(Nov!E70*3)+(Dec!E70*2)+(Jan!E70*1)</f>
        <v>0</v>
      </c>
      <c r="G70" s="8"/>
      <c r="H70" s="30">
        <f>Dec!H70+G70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(Jul!C71*7)+(Aug!C71*6)+(Sep!C71*5)+(Oct!C71*4)+(Nov!C71*3)+(Dec!C71*2)+(Jan!C71*1)</f>
        <v>162487</v>
      </c>
      <c r="E71" s="8"/>
      <c r="F71" s="30">
        <f>(Jul!E71*7)+(Aug!E71*6)+(Sep!E71*5)+(Oct!E71*4)+(Nov!E71*3)+(Dec!E71*2)+(Jan!E71*1)</f>
        <v>0</v>
      </c>
      <c r="G71" s="8"/>
      <c r="H71" s="30">
        <f>Dec!H71+G71</f>
        <v>23326</v>
      </c>
      <c r="I71" s="30">
        <f t="shared" si="2"/>
        <v>0</v>
      </c>
      <c r="J71" s="30">
        <f t="shared" si="3"/>
        <v>185813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10177</v>
      </c>
      <c r="D72" s="31">
        <f t="shared" si="4"/>
        <v>3145411</v>
      </c>
      <c r="E72" s="31">
        <f t="shared" si="4"/>
        <v>221</v>
      </c>
      <c r="F72" s="31">
        <f t="shared" si="4"/>
        <v>8469</v>
      </c>
      <c r="G72" s="31">
        <f t="shared" si="4"/>
        <v>28328</v>
      </c>
      <c r="H72" s="31">
        <f t="shared" si="4"/>
        <v>673367</v>
      </c>
      <c r="I72" s="31">
        <f t="shared" si="4"/>
        <v>38726</v>
      </c>
      <c r="J72" s="31">
        <f t="shared" si="4"/>
        <v>3827247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1612598</v>
      </c>
      <c r="E73" s="31">
        <f t="shared" si="5"/>
        <v>0</v>
      </c>
      <c r="F73" s="31">
        <f t="shared" si="5"/>
        <v>15008</v>
      </c>
      <c r="G73" s="31">
        <f t="shared" si="5"/>
        <v>0</v>
      </c>
      <c r="H73" s="31">
        <f t="shared" si="5"/>
        <v>634863</v>
      </c>
      <c r="I73" s="31">
        <f t="shared" si="5"/>
        <v>0</v>
      </c>
      <c r="J73" s="31">
        <f t="shared" si="5"/>
        <v>2262469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10177</v>
      </c>
      <c r="D74" s="31">
        <f t="shared" ref="D74:J74" si="6">SUM(D72:D73)</f>
        <v>4758009</v>
      </c>
      <c r="E74" s="31">
        <f t="shared" si="6"/>
        <v>221</v>
      </c>
      <c r="F74" s="31">
        <f t="shared" si="6"/>
        <v>23477</v>
      </c>
      <c r="G74" s="31">
        <f t="shared" si="6"/>
        <v>28328</v>
      </c>
      <c r="H74" s="31">
        <f t="shared" si="6"/>
        <v>1308230</v>
      </c>
      <c r="I74" s="31">
        <f t="shared" si="6"/>
        <v>38726</v>
      </c>
      <c r="J74" s="31">
        <f t="shared" si="6"/>
        <v>6089716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G5" sqref="G5:G71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134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4" t="s">
        <v>11</v>
      </c>
      <c r="E4" s="4" t="s">
        <v>99</v>
      </c>
      <c r="F4" s="34" t="s">
        <v>14</v>
      </c>
      <c r="G4" s="4" t="s">
        <v>100</v>
      </c>
      <c r="H4" s="34" t="s">
        <v>88</v>
      </c>
      <c r="I4" s="34" t="s">
        <v>61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(Jul!C5*8)+(Aug!C5*7)+(Sep!C5*6)+(Oct!C5*5)+(Nov!C5*4)+(Dec!C5*3)+(Jan!C5*2)+(Feb!C5*1)</f>
        <v>35055</v>
      </c>
      <c r="E5" s="8"/>
      <c r="F5" s="30">
        <f>(Jul!E5*8)+(Aug!E5*7)+(Sep!E5*6)+(Oct!E5*5)+(Nov!E5*4)+(Dec!E5*3)+(Jan!E5*2)+(Feb!E5*1)</f>
        <v>0</v>
      </c>
      <c r="G5" s="8"/>
      <c r="H5" s="30">
        <f>Jan!H5+G5</f>
        <v>10043</v>
      </c>
      <c r="I5" s="30">
        <f t="shared" ref="I5:I63" si="0">C5+E5+G5</f>
        <v>0</v>
      </c>
      <c r="J5" s="30">
        <f t="shared" ref="J5:J63" si="1">D5+F5+H5</f>
        <v>45098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(Jul!C6*8)+(Aug!C6*7)+(Sep!C6*6)+(Oct!C6*5)+(Nov!C6*4)+(Dec!C6*3)+(Jan!C6*2)+(Feb!C6*1)</f>
        <v>800490</v>
      </c>
      <c r="E6" s="8"/>
      <c r="F6" s="30">
        <f>(Jul!E6*8)+(Aug!E6*7)+(Sep!E6*6)+(Oct!E6*5)+(Nov!E6*4)+(Dec!E6*3)+(Jan!E6*2)+(Feb!E6*1)</f>
        <v>0</v>
      </c>
      <c r="G6" s="8"/>
      <c r="H6" s="30">
        <f>Jan!H6+G6</f>
        <v>21208</v>
      </c>
      <c r="I6" s="30">
        <f t="shared" si="0"/>
        <v>0</v>
      </c>
      <c r="J6" s="30">
        <f t="shared" si="1"/>
        <v>821698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(Jul!C7*8)+(Aug!C7*7)+(Sep!C7*6)+(Oct!C7*5)+(Nov!C7*4)+(Dec!C7*3)+(Jan!C7*2)+(Feb!C7*1)</f>
        <v>0</v>
      </c>
      <c r="E7" s="8"/>
      <c r="F7" s="30">
        <f>(Jul!E7*8)+(Aug!E7*7)+(Sep!E7*6)+(Oct!E7*5)+(Nov!E7*4)+(Dec!E7*3)+(Jan!E7*2)+(Feb!E7*1)</f>
        <v>0</v>
      </c>
      <c r="G7" s="8"/>
      <c r="H7" s="30">
        <f>Jan!H7+G7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(Jul!C8*8)+(Aug!C8*7)+(Sep!C8*6)+(Oct!C8*5)+(Nov!C8*4)+(Dec!C8*3)+(Jan!C8*2)+(Feb!C8*1)</f>
        <v>0</v>
      </c>
      <c r="E8" s="8"/>
      <c r="F8" s="30">
        <f>(Jul!E8*8)+(Aug!E8*7)+(Sep!E8*6)+(Oct!E8*5)+(Nov!E8*4)+(Dec!E8*3)+(Jan!E8*2)+(Feb!E8*1)</f>
        <v>0</v>
      </c>
      <c r="G8" s="8"/>
      <c r="H8" s="30">
        <f>Jan!H8+G8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(Jul!C9*8)+(Aug!C9*7)+(Sep!C9*6)+(Oct!C9*5)+(Nov!C9*4)+(Dec!C9*3)+(Jan!C9*2)+(Feb!C9*1)</f>
        <v>20374</v>
      </c>
      <c r="E9" s="8"/>
      <c r="F9" s="30">
        <f>(Jul!E9*8)+(Aug!E9*7)+(Sep!E9*6)+(Oct!E9*5)+(Nov!E9*4)+(Dec!E9*3)+(Jan!E9*2)+(Feb!E9*1)</f>
        <v>0</v>
      </c>
      <c r="G9" s="8"/>
      <c r="H9" s="30">
        <f>Jan!H9+G9</f>
        <v>56450</v>
      </c>
      <c r="I9" s="30">
        <f t="shared" si="0"/>
        <v>0</v>
      </c>
      <c r="J9" s="30">
        <f t="shared" si="1"/>
        <v>76824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(Jul!C10*8)+(Aug!C10*7)+(Sep!C10*6)+(Oct!C10*5)+(Nov!C10*4)+(Dec!C10*3)+(Jan!C10*2)+(Feb!C10*1)</f>
        <v>1354761</v>
      </c>
      <c r="E10" s="8"/>
      <c r="F10" s="30">
        <f>(Jul!E10*8)+(Aug!E10*7)+(Sep!E10*6)+(Oct!E10*5)+(Nov!E10*4)+(Dec!E10*3)+(Jan!E10*2)+(Feb!E10*1)</f>
        <v>2237</v>
      </c>
      <c r="G10" s="8"/>
      <c r="H10" s="30">
        <f>Jan!H10+G10</f>
        <v>219663</v>
      </c>
      <c r="I10" s="30">
        <f t="shared" si="0"/>
        <v>0</v>
      </c>
      <c r="J10" s="30">
        <f t="shared" si="1"/>
        <v>1576661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(Jul!C11*8)+(Aug!C11*7)+(Sep!C11*6)+(Oct!C11*5)+(Nov!C11*4)+(Dec!C11*3)+(Jan!C11*2)+(Feb!C11*1)</f>
        <v>0</v>
      </c>
      <c r="E11" s="8"/>
      <c r="F11" s="30">
        <f>(Jul!E11*8)+(Aug!E11*7)+(Sep!E11*6)+(Oct!E11*5)+(Nov!E11*4)+(Dec!E11*3)+(Jan!E11*2)+(Feb!E11*1)</f>
        <v>0</v>
      </c>
      <c r="G11" s="8"/>
      <c r="H11" s="30">
        <f>Jan!H11+G11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(Jul!C12*8)+(Aug!C12*7)+(Sep!C12*6)+(Oct!C12*5)+(Nov!C12*4)+(Dec!C12*3)+(Jan!C12*2)+(Feb!C12*1)</f>
        <v>17334</v>
      </c>
      <c r="E12" s="8"/>
      <c r="F12" s="30">
        <f>(Jul!E12*8)+(Aug!E12*7)+(Sep!E12*6)+(Oct!E12*5)+(Nov!E12*4)+(Dec!E12*3)+(Jan!E12*2)+(Feb!E12*1)</f>
        <v>0</v>
      </c>
      <c r="G12" s="8"/>
      <c r="H12" s="30">
        <f>Jan!H12+G12</f>
        <v>24810</v>
      </c>
      <c r="I12" s="30">
        <f t="shared" si="0"/>
        <v>0</v>
      </c>
      <c r="J12" s="30">
        <f t="shared" si="1"/>
        <v>42144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(Jul!C13*8)+(Aug!C13*7)+(Sep!C13*6)+(Oct!C13*5)+(Nov!C13*4)+(Dec!C13*3)+(Jan!C13*2)+(Feb!C13*1)</f>
        <v>0</v>
      </c>
      <c r="E13" s="8"/>
      <c r="F13" s="30">
        <f>(Jul!E13*8)+(Aug!E13*7)+(Sep!E13*6)+(Oct!E13*5)+(Nov!E13*4)+(Dec!E13*3)+(Jan!E13*2)+(Feb!E13*1)</f>
        <v>0</v>
      </c>
      <c r="G13" s="8"/>
      <c r="H13" s="30">
        <f>Jan!H13+G13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(Jul!C14*8)+(Aug!C14*7)+(Sep!C14*6)+(Oct!C14*5)+(Nov!C14*4)+(Dec!C14*3)+(Jan!C14*2)+(Feb!C14*1)</f>
        <v>6559</v>
      </c>
      <c r="E14" s="8"/>
      <c r="F14" s="30">
        <f>(Jul!E14*8)+(Aug!E14*7)+(Sep!E14*6)+(Oct!E14*5)+(Nov!E14*4)+(Dec!E14*3)+(Jan!E14*2)+(Feb!E14*1)</f>
        <v>0</v>
      </c>
      <c r="G14" s="8"/>
      <c r="H14" s="30">
        <f>Jan!H14+G14</f>
        <v>1575</v>
      </c>
      <c r="I14" s="30">
        <f t="shared" si="0"/>
        <v>0</v>
      </c>
      <c r="J14" s="30">
        <f t="shared" si="1"/>
        <v>8134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(Jul!C15*8)+(Aug!C15*7)+(Sep!C15*6)+(Oct!C15*5)+(Nov!C15*4)+(Dec!C15*3)+(Jan!C15*2)+(Feb!C15*1)</f>
        <v>0</v>
      </c>
      <c r="E15" s="8"/>
      <c r="F15" s="30">
        <f>(Jul!E15*8)+(Aug!E15*7)+(Sep!E15*6)+(Oct!E15*5)+(Nov!E15*4)+(Dec!E15*3)+(Jan!E15*2)+(Feb!E15*1)</f>
        <v>0</v>
      </c>
      <c r="G15" s="8"/>
      <c r="H15" s="30">
        <f>Jan!H15+G15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(Jul!C16*8)+(Aug!C16*7)+(Sep!C16*6)+(Oct!C16*5)+(Nov!C16*4)+(Dec!C16*3)+(Jan!C16*2)+(Feb!C16*1)</f>
        <v>1589627</v>
      </c>
      <c r="E16" s="8"/>
      <c r="F16" s="30">
        <f>(Jul!E16*8)+(Aug!E16*7)+(Sep!E16*6)+(Oct!E16*5)+(Nov!E16*4)+(Dec!E16*3)+(Jan!E16*2)+(Feb!E16*1)</f>
        <v>5360</v>
      </c>
      <c r="G16" s="8"/>
      <c r="H16" s="30">
        <f>Jan!H16+G16</f>
        <v>298222</v>
      </c>
      <c r="I16" s="30">
        <f t="shared" si="0"/>
        <v>0</v>
      </c>
      <c r="J16" s="30">
        <f t="shared" si="1"/>
        <v>1893209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(Jul!C17*8)+(Aug!C17*7)+(Sep!C17*6)+(Oct!C17*5)+(Nov!C17*4)+(Dec!C17*3)+(Jan!C17*2)+(Feb!C17*1)</f>
        <v>0</v>
      </c>
      <c r="E17" s="8"/>
      <c r="F17" s="30">
        <f>(Jul!E17*8)+(Aug!E17*7)+(Sep!E17*6)+(Oct!E17*5)+(Nov!E17*4)+(Dec!E17*3)+(Jan!E17*2)+(Feb!E17*1)</f>
        <v>0</v>
      </c>
      <c r="G17" s="8"/>
      <c r="H17" s="30">
        <f>Jan!H17+G17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(Jul!C18*8)+(Aug!C18*7)+(Sep!C18*6)+(Oct!C18*5)+(Nov!C18*4)+(Dec!C18*3)+(Jan!C18*2)+(Feb!C18*1)</f>
        <v>0</v>
      </c>
      <c r="E18" s="8"/>
      <c r="F18" s="30">
        <f>(Jul!E18*8)+(Aug!E18*7)+(Sep!E18*6)+(Oct!E18*5)+(Nov!E18*4)+(Dec!E18*3)+(Jan!E18*2)+(Feb!E18*1)</f>
        <v>0</v>
      </c>
      <c r="G18" s="8"/>
      <c r="H18" s="30">
        <f>Jan!H18+G18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(Jul!C19*8)+(Aug!C19*7)+(Sep!C19*6)+(Oct!C19*5)+(Nov!C19*4)+(Dec!C19*3)+(Jan!C19*2)+(Feb!C19*1)</f>
        <v>0</v>
      </c>
      <c r="E19" s="8"/>
      <c r="F19" s="30">
        <f>(Jul!E19*8)+(Aug!E19*7)+(Sep!E19*6)+(Oct!E19*5)+(Nov!E19*4)+(Dec!E19*3)+(Jan!E19*2)+(Feb!E19*1)</f>
        <v>0</v>
      </c>
      <c r="G19" s="8"/>
      <c r="H19" s="30">
        <f>Jan!H19+G19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(Jul!C20*8)+(Aug!C20*7)+(Sep!C20*6)+(Oct!C20*5)+(Nov!C20*4)+(Dec!C20*3)+(Jan!C20*2)+(Feb!C20*1)</f>
        <v>0</v>
      </c>
      <c r="E20" s="8"/>
      <c r="F20" s="30">
        <f>(Jul!E20*8)+(Aug!E20*7)+(Sep!E20*6)+(Oct!E20*5)+(Nov!E20*4)+(Dec!E20*3)+(Jan!E20*2)+(Feb!E20*1)</f>
        <v>0</v>
      </c>
      <c r="G20" s="8"/>
      <c r="H20" s="30">
        <f>Jan!H20+G20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(Jul!C21*8)+(Aug!C21*7)+(Sep!C21*6)+(Oct!C21*5)+(Nov!C21*4)+(Dec!C21*3)+(Jan!C21*2)+(Feb!C21*1)</f>
        <v>0</v>
      </c>
      <c r="E21" s="8"/>
      <c r="F21" s="30">
        <f>(Jul!E21*8)+(Aug!E21*7)+(Sep!E21*6)+(Oct!E21*5)+(Nov!E21*4)+(Dec!E21*3)+(Jan!E21*2)+(Feb!E21*1)</f>
        <v>0</v>
      </c>
      <c r="G21" s="8"/>
      <c r="H21" s="30">
        <f>Jan!H21+G21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(Jul!C22*8)+(Aug!C22*7)+(Sep!C22*6)+(Oct!C22*5)+(Nov!C22*4)+(Dec!C22*3)+(Jan!C22*2)+(Feb!C22*1)</f>
        <v>0</v>
      </c>
      <c r="E22" s="8"/>
      <c r="F22" s="30">
        <f>(Jul!E22*8)+(Aug!E22*7)+(Sep!E22*6)+(Oct!E22*5)+(Nov!E22*4)+(Dec!E22*3)+(Jan!E22*2)+(Feb!E22*1)</f>
        <v>0</v>
      </c>
      <c r="G22" s="8"/>
      <c r="H22" s="30">
        <f>Jan!H22+G22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(Jul!C23*8)+(Aug!C23*7)+(Sep!C23*6)+(Oct!C23*5)+(Nov!C23*4)+(Dec!C23*3)+(Jan!C23*2)+(Feb!C23*1)</f>
        <v>0</v>
      </c>
      <c r="E23" s="8"/>
      <c r="F23" s="30">
        <f>(Jul!E23*8)+(Aug!E23*7)+(Sep!E23*6)+(Oct!E23*5)+(Nov!E23*4)+(Dec!E23*3)+(Jan!E23*2)+(Feb!E23*1)</f>
        <v>0</v>
      </c>
      <c r="G23" s="8"/>
      <c r="H23" s="30">
        <f>Jan!H23+G23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(Jul!C24*8)+(Aug!C24*7)+(Sep!C24*6)+(Oct!C24*5)+(Nov!C24*4)+(Dec!C24*3)+(Jan!C24*2)+(Feb!C24*1)</f>
        <v>7435</v>
      </c>
      <c r="E24" s="8"/>
      <c r="F24" s="30">
        <f>(Jul!E24*8)+(Aug!E24*7)+(Sep!E24*6)+(Oct!E24*5)+(Nov!E24*4)+(Dec!E24*3)+(Jan!E24*2)+(Feb!E24*1)</f>
        <v>3155</v>
      </c>
      <c r="G24" s="8"/>
      <c r="H24" s="30">
        <f>Jan!H24+G24</f>
        <v>4444</v>
      </c>
      <c r="I24" s="30">
        <f t="shared" si="0"/>
        <v>0</v>
      </c>
      <c r="J24" s="30">
        <f t="shared" si="1"/>
        <v>15034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(Jul!C25*8)+(Aug!C25*7)+(Sep!C25*6)+(Oct!C25*5)+(Nov!C25*4)+(Dec!C25*3)+(Jan!C25*2)+(Feb!C25*1)</f>
        <v>9338</v>
      </c>
      <c r="E25" s="8"/>
      <c r="F25" s="30">
        <f>(Jul!E25*8)+(Aug!E25*7)+(Sep!E25*6)+(Oct!E25*5)+(Nov!E25*4)+(Dec!E25*3)+(Jan!E25*2)+(Feb!E25*1)</f>
        <v>0</v>
      </c>
      <c r="G25" s="8"/>
      <c r="H25" s="30">
        <f>Jan!H25+G25</f>
        <v>23106</v>
      </c>
      <c r="I25" s="30">
        <f t="shared" si="0"/>
        <v>0</v>
      </c>
      <c r="J25" s="30">
        <f t="shared" si="1"/>
        <v>32444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(Jul!C26*8)+(Aug!C26*7)+(Sep!C26*6)+(Oct!C26*5)+(Nov!C26*4)+(Dec!C26*3)+(Jan!C26*2)+(Feb!C26*1)</f>
        <v>24865</v>
      </c>
      <c r="E26" s="8"/>
      <c r="F26" s="30">
        <f>(Jul!E26*8)+(Aug!E26*7)+(Sep!E26*6)+(Oct!E26*5)+(Nov!E26*4)+(Dec!E26*3)+(Jan!E26*2)+(Feb!E26*1)</f>
        <v>0</v>
      </c>
      <c r="G26" s="8"/>
      <c r="H26" s="30">
        <f>Jan!H26+G26</f>
        <v>6479</v>
      </c>
      <c r="I26" s="30">
        <f t="shared" si="0"/>
        <v>0</v>
      </c>
      <c r="J26" s="30">
        <f t="shared" si="1"/>
        <v>31344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(Jul!C27*8)+(Aug!C27*7)+(Sep!C27*6)+(Oct!C27*5)+(Nov!C27*4)+(Dec!C27*3)+(Jan!C27*2)+(Feb!C27*1)</f>
        <v>0</v>
      </c>
      <c r="E27" s="8"/>
      <c r="F27" s="30">
        <f>(Jul!E27*8)+(Aug!E27*7)+(Sep!E27*6)+(Oct!E27*5)+(Nov!E27*4)+(Dec!E27*3)+(Jan!E27*2)+(Feb!E27*1)</f>
        <v>0</v>
      </c>
      <c r="G27" s="8"/>
      <c r="H27" s="30">
        <f>Jan!H27+G27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(Jul!C28*8)+(Aug!C28*7)+(Sep!C28*6)+(Oct!C28*5)+(Nov!C28*4)+(Dec!C28*3)+(Jan!C28*2)+(Feb!C28*1)</f>
        <v>3186</v>
      </c>
      <c r="E28" s="8"/>
      <c r="F28" s="30">
        <f>(Jul!E28*8)+(Aug!E28*7)+(Sep!E28*6)+(Oct!E28*5)+(Nov!E28*4)+(Dec!E28*3)+(Jan!E28*2)+(Feb!E28*1)</f>
        <v>0</v>
      </c>
      <c r="G28" s="8"/>
      <c r="H28" s="30">
        <f>Jan!H28+G28</f>
        <v>3803</v>
      </c>
      <c r="I28" s="30">
        <f t="shared" si="0"/>
        <v>0</v>
      </c>
      <c r="J28" s="30">
        <f t="shared" si="1"/>
        <v>6989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(Jul!C29*8)+(Aug!C29*7)+(Sep!C29*6)+(Oct!C29*5)+(Nov!C29*4)+(Dec!C29*3)+(Jan!C29*2)+(Feb!C29*1)</f>
        <v>665</v>
      </c>
      <c r="E29" s="8"/>
      <c r="F29" s="30">
        <f>(Jul!E29*8)+(Aug!E29*7)+(Sep!E29*6)+(Oct!E29*5)+(Nov!E29*4)+(Dec!E29*3)+(Jan!E29*2)+(Feb!E29*1)</f>
        <v>0</v>
      </c>
      <c r="G29" s="8"/>
      <c r="H29" s="30">
        <f>Jan!H29+G29</f>
        <v>0</v>
      </c>
      <c r="I29" s="30">
        <f t="shared" si="0"/>
        <v>0</v>
      </c>
      <c r="J29" s="30">
        <f t="shared" si="1"/>
        <v>665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(Jul!C30*8)+(Aug!C30*7)+(Sep!C30*6)+(Oct!C30*5)+(Nov!C30*4)+(Dec!C30*3)+(Jan!C30*2)+(Feb!C30*1)</f>
        <v>0</v>
      </c>
      <c r="E30" s="8"/>
      <c r="F30" s="30">
        <f>(Jul!E30*8)+(Aug!E30*7)+(Sep!E30*6)+(Oct!E30*5)+(Nov!E30*4)+(Dec!E30*3)+(Jan!E30*2)+(Feb!E30*1)</f>
        <v>0</v>
      </c>
      <c r="G30" s="8"/>
      <c r="H30" s="30">
        <f>Jan!H30+G30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(Jul!C31*8)+(Aug!C31*7)+(Sep!C31*6)+(Oct!C31*5)+(Nov!C31*4)+(Dec!C31*3)+(Jan!C31*2)+(Feb!C31*1)</f>
        <v>266443</v>
      </c>
      <c r="E31" s="8"/>
      <c r="F31" s="30">
        <f>(Jul!E31*8)+(Aug!E31*7)+(Sep!E31*6)+(Oct!E31*5)+(Nov!E31*4)+(Dec!E31*3)+(Jan!E31*2)+(Feb!E31*1)</f>
        <v>0</v>
      </c>
      <c r="G31" s="8"/>
      <c r="H31" s="30">
        <f>Jan!H31+G31</f>
        <v>3564</v>
      </c>
      <c r="I31" s="30">
        <f t="shared" si="0"/>
        <v>0</v>
      </c>
      <c r="J31" s="30">
        <f t="shared" si="1"/>
        <v>270007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(Jul!C32*8)+(Aug!C32*7)+(Sep!C32*6)+(Oct!C32*5)+(Nov!C32*4)+(Dec!C32*3)+(Jan!C32*2)+(Feb!C32*1)</f>
        <v>0</v>
      </c>
      <c r="E32" s="8"/>
      <c r="F32" s="30">
        <f>(Jul!E32*8)+(Aug!E32*7)+(Sep!E32*6)+(Oct!E32*5)+(Nov!E32*4)+(Dec!E32*3)+(Jan!E32*2)+(Feb!E32*1)</f>
        <v>0</v>
      </c>
      <c r="G32" s="8"/>
      <c r="H32" s="30">
        <f>Jan!H32+G32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(Jul!C33*8)+(Aug!C33*7)+(Sep!C33*6)+(Oct!C33*5)+(Nov!C33*4)+(Dec!C33*3)+(Jan!C33*2)+(Feb!C33*1)</f>
        <v>135100</v>
      </c>
      <c r="E33" s="8"/>
      <c r="F33" s="30">
        <f>(Jul!E33*8)+(Aug!E33*7)+(Sep!E33*6)+(Oct!E33*5)+(Nov!E33*4)+(Dec!E33*3)+(Jan!E33*2)+(Feb!E33*1)</f>
        <v>0</v>
      </c>
      <c r="G33" s="8"/>
      <c r="H33" s="30">
        <f>Jan!H33+G33</f>
        <v>78942</v>
      </c>
      <c r="I33" s="30">
        <f t="shared" si="0"/>
        <v>0</v>
      </c>
      <c r="J33" s="30">
        <f t="shared" si="1"/>
        <v>214042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(Jul!C34*8)+(Aug!C34*7)+(Sep!C34*6)+(Oct!C34*5)+(Nov!C34*4)+(Dec!C34*3)+(Jan!C34*2)+(Feb!C34*1)</f>
        <v>0</v>
      </c>
      <c r="E34" s="8"/>
      <c r="F34" s="30">
        <f>(Jul!E34*8)+(Aug!E34*7)+(Sep!E34*6)+(Oct!E34*5)+(Nov!E34*4)+(Dec!E34*3)+(Jan!E34*2)+(Feb!E34*1)</f>
        <v>0</v>
      </c>
      <c r="G34" s="8"/>
      <c r="H34" s="30">
        <f>Jan!H34+G34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(Jul!C35*8)+(Aug!C35*7)+(Sep!C35*6)+(Oct!C35*5)+(Nov!C35*4)+(Dec!C35*3)+(Jan!C35*2)+(Feb!C35*1)</f>
        <v>4180</v>
      </c>
      <c r="E35" s="8"/>
      <c r="F35" s="30">
        <f>(Jul!E35*8)+(Aug!E35*7)+(Sep!E35*6)+(Oct!E35*5)+(Nov!E35*4)+(Dec!E35*3)+(Jan!E35*2)+(Feb!E35*1)</f>
        <v>0</v>
      </c>
      <c r="G35" s="8"/>
      <c r="H35" s="30">
        <f>Jan!H35+G35</f>
        <v>3344</v>
      </c>
      <c r="I35" s="30">
        <f t="shared" si="0"/>
        <v>0</v>
      </c>
      <c r="J35" s="30">
        <f t="shared" si="1"/>
        <v>7524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(Jul!C36*8)+(Aug!C36*7)+(Sep!C36*6)+(Oct!C36*5)+(Nov!C36*4)+(Dec!C36*3)+(Jan!C36*2)+(Feb!C36*1)</f>
        <v>0</v>
      </c>
      <c r="E36" s="8"/>
      <c r="F36" s="30">
        <f>(Jul!E36*8)+(Aug!E36*7)+(Sep!E36*6)+(Oct!E36*5)+(Nov!E36*4)+(Dec!E36*3)+(Jan!E36*2)+(Feb!E36*1)</f>
        <v>0</v>
      </c>
      <c r="G36" s="8"/>
      <c r="H36" s="30">
        <f>Jan!H36+G36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(Jul!C37*8)+(Aug!C37*7)+(Sep!C37*6)+(Oct!C37*5)+(Nov!C37*4)+(Dec!C37*3)+(Jan!C37*2)+(Feb!C37*1)</f>
        <v>18448</v>
      </c>
      <c r="E37" s="8"/>
      <c r="F37" s="30">
        <f>(Jul!E37*8)+(Aug!E37*7)+(Sep!E37*6)+(Oct!E37*5)+(Nov!E37*4)+(Dec!E37*3)+(Jan!E37*2)+(Feb!E37*1)</f>
        <v>8576</v>
      </c>
      <c r="G37" s="8"/>
      <c r="H37" s="30">
        <f>Jan!H37+G37</f>
        <v>16481</v>
      </c>
      <c r="I37" s="30">
        <f t="shared" si="0"/>
        <v>0</v>
      </c>
      <c r="J37" s="30">
        <f t="shared" si="1"/>
        <v>43505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(Jul!C38*8)+(Aug!C38*7)+(Sep!C38*6)+(Oct!C38*5)+(Nov!C38*4)+(Dec!C38*3)+(Jan!C38*2)+(Feb!C38*1)</f>
        <v>0</v>
      </c>
      <c r="E38" s="8"/>
      <c r="F38" s="30">
        <f>(Jul!E38*8)+(Aug!E38*7)+(Sep!E38*6)+(Oct!E38*5)+(Nov!E38*4)+(Dec!E38*3)+(Jan!E38*2)+(Feb!E38*1)</f>
        <v>0</v>
      </c>
      <c r="G38" s="8"/>
      <c r="H38" s="30">
        <f>Jan!H38+G38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(Jul!C39*8)+(Aug!C39*7)+(Sep!C39*6)+(Oct!C39*5)+(Nov!C39*4)+(Dec!C39*3)+(Jan!C39*2)+(Feb!C39*1)</f>
        <v>263811</v>
      </c>
      <c r="E39" s="8"/>
      <c r="F39" s="30">
        <f>(Jul!E39*8)+(Aug!E39*7)+(Sep!E39*6)+(Oct!E39*5)+(Nov!E39*4)+(Dec!E39*3)+(Jan!E39*2)+(Feb!E39*1)</f>
        <v>0</v>
      </c>
      <c r="G39" s="8"/>
      <c r="H39" s="30">
        <f>Jan!H39+G39</f>
        <v>95840</v>
      </c>
      <c r="I39" s="30">
        <f t="shared" si="0"/>
        <v>0</v>
      </c>
      <c r="J39" s="30">
        <f t="shared" si="1"/>
        <v>359651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(Jul!C40*8)+(Aug!C40*7)+(Sep!C40*6)+(Oct!C40*5)+(Nov!C40*4)+(Dec!C40*3)+(Jan!C40*2)+(Feb!C40*1)</f>
        <v>0</v>
      </c>
      <c r="E40" s="8"/>
      <c r="F40" s="30">
        <f>(Jul!E40*8)+(Aug!E40*7)+(Sep!E40*6)+(Oct!E40*5)+(Nov!E40*4)+(Dec!E40*3)+(Jan!E40*2)+(Feb!E40*1)</f>
        <v>0</v>
      </c>
      <c r="G40" s="8"/>
      <c r="H40" s="30">
        <f>Jan!H40+G40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(Jul!C41*8)+(Aug!C41*7)+(Sep!C41*6)+(Oct!C41*5)+(Nov!C41*4)+(Dec!C41*3)+(Jan!C41*2)+(Feb!C41*1)</f>
        <v>12408</v>
      </c>
      <c r="E41" s="8"/>
      <c r="F41" s="30">
        <f>(Jul!E41*8)+(Aug!E41*7)+(Sep!E41*6)+(Oct!E41*5)+(Nov!E41*4)+(Dec!E41*3)+(Jan!E41*2)+(Feb!E41*1)</f>
        <v>0</v>
      </c>
      <c r="G41" s="8"/>
      <c r="H41" s="30">
        <f>Jan!H41+G41</f>
        <v>4066</v>
      </c>
      <c r="I41" s="30">
        <f t="shared" si="0"/>
        <v>0</v>
      </c>
      <c r="J41" s="30">
        <f t="shared" si="1"/>
        <v>16474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(Jul!C42*8)+(Aug!C42*7)+(Sep!C42*6)+(Oct!C42*5)+(Nov!C42*4)+(Dec!C42*3)+(Jan!C42*2)+(Feb!C42*1)</f>
        <v>96283</v>
      </c>
      <c r="E42" s="8"/>
      <c r="F42" s="30">
        <f>(Jul!E42*8)+(Aug!E42*7)+(Sep!E42*6)+(Oct!E42*5)+(Nov!E42*4)+(Dec!E42*3)+(Jan!E42*2)+(Feb!E42*1)</f>
        <v>0</v>
      </c>
      <c r="G42" s="8"/>
      <c r="H42" s="30">
        <f>Jan!H42+G42</f>
        <v>43670</v>
      </c>
      <c r="I42" s="30">
        <f t="shared" si="0"/>
        <v>0</v>
      </c>
      <c r="J42" s="30">
        <f t="shared" si="1"/>
        <v>139953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(Jul!C43*8)+(Aug!C43*7)+(Sep!C43*6)+(Oct!C43*5)+(Nov!C43*4)+(Dec!C43*3)+(Jan!C43*2)+(Feb!C43*1)</f>
        <v>76443</v>
      </c>
      <c r="E43" s="8"/>
      <c r="F43" s="30">
        <f>(Jul!E43*8)+(Aug!E43*7)+(Sep!E43*6)+(Oct!E43*5)+(Nov!E43*4)+(Dec!E43*3)+(Jan!E43*2)+(Feb!E43*1)</f>
        <v>0</v>
      </c>
      <c r="G43" s="8"/>
      <c r="H43" s="30">
        <f>Jan!H43+G43</f>
        <v>15195</v>
      </c>
      <c r="I43" s="30">
        <f t="shared" si="0"/>
        <v>0</v>
      </c>
      <c r="J43" s="30">
        <f t="shared" si="1"/>
        <v>91638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(Jul!C44*8)+(Aug!C44*7)+(Sep!C44*6)+(Oct!C44*5)+(Nov!C44*4)+(Dec!C44*3)+(Jan!C44*2)+(Feb!C44*1)</f>
        <v>44683</v>
      </c>
      <c r="E44" s="8"/>
      <c r="F44" s="30">
        <f>(Jul!E44*8)+(Aug!E44*7)+(Sep!E44*6)+(Oct!E44*5)+(Nov!E44*4)+(Dec!E44*3)+(Jan!E44*2)+(Feb!E44*1)</f>
        <v>0</v>
      </c>
      <c r="G44" s="8"/>
      <c r="H44" s="30">
        <f>Jan!H44+G44</f>
        <v>15940</v>
      </c>
      <c r="I44" s="30">
        <f t="shared" si="0"/>
        <v>0</v>
      </c>
      <c r="J44" s="30">
        <f t="shared" si="1"/>
        <v>60623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(Jul!C45*8)+(Aug!C45*7)+(Sep!C45*6)+(Oct!C45*5)+(Nov!C45*4)+(Dec!C45*3)+(Jan!C45*2)+(Feb!C45*1)</f>
        <v>0</v>
      </c>
      <c r="E45" s="8"/>
      <c r="F45" s="30">
        <f>(Jul!E45*8)+(Aug!E45*7)+(Sep!E45*6)+(Oct!E45*5)+(Nov!E45*4)+(Dec!E45*3)+(Jan!E45*2)+(Feb!E45*1)</f>
        <v>0</v>
      </c>
      <c r="G45" s="8"/>
      <c r="H45" s="30">
        <f>Jan!H45+G45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(Jul!C46*8)+(Aug!C46*7)+(Sep!C46*6)+(Oct!C46*5)+(Nov!C46*4)+(Dec!C46*3)+(Jan!C46*2)+(Feb!C46*1)</f>
        <v>0</v>
      </c>
      <c r="E46" s="8"/>
      <c r="F46" s="30">
        <f>(Jul!E46*8)+(Aug!E46*7)+(Sep!E46*6)+(Oct!E46*5)+(Nov!E46*4)+(Dec!E46*3)+(Jan!E46*2)+(Feb!E46*1)</f>
        <v>0</v>
      </c>
      <c r="G46" s="8"/>
      <c r="H46" s="30">
        <f>Jan!H46+G46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(Jul!C47*8)+(Aug!C47*7)+(Sep!C47*6)+(Oct!C47*5)+(Nov!C47*4)+(Dec!C47*3)+(Jan!C47*2)+(Feb!C47*1)</f>
        <v>398525</v>
      </c>
      <c r="E47" s="8"/>
      <c r="F47" s="30">
        <f>(Jul!E47*8)+(Aug!E47*7)+(Sep!E47*6)+(Oct!E47*5)+(Nov!E47*4)+(Dec!E47*3)+(Jan!E47*2)+(Feb!E47*1)</f>
        <v>0</v>
      </c>
      <c r="G47" s="8"/>
      <c r="H47" s="30">
        <f>Jan!H47+G47</f>
        <v>31478</v>
      </c>
      <c r="I47" s="30">
        <f t="shared" si="0"/>
        <v>0</v>
      </c>
      <c r="J47" s="30">
        <f t="shared" si="1"/>
        <v>430003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(Jul!C48*8)+(Aug!C48*7)+(Sep!C48*6)+(Oct!C48*5)+(Nov!C48*4)+(Dec!C48*3)+(Jan!C48*2)+(Feb!C48*1)</f>
        <v>73139</v>
      </c>
      <c r="E48" s="8"/>
      <c r="F48" s="30">
        <f>(Jul!E48*8)+(Aug!E48*7)+(Sep!E48*6)+(Oct!E48*5)+(Nov!E48*4)+(Dec!E48*3)+(Jan!E48*2)+(Feb!E48*1)</f>
        <v>0</v>
      </c>
      <c r="G48" s="8"/>
      <c r="H48" s="30">
        <f>Jan!H48+G48</f>
        <v>64034</v>
      </c>
      <c r="I48" s="30">
        <f t="shared" si="0"/>
        <v>0</v>
      </c>
      <c r="J48" s="30">
        <f t="shared" si="1"/>
        <v>137173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(Jul!C49*8)+(Aug!C49*7)+(Sep!C49*6)+(Oct!C49*5)+(Nov!C49*4)+(Dec!C49*3)+(Jan!C49*2)+(Feb!C49*1)</f>
        <v>57040</v>
      </c>
      <c r="E49" s="8"/>
      <c r="F49" s="30">
        <f>(Jul!E49*8)+(Aug!E49*7)+(Sep!E49*6)+(Oct!E49*5)+(Nov!E49*4)+(Dec!E49*3)+(Jan!E49*2)+(Feb!E49*1)</f>
        <v>0</v>
      </c>
      <c r="G49" s="8"/>
      <c r="H49" s="30">
        <f>Jan!H49+G49</f>
        <v>15650</v>
      </c>
      <c r="I49" s="30">
        <f t="shared" si="0"/>
        <v>0</v>
      </c>
      <c r="J49" s="30">
        <f t="shared" si="1"/>
        <v>72690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(Jul!C50*8)+(Aug!C50*7)+(Sep!C50*6)+(Oct!C50*5)+(Nov!C50*4)+(Dec!C50*3)+(Jan!C50*2)+(Feb!C50*1)</f>
        <v>0</v>
      </c>
      <c r="E50" s="8"/>
      <c r="F50" s="30">
        <f>(Jul!E50*8)+(Aug!E50*7)+(Sep!E50*6)+(Oct!E50*5)+(Nov!E50*4)+(Dec!E50*3)+(Jan!E50*2)+(Feb!E50*1)</f>
        <v>0</v>
      </c>
      <c r="G50" s="8"/>
      <c r="H50" s="30">
        <f>Jan!H50+G50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(Jul!C51*8)+(Aug!C51*7)+(Sep!C51*6)+(Oct!C51*5)+(Nov!C51*4)+(Dec!C51*3)+(Jan!C51*2)+(Feb!C51*1)</f>
        <v>43098</v>
      </c>
      <c r="E51" s="8"/>
      <c r="F51" s="30">
        <f>(Jul!E51*8)+(Aug!E51*7)+(Sep!E51*6)+(Oct!E51*5)+(Nov!E51*4)+(Dec!E51*3)+(Jan!E51*2)+(Feb!E51*1)</f>
        <v>0</v>
      </c>
      <c r="G51" s="8"/>
      <c r="H51" s="30">
        <f>Jan!H51+G51</f>
        <v>10883</v>
      </c>
      <c r="I51" s="30">
        <f t="shared" si="0"/>
        <v>0</v>
      </c>
      <c r="J51" s="30">
        <f t="shared" si="1"/>
        <v>53981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(Jul!C52*8)+(Aug!C52*7)+(Sep!C52*6)+(Oct!C52*5)+(Nov!C52*4)+(Dec!C52*3)+(Jan!C52*2)+(Feb!C52*1)</f>
        <v>0</v>
      </c>
      <c r="E52" s="8"/>
      <c r="F52" s="30">
        <f>(Jul!E52*8)+(Aug!E52*7)+(Sep!E52*6)+(Oct!E52*5)+(Nov!E52*4)+(Dec!E52*3)+(Jan!E52*2)+(Feb!E52*1)</f>
        <v>0</v>
      </c>
      <c r="G52" s="8"/>
      <c r="H52" s="30">
        <f>Jan!H52+G52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(Jul!C53*8)+(Aug!C53*7)+(Sep!C53*6)+(Oct!C53*5)+(Nov!C53*4)+(Dec!C53*3)+(Jan!C53*2)+(Feb!C53*1)</f>
        <v>0</v>
      </c>
      <c r="E53" s="8"/>
      <c r="F53" s="30">
        <f>(Jul!E53*8)+(Aug!E53*7)+(Sep!E53*6)+(Oct!E53*5)+(Nov!E53*4)+(Dec!E53*3)+(Jan!E53*2)+(Feb!E53*1)</f>
        <v>0</v>
      </c>
      <c r="G53" s="8"/>
      <c r="H53" s="30">
        <f>Jan!H53+G53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(Jul!C54*8)+(Aug!C54*7)+(Sep!C54*6)+(Oct!C54*5)+(Nov!C54*4)+(Dec!C54*3)+(Jan!C54*2)+(Feb!C54*1)</f>
        <v>28326</v>
      </c>
      <c r="E54" s="8"/>
      <c r="F54" s="30">
        <f>(Jul!E54*8)+(Aug!E54*7)+(Sep!E54*6)+(Oct!E54*5)+(Nov!E54*4)+(Dec!E54*3)+(Jan!E54*2)+(Feb!E54*1)</f>
        <v>0</v>
      </c>
      <c r="G54" s="8"/>
      <c r="H54" s="30">
        <f>Jan!H54+G54</f>
        <v>7082</v>
      </c>
      <c r="I54" s="30">
        <f t="shared" si="0"/>
        <v>0</v>
      </c>
      <c r="J54" s="30">
        <f t="shared" si="1"/>
        <v>35408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(Jul!C55*8)+(Aug!C55*7)+(Sep!C55*6)+(Oct!C55*5)+(Nov!C55*4)+(Dec!C55*3)+(Jan!C55*2)+(Feb!C55*1)</f>
        <v>57864</v>
      </c>
      <c r="E55" s="8"/>
      <c r="F55" s="30">
        <f>(Jul!E55*8)+(Aug!E55*7)+(Sep!E55*6)+(Oct!E55*5)+(Nov!E55*4)+(Dec!E55*3)+(Jan!E55*2)+(Feb!E55*1)</f>
        <v>0</v>
      </c>
      <c r="G55" s="8"/>
      <c r="H55" s="30">
        <f>Jan!H55+G55</f>
        <v>14828</v>
      </c>
      <c r="I55" s="30">
        <f t="shared" si="0"/>
        <v>0</v>
      </c>
      <c r="J55" s="30">
        <f t="shared" si="1"/>
        <v>72692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(Jul!C56*8)+(Aug!C56*7)+(Sep!C56*6)+(Oct!C56*5)+(Nov!C56*4)+(Dec!C56*3)+(Jan!C56*2)+(Feb!C56*1)</f>
        <v>0</v>
      </c>
      <c r="E56" s="8"/>
      <c r="F56" s="30">
        <f>(Jul!E56*8)+(Aug!E56*7)+(Sep!E56*6)+(Oct!E56*5)+(Nov!E56*4)+(Dec!E56*3)+(Jan!E56*2)+(Feb!E56*1)</f>
        <v>0</v>
      </c>
      <c r="G56" s="8"/>
      <c r="H56" s="30">
        <f>Jan!H56+G56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(Jul!C57*8)+(Aug!C57*7)+(Sep!C57*6)+(Oct!C57*5)+(Nov!C57*4)+(Dec!C57*3)+(Jan!C57*2)+(Feb!C57*1)</f>
        <v>10059</v>
      </c>
      <c r="E57" s="8"/>
      <c r="F57" s="30">
        <f>(Jul!E57*8)+(Aug!E57*7)+(Sep!E57*6)+(Oct!E57*5)+(Nov!E57*4)+(Dec!E57*3)+(Jan!E57*2)+(Feb!E57*1)</f>
        <v>0</v>
      </c>
      <c r="G57" s="8"/>
      <c r="H57" s="30">
        <f>Jan!H57+G57</f>
        <v>4313</v>
      </c>
      <c r="I57" s="30">
        <f t="shared" si="0"/>
        <v>0</v>
      </c>
      <c r="J57" s="30">
        <f t="shared" si="1"/>
        <v>14372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(Jul!C58*8)+(Aug!C58*7)+(Sep!C58*6)+(Oct!C58*5)+(Nov!C58*4)+(Dec!C58*3)+(Jan!C58*2)+(Feb!C58*1)</f>
        <v>5520</v>
      </c>
      <c r="E58" s="8"/>
      <c r="F58" s="30">
        <f>(Jul!E58*8)+(Aug!E58*7)+(Sep!E58*6)+(Oct!E58*5)+(Nov!E58*4)+(Dec!E58*3)+(Jan!E58*2)+(Feb!E58*1)</f>
        <v>0</v>
      </c>
      <c r="G58" s="8"/>
      <c r="H58" s="30">
        <f>Jan!H58+G58</f>
        <v>324</v>
      </c>
      <c r="I58" s="30">
        <f t="shared" si="0"/>
        <v>0</v>
      </c>
      <c r="J58" s="30">
        <f t="shared" si="1"/>
        <v>5844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(Jul!C59*8)+(Aug!C59*7)+(Sep!C59*6)+(Oct!C59*5)+(Nov!C59*4)+(Dec!C59*3)+(Jan!C59*2)+(Feb!C59*1)</f>
        <v>0</v>
      </c>
      <c r="E59" s="8"/>
      <c r="F59" s="30">
        <f>(Jul!E59*8)+(Aug!E59*7)+(Sep!E59*6)+(Oct!E59*5)+(Nov!E59*4)+(Dec!E59*3)+(Jan!E59*2)+(Feb!E59*1)</f>
        <v>0</v>
      </c>
      <c r="G59" s="8"/>
      <c r="H59" s="30">
        <f>Jan!H59+G59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(Jul!C60*8)+(Aug!C60*7)+(Sep!C60*6)+(Oct!C60*5)+(Nov!C60*4)+(Dec!C60*3)+(Jan!C60*2)+(Feb!C60*1)</f>
        <v>236372</v>
      </c>
      <c r="E60" s="8"/>
      <c r="F60" s="30">
        <f>(Jul!E60*8)+(Aug!E60*7)+(Sep!E60*6)+(Oct!E60*5)+(Nov!E60*4)+(Dec!E60*3)+(Jan!E60*2)+(Feb!E60*1)</f>
        <v>8576</v>
      </c>
      <c r="G60" s="8"/>
      <c r="H60" s="30">
        <f>Jan!H60+G60</f>
        <v>92842</v>
      </c>
      <c r="I60" s="30">
        <f t="shared" si="0"/>
        <v>0</v>
      </c>
      <c r="J60" s="30">
        <f t="shared" si="1"/>
        <v>337790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(Jul!C61*8)+(Aug!C61*7)+(Sep!C61*6)+(Oct!C61*5)+(Nov!C61*4)+(Dec!C61*3)+(Jan!C61*2)+(Feb!C61*1)</f>
        <v>22001</v>
      </c>
      <c r="E61" s="8"/>
      <c r="F61" s="30">
        <f>(Jul!E61*8)+(Aug!E61*7)+(Sep!E61*6)+(Oct!E61*5)+(Nov!E61*4)+(Dec!E61*3)+(Jan!E61*2)+(Feb!E61*1)</f>
        <v>0</v>
      </c>
      <c r="G61" s="8"/>
      <c r="H61" s="30">
        <f>Jan!H61+G61</f>
        <v>17591</v>
      </c>
      <c r="I61" s="30">
        <f t="shared" si="0"/>
        <v>0</v>
      </c>
      <c r="J61" s="30">
        <f t="shared" si="1"/>
        <v>39592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(Jul!C62*8)+(Aug!C62*7)+(Sep!C62*6)+(Oct!C62*5)+(Nov!C62*4)+(Dec!C62*3)+(Jan!C62*2)+(Feb!C62*1)</f>
        <v>0</v>
      </c>
      <c r="E62" s="8"/>
      <c r="F62" s="30">
        <f>(Jul!E62*8)+(Aug!E62*7)+(Sep!E62*6)+(Oct!E62*5)+(Nov!E62*4)+(Dec!E62*3)+(Jan!E62*2)+(Feb!E62*1)</f>
        <v>0</v>
      </c>
      <c r="G62" s="8"/>
      <c r="H62" s="30">
        <f>Jan!H62+G62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(Jul!C63*8)+(Aug!C63*7)+(Sep!C63*6)+(Oct!C63*5)+(Nov!C63*4)+(Dec!C63*3)+(Jan!C63*2)+(Feb!C63*1)</f>
        <v>129955</v>
      </c>
      <c r="E63" s="8"/>
      <c r="F63" s="30">
        <f>(Jul!E63*8)+(Aug!E63*7)+(Sep!E63*6)+(Oct!E63*5)+(Nov!E63*4)+(Dec!E63*3)+(Jan!E63*2)+(Feb!E63*1)</f>
        <v>0</v>
      </c>
      <c r="G63" s="8"/>
      <c r="H63" s="30">
        <f>Jan!H63+G63</f>
        <v>76379</v>
      </c>
      <c r="I63" s="30">
        <f t="shared" si="0"/>
        <v>0</v>
      </c>
      <c r="J63" s="30">
        <f t="shared" si="1"/>
        <v>206334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(Jul!C64*8)+(Aug!C64*7)+(Sep!C64*6)+(Oct!C64*5)+(Nov!C64*4)+(Dec!C64*3)+(Jan!C64*2)+(Feb!C64*1)</f>
        <v>0</v>
      </c>
      <c r="E64" s="8"/>
      <c r="F64" s="30">
        <f>(Jul!E64*8)+(Aug!E64*7)+(Sep!E64*6)+(Oct!E64*5)+(Nov!E64*4)+(Dec!E64*3)+(Jan!E64*2)+(Feb!E64*1)</f>
        <v>0</v>
      </c>
      <c r="G64" s="8"/>
      <c r="H64" s="30">
        <f>Jan!H64+G64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(Jul!C65*8)+(Aug!C65*7)+(Sep!C65*6)+(Oct!C65*5)+(Nov!C65*4)+(Dec!C65*3)+(Jan!C65*2)+(Feb!C65*1)</f>
        <v>0</v>
      </c>
      <c r="E65" s="8"/>
      <c r="F65" s="30">
        <f>(Jul!E65*8)+(Aug!E65*7)+(Sep!E65*6)+(Oct!E65*5)+(Nov!E65*4)+(Dec!E65*3)+(Jan!E65*2)+(Feb!E65*1)</f>
        <v>0</v>
      </c>
      <c r="G65" s="8"/>
      <c r="H65" s="30">
        <f>Jan!H65+G65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(Jul!C66*8)+(Aug!C66*7)+(Sep!C66*6)+(Oct!C66*5)+(Nov!C66*4)+(Dec!C66*3)+(Jan!C66*2)+(Feb!C66*1)</f>
        <v>12481</v>
      </c>
      <c r="E66" s="8"/>
      <c r="F66" s="30">
        <f>(Jul!E66*8)+(Aug!E66*7)+(Sep!E66*6)+(Oct!E66*5)+(Nov!E66*4)+(Dec!E66*3)+(Jan!E66*2)+(Feb!E66*1)</f>
        <v>0</v>
      </c>
      <c r="G66" s="8"/>
      <c r="H66" s="30">
        <f>Jan!H66+G66</f>
        <v>2655</v>
      </c>
      <c r="I66" s="30">
        <f t="shared" si="2"/>
        <v>0</v>
      </c>
      <c r="J66" s="30">
        <f t="shared" si="3"/>
        <v>15136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(Jul!C67*8)+(Aug!C67*7)+(Sep!C67*6)+(Oct!C67*5)+(Nov!C67*4)+(Dec!C67*3)+(Jan!C67*2)+(Feb!C67*1)</f>
        <v>0</v>
      </c>
      <c r="E67" s="8"/>
      <c r="F67" s="30">
        <f>(Jul!E67*8)+(Aug!E67*7)+(Sep!E67*6)+(Oct!E67*5)+(Nov!E67*4)+(Dec!E67*3)+(Jan!E67*2)+(Feb!E67*1)</f>
        <v>0</v>
      </c>
      <c r="G67" s="8"/>
      <c r="H67" s="30">
        <f>Jan!H67+G67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(Jul!C68*8)+(Aug!C68*7)+(Sep!C68*6)+(Oct!C68*5)+(Nov!C68*4)+(Dec!C68*3)+(Jan!C68*2)+(Feb!C68*1)</f>
        <v>0</v>
      </c>
      <c r="E68" s="8"/>
      <c r="F68" s="30">
        <f>(Jul!E68*8)+(Aug!E68*7)+(Sep!E68*6)+(Oct!E68*5)+(Nov!E68*4)+(Dec!E68*3)+(Jan!E68*2)+(Feb!E68*1)</f>
        <v>0</v>
      </c>
      <c r="G68" s="8"/>
      <c r="H68" s="30">
        <f>Jan!H68+G68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(Jul!C69*8)+(Aug!C69*7)+(Sep!C69*6)+(Oct!C69*5)+(Nov!C69*4)+(Dec!C69*3)+(Jan!C69*2)+(Feb!C69*1)</f>
        <v>0</v>
      </c>
      <c r="E69" s="8"/>
      <c r="F69" s="30">
        <f>(Jul!E69*8)+(Aug!E69*7)+(Sep!E69*6)+(Oct!E69*5)+(Nov!E69*4)+(Dec!E69*3)+(Jan!E69*2)+(Feb!E69*1)</f>
        <v>0</v>
      </c>
      <c r="G69" s="8"/>
      <c r="H69" s="30">
        <f>Jan!H69+G69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(Jul!C70*8)+(Aug!C70*7)+(Sep!C70*6)+(Oct!C70*5)+(Nov!C70*4)+(Dec!C70*3)+(Jan!C70*2)+(Feb!C70*1)</f>
        <v>0</v>
      </c>
      <c r="E70" s="8"/>
      <c r="F70" s="30">
        <f>(Jul!E70*8)+(Aug!E70*7)+(Sep!E70*6)+(Oct!E70*5)+(Nov!E70*4)+(Dec!E70*3)+(Jan!E70*2)+(Feb!E70*1)</f>
        <v>0</v>
      </c>
      <c r="G70" s="8"/>
      <c r="H70" s="30">
        <f>Jan!H70+G70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(Jul!C71*8)+(Aug!C71*7)+(Sep!C71*6)+(Oct!C71*5)+(Nov!C71*4)+(Dec!C71*3)+(Jan!C71*2)+(Feb!C71*1)</f>
        <v>208936</v>
      </c>
      <c r="E71" s="8"/>
      <c r="F71" s="30">
        <f>(Jul!E71*8)+(Aug!E71*7)+(Sep!E71*6)+(Oct!E71*5)+(Nov!E71*4)+(Dec!E71*3)+(Jan!E71*2)+(Feb!E71*1)</f>
        <v>0</v>
      </c>
      <c r="G71" s="8"/>
      <c r="H71" s="30">
        <f>Jan!H71+G71</f>
        <v>23326</v>
      </c>
      <c r="I71" s="30">
        <f t="shared" si="2"/>
        <v>0</v>
      </c>
      <c r="J71" s="30">
        <f t="shared" si="3"/>
        <v>232262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4136132</v>
      </c>
      <c r="E72" s="31">
        <f t="shared" si="4"/>
        <v>0</v>
      </c>
      <c r="F72" s="31">
        <f t="shared" si="4"/>
        <v>10752</v>
      </c>
      <c r="G72" s="31">
        <f t="shared" si="4"/>
        <v>0</v>
      </c>
      <c r="H72" s="31">
        <f t="shared" si="4"/>
        <v>673367</v>
      </c>
      <c r="I72" s="31">
        <f t="shared" si="4"/>
        <v>0</v>
      </c>
      <c r="J72" s="31">
        <f t="shared" si="4"/>
        <v>4820251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1934672</v>
      </c>
      <c r="E73" s="31">
        <f t="shared" si="5"/>
        <v>0</v>
      </c>
      <c r="F73" s="31">
        <f t="shared" si="5"/>
        <v>17152</v>
      </c>
      <c r="G73" s="31">
        <f t="shared" si="5"/>
        <v>0</v>
      </c>
      <c r="H73" s="31">
        <f t="shared" si="5"/>
        <v>634863</v>
      </c>
      <c r="I73" s="31">
        <f t="shared" si="5"/>
        <v>0</v>
      </c>
      <c r="J73" s="31">
        <f t="shared" si="5"/>
        <v>2586687</v>
      </c>
    </row>
    <row r="74" spans="1:10" s="3" customFormat="1" ht="15.75" customHeight="1" x14ac:dyDescent="0.2">
      <c r="A74" s="17" t="s">
        <v>87</v>
      </c>
      <c r="B74" s="2"/>
      <c r="C74" s="31">
        <f>SUM(C72:C73)</f>
        <v>0</v>
      </c>
      <c r="D74" s="30">
        <f>SUM(D72:D73)</f>
        <v>6070804</v>
      </c>
      <c r="E74" s="31">
        <f t="shared" ref="E74:J74" si="6">SUM(E72:E73)</f>
        <v>0</v>
      </c>
      <c r="F74" s="31">
        <f t="shared" si="6"/>
        <v>27904</v>
      </c>
      <c r="G74" s="31">
        <f t="shared" si="6"/>
        <v>0</v>
      </c>
      <c r="H74" s="31">
        <f t="shared" si="6"/>
        <v>1308230</v>
      </c>
      <c r="I74" s="31">
        <f t="shared" si="6"/>
        <v>0</v>
      </c>
      <c r="J74" s="31">
        <f t="shared" si="6"/>
        <v>7406938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47" activePane="bottomLeft" state="frozen"/>
      <selection pane="bottomLeft" activeCell="E64" sqref="E64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135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4" t="s">
        <v>11</v>
      </c>
      <c r="E4" s="4" t="s">
        <v>101</v>
      </c>
      <c r="F4" s="34" t="s">
        <v>14</v>
      </c>
      <c r="G4" s="4" t="s">
        <v>102</v>
      </c>
      <c r="H4" s="34" t="s">
        <v>88</v>
      </c>
      <c r="I4" s="34" t="s">
        <v>103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(Jul!C5*9)+(Aug!C5*8)+(Sep!C5*7)+(Oct!C5*6)+(Nov!C5*5)+(Dec!C5*4)+(Jan!C5*3)+(Feb!C5*2)+(Mar!C5*1)</f>
        <v>42066</v>
      </c>
      <c r="E5" s="8"/>
      <c r="F5" s="30">
        <f>(Jul!E5*9)+(Aug!E5*8)+(Sep!E5*7)+(Oct!E5*6)+(Nov!E5*5)+(Dec!E5*4)+(Jan!E5*3)+(Feb!E5*2)+(Mar!E5*1)</f>
        <v>0</v>
      </c>
      <c r="G5" s="8"/>
      <c r="H5" s="30">
        <f>Feb!H5+G5</f>
        <v>10043</v>
      </c>
      <c r="I5" s="30">
        <f t="shared" ref="I5:I63" si="0">C5+E5+G5</f>
        <v>0</v>
      </c>
      <c r="J5" s="30">
        <f t="shared" ref="J5:J63" si="1">D5+F5+H5</f>
        <v>52109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(Jul!C6*9)+(Aug!C6*8)+(Sep!C6*7)+(Oct!C6*6)+(Nov!C6*5)+(Dec!C6*4)+(Jan!C6*3)+(Feb!C6*2)+(Mar!C6*1)</f>
        <v>997371</v>
      </c>
      <c r="E6" s="8"/>
      <c r="F6" s="30">
        <f>(Jul!E6*9)+(Aug!E6*8)+(Sep!E6*7)+(Oct!E6*6)+(Nov!E6*5)+(Dec!E6*4)+(Jan!E6*3)+(Feb!E6*2)+(Mar!E6*1)</f>
        <v>0</v>
      </c>
      <c r="G6" s="8"/>
      <c r="H6" s="30">
        <f>Feb!H6+G6</f>
        <v>21208</v>
      </c>
      <c r="I6" s="30">
        <f t="shared" si="0"/>
        <v>0</v>
      </c>
      <c r="J6" s="30">
        <f t="shared" si="1"/>
        <v>1018579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(Jul!C7*9)+(Aug!C7*8)+(Sep!C7*7)+(Oct!C7*6)+(Nov!C7*5)+(Dec!C7*4)+(Jan!C7*3)+(Feb!C7*2)+(Mar!C7*1)</f>
        <v>0</v>
      </c>
      <c r="E7" s="8"/>
      <c r="F7" s="30">
        <f>(Jul!E7*9)+(Aug!E7*8)+(Sep!E7*7)+(Oct!E7*6)+(Nov!E7*5)+(Dec!E7*4)+(Jan!E7*3)+(Feb!E7*2)+(Mar!E7*1)</f>
        <v>0</v>
      </c>
      <c r="G7" s="8"/>
      <c r="H7" s="30">
        <f>Feb!H7+G7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(Jul!C8*9)+(Aug!C8*8)+(Sep!C8*7)+(Oct!C8*6)+(Nov!C8*5)+(Dec!C8*4)+(Jan!C8*3)+(Feb!C8*2)+(Mar!C8*1)</f>
        <v>0</v>
      </c>
      <c r="E8" s="8"/>
      <c r="F8" s="30">
        <f>(Jul!E8*9)+(Aug!E8*8)+(Sep!E8*7)+(Oct!E8*6)+(Nov!E8*5)+(Dec!E8*4)+(Jan!E8*3)+(Feb!E8*2)+(Mar!E8*1)</f>
        <v>0</v>
      </c>
      <c r="G8" s="8"/>
      <c r="H8" s="30">
        <f>Feb!H8+G8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(Jul!C9*9)+(Aug!C9*8)+(Sep!C9*7)+(Oct!C9*6)+(Nov!C9*5)+(Dec!C9*4)+(Jan!C9*3)+(Feb!C9*2)+(Mar!C9*1)</f>
        <v>24730</v>
      </c>
      <c r="E9" s="8"/>
      <c r="F9" s="30">
        <f>(Jul!E9*9)+(Aug!E9*8)+(Sep!E9*7)+(Oct!E9*6)+(Nov!E9*5)+(Dec!E9*4)+(Jan!E9*3)+(Feb!E9*2)+(Mar!E9*1)</f>
        <v>0</v>
      </c>
      <c r="G9" s="8"/>
      <c r="H9" s="30">
        <f>Feb!H9+G9</f>
        <v>56450</v>
      </c>
      <c r="I9" s="30">
        <f t="shared" si="0"/>
        <v>0</v>
      </c>
      <c r="J9" s="30">
        <f t="shared" si="1"/>
        <v>81180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(Jul!C10*9)+(Aug!C10*8)+(Sep!C10*7)+(Oct!C10*6)+(Nov!C10*5)+(Dec!C10*4)+(Jan!C10*3)+(Feb!C10*2)+(Mar!C10*1)</f>
        <v>1683135</v>
      </c>
      <c r="E10" s="8"/>
      <c r="F10" s="30">
        <f>(Jul!E10*9)+(Aug!E10*8)+(Sep!E10*7)+(Oct!E10*6)+(Nov!E10*5)+(Dec!E10*4)+(Jan!E10*3)+(Feb!E10*2)+(Mar!E10*1)</f>
        <v>2817</v>
      </c>
      <c r="G10" s="8"/>
      <c r="H10" s="30">
        <f>Feb!H10+G10</f>
        <v>219663</v>
      </c>
      <c r="I10" s="30">
        <f t="shared" si="0"/>
        <v>0</v>
      </c>
      <c r="J10" s="30">
        <f t="shared" si="1"/>
        <v>1905615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(Jul!C11*9)+(Aug!C11*8)+(Sep!C11*7)+(Oct!C11*6)+(Nov!C11*5)+(Dec!C11*4)+(Jan!C11*3)+(Feb!C11*2)+(Mar!C11*1)</f>
        <v>0</v>
      </c>
      <c r="E11" s="8"/>
      <c r="F11" s="30">
        <f>(Jul!E11*9)+(Aug!E11*8)+(Sep!E11*7)+(Oct!E11*6)+(Nov!E11*5)+(Dec!E11*4)+(Jan!E11*3)+(Feb!E11*2)+(Mar!E11*1)</f>
        <v>0</v>
      </c>
      <c r="G11" s="8"/>
      <c r="H11" s="30">
        <f>Feb!H11+G11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(Jul!C12*9)+(Aug!C12*8)+(Sep!C12*7)+(Oct!C12*6)+(Nov!C12*5)+(Dec!C12*4)+(Jan!C12*3)+(Feb!C12*2)+(Mar!C12*1)</f>
        <v>20638</v>
      </c>
      <c r="E12" s="8"/>
      <c r="F12" s="30">
        <f>(Jul!E12*9)+(Aug!E12*8)+(Sep!E12*7)+(Oct!E12*6)+(Nov!E12*5)+(Dec!E12*4)+(Jan!E12*3)+(Feb!E12*2)+(Mar!E12*1)</f>
        <v>0</v>
      </c>
      <c r="G12" s="8"/>
      <c r="H12" s="30">
        <f>Feb!H12+G12</f>
        <v>24810</v>
      </c>
      <c r="I12" s="30">
        <f t="shared" si="0"/>
        <v>0</v>
      </c>
      <c r="J12" s="30">
        <f t="shared" si="1"/>
        <v>45448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(Jul!C13*9)+(Aug!C13*8)+(Sep!C13*7)+(Oct!C13*6)+(Nov!C13*5)+(Dec!C13*4)+(Jan!C13*3)+(Feb!C13*2)+(Mar!C13*1)</f>
        <v>0</v>
      </c>
      <c r="E13" s="8"/>
      <c r="F13" s="30">
        <f>(Jul!E13*9)+(Aug!E13*8)+(Sep!E13*7)+(Oct!E13*6)+(Nov!E13*5)+(Dec!E13*4)+(Jan!E13*3)+(Feb!E13*2)+(Mar!E13*1)</f>
        <v>0</v>
      </c>
      <c r="G13" s="8"/>
      <c r="H13" s="30">
        <f>Feb!H13+G13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(Jul!C14*9)+(Aug!C14*8)+(Sep!C14*7)+(Oct!C14*6)+(Nov!C14*5)+(Dec!C14*4)+(Jan!C14*3)+(Feb!C14*2)+(Mar!C14*1)</f>
        <v>7924</v>
      </c>
      <c r="E14" s="8"/>
      <c r="F14" s="30">
        <f>(Jul!E14*9)+(Aug!E14*8)+(Sep!E14*7)+(Oct!E14*6)+(Nov!E14*5)+(Dec!E14*4)+(Jan!E14*3)+(Feb!E14*2)+(Mar!E14*1)</f>
        <v>0</v>
      </c>
      <c r="G14" s="8"/>
      <c r="H14" s="30">
        <f>Feb!H14+G14</f>
        <v>1575</v>
      </c>
      <c r="I14" s="30">
        <f t="shared" si="0"/>
        <v>0</v>
      </c>
      <c r="J14" s="30">
        <f t="shared" si="1"/>
        <v>9499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(Jul!C15*9)+(Aug!C15*8)+(Sep!C15*7)+(Oct!C15*6)+(Nov!C15*5)+(Dec!C15*4)+(Jan!C15*3)+(Feb!C15*2)+(Mar!C15*1)</f>
        <v>0</v>
      </c>
      <c r="E15" s="8"/>
      <c r="F15" s="30">
        <f>(Jul!E15*9)+(Aug!E15*8)+(Sep!E15*7)+(Oct!E15*6)+(Nov!E15*5)+(Dec!E15*4)+(Jan!E15*3)+(Feb!E15*2)+(Mar!E15*1)</f>
        <v>0</v>
      </c>
      <c r="G15" s="8"/>
      <c r="H15" s="30">
        <f>Feb!H15+G15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(Jul!C16*9)+(Aug!C16*8)+(Sep!C16*7)+(Oct!C16*6)+(Nov!C16*5)+(Dec!C16*4)+(Jan!C16*3)+(Feb!C16*2)+(Mar!C16*1)</f>
        <v>1963559</v>
      </c>
      <c r="E16" s="8"/>
      <c r="F16" s="30">
        <f>(Jul!E16*9)+(Aug!E16*8)+(Sep!E16*7)+(Oct!E16*6)+(Nov!E16*5)+(Dec!E16*4)+(Jan!E16*3)+(Feb!E16*2)+(Mar!E16*1)</f>
        <v>6432</v>
      </c>
      <c r="G16" s="8"/>
      <c r="H16" s="30">
        <f>Feb!H16+G16</f>
        <v>298222</v>
      </c>
      <c r="I16" s="30">
        <f t="shared" si="0"/>
        <v>0</v>
      </c>
      <c r="J16" s="30">
        <f t="shared" si="1"/>
        <v>2268213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(Jul!C17*9)+(Aug!C17*8)+(Sep!C17*7)+(Oct!C17*6)+(Nov!C17*5)+(Dec!C17*4)+(Jan!C17*3)+(Feb!C17*2)+(Mar!C17*1)</f>
        <v>0</v>
      </c>
      <c r="E17" s="8"/>
      <c r="F17" s="30">
        <f>(Jul!E17*9)+(Aug!E17*8)+(Sep!E17*7)+(Oct!E17*6)+(Nov!E17*5)+(Dec!E17*4)+(Jan!E17*3)+(Feb!E17*2)+(Mar!E17*1)</f>
        <v>0</v>
      </c>
      <c r="G17" s="8"/>
      <c r="H17" s="30">
        <f>Feb!H17+G17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(Jul!C18*9)+(Aug!C18*8)+(Sep!C18*7)+(Oct!C18*6)+(Nov!C18*5)+(Dec!C18*4)+(Jan!C18*3)+(Feb!C18*2)+(Mar!C18*1)</f>
        <v>0</v>
      </c>
      <c r="E18" s="8"/>
      <c r="F18" s="30">
        <f>(Jul!E18*9)+(Aug!E18*8)+(Sep!E18*7)+(Oct!E18*6)+(Nov!E18*5)+(Dec!E18*4)+(Jan!E18*3)+(Feb!E18*2)+(Mar!E18*1)</f>
        <v>0</v>
      </c>
      <c r="G18" s="8"/>
      <c r="H18" s="30">
        <f>Feb!H18+G18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(Jul!C19*9)+(Aug!C19*8)+(Sep!C19*7)+(Oct!C19*6)+(Nov!C19*5)+(Dec!C19*4)+(Jan!C19*3)+(Feb!C19*2)+(Mar!C19*1)</f>
        <v>0</v>
      </c>
      <c r="E19" s="8"/>
      <c r="F19" s="30">
        <f>(Jul!E19*9)+(Aug!E19*8)+(Sep!E19*7)+(Oct!E19*6)+(Nov!E19*5)+(Dec!E19*4)+(Jan!E19*3)+(Feb!E19*2)+(Mar!E19*1)</f>
        <v>0</v>
      </c>
      <c r="G19" s="8"/>
      <c r="H19" s="30">
        <f>Feb!H19+G19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(Jul!C20*9)+(Aug!C20*8)+(Sep!C20*7)+(Oct!C20*6)+(Nov!C20*5)+(Dec!C20*4)+(Jan!C20*3)+(Feb!C20*2)+(Mar!C20*1)</f>
        <v>0</v>
      </c>
      <c r="E20" s="8"/>
      <c r="F20" s="30">
        <f>(Jul!E20*9)+(Aug!E20*8)+(Sep!E20*7)+(Oct!E20*6)+(Nov!E20*5)+(Dec!E20*4)+(Jan!E20*3)+(Feb!E20*2)+(Mar!E20*1)</f>
        <v>0</v>
      </c>
      <c r="G20" s="8"/>
      <c r="H20" s="30">
        <f>Feb!H20+G20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(Jul!C21*9)+(Aug!C21*8)+(Sep!C21*7)+(Oct!C21*6)+(Nov!C21*5)+(Dec!C21*4)+(Jan!C21*3)+(Feb!C21*2)+(Mar!C21*1)</f>
        <v>0</v>
      </c>
      <c r="E21" s="8"/>
      <c r="F21" s="30">
        <f>(Jul!E21*9)+(Aug!E21*8)+(Sep!E21*7)+(Oct!E21*6)+(Nov!E21*5)+(Dec!E21*4)+(Jan!E21*3)+(Feb!E21*2)+(Mar!E21*1)</f>
        <v>0</v>
      </c>
      <c r="G21" s="8"/>
      <c r="H21" s="30">
        <f>Feb!H21+G21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(Jul!C22*9)+(Aug!C22*8)+(Sep!C22*7)+(Oct!C22*6)+(Nov!C22*5)+(Dec!C22*4)+(Jan!C22*3)+(Feb!C22*2)+(Mar!C22*1)</f>
        <v>0</v>
      </c>
      <c r="E22" s="8"/>
      <c r="F22" s="30">
        <f>(Jul!E22*9)+(Aug!E22*8)+(Sep!E22*7)+(Oct!E22*6)+(Nov!E22*5)+(Dec!E22*4)+(Jan!E22*3)+(Feb!E22*2)+(Mar!E22*1)</f>
        <v>0</v>
      </c>
      <c r="G22" s="8"/>
      <c r="H22" s="30">
        <f>Feb!H22+G22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(Jul!C23*9)+(Aug!C23*8)+(Sep!C23*7)+(Oct!C23*6)+(Nov!C23*5)+(Dec!C23*4)+(Jan!C23*3)+(Feb!C23*2)+(Mar!C23*1)</f>
        <v>0</v>
      </c>
      <c r="E23" s="8"/>
      <c r="F23" s="30">
        <f>(Jul!E23*9)+(Aug!E23*8)+(Sep!E23*7)+(Oct!E23*6)+(Nov!E23*5)+(Dec!E23*4)+(Jan!E23*3)+(Feb!E23*2)+(Mar!E23*1)</f>
        <v>0</v>
      </c>
      <c r="G23" s="8"/>
      <c r="H23" s="30">
        <f>Feb!H23+G23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(Jul!C24*9)+(Aug!C24*8)+(Sep!C24*7)+(Oct!C24*6)+(Nov!C24*5)+(Dec!C24*4)+(Jan!C24*3)+(Feb!C24*2)+(Mar!C24*1)</f>
        <v>8922</v>
      </c>
      <c r="E24" s="8"/>
      <c r="F24" s="30">
        <f>(Jul!E24*9)+(Aug!E24*8)+(Sep!E24*7)+(Oct!E24*6)+(Nov!E24*5)+(Dec!E24*4)+(Jan!E24*3)+(Feb!E24*2)+(Mar!E24*1)</f>
        <v>3786</v>
      </c>
      <c r="G24" s="8"/>
      <c r="H24" s="30">
        <f>Feb!H24+G24</f>
        <v>4444</v>
      </c>
      <c r="I24" s="30">
        <f t="shared" si="0"/>
        <v>0</v>
      </c>
      <c r="J24" s="30">
        <f t="shared" si="1"/>
        <v>17152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(Jul!C25*9)+(Aug!C25*8)+(Sep!C25*7)+(Oct!C25*6)+(Nov!C25*5)+(Dec!C25*4)+(Jan!C25*3)+(Feb!C25*2)+(Mar!C25*1)</f>
        <v>10672</v>
      </c>
      <c r="E25" s="8"/>
      <c r="F25" s="30">
        <f>(Jul!E25*9)+(Aug!E25*8)+(Sep!E25*7)+(Oct!E25*6)+(Nov!E25*5)+(Dec!E25*4)+(Jan!E25*3)+(Feb!E25*2)+(Mar!E25*1)</f>
        <v>0</v>
      </c>
      <c r="G25" s="8"/>
      <c r="H25" s="30">
        <f>Feb!H25+G25</f>
        <v>23106</v>
      </c>
      <c r="I25" s="30">
        <f t="shared" si="0"/>
        <v>0</v>
      </c>
      <c r="J25" s="30">
        <f t="shared" si="1"/>
        <v>33778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(Jul!C26*9)+(Aug!C26*8)+(Sep!C26*7)+(Oct!C26*6)+(Nov!C26*5)+(Dec!C26*4)+(Jan!C26*3)+(Feb!C26*2)+(Mar!C26*1)</f>
        <v>29838</v>
      </c>
      <c r="E26" s="8"/>
      <c r="F26" s="30">
        <f>(Jul!E26*9)+(Aug!E26*8)+(Sep!E26*7)+(Oct!E26*6)+(Nov!E26*5)+(Dec!E26*4)+(Jan!E26*3)+(Feb!E26*2)+(Mar!E26*1)</f>
        <v>0</v>
      </c>
      <c r="G26" s="8"/>
      <c r="H26" s="30">
        <f>Feb!H26+G26</f>
        <v>6479</v>
      </c>
      <c r="I26" s="30">
        <f t="shared" si="0"/>
        <v>0</v>
      </c>
      <c r="J26" s="30">
        <f t="shared" si="1"/>
        <v>36317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(Jul!C27*9)+(Aug!C27*8)+(Sep!C27*7)+(Oct!C27*6)+(Nov!C27*5)+(Dec!C27*4)+(Jan!C27*3)+(Feb!C27*2)+(Mar!C27*1)</f>
        <v>0</v>
      </c>
      <c r="E27" s="8"/>
      <c r="F27" s="30">
        <f>(Jul!E27*9)+(Aug!E27*8)+(Sep!E27*7)+(Oct!E27*6)+(Nov!E27*5)+(Dec!E27*4)+(Jan!E27*3)+(Feb!E27*2)+(Mar!E27*1)</f>
        <v>0</v>
      </c>
      <c r="G27" s="8"/>
      <c r="H27" s="30">
        <f>Feb!H27+G27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(Jul!C28*9)+(Aug!C28*8)+(Sep!C28*7)+(Oct!C28*6)+(Nov!C28*5)+(Dec!C28*4)+(Jan!C28*3)+(Feb!C28*2)+(Mar!C28*1)</f>
        <v>4248</v>
      </c>
      <c r="E28" s="8"/>
      <c r="F28" s="30">
        <f>(Jul!E28*9)+(Aug!E28*8)+(Sep!E28*7)+(Oct!E28*6)+(Nov!E28*5)+(Dec!E28*4)+(Jan!E28*3)+(Feb!E28*2)+(Mar!E28*1)</f>
        <v>0</v>
      </c>
      <c r="G28" s="8"/>
      <c r="H28" s="30">
        <f>Feb!H28+G28</f>
        <v>3803</v>
      </c>
      <c r="I28" s="30">
        <f t="shared" si="0"/>
        <v>0</v>
      </c>
      <c r="J28" s="30">
        <f t="shared" si="1"/>
        <v>8051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(Jul!C29*9)+(Aug!C29*8)+(Sep!C29*7)+(Oct!C29*6)+(Nov!C29*5)+(Dec!C29*4)+(Jan!C29*3)+(Feb!C29*2)+(Mar!C29*1)</f>
        <v>798</v>
      </c>
      <c r="E29" s="8"/>
      <c r="F29" s="30">
        <f>(Jul!E29*9)+(Aug!E29*8)+(Sep!E29*7)+(Oct!E29*6)+(Nov!E29*5)+(Dec!E29*4)+(Jan!E29*3)+(Feb!E29*2)+(Mar!E29*1)</f>
        <v>0</v>
      </c>
      <c r="G29" s="8"/>
      <c r="H29" s="30">
        <f>Feb!H29+G29</f>
        <v>0</v>
      </c>
      <c r="I29" s="30">
        <f t="shared" si="0"/>
        <v>0</v>
      </c>
      <c r="J29" s="30">
        <f t="shared" si="1"/>
        <v>798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(Jul!C30*9)+(Aug!C30*8)+(Sep!C30*7)+(Oct!C30*6)+(Nov!C30*5)+(Dec!C30*4)+(Jan!C30*3)+(Feb!C30*2)+(Mar!C30*1)</f>
        <v>0</v>
      </c>
      <c r="E30" s="8"/>
      <c r="F30" s="30">
        <f>(Jul!E30*9)+(Aug!E30*8)+(Sep!E30*7)+(Oct!E30*6)+(Nov!E30*5)+(Dec!E30*4)+(Jan!E30*3)+(Feb!E30*2)+(Mar!E30*1)</f>
        <v>0</v>
      </c>
      <c r="G30" s="8"/>
      <c r="H30" s="30">
        <f>Feb!H30+G30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(Jul!C31*9)+(Aug!C31*8)+(Sep!C31*7)+(Oct!C31*6)+(Nov!C31*5)+(Dec!C31*4)+(Jan!C31*3)+(Feb!C31*2)+(Mar!C31*1)</f>
        <v>332952</v>
      </c>
      <c r="E31" s="8"/>
      <c r="F31" s="30">
        <f>(Jul!E31*9)+(Aug!E31*8)+(Sep!E31*7)+(Oct!E31*6)+(Nov!E31*5)+(Dec!E31*4)+(Jan!E31*3)+(Feb!E31*2)+(Mar!E31*1)</f>
        <v>0</v>
      </c>
      <c r="G31" s="8"/>
      <c r="H31" s="30">
        <f>Feb!H31+G31</f>
        <v>3564</v>
      </c>
      <c r="I31" s="30">
        <f t="shared" si="0"/>
        <v>0</v>
      </c>
      <c r="J31" s="30">
        <f t="shared" si="1"/>
        <v>336516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(Jul!C32*9)+(Aug!C32*8)+(Sep!C32*7)+(Oct!C32*6)+(Nov!C32*5)+(Dec!C32*4)+(Jan!C32*3)+(Feb!C32*2)+(Mar!C32*1)</f>
        <v>0</v>
      </c>
      <c r="E32" s="8"/>
      <c r="F32" s="30">
        <f>(Jul!E32*9)+(Aug!E32*8)+(Sep!E32*7)+(Oct!E32*6)+(Nov!E32*5)+(Dec!E32*4)+(Jan!E32*3)+(Feb!E32*2)+(Mar!E32*1)</f>
        <v>0</v>
      </c>
      <c r="G32" s="8"/>
      <c r="H32" s="30">
        <f>Feb!H32+G32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(Jul!C33*9)+(Aug!C33*8)+(Sep!C33*7)+(Oct!C33*6)+(Nov!C33*5)+(Dec!C33*4)+(Jan!C33*3)+(Feb!C33*2)+(Mar!C33*1)</f>
        <v>152970</v>
      </c>
      <c r="E33" s="8"/>
      <c r="F33" s="30">
        <f>(Jul!E33*9)+(Aug!E33*8)+(Sep!E33*7)+(Oct!E33*6)+(Nov!E33*5)+(Dec!E33*4)+(Jan!E33*3)+(Feb!E33*2)+(Mar!E33*1)</f>
        <v>0</v>
      </c>
      <c r="G33" s="8"/>
      <c r="H33" s="30">
        <f>Feb!H33+G33</f>
        <v>78942</v>
      </c>
      <c r="I33" s="30">
        <f t="shared" si="0"/>
        <v>0</v>
      </c>
      <c r="J33" s="30">
        <f t="shared" si="1"/>
        <v>231912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(Jul!C34*9)+(Aug!C34*8)+(Sep!C34*7)+(Oct!C34*6)+(Nov!C34*5)+(Dec!C34*4)+(Jan!C34*3)+(Feb!C34*2)+(Mar!C34*1)</f>
        <v>0</v>
      </c>
      <c r="E34" s="8"/>
      <c r="F34" s="30">
        <f>(Jul!E34*9)+(Aug!E34*8)+(Sep!E34*7)+(Oct!E34*6)+(Nov!E34*5)+(Dec!E34*4)+(Jan!E34*3)+(Feb!E34*2)+(Mar!E34*1)</f>
        <v>0</v>
      </c>
      <c r="G34" s="8"/>
      <c r="H34" s="30">
        <f>Feb!H34+G34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(Jul!C35*9)+(Aug!C35*8)+(Sep!C35*7)+(Oct!C35*6)+(Nov!C35*5)+(Dec!C35*4)+(Jan!C35*3)+(Feb!C35*2)+(Mar!C35*1)</f>
        <v>5016</v>
      </c>
      <c r="E35" s="8"/>
      <c r="F35" s="30">
        <f>(Jul!E35*9)+(Aug!E35*8)+(Sep!E35*7)+(Oct!E35*6)+(Nov!E35*5)+(Dec!E35*4)+(Jan!E35*3)+(Feb!E35*2)+(Mar!E35*1)</f>
        <v>0</v>
      </c>
      <c r="G35" s="8"/>
      <c r="H35" s="30">
        <f>Feb!H35+G35</f>
        <v>3344</v>
      </c>
      <c r="I35" s="30">
        <f t="shared" si="0"/>
        <v>0</v>
      </c>
      <c r="J35" s="30">
        <f t="shared" si="1"/>
        <v>8360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(Jul!C36*9)+(Aug!C36*8)+(Sep!C36*7)+(Oct!C36*6)+(Nov!C36*5)+(Dec!C36*4)+(Jan!C36*3)+(Feb!C36*2)+(Mar!C36*1)</f>
        <v>0</v>
      </c>
      <c r="E36" s="8"/>
      <c r="F36" s="30">
        <f>(Jul!E36*9)+(Aug!E36*8)+(Sep!E36*7)+(Oct!E36*6)+(Nov!E36*5)+(Dec!E36*4)+(Jan!E36*3)+(Feb!E36*2)+(Mar!E36*1)</f>
        <v>0</v>
      </c>
      <c r="G36" s="8"/>
      <c r="H36" s="30">
        <f>Feb!H36+G36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(Jul!C37*9)+(Aug!C37*8)+(Sep!C37*7)+(Oct!C37*6)+(Nov!C37*5)+(Dec!C37*4)+(Jan!C37*3)+(Feb!C37*2)+(Mar!C37*1)</f>
        <v>20964</v>
      </c>
      <c r="E37" s="8"/>
      <c r="F37" s="30">
        <f>(Jul!E37*9)+(Aug!E37*8)+(Sep!E37*7)+(Oct!E37*6)+(Nov!E37*5)+(Dec!E37*4)+(Jan!E37*3)+(Feb!E37*2)+(Mar!E37*1)</f>
        <v>9648</v>
      </c>
      <c r="G37" s="8"/>
      <c r="H37" s="30">
        <f>Feb!H37+G37</f>
        <v>16481</v>
      </c>
      <c r="I37" s="30">
        <f t="shared" si="0"/>
        <v>0</v>
      </c>
      <c r="J37" s="30">
        <f t="shared" si="1"/>
        <v>47093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(Jul!C38*9)+(Aug!C38*8)+(Sep!C38*7)+(Oct!C38*6)+(Nov!C38*5)+(Dec!C38*4)+(Jan!C38*3)+(Feb!C38*2)+(Mar!C38*1)</f>
        <v>0</v>
      </c>
      <c r="E38" s="8"/>
      <c r="F38" s="30">
        <f>(Jul!E38*9)+(Aug!E38*8)+(Sep!E38*7)+(Oct!E38*6)+(Nov!E38*5)+(Dec!E38*4)+(Jan!E38*3)+(Feb!E38*2)+(Mar!E38*1)</f>
        <v>0</v>
      </c>
      <c r="G38" s="8"/>
      <c r="H38" s="30">
        <f>Feb!H38+G38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3084</v>
      </c>
      <c r="D39" s="30">
        <f>(Jul!C39*9)+(Aug!C39*8)+(Sep!C39*7)+(Oct!C39*6)+(Nov!C39*5)+(Dec!C39*4)+(Jan!C39*3)+(Feb!C39*2)+(Mar!C39*1)</f>
        <v>304587</v>
      </c>
      <c r="E39" s="8"/>
      <c r="F39" s="30">
        <f>(Jul!E39*9)+(Aug!E39*8)+(Sep!E39*7)+(Oct!E39*6)+(Nov!E39*5)+(Dec!E39*4)+(Jan!E39*3)+(Feb!E39*2)+(Mar!E39*1)</f>
        <v>0</v>
      </c>
      <c r="G39" s="8">
        <v>28762</v>
      </c>
      <c r="H39" s="30">
        <f>Feb!H39+G39</f>
        <v>124602</v>
      </c>
      <c r="I39" s="30">
        <f t="shared" si="0"/>
        <v>31846</v>
      </c>
      <c r="J39" s="30">
        <f t="shared" si="1"/>
        <v>429189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(Jul!C40*9)+(Aug!C40*8)+(Sep!C40*7)+(Oct!C40*6)+(Nov!C40*5)+(Dec!C40*4)+(Jan!C40*3)+(Feb!C40*2)+(Mar!C40*1)</f>
        <v>0</v>
      </c>
      <c r="E40" s="8"/>
      <c r="F40" s="30">
        <f>(Jul!E40*9)+(Aug!E40*8)+(Sep!E40*7)+(Oct!E40*6)+(Nov!E40*5)+(Dec!E40*4)+(Jan!E40*3)+(Feb!E40*2)+(Mar!E40*1)</f>
        <v>0</v>
      </c>
      <c r="G40" s="8"/>
      <c r="H40" s="30">
        <f>Feb!H40+G40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(Jul!C41*9)+(Aug!C41*8)+(Sep!C41*7)+(Oct!C41*6)+(Nov!C41*5)+(Dec!C41*4)+(Jan!C41*3)+(Feb!C41*2)+(Mar!C41*1)</f>
        <v>13959</v>
      </c>
      <c r="E41" s="8"/>
      <c r="F41" s="30">
        <f>(Jul!E41*9)+(Aug!E41*8)+(Sep!E41*7)+(Oct!E41*6)+(Nov!E41*5)+(Dec!E41*4)+(Jan!E41*3)+(Feb!E41*2)+(Mar!E41*1)</f>
        <v>0</v>
      </c>
      <c r="G41" s="8"/>
      <c r="H41" s="30">
        <f>Feb!H41+G41</f>
        <v>4066</v>
      </c>
      <c r="I41" s="30">
        <f t="shared" si="0"/>
        <v>0</v>
      </c>
      <c r="J41" s="30">
        <f t="shared" si="1"/>
        <v>18025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9775</v>
      </c>
      <c r="D42" s="30">
        <f>(Jul!C42*9)+(Aug!C42*8)+(Sep!C42*7)+(Oct!C42*6)+(Nov!C42*5)+(Dec!C42*4)+(Jan!C42*3)+(Feb!C42*2)+(Mar!C42*1)</f>
        <v>120678</v>
      </c>
      <c r="E42" s="8"/>
      <c r="F42" s="30">
        <f>(Jul!E42*9)+(Aug!E42*8)+(Sep!E42*7)+(Oct!E42*6)+(Nov!E42*5)+(Dec!E42*4)+(Jan!E42*3)+(Feb!E42*2)+(Mar!E42*1)</f>
        <v>0</v>
      </c>
      <c r="G42" s="8">
        <v>24058</v>
      </c>
      <c r="H42" s="30">
        <f>Feb!H42+G42</f>
        <v>67728</v>
      </c>
      <c r="I42" s="30">
        <f t="shared" si="0"/>
        <v>33833</v>
      </c>
      <c r="J42" s="30">
        <f t="shared" si="1"/>
        <v>188406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3593</v>
      </c>
      <c r="D43" s="30">
        <f>(Jul!C43*9)+(Aug!C43*8)+(Sep!C43*7)+(Oct!C43*6)+(Nov!C43*5)+(Dec!C43*4)+(Jan!C43*3)+(Feb!C43*2)+(Mar!C43*1)</f>
        <v>90854</v>
      </c>
      <c r="E43" s="8"/>
      <c r="F43" s="30">
        <f>(Jul!E43*9)+(Aug!E43*8)+(Sep!E43*7)+(Oct!E43*6)+(Nov!E43*5)+(Dec!E43*4)+(Jan!E43*3)+(Feb!E43*2)+(Mar!E43*1)</f>
        <v>0</v>
      </c>
      <c r="G43" s="8">
        <v>10572</v>
      </c>
      <c r="H43" s="30">
        <f>Feb!H43+G43</f>
        <v>25767</v>
      </c>
      <c r="I43" s="30">
        <f t="shared" si="0"/>
        <v>14165</v>
      </c>
      <c r="J43" s="30">
        <f t="shared" si="1"/>
        <v>116621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(Jul!C44*9)+(Aug!C44*8)+(Sep!C44*7)+(Oct!C44*6)+(Nov!C44*5)+(Dec!C44*4)+(Jan!C44*3)+(Feb!C44*2)+(Mar!C44*1)</f>
        <v>50636</v>
      </c>
      <c r="E44" s="8"/>
      <c r="F44" s="30">
        <f>(Jul!E44*9)+(Aug!E44*8)+(Sep!E44*7)+(Oct!E44*6)+(Nov!E44*5)+(Dec!E44*4)+(Jan!E44*3)+(Feb!E44*2)+(Mar!E44*1)</f>
        <v>0</v>
      </c>
      <c r="G44" s="8"/>
      <c r="H44" s="30">
        <f>Feb!H44+G44</f>
        <v>15940</v>
      </c>
      <c r="I44" s="30">
        <f t="shared" si="0"/>
        <v>0</v>
      </c>
      <c r="J44" s="30">
        <f t="shared" si="1"/>
        <v>66576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(Jul!C45*9)+(Aug!C45*8)+(Sep!C45*7)+(Oct!C45*6)+(Nov!C45*5)+(Dec!C45*4)+(Jan!C45*3)+(Feb!C45*2)+(Mar!C45*1)</f>
        <v>0</v>
      </c>
      <c r="E45" s="8"/>
      <c r="F45" s="30">
        <f>(Jul!E45*9)+(Aug!E45*8)+(Sep!E45*7)+(Oct!E45*6)+(Nov!E45*5)+(Dec!E45*4)+(Jan!E45*3)+(Feb!E45*2)+(Mar!E45*1)</f>
        <v>0</v>
      </c>
      <c r="G45" s="8"/>
      <c r="H45" s="30">
        <f>Feb!H45+G45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(Jul!C46*9)+(Aug!C46*8)+(Sep!C46*7)+(Oct!C46*6)+(Nov!C46*5)+(Dec!C46*4)+(Jan!C46*3)+(Feb!C46*2)+(Mar!C46*1)</f>
        <v>0</v>
      </c>
      <c r="E46" s="8"/>
      <c r="F46" s="30">
        <f>(Jul!E46*9)+(Aug!E46*8)+(Sep!E46*7)+(Oct!E46*6)+(Nov!E46*5)+(Dec!E46*4)+(Jan!E46*3)+(Feb!E46*2)+(Mar!E46*1)</f>
        <v>0</v>
      </c>
      <c r="G46" s="8"/>
      <c r="H46" s="30">
        <f>Feb!H46+G46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3201</v>
      </c>
      <c r="D47" s="30">
        <f>(Jul!C47*9)+(Aug!C47*8)+(Sep!C47*7)+(Oct!C47*6)+(Nov!C47*5)+(Dec!C47*4)+(Jan!C47*3)+(Feb!C47*2)+(Mar!C47*1)</f>
        <v>490497</v>
      </c>
      <c r="E47" s="8"/>
      <c r="F47" s="30">
        <f>(Jul!E47*9)+(Aug!E47*8)+(Sep!E47*7)+(Oct!E47*6)+(Nov!E47*5)+(Dec!E47*4)+(Jan!E47*3)+(Feb!E47*2)+(Mar!E47*1)</f>
        <v>0</v>
      </c>
      <c r="G47" s="8">
        <v>45826</v>
      </c>
      <c r="H47" s="30">
        <f>Feb!H47+G47</f>
        <v>77304</v>
      </c>
      <c r="I47" s="30">
        <f t="shared" si="0"/>
        <v>49027</v>
      </c>
      <c r="J47" s="30">
        <f t="shared" si="1"/>
        <v>567801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(Jul!C48*9)+(Aug!C48*8)+(Sep!C48*7)+(Oct!C48*6)+(Nov!C48*5)+(Dec!C48*4)+(Jan!C48*3)+(Feb!C48*2)+(Mar!C48*1)</f>
        <v>84166</v>
      </c>
      <c r="E48" s="8"/>
      <c r="F48" s="30">
        <f>(Jul!E48*9)+(Aug!E48*8)+(Sep!E48*7)+(Oct!E48*6)+(Nov!E48*5)+(Dec!E48*4)+(Jan!E48*3)+(Feb!E48*2)+(Mar!E48*1)</f>
        <v>0</v>
      </c>
      <c r="G48" s="8"/>
      <c r="H48" s="30">
        <f>Feb!H48+G48</f>
        <v>64034</v>
      </c>
      <c r="I48" s="30">
        <f t="shared" si="0"/>
        <v>0</v>
      </c>
      <c r="J48" s="30">
        <f t="shared" si="1"/>
        <v>148200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1642</v>
      </c>
      <c r="D49" s="30">
        <f>(Jul!C49*9)+(Aug!C49*8)+(Sep!C49*7)+(Oct!C49*6)+(Nov!C49*5)+(Dec!C49*4)+(Jan!C49*3)+(Feb!C49*2)+(Mar!C49*1)</f>
        <v>65812</v>
      </c>
      <c r="E49" s="8"/>
      <c r="F49" s="30">
        <f>(Jul!E49*9)+(Aug!E49*8)+(Sep!E49*7)+(Oct!E49*6)+(Nov!E49*5)+(Dec!E49*4)+(Jan!E49*3)+(Feb!E49*2)+(Mar!E49*1)</f>
        <v>0</v>
      </c>
      <c r="G49" s="8">
        <v>1758</v>
      </c>
      <c r="H49" s="30">
        <f>Feb!H49+G49</f>
        <v>17408</v>
      </c>
      <c r="I49" s="30">
        <f t="shared" si="0"/>
        <v>3400</v>
      </c>
      <c r="J49" s="30">
        <f t="shared" si="1"/>
        <v>83220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(Jul!C50*9)+(Aug!C50*8)+(Sep!C50*7)+(Oct!C50*6)+(Nov!C50*5)+(Dec!C50*4)+(Jan!C50*3)+(Feb!C50*2)+(Mar!C50*1)</f>
        <v>0</v>
      </c>
      <c r="E50" s="8"/>
      <c r="F50" s="30">
        <f>(Jul!E50*9)+(Aug!E50*8)+(Sep!E50*7)+(Oct!E50*6)+(Nov!E50*5)+(Dec!E50*4)+(Jan!E50*3)+(Feb!E50*2)+(Mar!E50*1)</f>
        <v>0</v>
      </c>
      <c r="G50" s="8"/>
      <c r="H50" s="30">
        <f>Feb!H50+G50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(Jul!C51*9)+(Aug!C51*8)+(Sep!C51*7)+(Oct!C51*6)+(Nov!C51*5)+(Dec!C51*4)+(Jan!C51*3)+(Feb!C51*2)+(Mar!C51*1)</f>
        <v>49424</v>
      </c>
      <c r="E51" s="8"/>
      <c r="F51" s="30">
        <f>(Jul!E51*9)+(Aug!E51*8)+(Sep!E51*7)+(Oct!E51*6)+(Nov!E51*5)+(Dec!E51*4)+(Jan!E51*3)+(Feb!E51*2)+(Mar!E51*1)</f>
        <v>0</v>
      </c>
      <c r="G51" s="8"/>
      <c r="H51" s="30">
        <f>Feb!H51+G51</f>
        <v>10883</v>
      </c>
      <c r="I51" s="30">
        <f t="shared" si="0"/>
        <v>0</v>
      </c>
      <c r="J51" s="30">
        <f t="shared" si="1"/>
        <v>60307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(Jul!C52*9)+(Aug!C52*8)+(Sep!C52*7)+(Oct!C52*6)+(Nov!C52*5)+(Dec!C52*4)+(Jan!C52*3)+(Feb!C52*2)+(Mar!C52*1)</f>
        <v>0</v>
      </c>
      <c r="E52" s="8"/>
      <c r="F52" s="30">
        <f>(Jul!E52*9)+(Aug!E52*8)+(Sep!E52*7)+(Oct!E52*6)+(Nov!E52*5)+(Dec!E52*4)+(Jan!E52*3)+(Feb!E52*2)+(Mar!E52*1)</f>
        <v>0</v>
      </c>
      <c r="G52" s="8"/>
      <c r="H52" s="30">
        <f>Feb!H52+G52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(Jul!C53*9)+(Aug!C53*8)+(Sep!C53*7)+(Oct!C53*6)+(Nov!C53*5)+(Dec!C53*4)+(Jan!C53*3)+(Feb!C53*2)+(Mar!C53*1)</f>
        <v>0</v>
      </c>
      <c r="E53" s="8"/>
      <c r="F53" s="30">
        <f>(Jul!E53*9)+(Aug!E53*8)+(Sep!E53*7)+(Oct!E53*6)+(Nov!E53*5)+(Dec!E53*4)+(Jan!E53*3)+(Feb!E53*2)+(Mar!E53*1)</f>
        <v>0</v>
      </c>
      <c r="G53" s="8"/>
      <c r="H53" s="30">
        <f>Feb!H53+G53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(Jul!C54*9)+(Aug!C54*8)+(Sep!C54*7)+(Oct!C54*6)+(Nov!C54*5)+(Dec!C54*4)+(Jan!C54*3)+(Feb!C54*2)+(Mar!C54*1)</f>
        <v>33511</v>
      </c>
      <c r="E54" s="8"/>
      <c r="F54" s="30">
        <f>(Jul!E54*9)+(Aug!E54*8)+(Sep!E54*7)+(Oct!E54*6)+(Nov!E54*5)+(Dec!E54*4)+(Jan!E54*3)+(Feb!E54*2)+(Mar!E54*1)</f>
        <v>0</v>
      </c>
      <c r="G54" s="8"/>
      <c r="H54" s="30">
        <f>Feb!H54+G54</f>
        <v>7082</v>
      </c>
      <c r="I54" s="30">
        <f t="shared" si="0"/>
        <v>0</v>
      </c>
      <c r="J54" s="30">
        <f t="shared" si="1"/>
        <v>40593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3010</v>
      </c>
      <c r="D55" s="30">
        <f>(Jul!C55*9)+(Aug!C55*8)+(Sep!C55*7)+(Oct!C55*6)+(Nov!C55*5)+(Dec!C55*4)+(Jan!C55*3)+(Feb!C55*2)+(Mar!C55*1)</f>
        <v>68107</v>
      </c>
      <c r="E55" s="8"/>
      <c r="F55" s="30">
        <f>(Jul!E55*9)+(Aug!E55*8)+(Sep!E55*7)+(Oct!E55*6)+(Nov!E55*5)+(Dec!E55*4)+(Jan!E55*3)+(Feb!E55*2)+(Mar!E55*1)</f>
        <v>0</v>
      </c>
      <c r="G55" s="8">
        <v>7390</v>
      </c>
      <c r="H55" s="30">
        <f>Feb!H55+G55</f>
        <v>22218</v>
      </c>
      <c r="I55" s="30">
        <f t="shared" si="0"/>
        <v>10400</v>
      </c>
      <c r="J55" s="30">
        <f t="shared" si="1"/>
        <v>90325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(Jul!C56*9)+(Aug!C56*8)+(Sep!C56*7)+(Oct!C56*6)+(Nov!C56*5)+(Dec!C56*4)+(Jan!C56*3)+(Feb!C56*2)+(Mar!C56*1)</f>
        <v>0</v>
      </c>
      <c r="E56" s="8"/>
      <c r="F56" s="30">
        <f>(Jul!E56*9)+(Aug!E56*8)+(Sep!E56*7)+(Oct!E56*6)+(Nov!E56*5)+(Dec!E56*4)+(Jan!E56*3)+(Feb!E56*2)+(Mar!E56*1)</f>
        <v>0</v>
      </c>
      <c r="G56" s="8"/>
      <c r="H56" s="30">
        <f>Feb!H56+G56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(Jul!C57*9)+(Aug!C57*8)+(Sep!C57*7)+(Oct!C57*6)+(Nov!C57*5)+(Dec!C57*4)+(Jan!C57*3)+(Feb!C57*2)+(Mar!C57*1)</f>
        <v>11496</v>
      </c>
      <c r="E57" s="8"/>
      <c r="F57" s="30">
        <f>(Jul!E57*9)+(Aug!E57*8)+(Sep!E57*7)+(Oct!E57*6)+(Nov!E57*5)+(Dec!E57*4)+(Jan!E57*3)+(Feb!E57*2)+(Mar!E57*1)</f>
        <v>0</v>
      </c>
      <c r="G57" s="8"/>
      <c r="H57" s="30">
        <f>Feb!H57+G57</f>
        <v>4313</v>
      </c>
      <c r="I57" s="30">
        <f t="shared" si="0"/>
        <v>0</v>
      </c>
      <c r="J57" s="30">
        <f t="shared" si="1"/>
        <v>15809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(Jul!C58*9)+(Aug!C58*8)+(Sep!C58*7)+(Oct!C58*6)+(Nov!C58*5)+(Dec!C58*4)+(Jan!C58*3)+(Feb!C58*2)+(Mar!C58*1)</f>
        <v>6210</v>
      </c>
      <c r="E58" s="8"/>
      <c r="F58" s="30">
        <f>(Jul!E58*9)+(Aug!E58*8)+(Sep!E58*7)+(Oct!E58*6)+(Nov!E58*5)+(Dec!E58*4)+(Jan!E58*3)+(Feb!E58*2)+(Mar!E58*1)</f>
        <v>0</v>
      </c>
      <c r="G58" s="8"/>
      <c r="H58" s="30">
        <f>Feb!H58+G58</f>
        <v>324</v>
      </c>
      <c r="I58" s="30">
        <f t="shared" si="0"/>
        <v>0</v>
      </c>
      <c r="J58" s="30">
        <f t="shared" si="1"/>
        <v>6534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(Jul!C59*9)+(Aug!C59*8)+(Sep!C59*7)+(Oct!C59*6)+(Nov!C59*5)+(Dec!C59*4)+(Jan!C59*3)+(Feb!C59*2)+(Mar!C59*1)</f>
        <v>0</v>
      </c>
      <c r="E59" s="8"/>
      <c r="F59" s="30">
        <f>(Jul!E59*9)+(Aug!E59*8)+(Sep!E59*7)+(Oct!E59*6)+(Nov!E59*5)+(Dec!E59*4)+(Jan!E59*3)+(Feb!E59*2)+(Mar!E59*1)</f>
        <v>0</v>
      </c>
      <c r="G59" s="8"/>
      <c r="H59" s="30">
        <f>Feb!H59+G59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9526</v>
      </c>
      <c r="D60" s="30">
        <f>(Jul!C60*9)+(Aug!C60*8)+(Sep!C60*7)+(Oct!C60*6)+(Nov!C60*5)+(Dec!C60*4)+(Jan!C60*3)+(Feb!C60*2)+(Mar!C60*1)</f>
        <v>279643</v>
      </c>
      <c r="E60" s="8"/>
      <c r="F60" s="30">
        <f>(Jul!E60*9)+(Aug!E60*8)+(Sep!E60*7)+(Oct!E60*6)+(Nov!E60*5)+(Dec!E60*4)+(Jan!E60*3)+(Feb!E60*2)+(Mar!E60*1)</f>
        <v>9648</v>
      </c>
      <c r="G60" s="8">
        <v>47483</v>
      </c>
      <c r="H60" s="30">
        <f>Feb!H60+G60</f>
        <v>140325</v>
      </c>
      <c r="I60" s="30">
        <f t="shared" si="0"/>
        <v>57009</v>
      </c>
      <c r="J60" s="30">
        <f t="shared" si="1"/>
        <v>429616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1334</v>
      </c>
      <c r="D61" s="30">
        <f>(Jul!C61*9)+(Aug!C61*8)+(Sep!C61*7)+(Oct!C61*6)+(Nov!C61*5)+(Dec!C61*4)+(Jan!C61*3)+(Feb!C61*2)+(Mar!C61*1)</f>
        <v>26478</v>
      </c>
      <c r="E61" s="8"/>
      <c r="F61" s="30">
        <f>(Jul!E61*9)+(Aug!E61*8)+(Sep!E61*7)+(Oct!E61*6)+(Nov!E61*5)+(Dec!E61*4)+(Jan!E61*3)+(Feb!E61*2)+(Mar!E61*1)</f>
        <v>0</v>
      </c>
      <c r="G61" s="8">
        <v>275</v>
      </c>
      <c r="H61" s="30">
        <f>Feb!H61+G61</f>
        <v>17866</v>
      </c>
      <c r="I61" s="30">
        <f t="shared" si="0"/>
        <v>1609</v>
      </c>
      <c r="J61" s="30">
        <f t="shared" si="1"/>
        <v>44344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(Jul!C62*9)+(Aug!C62*8)+(Sep!C62*7)+(Oct!C62*6)+(Nov!C62*5)+(Dec!C62*4)+(Jan!C62*3)+(Feb!C62*2)+(Mar!C62*1)</f>
        <v>0</v>
      </c>
      <c r="E62" s="8"/>
      <c r="F62" s="30">
        <f>(Jul!E62*9)+(Aug!E62*8)+(Sep!E62*7)+(Oct!E62*6)+(Nov!E62*5)+(Dec!E62*4)+(Jan!E62*3)+(Feb!E62*2)+(Mar!E62*1)</f>
        <v>0</v>
      </c>
      <c r="G62" s="8"/>
      <c r="H62" s="30">
        <f>Feb!H62+G62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5403</v>
      </c>
      <c r="D63" s="30">
        <f>(Jul!C63*9)+(Aug!C63*8)+(Sep!C63*7)+(Oct!C63*6)+(Nov!C63*5)+(Dec!C63*4)+(Jan!C63*3)+(Feb!C63*2)+(Mar!C63*1)</f>
        <v>152657</v>
      </c>
      <c r="E63" s="8"/>
      <c r="F63" s="30">
        <f>(Jul!E63*9)+(Aug!E63*8)+(Sep!E63*7)+(Oct!E63*6)+(Nov!E63*5)+(Dec!E63*4)+(Jan!E63*3)+(Feb!E63*2)+(Mar!E63*1)</f>
        <v>0</v>
      </c>
      <c r="G63" s="8">
        <v>33369</v>
      </c>
      <c r="H63" s="30">
        <f>Feb!H63+G63</f>
        <v>109748</v>
      </c>
      <c r="I63" s="30">
        <f t="shared" si="0"/>
        <v>38772</v>
      </c>
      <c r="J63" s="30">
        <f t="shared" si="1"/>
        <v>262405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(Jul!C64*9)+(Aug!C64*8)+(Sep!C64*7)+(Oct!C64*6)+(Nov!C64*5)+(Dec!C64*4)+(Jan!C64*3)+(Feb!C64*2)+(Mar!C64*1)</f>
        <v>0</v>
      </c>
      <c r="E64" s="8"/>
      <c r="F64" s="30">
        <f>(Jul!E64*9)+(Aug!E64*8)+(Sep!E64*7)+(Oct!E64*6)+(Nov!E64*5)+(Dec!E64*4)+(Jan!E64*3)+(Feb!E64*2)+(Mar!E64*1)</f>
        <v>0</v>
      </c>
      <c r="G64" s="8"/>
      <c r="H64" s="30">
        <f>Feb!H64+G64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0">
        <f>(Jul!C65*9)+(Aug!C65*8)+(Sep!C65*7)+(Oct!C65*6)+(Nov!C65*5)+(Dec!C65*4)+(Jan!C65*3)+(Feb!C65*2)+(Mar!C65*1)</f>
        <v>0</v>
      </c>
      <c r="E65" s="8"/>
      <c r="F65" s="30">
        <f>(Jul!E65*9)+(Aug!E65*8)+(Sep!E65*7)+(Oct!E65*6)+(Nov!E65*5)+(Dec!E65*4)+(Jan!E65*3)+(Feb!E65*2)+(Mar!E65*1)</f>
        <v>0</v>
      </c>
      <c r="G65" s="8"/>
      <c r="H65" s="30">
        <f>Feb!H65+G65</f>
        <v>0</v>
      </c>
      <c r="I65" s="30">
        <f t="shared" si="2"/>
        <v>0</v>
      </c>
      <c r="J65" s="30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0">
        <f>(Jul!C66*9)+(Aug!C66*8)+(Sep!C66*7)+(Oct!C66*6)+(Nov!C66*5)+(Dec!C66*4)+(Jan!C66*3)+(Feb!C66*2)+(Mar!C66*1)</f>
        <v>14264</v>
      </c>
      <c r="E66" s="8"/>
      <c r="F66" s="30">
        <f>(Jul!E66*9)+(Aug!E66*8)+(Sep!E66*7)+(Oct!E66*6)+(Nov!E66*5)+(Dec!E66*4)+(Jan!E66*3)+(Feb!E66*2)+(Mar!E66*1)</f>
        <v>0</v>
      </c>
      <c r="G66" s="8"/>
      <c r="H66" s="30">
        <f>Feb!H66+G66</f>
        <v>2655</v>
      </c>
      <c r="I66" s="30">
        <f t="shared" si="2"/>
        <v>0</v>
      </c>
      <c r="J66" s="30">
        <f t="shared" si="3"/>
        <v>16919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0">
        <f>(Jul!C67*9)+(Aug!C67*8)+(Sep!C67*7)+(Oct!C67*6)+(Nov!C67*5)+(Dec!C67*4)+(Jan!C67*3)+(Feb!C67*2)+(Mar!C67*1)</f>
        <v>0</v>
      </c>
      <c r="E67" s="8"/>
      <c r="F67" s="30">
        <f>(Jul!E67*9)+(Aug!E67*8)+(Sep!E67*7)+(Oct!E67*6)+(Nov!E67*5)+(Dec!E67*4)+(Jan!E67*3)+(Feb!E67*2)+(Mar!E67*1)</f>
        <v>0</v>
      </c>
      <c r="G67" s="8"/>
      <c r="H67" s="30">
        <f>Feb!H67+G67</f>
        <v>0</v>
      </c>
      <c r="I67" s="30">
        <f t="shared" si="2"/>
        <v>0</v>
      </c>
      <c r="J67" s="30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0">
        <f>(Jul!C68*9)+(Aug!C68*8)+(Sep!C68*7)+(Oct!C68*6)+(Nov!C68*5)+(Dec!C68*4)+(Jan!C68*3)+(Feb!C68*2)+(Mar!C68*1)</f>
        <v>0</v>
      </c>
      <c r="E68" s="8"/>
      <c r="F68" s="30">
        <f>(Jul!E68*9)+(Aug!E68*8)+(Sep!E68*7)+(Oct!E68*6)+(Nov!E68*5)+(Dec!E68*4)+(Jan!E68*3)+(Feb!E68*2)+(Mar!E68*1)</f>
        <v>0</v>
      </c>
      <c r="G68" s="8"/>
      <c r="H68" s="30">
        <f>Feb!H68+G68</f>
        <v>0</v>
      </c>
      <c r="I68" s="30">
        <f t="shared" si="2"/>
        <v>0</v>
      </c>
      <c r="J68" s="30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>
        <v>1556</v>
      </c>
      <c r="D69" s="30">
        <f>(Jul!C69*9)+(Aug!C69*8)+(Sep!C69*7)+(Oct!C69*6)+(Nov!C69*5)+(Dec!C69*4)+(Jan!C69*3)+(Feb!C69*2)+(Mar!C69*1)</f>
        <v>1556</v>
      </c>
      <c r="E69" s="8"/>
      <c r="F69" s="30">
        <f>(Jul!E69*9)+(Aug!E69*8)+(Sep!E69*7)+(Oct!E69*6)+(Nov!E69*5)+(Dec!E69*4)+(Jan!E69*3)+(Feb!E69*2)+(Mar!E69*1)</f>
        <v>0</v>
      </c>
      <c r="G69" s="8">
        <v>9308</v>
      </c>
      <c r="H69" s="30">
        <f>Feb!H69+G69</f>
        <v>9308</v>
      </c>
      <c r="I69" s="30">
        <f t="shared" si="2"/>
        <v>10864</v>
      </c>
      <c r="J69" s="30">
        <f t="shared" si="3"/>
        <v>10864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0">
        <f>(Jul!C70*9)+(Aug!C70*8)+(Sep!C70*7)+(Oct!C70*6)+(Nov!C70*5)+(Dec!C70*4)+(Jan!C70*3)+(Feb!C70*2)+(Mar!C70*1)</f>
        <v>0</v>
      </c>
      <c r="E70" s="8"/>
      <c r="F70" s="30">
        <f>(Jul!E70*9)+(Aug!E70*8)+(Sep!E70*7)+(Oct!E70*6)+(Nov!E70*5)+(Dec!E70*4)+(Jan!E70*3)+(Feb!E70*2)+(Mar!E70*1)</f>
        <v>0</v>
      </c>
      <c r="G70" s="8"/>
      <c r="H70" s="30">
        <f>Feb!H70+G70</f>
        <v>0</v>
      </c>
      <c r="I70" s="30">
        <f t="shared" si="2"/>
        <v>0</v>
      </c>
      <c r="J70" s="30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7">
        <v>1922</v>
      </c>
      <c r="D71" s="30">
        <f>(Jul!C71*9)+(Aug!C71*8)+(Sep!C71*7)+(Oct!C71*6)+(Nov!C71*5)+(Dec!C71*4)+(Jan!C71*3)+(Feb!C71*2)+(Mar!C71*1)</f>
        <v>257307</v>
      </c>
      <c r="E71" s="8"/>
      <c r="F71" s="30">
        <f>(Jul!E71*9)+(Aug!E71*8)+(Sep!E71*7)+(Oct!E71*6)+(Nov!E71*5)+(Dec!E71*4)+(Jan!E71*3)+(Feb!E71*2)+(Mar!E71*1)</f>
        <v>0</v>
      </c>
      <c r="G71" s="8">
        <v>6881</v>
      </c>
      <c r="H71" s="30">
        <f>Feb!H71+G71</f>
        <v>30207</v>
      </c>
      <c r="I71" s="30">
        <f t="shared" si="2"/>
        <v>8803</v>
      </c>
      <c r="J71" s="30">
        <f t="shared" si="3"/>
        <v>287514</v>
      </c>
    </row>
    <row r="72" spans="1:13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5126853</v>
      </c>
      <c r="E72" s="31">
        <f t="shared" si="4"/>
        <v>0</v>
      </c>
      <c r="F72" s="31">
        <f t="shared" si="4"/>
        <v>13035</v>
      </c>
      <c r="G72" s="31">
        <f t="shared" si="4"/>
        <v>0</v>
      </c>
      <c r="H72" s="31">
        <f t="shared" si="4"/>
        <v>673367</v>
      </c>
      <c r="I72" s="31">
        <f t="shared" si="4"/>
        <v>0</v>
      </c>
      <c r="J72" s="31">
        <f t="shared" si="4"/>
        <v>5813255</v>
      </c>
    </row>
    <row r="73" spans="1:13" s="3" customFormat="1" ht="21.75" x14ac:dyDescent="0.2">
      <c r="A73" s="19" t="s">
        <v>124</v>
      </c>
      <c r="B73" s="2"/>
      <c r="C73" s="31">
        <f t="shared" ref="C73:J73" si="5">SUM(C32:C71)</f>
        <v>44046</v>
      </c>
      <c r="D73" s="31">
        <f t="shared" si="5"/>
        <v>2300792</v>
      </c>
      <c r="E73" s="31">
        <f t="shared" si="5"/>
        <v>0</v>
      </c>
      <c r="F73" s="31">
        <f t="shared" si="5"/>
        <v>19296</v>
      </c>
      <c r="G73" s="31">
        <f t="shared" si="5"/>
        <v>215682</v>
      </c>
      <c r="H73" s="31">
        <f t="shared" si="5"/>
        <v>850545</v>
      </c>
      <c r="I73" s="31">
        <f t="shared" si="5"/>
        <v>259728</v>
      </c>
      <c r="J73" s="31">
        <f t="shared" si="5"/>
        <v>3170633</v>
      </c>
    </row>
    <row r="74" spans="1:13" s="3" customFormat="1" ht="15.75" customHeight="1" x14ac:dyDescent="0.2">
      <c r="A74" s="17" t="s">
        <v>87</v>
      </c>
      <c r="B74" s="2"/>
      <c r="C74" s="31">
        <f>SUM(C72:C73)</f>
        <v>44046</v>
      </c>
      <c r="D74" s="31">
        <f t="shared" ref="D74:J74" si="6">SUM(D72:D73)</f>
        <v>7427645</v>
      </c>
      <c r="E74" s="31">
        <f t="shared" si="6"/>
        <v>0</v>
      </c>
      <c r="F74" s="31">
        <f t="shared" si="6"/>
        <v>32331</v>
      </c>
      <c r="G74" s="31">
        <f t="shared" si="6"/>
        <v>215682</v>
      </c>
      <c r="H74" s="31">
        <f t="shared" si="6"/>
        <v>1523912</v>
      </c>
      <c r="I74" s="31">
        <f t="shared" si="6"/>
        <v>259728</v>
      </c>
      <c r="J74" s="31">
        <f t="shared" si="6"/>
        <v>8983888</v>
      </c>
    </row>
    <row r="75" spans="1:13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3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3" x14ac:dyDescent="0.2">
      <c r="A77" s="12"/>
      <c r="B77" s="2"/>
      <c r="C77" s="2"/>
      <c r="D77" s="33"/>
      <c r="E77" s="2"/>
      <c r="F77" s="33"/>
      <c r="G77" s="2"/>
      <c r="H77" s="33"/>
    </row>
    <row r="78" spans="1:13" x14ac:dyDescent="0.2">
      <c r="C78" s="49"/>
      <c r="D78" s="49"/>
      <c r="E78" s="49"/>
      <c r="F78" s="49"/>
      <c r="G78" s="49"/>
      <c r="H78" s="49"/>
      <c r="I78" s="49"/>
      <c r="J78" s="49"/>
      <c r="M78" s="49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8E0349-DFFB-44CB-88FE-AFBCFB9FA060}"/>
</file>

<file path=customXml/itemProps2.xml><?xml version="1.0" encoding="utf-8"?>
<ds:datastoreItem xmlns:ds="http://schemas.openxmlformats.org/officeDocument/2006/customXml" ds:itemID="{C4AFE626-4E64-4A54-A1EE-C286CA550A31}"/>
</file>

<file path=customXml/itemProps3.xml><?xml version="1.0" encoding="utf-8"?>
<ds:datastoreItem xmlns:ds="http://schemas.openxmlformats.org/officeDocument/2006/customXml" ds:itemID="{AAEAB157-9C92-49F0-AEFE-31307A607A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Falk, Jonathan, VSOPITT</cp:lastModifiedBy>
  <cp:lastPrinted>2011-06-21T11:00:53Z</cp:lastPrinted>
  <dcterms:created xsi:type="dcterms:W3CDTF">2005-09-22T19:10:16Z</dcterms:created>
  <dcterms:modified xsi:type="dcterms:W3CDTF">2017-07-19T11:14:54Z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25000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