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<sst xmlns="http://schemas.openxmlformats.org/spreadsheetml/2006/main" count="1789" uniqueCount="142">
  <si>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</si>
  <si>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</si>
  <si>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</si>
  <si>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</si>
  <si>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</si>
  <si>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</si>
  <si>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</si>
  <si>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</si>
  <si>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</si>
  <si>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</si>
  <si>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</si>
  <si>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</si>
  <si>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</si>
  <si>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</si>
  <si>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</si>
  <si>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</si>
  <si>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</si>
  <si>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</si>
  <si>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</si>
  <si>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</si>
  <si>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</si>
  <si>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</si>
  <si>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</si>
  <si>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</si>
  <si>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</si>
  <si>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</si>
  <si>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</si>
  <si>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</si>
  <si>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</si>
  <si>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</si>
  <si>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</si>
  <si>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</si>
  <si>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</si>
  <si>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</si>
  <si>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</si>
  <si>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</si>
  <si>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</si>
  <si>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</si>
  <si>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</si>
  <si>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</si>
  <si>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</si>
  <si>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</si>
  <si>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</si>
  <si>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</si>
  <si>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</si>
  <si>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</si>
  <si>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</si>
  <si>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</si>
  <si>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</si>
  <si>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</si>
  <si>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</si>
  <si>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</si>
  <si>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</si>
  <si>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</si>
  <si>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</si>
  <si>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</si>
  <si>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</si>
  <si>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</si>
  <si>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</si>
  <si>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</si>
  <si>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</si>
  <si>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</si>
  <si>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</si>
  <si>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</si>
  <si>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</si>
  <si>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</si>
  <si>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</si>
  <si>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</si>
  <si>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</si>
  <si>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</si>
  <si>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</si>
  <si>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</si>
  <si>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</si>
  <si>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</si>
  <si>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</si>
  <si>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</si>
  <si>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</si>
  <si>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</si>
  <si>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</si>
  <si>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</si>
  <si>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</si>
  <si>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</si>
  <si>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</si>
  <si>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</si>
  <si>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</si>
  <si>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</si>
  <si>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</si>
  <si>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</si>
  <si>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</si>
  <si>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</si>
  <si>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</si>
  <si>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</si>
  <si>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</si>
  <si>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</si>
  <si>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</si>
  <si>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</si>
  <si>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</si>
  <si>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</si>
  <si>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</si>
  <si>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</si>
  <si>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</si>
  <si>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</si>
  <si>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</si>
  <si>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</si>
  <si>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</si>
  <si>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</si>
  <si>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</si>
  <si>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</si>
  <si>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</si>
  <si>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</si>
  <si>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</si>
  <si>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</si>
  <si>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</si>
  <si>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</si>
  <si>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</si>
  <si>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</si>
  <si>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</si>
  <si>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</si>
  <si>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</si>
  <si>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</si>
  <si>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</si>
  <si>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</si>
  <si>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</si>
  <si>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</si>
  <si>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</si>
  <si>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</si>
  <si>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</si>
  <si>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</si>
  <si>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</si>
  <si>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</si>
  <si>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</si>
  <si>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</si>
  <si>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</si>
  <si>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</si>
  <si>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</si>
  <si>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</si>
  <si>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</si>
  <si>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</si>
  <si>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</si>
  <si>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</si>
  <si>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MOPH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</si>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</sst>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1" activePane="bottomLeft" state="frozen"/>
      <selection pane="bottomLeft" activeCell="C61" sqref="C61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8042</v>
      </c>
      <c r="D5" s="29">
        <f t="shared" ref="D5:D63" si="0">C5*1</f>
        <v>8042</v>
      </c>
      <c r="E5" s="58"/>
      <c r="F5" s="29">
        <f t="shared" ref="F5:F63" si="1">E5*1</f>
        <v>0</v>
      </c>
      <c r="G5" s="59">
        <v>62180</v>
      </c>
      <c r="H5" s="29">
        <f t="shared" ref="H5:H63" si="2">G5</f>
        <v>62180</v>
      </c>
      <c r="I5" s="29">
        <f t="shared" ref="I5:I63" si="3">C5+E5+G5</f>
        <v>70222</v>
      </c>
      <c r="J5" s="29">
        <f t="shared" ref="J5:J63" si="4">H5+F5+D5</f>
        <v>70222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>
        <v>703</v>
      </c>
      <c r="D7" s="29">
        <f t="shared" si="0"/>
        <v>703</v>
      </c>
      <c r="E7" s="58"/>
      <c r="F7" s="29">
        <f t="shared" si="1"/>
        <v>0</v>
      </c>
      <c r="G7" s="59">
        <v>34758</v>
      </c>
      <c r="H7" s="29">
        <f t="shared" si="2"/>
        <v>34758</v>
      </c>
      <c r="I7" s="29">
        <f t="shared" si="3"/>
        <v>35461</v>
      </c>
      <c r="J7" s="29">
        <f t="shared" si="4"/>
        <v>35461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>
        <v>325</v>
      </c>
      <c r="D9" s="29">
        <f t="shared" si="0"/>
        <v>325</v>
      </c>
      <c r="E9" s="58"/>
      <c r="F9" s="29">
        <f t="shared" si="1"/>
        <v>0</v>
      </c>
      <c r="G9" s="59">
        <v>1296</v>
      </c>
      <c r="H9" s="29">
        <f t="shared" si="2"/>
        <v>1296</v>
      </c>
      <c r="I9" s="29">
        <f t="shared" si="3"/>
        <v>1621</v>
      </c>
      <c r="J9" s="29">
        <f t="shared" si="4"/>
        <v>1621</v>
      </c>
    </row>
    <row r="10" spans="1:10" ht="15.75" customHeight="1" x14ac:dyDescent="0.2">
      <c r="A10" s="5" t="s">
        <v>30</v>
      </c>
      <c r="B10" s="18" t="s">
        <v>22</v>
      </c>
      <c r="C10" s="57"/>
      <c r="D10" s="29">
        <f t="shared" si="0"/>
        <v>0</v>
      </c>
      <c r="E10" s="58"/>
      <c r="F10" s="29">
        <f t="shared" si="1"/>
        <v>0</v>
      </c>
      <c r="G10" s="59"/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>
        <v>927</v>
      </c>
      <c r="D23" s="29">
        <f t="shared" si="0"/>
        <v>927</v>
      </c>
      <c r="E23" s="58"/>
      <c r="F23" s="29">
        <f t="shared" si="1"/>
        <v>0</v>
      </c>
      <c r="G23" s="59">
        <v>1854</v>
      </c>
      <c r="H23" s="29">
        <f t="shared" si="2"/>
        <v>1854</v>
      </c>
      <c r="I23" s="29">
        <f t="shared" si="3"/>
        <v>2781</v>
      </c>
      <c r="J23" s="29">
        <f t="shared" si="4"/>
        <v>2781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>
        <v>918</v>
      </c>
      <c r="D27" s="29">
        <f t="shared" si="0"/>
        <v>918</v>
      </c>
      <c r="E27" s="58"/>
      <c r="F27" s="29">
        <f t="shared" si="1"/>
        <v>0</v>
      </c>
      <c r="G27" s="59">
        <v>11362</v>
      </c>
      <c r="H27" s="29">
        <f t="shared" si="2"/>
        <v>11362</v>
      </c>
      <c r="I27" s="29">
        <f t="shared" si="3"/>
        <v>12280</v>
      </c>
      <c r="J27" s="29">
        <f t="shared" si="4"/>
        <v>12280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7">
        <v>2559</v>
      </c>
      <c r="D31" s="29">
        <f t="shared" si="0"/>
        <v>2559</v>
      </c>
      <c r="E31" s="58"/>
      <c r="F31" s="29">
        <f t="shared" si="1"/>
        <v>0</v>
      </c>
      <c r="G31" s="59">
        <v>48378</v>
      </c>
      <c r="H31" s="29">
        <f t="shared" si="2"/>
        <v>48378</v>
      </c>
      <c r="I31" s="29">
        <f t="shared" si="3"/>
        <v>50937</v>
      </c>
      <c r="J31" s="29">
        <f t="shared" si="4"/>
        <v>50937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7">
        <v>1995</v>
      </c>
      <c r="D38" s="29">
        <f t="shared" si="0"/>
        <v>1995</v>
      </c>
      <c r="E38" s="58"/>
      <c r="F38" s="29">
        <f t="shared" si="1"/>
        <v>0</v>
      </c>
      <c r="G38" s="59">
        <v>6385</v>
      </c>
      <c r="H38" s="29">
        <f t="shared" si="2"/>
        <v>6385</v>
      </c>
      <c r="I38" s="29">
        <f t="shared" si="3"/>
        <v>8380</v>
      </c>
      <c r="J38" s="29">
        <f t="shared" si="4"/>
        <v>8380</v>
      </c>
    </row>
    <row r="39" spans="1:10" s="11" customFormat="1" ht="15.75" customHeight="1" x14ac:dyDescent="0.2">
      <c r="A39" s="9" t="s">
        <v>35</v>
      </c>
      <c r="B39" s="16" t="s">
        <v>20</v>
      </c>
      <c r="C39" s="57">
        <v>1013</v>
      </c>
      <c r="D39" s="29">
        <f t="shared" si="0"/>
        <v>1013</v>
      </c>
      <c r="E39" s="58"/>
      <c r="F39" s="29">
        <f t="shared" si="1"/>
        <v>0</v>
      </c>
      <c r="G39" s="59">
        <v>2605</v>
      </c>
      <c r="H39" s="29">
        <f t="shared" si="2"/>
        <v>2605</v>
      </c>
      <c r="I39" s="29">
        <f t="shared" si="3"/>
        <v>3618</v>
      </c>
      <c r="J39" s="29">
        <f t="shared" si="4"/>
        <v>3618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7">
        <v>735</v>
      </c>
      <c r="D44" s="29">
        <f t="shared" si="0"/>
        <v>735</v>
      </c>
      <c r="E44" s="58"/>
      <c r="F44" s="29">
        <f t="shared" si="1"/>
        <v>0</v>
      </c>
      <c r="G44" s="59">
        <v>8179</v>
      </c>
      <c r="H44" s="29">
        <f t="shared" si="2"/>
        <v>8179</v>
      </c>
      <c r="I44" s="29">
        <f t="shared" si="3"/>
        <v>8914</v>
      </c>
      <c r="J44" s="29">
        <f t="shared" si="4"/>
        <v>8914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7">
        <v>1989</v>
      </c>
      <c r="D50" s="29">
        <f t="shared" si="0"/>
        <v>1989</v>
      </c>
      <c r="E50" s="58"/>
      <c r="F50" s="29">
        <f t="shared" si="1"/>
        <v>0</v>
      </c>
      <c r="G50" s="59">
        <v>9675</v>
      </c>
      <c r="H50" s="29">
        <f t="shared" si="2"/>
        <v>9675</v>
      </c>
      <c r="I50" s="29">
        <f t="shared" si="3"/>
        <v>11664</v>
      </c>
      <c r="J50" s="29">
        <f t="shared" si="4"/>
        <v>11664</v>
      </c>
    </row>
    <row r="51" spans="1:10" ht="15.75" customHeight="1" x14ac:dyDescent="0.2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>
        <v>424</v>
      </c>
      <c r="D55" s="29">
        <f t="shared" si="0"/>
        <v>424</v>
      </c>
      <c r="E55" s="58"/>
      <c r="F55" s="29">
        <f t="shared" si="1"/>
        <v>0</v>
      </c>
      <c r="G55" s="59">
        <v>6931</v>
      </c>
      <c r="H55" s="29">
        <f t="shared" si="2"/>
        <v>6931</v>
      </c>
      <c r="I55" s="29">
        <f t="shared" si="3"/>
        <v>7355</v>
      </c>
      <c r="J55" s="29">
        <f t="shared" si="4"/>
        <v>7355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>
        <v>1410</v>
      </c>
      <c r="D60" s="29">
        <f t="shared" si="0"/>
        <v>1410</v>
      </c>
      <c r="E60" s="58"/>
      <c r="F60" s="29">
        <f t="shared" si="1"/>
        <v>0</v>
      </c>
      <c r="G60" s="59">
        <v>5639</v>
      </c>
      <c r="H60" s="29">
        <f t="shared" si="2"/>
        <v>5639</v>
      </c>
      <c r="I60" s="29">
        <f t="shared" si="3"/>
        <v>7049</v>
      </c>
      <c r="J60" s="29">
        <f t="shared" si="4"/>
        <v>7049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13474</v>
      </c>
      <c r="D72" s="31">
        <f t="shared" si="10"/>
        <v>13474</v>
      </c>
      <c r="E72" s="31">
        <f t="shared" si="10"/>
        <v>0</v>
      </c>
      <c r="F72" s="31">
        <f t="shared" si="10"/>
        <v>0</v>
      </c>
      <c r="G72" s="31">
        <f t="shared" si="10"/>
        <v>159828</v>
      </c>
      <c r="H72" s="31">
        <f t="shared" si="10"/>
        <v>159828</v>
      </c>
      <c r="I72" s="31">
        <f t="shared" si="10"/>
        <v>173302</v>
      </c>
      <c r="J72" s="31">
        <f t="shared" si="10"/>
        <v>173302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7566</v>
      </c>
      <c r="D73" s="31">
        <f t="shared" si="11"/>
        <v>7566</v>
      </c>
      <c r="E73" s="31">
        <f t="shared" si="11"/>
        <v>0</v>
      </c>
      <c r="F73" s="31">
        <f t="shared" si="11"/>
        <v>0</v>
      </c>
      <c r="G73" s="31">
        <f t="shared" si="11"/>
        <v>39414</v>
      </c>
      <c r="H73" s="31">
        <f t="shared" si="11"/>
        <v>39414</v>
      </c>
      <c r="I73" s="31">
        <f t="shared" si="11"/>
        <v>46980</v>
      </c>
      <c r="J73" s="31">
        <f t="shared" si="11"/>
        <v>46980</v>
      </c>
    </row>
    <row r="74" spans="1:10" s="3" customFormat="1" ht="15.75" customHeight="1" x14ac:dyDescent="0.2">
      <c r="A74" s="5" t="s">
        <v>87</v>
      </c>
      <c r="B74" s="13"/>
      <c r="C74" s="31">
        <f>SUM(C72:C73)</f>
        <v>21040</v>
      </c>
      <c r="D74" s="31">
        <f t="shared" ref="D74:J74" si="12">SUM(D72:D73)</f>
        <v>21040</v>
      </c>
      <c r="E74" s="35">
        <f t="shared" si="12"/>
        <v>0</v>
      </c>
      <c r="F74" s="31">
        <f t="shared" si="12"/>
        <v>0</v>
      </c>
      <c r="G74" s="35">
        <f t="shared" si="12"/>
        <v>199242</v>
      </c>
      <c r="H74" s="31">
        <f t="shared" si="12"/>
        <v>199242</v>
      </c>
      <c r="I74" s="31">
        <f t="shared" si="12"/>
        <v>220282</v>
      </c>
      <c r="J74" s="31">
        <f t="shared" si="12"/>
        <v>220282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4" activePane="bottomLeft" state="frozen"/>
      <selection pane="bottomLeft" activeCell="C67" sqref="C67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4582</v>
      </c>
      <c r="D5" s="30">
        <f>(Jul!C5*10)+(Aug!C5*9)+(Sep!C5*8)+(Oct!C5*7)+(Nov!C5*6)+(Dec!C5*5)+(Jan!C5*4)+(Feb!C5*3)+(Mar!C5*2)+(Apr!C5*1)</f>
        <v>199206</v>
      </c>
      <c r="E5" s="8"/>
      <c r="F5" s="30">
        <f>(Jul!E5*10)+(Aug!E5*9)+(Sep!E5*8)+(Oct!E5*7)+(Nov!E5*6)+(Dec!E5*5)+(Jan!E5*4)+(Feb!E5*3)+(Mar!E5*2)+(Apr!E5*1)</f>
        <v>0</v>
      </c>
      <c r="G5" s="8">
        <v>0</v>
      </c>
      <c r="H5" s="30">
        <f>Mar!H5+G5</f>
        <v>297874</v>
      </c>
      <c r="I5" s="30">
        <f t="shared" ref="I5:I63" si="0">C5+E5+G5</f>
        <v>4582</v>
      </c>
      <c r="J5" s="30">
        <f t="shared" ref="J5:J63" si="1">D5+F5+H5</f>
        <v>497080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1301</v>
      </c>
      <c r="D6" s="30">
        <f>(Jul!C6*10)+(Aug!C6*9)+(Sep!C6*8)+(Oct!C6*7)+(Nov!C6*6)+(Dec!C6*5)+(Jan!C6*4)+(Feb!C6*3)+(Mar!C6*2)+(Apr!C6*1)</f>
        <v>1301</v>
      </c>
      <c r="E6" s="8"/>
      <c r="F6" s="30">
        <f>(Jul!E6*10)+(Aug!E6*9)+(Sep!E6*8)+(Oct!E6*7)+(Nov!E6*6)+(Dec!E6*5)+(Jan!E6*4)+(Feb!E6*3)+(Mar!E6*2)+(Apr!E6*1)</f>
        <v>0</v>
      </c>
      <c r="G6" s="8">
        <v>2603</v>
      </c>
      <c r="H6" s="30">
        <f>Mar!H6+G6</f>
        <v>2603</v>
      </c>
      <c r="I6" s="30">
        <f t="shared" si="0"/>
        <v>3904</v>
      </c>
      <c r="J6" s="30">
        <f t="shared" si="1"/>
        <v>3904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1737</v>
      </c>
      <c r="D7" s="30">
        <f>(Jul!C7*10)+(Aug!C7*9)+(Sep!C7*8)+(Oct!C7*7)+(Nov!C7*6)+(Dec!C7*5)+(Jan!C7*4)+(Feb!C7*3)+(Mar!C7*2)+(Apr!C7*1)</f>
        <v>10703</v>
      </c>
      <c r="E7" s="8"/>
      <c r="F7" s="30">
        <f>(Jul!E7*10)+(Aug!E7*9)+(Sep!E7*8)+(Oct!E7*7)+(Nov!E7*6)+(Dec!E7*5)+(Jan!E7*4)+(Feb!E7*3)+(Mar!E7*2)+(Apr!E7*1)</f>
        <v>0</v>
      </c>
      <c r="G7" s="8">
        <v>3165</v>
      </c>
      <c r="H7" s="30">
        <f>Mar!H7+G7</f>
        <v>39375</v>
      </c>
      <c r="I7" s="30">
        <f t="shared" si="0"/>
        <v>4902</v>
      </c>
      <c r="J7" s="30">
        <f t="shared" si="1"/>
        <v>50078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3510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6995</v>
      </c>
      <c r="I8" s="30">
        <f t="shared" si="0"/>
        <v>0</v>
      </c>
      <c r="J8" s="30">
        <f t="shared" si="1"/>
        <v>10505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4146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1966</v>
      </c>
      <c r="I9" s="30">
        <f t="shared" si="0"/>
        <v>0</v>
      </c>
      <c r="J9" s="30">
        <f t="shared" si="1"/>
        <v>6112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8509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11600</v>
      </c>
      <c r="I10" s="30">
        <f t="shared" si="0"/>
        <v>0</v>
      </c>
      <c r="J10" s="30">
        <f t="shared" si="1"/>
        <v>20109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938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15943</v>
      </c>
      <c r="I11" s="30">
        <f t="shared" si="0"/>
        <v>0</v>
      </c>
      <c r="J11" s="30">
        <f t="shared" si="1"/>
        <v>16881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0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7964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8671</v>
      </c>
      <c r="I17" s="30">
        <f t="shared" si="0"/>
        <v>0</v>
      </c>
      <c r="J17" s="30">
        <f t="shared" si="1"/>
        <v>16635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4928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6028</v>
      </c>
      <c r="I20" s="30">
        <f t="shared" si="0"/>
        <v>0</v>
      </c>
      <c r="J20" s="30">
        <f t="shared" si="1"/>
        <v>10956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1542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3524</v>
      </c>
      <c r="I21" s="30">
        <f t="shared" si="0"/>
        <v>0</v>
      </c>
      <c r="J21" s="30">
        <f t="shared" si="1"/>
        <v>5066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16873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14514</v>
      </c>
      <c r="I22" s="30">
        <f t="shared" si="0"/>
        <v>0</v>
      </c>
      <c r="J22" s="30">
        <f t="shared" si="1"/>
        <v>31387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17538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13223</v>
      </c>
      <c r="I23" s="30">
        <f t="shared" si="0"/>
        <v>0</v>
      </c>
      <c r="J23" s="30">
        <f t="shared" si="1"/>
        <v>30761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8778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2508</v>
      </c>
      <c r="I24" s="30">
        <f t="shared" si="0"/>
        <v>0</v>
      </c>
      <c r="J24" s="30">
        <f t="shared" si="1"/>
        <v>11286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18521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16678</v>
      </c>
      <c r="I27" s="30">
        <f t="shared" si="0"/>
        <v>0</v>
      </c>
      <c r="J27" s="30">
        <f t="shared" si="1"/>
        <v>35199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21268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10203</v>
      </c>
      <c r="I30" s="30">
        <f t="shared" si="0"/>
        <v>0</v>
      </c>
      <c r="J30" s="30">
        <f t="shared" si="1"/>
        <v>31471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60447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93107</v>
      </c>
      <c r="I31" s="30">
        <f t="shared" si="0"/>
        <v>0</v>
      </c>
      <c r="J31" s="30">
        <f t="shared" si="1"/>
        <v>153554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15883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18922</v>
      </c>
      <c r="I33" s="30">
        <f t="shared" si="0"/>
        <v>0</v>
      </c>
      <c r="J33" s="30">
        <f t="shared" si="1"/>
        <v>34805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360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80</v>
      </c>
      <c r="I34" s="30">
        <f t="shared" si="0"/>
        <v>0</v>
      </c>
      <c r="J34" s="30">
        <f t="shared" si="1"/>
        <v>440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1156</v>
      </c>
      <c r="D35" s="30">
        <f>(Jul!C35*10)+(Aug!C35*9)+(Sep!C35*8)+(Oct!C35*7)+(Nov!C35*6)+(Dec!C35*5)+(Jan!C35*4)+(Feb!C35*3)+(Mar!C35*2)+(Apr!C35*1)</f>
        <v>25484</v>
      </c>
      <c r="E35" s="8">
        <v>485</v>
      </c>
      <c r="F35" s="30">
        <f>(Jul!E35*10)+(Aug!E35*9)+(Sep!E35*8)+(Oct!E35*7)+(Nov!E35*6)+(Dec!E35*5)+(Jan!E35*4)+(Feb!E35*3)+(Mar!E35*2)+(Apr!E35*1)</f>
        <v>485</v>
      </c>
      <c r="G35" s="8">
        <v>3666</v>
      </c>
      <c r="H35" s="30">
        <f>Mar!H35+G35</f>
        <v>25408</v>
      </c>
      <c r="I35" s="30">
        <f t="shared" si="0"/>
        <v>5307</v>
      </c>
      <c r="J35" s="30">
        <f t="shared" si="1"/>
        <v>51377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8140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12903</v>
      </c>
      <c r="I37" s="30">
        <f t="shared" si="0"/>
        <v>0</v>
      </c>
      <c r="J37" s="30">
        <f t="shared" si="1"/>
        <v>21043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29486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7577</v>
      </c>
      <c r="I38" s="30">
        <f t="shared" si="0"/>
        <v>0</v>
      </c>
      <c r="J38" s="30">
        <f t="shared" si="1"/>
        <v>37063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1176</v>
      </c>
      <c r="D39" s="30">
        <f>(Jul!C39*10)+(Aug!C39*9)+(Sep!C39*8)+(Oct!C39*7)+(Nov!C39*6)+(Dec!C39*5)+(Jan!C39*4)+(Feb!C39*3)+(Mar!C39*2)+(Apr!C39*1)</f>
        <v>91315</v>
      </c>
      <c r="E39" s="8"/>
      <c r="F39" s="30">
        <f>(Jul!E39*10)+(Aug!E39*9)+(Sep!E39*8)+(Oct!E39*7)+(Nov!E39*6)+(Dec!E39*5)+(Jan!E39*4)+(Feb!E39*3)+(Mar!E39*2)+(Apr!E39*1)</f>
        <v>8576</v>
      </c>
      <c r="G39" s="8">
        <v>19990</v>
      </c>
      <c r="H39" s="30">
        <f>Mar!H39+G39</f>
        <v>119723</v>
      </c>
      <c r="I39" s="30">
        <f t="shared" si="0"/>
        <v>21166</v>
      </c>
      <c r="J39" s="30">
        <f t="shared" si="1"/>
        <v>219614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665</v>
      </c>
      <c r="D42" s="30">
        <f>(Jul!C42*10)+(Aug!C42*9)+(Sep!C42*8)+(Oct!C42*7)+(Nov!C42*6)+(Dec!C42*5)+(Jan!C42*4)+(Feb!C42*3)+(Mar!C42*2)+(Apr!C42*1)</f>
        <v>665</v>
      </c>
      <c r="E42" s="8"/>
      <c r="F42" s="30">
        <f>(Jul!E42*10)+(Aug!E42*9)+(Sep!E42*8)+(Oct!E42*7)+(Nov!E42*6)+(Dec!E42*5)+(Jan!E42*4)+(Feb!E42*3)+(Mar!E42*2)+(Apr!E42*1)</f>
        <v>0</v>
      </c>
      <c r="G42" s="8">
        <v>2407</v>
      </c>
      <c r="H42" s="30">
        <f>Mar!H42+G42</f>
        <v>2407</v>
      </c>
      <c r="I42" s="30">
        <f t="shared" si="0"/>
        <v>3072</v>
      </c>
      <c r="J42" s="30">
        <f t="shared" si="1"/>
        <v>3072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589</v>
      </c>
      <c r="D44" s="30">
        <f>(Jul!C44*10)+(Aug!C44*9)+(Sep!C44*8)+(Oct!C44*7)+(Nov!C44*6)+(Dec!C44*5)+(Jan!C44*4)+(Feb!C44*3)+(Mar!C44*2)+(Apr!C44*1)</f>
        <v>25342</v>
      </c>
      <c r="E44" s="8"/>
      <c r="F44" s="30">
        <f>(Jul!E44*10)+(Aug!E44*9)+(Sep!E44*8)+(Oct!E44*7)+(Nov!E44*6)+(Dec!E44*5)+(Jan!E44*4)+(Feb!E44*3)+(Mar!E44*2)+(Apr!E44*1)</f>
        <v>0</v>
      </c>
      <c r="G44" s="8">
        <v>702</v>
      </c>
      <c r="H44" s="30">
        <f>Mar!H44+G44</f>
        <v>61860</v>
      </c>
      <c r="I44" s="30">
        <f t="shared" si="0"/>
        <v>1291</v>
      </c>
      <c r="J44" s="30">
        <f t="shared" si="1"/>
        <v>87202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19564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26076</v>
      </c>
      <c r="I48" s="30">
        <f t="shared" si="0"/>
        <v>0</v>
      </c>
      <c r="J48" s="30">
        <f t="shared" si="1"/>
        <v>45640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13245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18157</v>
      </c>
      <c r="I49" s="30">
        <f t="shared" si="0"/>
        <v>0</v>
      </c>
      <c r="J49" s="30">
        <f t="shared" si="1"/>
        <v>31402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506</v>
      </c>
      <c r="D50" s="30">
        <f>(Jul!C50*10)+(Aug!C50*9)+(Sep!C50*8)+(Oct!C50*7)+(Nov!C50*6)+(Dec!C50*5)+(Jan!C50*4)+(Feb!C50*3)+(Mar!C50*2)+(Apr!C50*1)</f>
        <v>133096</v>
      </c>
      <c r="E50" s="8"/>
      <c r="F50" s="30">
        <f>(Jul!E50*10)+(Aug!E50*9)+(Sep!E50*8)+(Oct!E50*7)+(Nov!E50*6)+(Dec!E50*5)+(Jan!E50*4)+(Feb!E50*3)+(Mar!E50*2)+(Apr!E50*1)</f>
        <v>0</v>
      </c>
      <c r="G50" s="8">
        <v>2021</v>
      </c>
      <c r="H50" s="30">
        <f>Mar!H50+G50</f>
        <v>96550</v>
      </c>
      <c r="I50" s="30">
        <f t="shared" si="0"/>
        <v>2527</v>
      </c>
      <c r="J50" s="30">
        <f t="shared" si="1"/>
        <v>229646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1510</v>
      </c>
      <c r="D51" s="30">
        <f>(Jul!C51*10)+(Aug!C51*9)+(Sep!C51*8)+(Oct!C51*7)+(Nov!C51*6)+(Dec!C51*5)+(Jan!C51*4)+(Feb!C51*3)+(Mar!C51*2)+(Apr!C51*1)</f>
        <v>1510</v>
      </c>
      <c r="E51" s="8"/>
      <c r="F51" s="30">
        <f>(Jul!E51*10)+(Aug!E51*9)+(Sep!E51*8)+(Oct!E51*7)+(Nov!E51*6)+(Dec!E51*5)+(Jan!E51*4)+(Feb!E51*3)+(Mar!E51*2)+(Apr!E51*1)</f>
        <v>0</v>
      </c>
      <c r="G51" s="8">
        <v>61750</v>
      </c>
      <c r="H51" s="30">
        <f>Mar!H51+G51</f>
        <v>61750</v>
      </c>
      <c r="I51" s="30">
        <f t="shared" si="0"/>
        <v>63260</v>
      </c>
      <c r="J51" s="30">
        <f t="shared" si="1"/>
        <v>63260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195</v>
      </c>
      <c r="I54" s="30">
        <f t="shared" si="0"/>
        <v>0</v>
      </c>
      <c r="J54" s="30">
        <f t="shared" si="1"/>
        <v>195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917</v>
      </c>
      <c r="D55" s="30">
        <f>(Jul!C55*10)+(Aug!C55*9)+(Sep!C55*8)+(Oct!C55*7)+(Nov!C55*6)+(Dec!C55*5)+(Jan!C55*4)+(Feb!C55*3)+(Mar!C55*2)+(Apr!C55*1)</f>
        <v>102453</v>
      </c>
      <c r="E55" s="8"/>
      <c r="F55" s="30">
        <f>(Jul!E55*10)+(Aug!E55*9)+(Sep!E55*8)+(Oct!E55*7)+(Nov!E55*6)+(Dec!E55*5)+(Jan!E55*4)+(Feb!E55*3)+(Mar!E55*2)+(Apr!E55*1)</f>
        <v>0</v>
      </c>
      <c r="G55" s="8">
        <v>3020</v>
      </c>
      <c r="H55" s="30">
        <f>Mar!H55+G55</f>
        <v>104026</v>
      </c>
      <c r="I55" s="30">
        <f t="shared" si="0"/>
        <v>3937</v>
      </c>
      <c r="J55" s="30">
        <f t="shared" si="1"/>
        <v>206479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323</v>
      </c>
      <c r="D57" s="30">
        <f>(Jul!C57*10)+(Aug!C57*9)+(Sep!C57*8)+(Oct!C57*7)+(Nov!C57*6)+(Dec!C57*5)+(Jan!C57*4)+(Feb!C57*3)+(Mar!C57*2)+(Apr!C57*1)</f>
        <v>52795</v>
      </c>
      <c r="E57" s="8"/>
      <c r="F57" s="30">
        <f>(Jul!E57*10)+(Aug!E57*9)+(Sep!E57*8)+(Oct!E57*7)+(Nov!E57*6)+(Dec!E57*5)+(Jan!E57*4)+(Feb!E57*3)+(Mar!E57*2)+(Apr!E57*1)</f>
        <v>0</v>
      </c>
      <c r="G57" s="8">
        <v>2607</v>
      </c>
      <c r="H57" s="30">
        <f>Mar!H57+G57</f>
        <v>117428</v>
      </c>
      <c r="I57" s="30">
        <f t="shared" si="0"/>
        <v>2930</v>
      </c>
      <c r="J57" s="30">
        <f t="shared" si="1"/>
        <v>170223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56475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51816</v>
      </c>
      <c r="I60" s="30">
        <f t="shared" si="0"/>
        <v>0</v>
      </c>
      <c r="J60" s="30">
        <f t="shared" si="1"/>
        <v>108291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0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211</v>
      </c>
      <c r="D66" s="30">
        <f>(Jul!C66*10)+(Aug!C66*9)+(Sep!C66*8)+(Oct!C66*7)+(Nov!C66*6)+(Dec!C66*5)+(Jan!C66*4)+(Feb!C66*3)+(Mar!C66*2)+(Apr!C66*1)</f>
        <v>211</v>
      </c>
      <c r="E66" s="8"/>
      <c r="F66" s="30">
        <f>(Jul!E66*10)+(Aug!E66*9)+(Sep!E66*8)+(Oct!E66*7)+(Nov!E66*6)+(Dec!E66*5)+(Jan!E66*4)+(Feb!E66*3)+(Mar!E66*2)+(Apr!E66*1)</f>
        <v>0</v>
      </c>
      <c r="G66" s="8">
        <v>211</v>
      </c>
      <c r="H66" s="30">
        <f>Mar!H66+G66</f>
        <v>211</v>
      </c>
      <c r="I66" s="30">
        <f t="shared" si="2"/>
        <v>422</v>
      </c>
      <c r="J66" s="30">
        <f t="shared" si="3"/>
        <v>422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990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768</v>
      </c>
      <c r="I71" s="30">
        <f t="shared" si="2"/>
        <v>0</v>
      </c>
      <c r="J71" s="30">
        <f t="shared" si="3"/>
        <v>1758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7620</v>
      </c>
      <c r="D72" s="31">
        <f t="shared" si="4"/>
        <v>386172</v>
      </c>
      <c r="E72" s="31">
        <f t="shared" si="4"/>
        <v>0</v>
      </c>
      <c r="F72" s="31">
        <f t="shared" si="4"/>
        <v>0</v>
      </c>
      <c r="G72" s="31">
        <f t="shared" si="4"/>
        <v>5768</v>
      </c>
      <c r="H72" s="31">
        <f t="shared" si="4"/>
        <v>544812</v>
      </c>
      <c r="I72" s="31">
        <f t="shared" si="4"/>
        <v>13388</v>
      </c>
      <c r="J72" s="31">
        <f t="shared" si="4"/>
        <v>930984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7053</v>
      </c>
      <c r="D73" s="31">
        <f t="shared" si="5"/>
        <v>577014</v>
      </c>
      <c r="E73" s="31">
        <f t="shared" si="5"/>
        <v>485</v>
      </c>
      <c r="F73" s="31">
        <f t="shared" si="5"/>
        <v>9061</v>
      </c>
      <c r="G73" s="31">
        <f t="shared" si="5"/>
        <v>96374</v>
      </c>
      <c r="H73" s="31">
        <f t="shared" si="5"/>
        <v>725857</v>
      </c>
      <c r="I73" s="31">
        <f t="shared" si="5"/>
        <v>103912</v>
      </c>
      <c r="J73" s="31">
        <f t="shared" si="5"/>
        <v>1311932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14673</v>
      </c>
      <c r="D74" s="31">
        <f t="shared" ref="D74:J74" si="6">SUM(D72:D73)</f>
        <v>963186</v>
      </c>
      <c r="E74" s="31">
        <f t="shared" si="6"/>
        <v>485</v>
      </c>
      <c r="F74" s="31">
        <f t="shared" si="6"/>
        <v>9061</v>
      </c>
      <c r="G74" s="31">
        <f t="shared" si="6"/>
        <v>102142</v>
      </c>
      <c r="H74" s="31">
        <f t="shared" si="6"/>
        <v>1270669</v>
      </c>
      <c r="I74" s="31">
        <f t="shared" si="6"/>
        <v>117300</v>
      </c>
      <c r="J74" s="31">
        <f t="shared" si="6"/>
        <v>2242916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2" activePane="bottomLeft" state="frozen"/>
      <selection pane="bottomLeft" activeCell="C73" sqref="C73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2916</v>
      </c>
      <c r="D5" s="30">
        <f>(Jul!C5*11)+(Aug!C5*10)+(Sep!C5*9)+(Oct!C5*8)+(Nov!C5*7)+(Dec!C5*6)+(Jan!C5*5)+(Feb!C5*4)+(Mar!C5*3)+(Apr!C5*2)+(May!C5*1)</f>
        <v>241130</v>
      </c>
      <c r="E5" s="8"/>
      <c r="F5" s="30">
        <f>(Jul!E5*11)+(Aug!E5*10)+(Sep!E5*9)+(Oct!E5*8)+(Nov!E5*7)+(Dec!E5*6)+(Jan!E5*5)+(Feb!E5*4)+(Mar!E5*3)+(Apr!E5*2)+(May!E5*1)</f>
        <v>0</v>
      </c>
      <c r="G5" s="8">
        <v>26489</v>
      </c>
      <c r="H5" s="30">
        <f>Apr!H5+G5</f>
        <v>324363</v>
      </c>
      <c r="I5" s="30">
        <f t="shared" ref="I5:I63" si="0">C5+E5+G5</f>
        <v>29405</v>
      </c>
      <c r="J5" s="48">
        <f t="shared" ref="J5:J63" si="1">D5+F5+H5</f>
        <v>565493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2602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2603</v>
      </c>
      <c r="I6" s="30">
        <f t="shared" si="0"/>
        <v>0</v>
      </c>
      <c r="J6" s="48">
        <f t="shared" si="1"/>
        <v>5205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>
        <v>226</v>
      </c>
      <c r="D7" s="30">
        <f>(Jul!C7*11)+(Aug!C7*10)+(Sep!C7*9)+(Oct!C7*8)+(Nov!C7*7)+(Dec!C7*6)+(Jan!C7*5)+(Feb!C7*4)+(Mar!C7*3)+(Apr!C7*2)+(May!C7*1)</f>
        <v>14337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39375</v>
      </c>
      <c r="I7" s="30">
        <f t="shared" si="0"/>
        <v>226</v>
      </c>
      <c r="J7" s="48">
        <f t="shared" si="1"/>
        <v>53712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4212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6995</v>
      </c>
      <c r="I8" s="30">
        <f t="shared" si="0"/>
        <v>0</v>
      </c>
      <c r="J8" s="48">
        <f t="shared" si="1"/>
        <v>11207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4695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1966</v>
      </c>
      <c r="I9" s="30">
        <f t="shared" si="0"/>
        <v>0</v>
      </c>
      <c r="J9" s="48">
        <f t="shared" si="1"/>
        <v>6661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12184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11600</v>
      </c>
      <c r="I10" s="30">
        <f t="shared" si="0"/>
        <v>0</v>
      </c>
      <c r="J10" s="48">
        <f t="shared" si="1"/>
        <v>23784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1072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15943</v>
      </c>
      <c r="I11" s="30">
        <f t="shared" si="0"/>
        <v>0</v>
      </c>
      <c r="J11" s="48">
        <f t="shared" si="1"/>
        <v>17015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0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0</v>
      </c>
      <c r="I12" s="30">
        <f t="shared" si="0"/>
        <v>0</v>
      </c>
      <c r="J12" s="48">
        <f t="shared" si="1"/>
        <v>0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0</v>
      </c>
      <c r="I16" s="30">
        <f t="shared" si="0"/>
        <v>0</v>
      </c>
      <c r="J16" s="48">
        <f t="shared" si="1"/>
        <v>0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9282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8671</v>
      </c>
      <c r="I17" s="30">
        <f t="shared" si="0"/>
        <v>0</v>
      </c>
      <c r="J17" s="48">
        <f t="shared" si="1"/>
        <v>17953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5932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6028</v>
      </c>
      <c r="I20" s="30">
        <f t="shared" si="0"/>
        <v>0</v>
      </c>
      <c r="J20" s="48">
        <f t="shared" si="1"/>
        <v>11960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2313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3524</v>
      </c>
      <c r="I21" s="30">
        <f t="shared" si="0"/>
        <v>0</v>
      </c>
      <c r="J21" s="48">
        <f t="shared" si="1"/>
        <v>5837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19010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14514</v>
      </c>
      <c r="I22" s="30">
        <f t="shared" si="0"/>
        <v>0</v>
      </c>
      <c r="J22" s="48">
        <f t="shared" si="1"/>
        <v>33524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>
        <v>348</v>
      </c>
      <c r="D23" s="30">
        <f>(Jul!C23*11)+(Aug!C23*10)+(Sep!C23*9)+(Oct!C23*8)+(Nov!C23*7)+(Dec!C23*6)+(Jan!C23*5)+(Feb!C23*4)+(Mar!C23*3)+(Apr!C23*2)+(May!C23*1)</f>
        <v>20191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13223</v>
      </c>
      <c r="I23" s="30">
        <f t="shared" si="0"/>
        <v>348</v>
      </c>
      <c r="J23" s="48">
        <f t="shared" si="1"/>
        <v>33414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10032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2508</v>
      </c>
      <c r="I24" s="30">
        <f t="shared" si="0"/>
        <v>0</v>
      </c>
      <c r="J24" s="48">
        <f t="shared" si="1"/>
        <v>12540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0</v>
      </c>
      <c r="I26" s="30">
        <f t="shared" si="0"/>
        <v>0</v>
      </c>
      <c r="J26" s="48">
        <f t="shared" si="1"/>
        <v>0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22062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16678</v>
      </c>
      <c r="I27" s="30">
        <f t="shared" si="0"/>
        <v>0</v>
      </c>
      <c r="J27" s="48">
        <f t="shared" si="1"/>
        <v>38740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24377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10203</v>
      </c>
      <c r="I30" s="30">
        <f t="shared" si="0"/>
        <v>0</v>
      </c>
      <c r="J30" s="48">
        <f t="shared" si="1"/>
        <v>34580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>
        <v>1075</v>
      </c>
      <c r="D31" s="30">
        <f>(Jul!C31*11)+(Aug!C31*10)+(Sep!C31*9)+(Oct!C31*8)+(Nov!C31*7)+(Dec!C31*6)+(Jan!C31*5)+(Feb!C31*4)+(Mar!C31*3)+(Apr!C31*2)+(May!C31*1)</f>
        <v>70295</v>
      </c>
      <c r="E31" s="8"/>
      <c r="F31" s="30">
        <f>(Jul!E31*11)+(Aug!E31*10)+(Sep!E31*9)+(Oct!E31*8)+(Nov!E31*7)+(Dec!E31*6)+(Jan!E31*5)+(Feb!E31*4)+(Mar!E31*3)+(Apr!E31*2)+(May!E31*1)</f>
        <v>0</v>
      </c>
      <c r="G31" s="8">
        <v>14911</v>
      </c>
      <c r="H31" s="30">
        <f>Apr!H31+G31</f>
        <v>108018</v>
      </c>
      <c r="I31" s="30">
        <f t="shared" si="0"/>
        <v>15986</v>
      </c>
      <c r="J31" s="48">
        <f t="shared" si="1"/>
        <v>178313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>
        <v>280</v>
      </c>
      <c r="D33" s="30">
        <f>(Jul!C33*11)+(Aug!C33*10)+(Sep!C33*9)+(Oct!C33*8)+(Nov!C33*7)+(Dec!C33*6)+(Jan!C33*5)+(Feb!C33*4)+(Mar!C33*3)+(Apr!C33*2)+(May!C33*1)</f>
        <v>20220</v>
      </c>
      <c r="E33" s="8"/>
      <c r="F33" s="30">
        <f>(Jul!E33*11)+(Aug!E33*10)+(Sep!E33*9)+(Oct!E33*8)+(Nov!E33*7)+(Dec!E33*6)+(Jan!E33*5)+(Feb!E33*4)+(Mar!E33*3)+(Apr!E33*2)+(May!E33*1)</f>
        <v>0</v>
      </c>
      <c r="G33" s="8">
        <v>2659</v>
      </c>
      <c r="H33" s="30">
        <f>Apr!H33+G33</f>
        <v>21581</v>
      </c>
      <c r="I33" s="30">
        <f t="shared" si="0"/>
        <v>2939</v>
      </c>
      <c r="J33" s="48">
        <f t="shared" si="1"/>
        <v>41801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400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80</v>
      </c>
      <c r="I34" s="30">
        <f t="shared" si="0"/>
        <v>0</v>
      </c>
      <c r="J34" s="48">
        <f t="shared" si="1"/>
        <v>480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>
        <v>3269</v>
      </c>
      <c r="D35" s="30">
        <f>(Jul!C35*11)+(Aug!C35*10)+(Sep!C35*9)+(Oct!C35*8)+(Nov!C35*7)+(Dec!C35*6)+(Jan!C35*5)+(Feb!C35*4)+(Mar!C35*3)+(Apr!C35*2)+(May!C35*1)</f>
        <v>35704</v>
      </c>
      <c r="E35" s="8"/>
      <c r="F35" s="30">
        <f>(Jul!E35*11)+(Aug!E35*10)+(Sep!E35*9)+(Oct!E35*8)+(Nov!E35*7)+(Dec!E35*6)+(Jan!E35*5)+(Feb!E35*4)+(Mar!E35*3)+(Apr!E35*2)+(May!E35*1)</f>
        <v>970</v>
      </c>
      <c r="G35" s="8">
        <v>6674</v>
      </c>
      <c r="H35" s="30">
        <f>Apr!H35+G35</f>
        <v>32082</v>
      </c>
      <c r="I35" s="30">
        <f t="shared" si="0"/>
        <v>9943</v>
      </c>
      <c r="J35" s="48">
        <f t="shared" si="1"/>
        <v>68756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9903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12903</v>
      </c>
      <c r="I37" s="30">
        <f t="shared" si="0"/>
        <v>0</v>
      </c>
      <c r="J37" s="48">
        <f t="shared" si="1"/>
        <v>22806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32673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7577</v>
      </c>
      <c r="I38" s="30">
        <f t="shared" si="0"/>
        <v>0</v>
      </c>
      <c r="J38" s="48">
        <f t="shared" si="1"/>
        <v>40250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>
        <v>562</v>
      </c>
      <c r="D39" s="30">
        <f>(Jul!C39*11)+(Aug!C39*10)+(Sep!C39*9)+(Oct!C39*8)+(Nov!C39*7)+(Dec!C39*6)+(Jan!C39*5)+(Feb!C39*4)+(Mar!C39*3)+(Apr!C39*2)+(May!C39*1)</f>
        <v>108372</v>
      </c>
      <c r="E39" s="8"/>
      <c r="F39" s="30">
        <f>(Jul!E39*11)+(Aug!E39*10)+(Sep!E39*9)+(Oct!E39*8)+(Nov!E39*7)+(Dec!E39*6)+(Jan!E39*5)+(Feb!E39*4)+(Mar!E39*3)+(Apr!E39*2)+(May!E39*1)</f>
        <v>9648</v>
      </c>
      <c r="G39" s="8">
        <v>3453</v>
      </c>
      <c r="H39" s="30">
        <f>Apr!H39+G39</f>
        <v>123176</v>
      </c>
      <c r="I39" s="30">
        <f t="shared" si="0"/>
        <v>4015</v>
      </c>
      <c r="J39" s="48">
        <f t="shared" si="1"/>
        <v>241196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>
        <v>225</v>
      </c>
      <c r="D41" s="30">
        <f>(Jul!C41*11)+(Aug!C41*10)+(Sep!C41*9)+(Oct!C41*8)+(Nov!C41*7)+(Dec!C41*6)+(Jan!C41*5)+(Feb!C41*4)+(Mar!C41*3)+(Apr!C41*2)+(May!C41*1)</f>
        <v>225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225</v>
      </c>
      <c r="J41" s="48">
        <f t="shared" si="1"/>
        <v>225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1330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2407</v>
      </c>
      <c r="I42" s="30">
        <f t="shared" si="0"/>
        <v>0</v>
      </c>
      <c r="J42" s="48">
        <f t="shared" si="1"/>
        <v>3737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0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0</v>
      </c>
      <c r="I43" s="30">
        <f t="shared" si="0"/>
        <v>0</v>
      </c>
      <c r="J43" s="48">
        <f t="shared" si="1"/>
        <v>0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30158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61860</v>
      </c>
      <c r="I44" s="30">
        <f t="shared" si="0"/>
        <v>0</v>
      </c>
      <c r="J44" s="48">
        <f t="shared" si="1"/>
        <v>92018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24292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26076</v>
      </c>
      <c r="I48" s="30">
        <f t="shared" si="0"/>
        <v>0</v>
      </c>
      <c r="J48" s="48">
        <f t="shared" si="1"/>
        <v>50368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16325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18157</v>
      </c>
      <c r="I49" s="30">
        <f t="shared" si="0"/>
        <v>0</v>
      </c>
      <c r="J49" s="48">
        <f t="shared" si="1"/>
        <v>34482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>
        <v>381</v>
      </c>
      <c r="D50" s="30">
        <f>(Jul!C50*11)+(Aug!C50*10)+(Sep!C50*9)+(Oct!C50*8)+(Nov!C50*7)+(Dec!C50*6)+(Jan!C50*5)+(Feb!C50*4)+(Mar!C50*3)+(Apr!C50*2)+(May!C50*1)</f>
        <v>157901</v>
      </c>
      <c r="E50" s="8"/>
      <c r="F50" s="30">
        <f>(Jul!E50*11)+(Aug!E50*10)+(Sep!E50*9)+(Oct!E50*8)+(Nov!E50*7)+(Dec!E50*6)+(Jan!E50*5)+(Feb!E50*4)+(Mar!E50*3)+(Apr!E50*2)+(May!E50*1)</f>
        <v>0</v>
      </c>
      <c r="G50" s="8">
        <v>2819</v>
      </c>
      <c r="H50" s="30">
        <f>Apr!H50+G50</f>
        <v>99369</v>
      </c>
      <c r="I50" s="30">
        <f t="shared" si="0"/>
        <v>3200</v>
      </c>
      <c r="J50" s="48">
        <f t="shared" si="1"/>
        <v>257270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3020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61750</v>
      </c>
      <c r="I51" s="30">
        <f t="shared" si="0"/>
        <v>0</v>
      </c>
      <c r="J51" s="48">
        <f t="shared" si="1"/>
        <v>64770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>
        <v>1930</v>
      </c>
      <c r="D54" s="30">
        <f>(Jul!C54*11)+(Aug!C54*10)+(Sep!C54*9)+(Oct!C54*8)+(Nov!C54*7)+(Dec!C54*6)+(Jan!C54*5)+(Feb!C54*4)+(Mar!C54*3)+(Apr!C54*2)+(May!C54*1)</f>
        <v>1930</v>
      </c>
      <c r="E54" s="8"/>
      <c r="F54" s="30">
        <f>(Jul!E54*11)+(Aug!E54*10)+(Sep!E54*9)+(Oct!E54*8)+(Nov!E54*7)+(Dec!E54*6)+(Jan!E54*5)+(Feb!E54*4)+(Mar!E54*3)+(Apr!E54*2)+(May!E54*1)</f>
        <v>0</v>
      </c>
      <c r="G54" s="8">
        <v>1925</v>
      </c>
      <c r="H54" s="30">
        <f>Apr!H54+G54</f>
        <v>2120</v>
      </c>
      <c r="I54" s="30">
        <f t="shared" si="0"/>
        <v>3855</v>
      </c>
      <c r="J54" s="48">
        <f t="shared" si="1"/>
        <v>4050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>
        <v>4179</v>
      </c>
      <c r="D55" s="30">
        <f>(Jul!C55*11)+(Aug!C55*10)+(Sep!C55*9)+(Oct!C55*8)+(Nov!C55*7)+(Dec!C55*6)+(Jan!C55*5)+(Feb!C55*4)+(Mar!C55*3)+(Apr!C55*2)+(May!C55*1)</f>
        <v>125493</v>
      </c>
      <c r="E55" s="8"/>
      <c r="F55" s="30">
        <f>(Jul!E55*11)+(Aug!E55*10)+(Sep!E55*9)+(Oct!E55*8)+(Nov!E55*7)+(Dec!E55*6)+(Jan!E55*5)+(Feb!E55*4)+(Mar!E55*3)+(Apr!E55*2)+(May!E55*1)</f>
        <v>0</v>
      </c>
      <c r="G55" s="8">
        <v>22373</v>
      </c>
      <c r="H55" s="30">
        <f>Apr!H55+G55</f>
        <v>126399</v>
      </c>
      <c r="I55" s="30">
        <f t="shared" si="0"/>
        <v>26552</v>
      </c>
      <c r="J55" s="48">
        <f t="shared" si="1"/>
        <v>251892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>
        <v>3852</v>
      </c>
      <c r="D57" s="30">
        <f>(Jul!C57*11)+(Aug!C57*10)+(Sep!C57*9)+(Oct!C57*8)+(Nov!C57*7)+(Dec!C57*6)+(Jan!C57*5)+(Feb!C57*4)+(Mar!C57*3)+(Apr!C57*2)+(May!C57*1)</f>
        <v>65929</v>
      </c>
      <c r="E57" s="8"/>
      <c r="F57" s="30">
        <f>(Jul!E57*11)+(Aug!E57*10)+(Sep!E57*9)+(Oct!E57*8)+(Nov!E57*7)+(Dec!E57*6)+(Jan!E57*5)+(Feb!E57*4)+(Mar!E57*3)+(Apr!E57*2)+(May!E57*1)</f>
        <v>0</v>
      </c>
      <c r="G57" s="8">
        <v>6157</v>
      </c>
      <c r="H57" s="30">
        <f>Apr!H57+G57</f>
        <v>123585</v>
      </c>
      <c r="I57" s="30">
        <f t="shared" si="0"/>
        <v>10009</v>
      </c>
      <c r="J57" s="48">
        <f t="shared" si="1"/>
        <v>189514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66728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51816</v>
      </c>
      <c r="I60" s="30">
        <f t="shared" si="0"/>
        <v>0</v>
      </c>
      <c r="J60" s="48">
        <f t="shared" si="1"/>
        <v>118544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0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0</v>
      </c>
      <c r="I63" s="30">
        <f t="shared" si="0"/>
        <v>0</v>
      </c>
      <c r="J63" s="48">
        <f t="shared" si="1"/>
        <v>0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422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211</v>
      </c>
      <c r="I66" s="30">
        <f t="shared" si="2"/>
        <v>0</v>
      </c>
      <c r="J66" s="48">
        <f t="shared" si="3"/>
        <v>633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>
        <v>1583</v>
      </c>
      <c r="D71" s="30">
        <f>(Jul!C71*11)+(Aug!C71*10)+(Sep!C71*9)+(Oct!C71*8)+(Nov!C71*7)+(Dec!C71*6)+(Jan!C71*5)+(Feb!C71*4)+(Mar!C71*3)+(Apr!C71*2)+(May!C71*1)</f>
        <v>2771</v>
      </c>
      <c r="E71" s="8"/>
      <c r="F71" s="30">
        <f>(Jul!E71*11)+(Aug!E71*10)+(Sep!E71*9)+(Oct!E71*8)+(Nov!E71*7)+(Dec!E71*6)+(Jan!E71*5)+(Feb!E71*4)+(Mar!E71*3)+(Apr!E71*2)+(May!E71*1)</f>
        <v>0</v>
      </c>
      <c r="G71" s="8">
        <v>21451</v>
      </c>
      <c r="H71" s="30">
        <f>Apr!H71+G71</f>
        <v>22219</v>
      </c>
      <c r="I71" s="30">
        <f t="shared" si="2"/>
        <v>23034</v>
      </c>
      <c r="J71" s="48">
        <f t="shared" si="3"/>
        <v>24990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4565</v>
      </c>
      <c r="D72" s="31">
        <f t="shared" si="4"/>
        <v>463726</v>
      </c>
      <c r="E72" s="31">
        <f t="shared" si="4"/>
        <v>0</v>
      </c>
      <c r="F72" s="31">
        <f t="shared" si="4"/>
        <v>0</v>
      </c>
      <c r="G72" s="31">
        <f t="shared" si="4"/>
        <v>41400</v>
      </c>
      <c r="H72" s="31">
        <f t="shared" si="4"/>
        <v>586212</v>
      </c>
      <c r="I72" s="31">
        <f t="shared" si="4"/>
        <v>45965</v>
      </c>
      <c r="J72" s="31">
        <f t="shared" si="4"/>
        <v>1049938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16261</v>
      </c>
      <c r="D73" s="31">
        <f t="shared" si="5"/>
        <v>703796</v>
      </c>
      <c r="E73" s="31">
        <f t="shared" si="5"/>
        <v>0</v>
      </c>
      <c r="F73" s="31">
        <f t="shared" si="5"/>
        <v>10618</v>
      </c>
      <c r="G73" s="31">
        <f t="shared" si="5"/>
        <v>67511</v>
      </c>
      <c r="H73" s="31">
        <f t="shared" si="5"/>
        <v>793368</v>
      </c>
      <c r="I73" s="31">
        <f t="shared" si="5"/>
        <v>83772</v>
      </c>
      <c r="J73" s="31">
        <f t="shared" si="5"/>
        <v>1507782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20826</v>
      </c>
      <c r="D74" s="31">
        <f t="shared" ref="D74:J74" si="6">SUM(D72:D73)</f>
        <v>1167522</v>
      </c>
      <c r="E74" s="31">
        <f t="shared" si="6"/>
        <v>0</v>
      </c>
      <c r="F74" s="31">
        <f t="shared" si="6"/>
        <v>10618</v>
      </c>
      <c r="G74" s="31">
        <f t="shared" si="6"/>
        <v>108911</v>
      </c>
      <c r="H74" s="31">
        <f t="shared" si="6"/>
        <v>1379580</v>
      </c>
      <c r="I74" s="31">
        <f t="shared" si="6"/>
        <v>129737</v>
      </c>
      <c r="J74" s="31">
        <f t="shared" si="6"/>
        <v>2557720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44" activePane="bottomLeft" state="frozen"/>
      <selection pane="bottomLeft" activeCell="C64" sqref="C64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>
        <v>3069</v>
      </c>
      <c r="D5" s="48">
        <f>(Jul!C5*12)+(Aug!C5*11)+(Sep!C5*10)+(Oct!C5*9)+(Nov!C5*8)+(Dec!C5*7)+(Jan!C5*6)+(Feb!C5*5)+(Mar!C5*4)+(Apr!C5*3)+(May!C5*2)+(Jun!C5*1)</f>
        <v>286123</v>
      </c>
      <c r="E5" s="8"/>
      <c r="F5" s="48">
        <f>(Jul!E5*12)+(Aug!E5*11)+(Sep!E5*10)+(Oct!E5*9)+(Nov!E5*8)+(Dec!E5*7)+(Jan!E5*6)+(Feb!E5*5)+(Mar!E5*4)+(Apr!E5*3)+(May!E5*2)+(Jun!E5*1)</f>
        <v>0</v>
      </c>
      <c r="G5" s="8">
        <v>29810</v>
      </c>
      <c r="H5" s="30">
        <f>May!H5+G5</f>
        <v>354173</v>
      </c>
      <c r="I5" s="30">
        <f t="shared" ref="I5:I63" si="0">C5+E5+G5</f>
        <v>32879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640296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3903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2603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6506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17971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39375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57346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4914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6995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11909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>
        <v>1894</v>
      </c>
      <c r="D9" s="48">
        <f>(Jul!C9*12)+(Aug!C9*11)+(Sep!C9*10)+(Oct!C9*9)+(Nov!C9*8)+(Dec!C9*7)+(Jan!C9*6)+(Feb!C9*5)+(Mar!C9*4)+(Apr!C9*3)+(May!C9*2)+(Jun!C9*1)</f>
        <v>7138</v>
      </c>
      <c r="E9" s="8"/>
      <c r="F9" s="48">
        <f>(Jul!E9*12)+(Aug!E9*11)+(Sep!E9*10)+(Oct!E9*9)+(Nov!E9*8)+(Dec!E9*7)+(Jan!E9*6)+(Feb!E9*5)+(Mar!E9*4)+(Apr!E9*3)+(May!E9*2)+(Jun!E9*1)</f>
        <v>0</v>
      </c>
      <c r="G9" s="8">
        <v>13000</v>
      </c>
      <c r="H9" s="30">
        <f>May!H9+G9</f>
        <v>14966</v>
      </c>
      <c r="I9" s="30">
        <f t="shared" si="0"/>
        <v>14894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22104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15859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11600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27459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>
        <v>1501</v>
      </c>
      <c r="D11" s="48">
        <f>(Jul!C11*12)+(Aug!C11*11)+(Sep!C11*10)+(Oct!C11*9)+(Nov!C11*8)+(Dec!C11*7)+(Jan!C11*6)+(Feb!C11*5)+(Mar!C11*4)+(Apr!C11*3)+(May!C11*2)+(Jun!C11*1)</f>
        <v>2707</v>
      </c>
      <c r="E11" s="8"/>
      <c r="F11" s="48">
        <f>(Jul!E11*12)+(Aug!E11*11)+(Sep!E11*10)+(Oct!E11*9)+(Nov!E11*8)+(Dec!E11*7)+(Jan!E11*6)+(Feb!E11*5)+(Mar!E11*4)+(Apr!E11*3)+(May!E11*2)+(Jun!E11*1)</f>
        <v>0</v>
      </c>
      <c r="G11" s="8">
        <v>60530</v>
      </c>
      <c r="H11" s="30">
        <f>May!H11+G11</f>
        <v>76473</v>
      </c>
      <c r="I11" s="30">
        <f t="shared" si="0"/>
        <v>62031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79180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0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0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0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10600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8671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19271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6936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6028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12964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3084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3524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6608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21147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14514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35661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22844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13223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36067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11286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2508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13794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25603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16678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42281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27486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10203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37689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>
        <v>450</v>
      </c>
      <c r="D31" s="48">
        <f>(Jul!C31*12)+(Aug!C31*11)+(Sep!C31*10)+(Oct!C31*9)+(Nov!C31*8)+(Dec!C31*7)+(Jan!C31*6)+(Feb!C31*5)+(Mar!C31*4)+(Apr!C31*3)+(May!C31*2)+(Jun!C31*1)</f>
        <v>80593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108018</v>
      </c>
      <c r="I31" s="30">
        <f t="shared" si="0"/>
        <v>450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188611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>
        <v>2714</v>
      </c>
      <c r="D33" s="48">
        <f>(Jul!C33*12)+(Aug!C33*11)+(Sep!C33*10)+(Oct!C33*9)+(Nov!C33*8)+(Dec!C33*7)+(Jan!C33*6)+(Feb!C33*5)+(Mar!C33*4)+(Apr!C33*3)+(May!C33*2)+(Jun!C33*1)</f>
        <v>27271</v>
      </c>
      <c r="E33" s="8"/>
      <c r="F33" s="48">
        <f>(Jul!E33*12)+(Aug!E33*11)+(Sep!E33*10)+(Oct!E33*9)+(Nov!E33*8)+(Dec!E33*7)+(Jan!E33*6)+(Feb!E33*5)+(Mar!E33*4)+(Apr!E33*3)+(May!E33*2)+(Jun!E33*1)</f>
        <v>0</v>
      </c>
      <c r="G33" s="8">
        <v>6806</v>
      </c>
      <c r="H33" s="30">
        <f>May!H33+G33</f>
        <v>28387</v>
      </c>
      <c r="I33" s="30">
        <f t="shared" si="0"/>
        <v>9520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55658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440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80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520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45924</v>
      </c>
      <c r="E35" s="8"/>
      <c r="F35" s="48">
        <f>(Jul!E35*12)+(Aug!E35*11)+(Sep!E35*10)+(Oct!E35*9)+(Nov!E35*8)+(Dec!E35*7)+(Jan!E35*6)+(Feb!E35*5)+(Mar!E35*4)+(Apr!E35*3)+(May!E35*2)+(Jun!E35*1)</f>
        <v>1455</v>
      </c>
      <c r="G35" s="8"/>
      <c r="H35" s="30">
        <f>May!H35+G35</f>
        <v>32082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79461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11666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12903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24569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35860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7577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43437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>
        <v>3737</v>
      </c>
      <c r="D39" s="48">
        <f>(Jul!C39*12)+(Aug!C39*11)+(Sep!C39*10)+(Oct!C39*9)+(Nov!C39*8)+(Dec!C39*7)+(Jan!C39*6)+(Feb!C39*5)+(Mar!C39*4)+(Apr!C39*3)+(May!C39*2)+(Jun!C39*1)</f>
        <v>129166</v>
      </c>
      <c r="E39" s="8"/>
      <c r="F39" s="48">
        <f>(Jul!E39*12)+(Aug!E39*11)+(Sep!E39*10)+(Oct!E39*9)+(Nov!E39*8)+(Dec!E39*7)+(Jan!E39*6)+(Feb!E39*5)+(Mar!E39*4)+(Apr!E39*3)+(May!E39*2)+(Jun!E39*1)</f>
        <v>10720</v>
      </c>
      <c r="G39" s="8">
        <v>5565</v>
      </c>
      <c r="H39" s="30">
        <f>May!H39+G39</f>
        <v>128741</v>
      </c>
      <c r="I39" s="30">
        <f t="shared" si="0"/>
        <v>9302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268627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450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450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>
        <v>1017</v>
      </c>
      <c r="D42" s="48">
        <f>(Jul!C42*12)+(Aug!C42*11)+(Sep!C42*10)+(Oct!C42*9)+(Nov!C42*8)+(Dec!C42*7)+(Jan!C42*6)+(Feb!C42*5)+(Mar!C42*4)+(Apr!C42*3)+(May!C42*2)+(Jun!C42*1)</f>
        <v>3012</v>
      </c>
      <c r="E42" s="8"/>
      <c r="F42" s="48">
        <f>(Jul!E42*12)+(Aug!E42*11)+(Sep!E42*10)+(Oct!E42*9)+(Nov!E42*8)+(Dec!E42*7)+(Jan!E42*6)+(Feb!E42*5)+(Mar!E42*4)+(Apr!E42*3)+(May!E42*2)+(Jun!E42*1)</f>
        <v>0</v>
      </c>
      <c r="G42" s="8">
        <v>4576</v>
      </c>
      <c r="H42" s="30">
        <f>May!H42+G42</f>
        <v>6983</v>
      </c>
      <c r="I42" s="30">
        <f t="shared" si="0"/>
        <v>5593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9995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>
        <v>255</v>
      </c>
      <c r="D43" s="48">
        <f>(Jul!C43*12)+(Aug!C43*11)+(Sep!C43*10)+(Oct!C43*9)+(Nov!C43*8)+(Dec!C43*7)+(Jan!C43*6)+(Feb!C43*5)+(Mar!C43*4)+(Apr!C43*3)+(May!C43*2)+(Jun!C43*1)</f>
        <v>255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0</v>
      </c>
      <c r="I43" s="30">
        <f t="shared" si="0"/>
        <v>255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255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>
        <v>325</v>
      </c>
      <c r="D44" s="48">
        <f>(Jul!C44*12)+(Aug!C44*11)+(Sep!C44*10)+(Oct!C44*9)+(Nov!C44*8)+(Dec!C44*7)+(Jan!C44*6)+(Feb!C44*5)+(Mar!C44*4)+(Apr!C44*3)+(May!C44*2)+(Jun!C44*1)</f>
        <v>35299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61860</v>
      </c>
      <c r="I44" s="30">
        <f t="shared" si="0"/>
        <v>325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97159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>
        <v>347</v>
      </c>
      <c r="D47" s="48">
        <f>(Jul!C47*12)+(Aug!C47*11)+(Sep!C47*10)+(Oct!C47*9)+(Nov!C47*8)+(Dec!C47*7)+(Jan!C47*6)+(Feb!C47*5)+(Mar!C47*4)+(Apr!C47*3)+(May!C47*2)+(Jun!C47*1)</f>
        <v>347</v>
      </c>
      <c r="E47" s="8"/>
      <c r="F47" s="48">
        <f>(Jul!E47*12)+(Aug!E47*11)+(Sep!E47*10)+(Oct!E47*9)+(Nov!E47*8)+(Dec!E47*7)+(Jan!E47*6)+(Feb!E47*5)+(Mar!E47*4)+(Apr!E47*3)+(May!E47*2)+(Jun!E47*1)</f>
        <v>0</v>
      </c>
      <c r="G47" s="8">
        <v>1735</v>
      </c>
      <c r="H47" s="30">
        <f>May!H47+G47</f>
        <v>1735</v>
      </c>
      <c r="I47" s="30">
        <f t="shared" si="0"/>
        <v>2082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2082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>
        <v>132</v>
      </c>
      <c r="D48" s="48">
        <f>(Jul!C48*12)+(Aug!C48*11)+(Sep!C48*10)+(Oct!C48*9)+(Nov!C48*8)+(Dec!C48*7)+(Jan!C48*6)+(Feb!C48*5)+(Mar!C48*4)+(Apr!C48*3)+(May!C48*2)+(Jun!C48*1)</f>
        <v>29152</v>
      </c>
      <c r="E48" s="8"/>
      <c r="F48" s="48">
        <f>(Jul!E48*12)+(Aug!E48*11)+(Sep!E48*10)+(Oct!E48*9)+(Nov!E48*8)+(Dec!E48*7)+(Jan!E48*6)+(Feb!E48*5)+(Mar!E48*4)+(Apr!E48*3)+(May!E48*2)+(Jun!E48*1)</f>
        <v>0</v>
      </c>
      <c r="G48" s="8">
        <v>392</v>
      </c>
      <c r="H48" s="30">
        <f>May!H48+G48</f>
        <v>26468</v>
      </c>
      <c r="I48" s="30">
        <f t="shared" si="0"/>
        <v>524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55620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19405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18157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37562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>
        <v>2120</v>
      </c>
      <c r="D50" s="48">
        <f>(Jul!C50*12)+(Aug!C50*11)+(Sep!C50*10)+(Oct!C50*9)+(Nov!C50*8)+(Dec!C50*7)+(Jan!C50*6)+(Feb!C50*5)+(Mar!C50*4)+(Apr!C50*3)+(May!C50*2)+(Jun!C50*1)</f>
        <v>184826</v>
      </c>
      <c r="E50" s="8"/>
      <c r="F50" s="48">
        <f>(Jul!E50*12)+(Aug!E50*11)+(Sep!E50*10)+(Oct!E50*9)+(Nov!E50*8)+(Dec!E50*7)+(Jan!E50*6)+(Feb!E50*5)+(Mar!E50*4)+(Apr!E50*3)+(May!E50*2)+(Jun!E50*1)</f>
        <v>0</v>
      </c>
      <c r="G50" s="8">
        <v>16387</v>
      </c>
      <c r="H50" s="30">
        <f>May!H50+G50</f>
        <v>115756</v>
      </c>
      <c r="I50" s="30">
        <f t="shared" si="0"/>
        <v>18507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300582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4530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61750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66280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3860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2120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5980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>
        <v>543</v>
      </c>
      <c r="D55" s="48">
        <f>(Jul!C55*12)+(Aug!C55*11)+(Sep!C55*10)+(Oct!C55*9)+(Nov!C55*8)+(Dec!C55*7)+(Jan!C55*6)+(Feb!C55*5)+(Mar!C55*4)+(Apr!C55*3)+(May!C55*2)+(Jun!C55*1)</f>
        <v>149076</v>
      </c>
      <c r="E55" s="8"/>
      <c r="F55" s="48">
        <f>(Jul!E55*12)+(Aug!E55*11)+(Sep!E55*10)+(Oct!E55*9)+(Nov!E55*8)+(Dec!E55*7)+(Jan!E55*6)+(Feb!E55*5)+(Mar!E55*4)+(Apr!E55*3)+(May!E55*2)+(Jun!E55*1)</f>
        <v>0</v>
      </c>
      <c r="G55" s="8">
        <v>1358</v>
      </c>
      <c r="H55" s="30">
        <f>May!H55+G55</f>
        <v>127757</v>
      </c>
      <c r="I55" s="30">
        <f t="shared" si="0"/>
        <v>1901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276833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>
        <v>4225</v>
      </c>
      <c r="D57" s="48">
        <f>(Jul!C57*12)+(Aug!C57*11)+(Sep!C57*10)+(Oct!C57*9)+(Nov!C57*8)+(Dec!C57*7)+(Jan!C57*6)+(Feb!C57*5)+(Mar!C57*4)+(Apr!C57*3)+(May!C57*2)+(Jun!C57*1)</f>
        <v>83288</v>
      </c>
      <c r="E57" s="8"/>
      <c r="F57" s="48">
        <f>(Jul!E57*12)+(Aug!E57*11)+(Sep!E57*10)+(Oct!E57*9)+(Nov!E57*8)+(Dec!E57*7)+(Jan!E57*6)+(Feb!E57*5)+(Mar!E57*4)+(Apr!E57*3)+(May!E57*2)+(Jun!E57*1)</f>
        <v>0</v>
      </c>
      <c r="G57" s="8">
        <v>28891</v>
      </c>
      <c r="H57" s="30">
        <f>May!H57+G57</f>
        <v>152476</v>
      </c>
      <c r="I57" s="30">
        <f t="shared" si="0"/>
        <v>33116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235764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>
        <v>2152</v>
      </c>
      <c r="D60" s="48">
        <f>(Jul!C60*12)+(Aug!C60*11)+(Sep!C60*10)+(Oct!C60*9)+(Nov!C60*8)+(Dec!C60*7)+(Jan!C60*6)+(Feb!C60*5)+(Mar!C60*4)+(Apr!C60*3)+(May!C60*2)+(Jun!C60*1)</f>
        <v>79133</v>
      </c>
      <c r="E60" s="8"/>
      <c r="F60" s="48">
        <f>(Jul!E60*12)+(Aug!E60*11)+(Sep!E60*10)+(Oct!E60*9)+(Nov!E60*8)+(Dec!E60*7)+(Jan!E60*6)+(Feb!E60*5)+(Mar!E60*4)+(Apr!E60*3)+(May!E60*2)+(Jun!E60*1)</f>
        <v>0</v>
      </c>
      <c r="G60" s="8">
        <v>30189</v>
      </c>
      <c r="H60" s="30">
        <f>May!H60+G60</f>
        <v>82005</v>
      </c>
      <c r="I60" s="30">
        <f t="shared" si="0"/>
        <v>32341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161138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>
        <v>920</v>
      </c>
      <c r="D63" s="48">
        <f>(Jul!C63*12)+(Aug!C63*11)+(Sep!C63*10)+(Oct!C63*9)+(Nov!C63*8)+(Dec!C63*7)+(Jan!C63*6)+(Feb!C63*5)+(Mar!C63*4)+(Apr!C63*3)+(May!C63*2)+(Jun!C63*1)</f>
        <v>920</v>
      </c>
      <c r="E63" s="8"/>
      <c r="F63" s="48">
        <f>(Jul!E63*12)+(Aug!E63*11)+(Sep!E63*10)+(Oct!E63*9)+(Nov!E63*8)+(Dec!E63*7)+(Jan!E63*6)+(Feb!E63*5)+(Mar!E63*4)+(Apr!E63*3)+(May!E63*2)+(Jun!E63*1)</f>
        <v>0</v>
      </c>
      <c r="G63" s="8">
        <v>1840</v>
      </c>
      <c r="H63" s="30">
        <f>May!H63+G63</f>
        <v>1840</v>
      </c>
      <c r="I63" s="30">
        <f t="shared" si="0"/>
        <v>2760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2760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633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211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844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4552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22219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26771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6914</v>
      </c>
      <c r="D72" s="31">
        <f t="shared" si="2"/>
        <v>548194</v>
      </c>
      <c r="E72" s="31">
        <f t="shared" si="2"/>
        <v>0</v>
      </c>
      <c r="F72" s="30">
        <f t="shared" si="2"/>
        <v>0</v>
      </c>
      <c r="G72" s="31">
        <f t="shared" si="2"/>
        <v>103340</v>
      </c>
      <c r="H72" s="31">
        <f t="shared" si="2"/>
        <v>689552</v>
      </c>
      <c r="I72" s="31">
        <f t="shared" si="2"/>
        <v>110254</v>
      </c>
      <c r="J72" s="31">
        <f t="shared" si="2"/>
        <v>1237746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18487</v>
      </c>
      <c r="D73" s="31">
        <f t="shared" si="3"/>
        <v>849065</v>
      </c>
      <c r="E73" s="31">
        <f t="shared" si="3"/>
        <v>0</v>
      </c>
      <c r="F73" s="31">
        <f t="shared" si="3"/>
        <v>12175</v>
      </c>
      <c r="G73" s="31">
        <f t="shared" si="3"/>
        <v>97739</v>
      </c>
      <c r="H73" s="31">
        <f t="shared" si="3"/>
        <v>891107</v>
      </c>
      <c r="I73" s="31">
        <f t="shared" si="3"/>
        <v>116226</v>
      </c>
      <c r="J73" s="31">
        <f t="shared" si="3"/>
        <v>1752347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25401</v>
      </c>
      <c r="D74" s="31">
        <f t="shared" si="4"/>
        <v>1397259</v>
      </c>
      <c r="E74" s="31">
        <f t="shared" si="4"/>
        <v>0</v>
      </c>
      <c r="F74" s="31">
        <f t="shared" si="4"/>
        <v>12175</v>
      </c>
      <c r="G74" s="31">
        <f t="shared" si="4"/>
        <v>201079</v>
      </c>
      <c r="H74" s="31">
        <f t="shared" si="4"/>
        <v>1580659</v>
      </c>
      <c r="I74" s="31">
        <f>SUM(I72:I73)</f>
        <v>226480</v>
      </c>
      <c r="J74" s="31">
        <f>SUM(J72:J73)</f>
        <v>2990093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40" activePane="bottomLeft" state="frozen"/>
      <selection pane="bottomLeft" activeCell="C61" sqref="C61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>
        <v>2316</v>
      </c>
      <c r="D5" s="30">
        <f>(Jul!C5*2)+(Aug!C5*1)</f>
        <v>18400</v>
      </c>
      <c r="E5" s="61"/>
      <c r="F5" s="30">
        <f>(Jul!E5*2)+(Aug!E5*1)</f>
        <v>0</v>
      </c>
      <c r="G5" s="62">
        <v>61922</v>
      </c>
      <c r="H5" s="30">
        <f>Jul!H5+Aug!G5</f>
        <v>124102</v>
      </c>
      <c r="I5" s="30">
        <f t="shared" ref="I5:I63" si="0">C5+E5+G5</f>
        <v>64238</v>
      </c>
      <c r="J5" s="30">
        <f t="shared" ref="J5:J63" si="1">D5+F5+H5</f>
        <v>142502</v>
      </c>
    </row>
    <row r="6" spans="1:10" s="11" customFormat="1" ht="15.75" customHeight="1" x14ac:dyDescent="0.2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0"/>
      <c r="D7" s="30">
        <f>(Jul!C7*2)+(Aug!C7*1)</f>
        <v>1406</v>
      </c>
      <c r="E7" s="61"/>
      <c r="F7" s="30">
        <f>(Jul!E7*2)+(Aug!E7*1)</f>
        <v>0</v>
      </c>
      <c r="G7" s="62"/>
      <c r="H7" s="30">
        <f>Jul!H7+Aug!G7</f>
        <v>34758</v>
      </c>
      <c r="I7" s="30">
        <f t="shared" si="0"/>
        <v>0</v>
      </c>
      <c r="J7" s="30">
        <f t="shared" si="1"/>
        <v>36164</v>
      </c>
    </row>
    <row r="8" spans="1:10" s="11" customFormat="1" ht="15.75" customHeight="1" x14ac:dyDescent="0.2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0"/>
      <c r="D9" s="30">
        <f>(Jul!C9*2)+(Aug!C9*1)</f>
        <v>650</v>
      </c>
      <c r="E9" s="61"/>
      <c r="F9" s="30">
        <f>(Jul!E9*2)+(Aug!E9*1)</f>
        <v>0</v>
      </c>
      <c r="G9" s="62"/>
      <c r="H9" s="30">
        <f>Jul!H9+Aug!G9</f>
        <v>1296</v>
      </c>
      <c r="I9" s="30">
        <f t="shared" si="0"/>
        <v>0</v>
      </c>
      <c r="J9" s="30">
        <f t="shared" si="1"/>
        <v>1946</v>
      </c>
    </row>
    <row r="10" spans="1:10" s="1" customFormat="1" ht="15.75" customHeight="1" x14ac:dyDescent="0.2">
      <c r="A10" s="5" t="s">
        <v>30</v>
      </c>
      <c r="B10" s="6" t="s">
        <v>22</v>
      </c>
      <c r="C10" s="60"/>
      <c r="D10" s="30">
        <f>(Jul!C10*2)+(Aug!C10*1)</f>
        <v>0</v>
      </c>
      <c r="E10" s="61"/>
      <c r="F10" s="30">
        <f>(Jul!E10*2)+(Aug!E10*1)</f>
        <v>0</v>
      </c>
      <c r="G10" s="62"/>
      <c r="H10" s="30">
        <f>Jul!H10+Aug!G10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0">
        <v>651</v>
      </c>
      <c r="D17" s="30">
        <f>(Jul!C17*2)+(Aug!C17*1)</f>
        <v>651</v>
      </c>
      <c r="E17" s="61"/>
      <c r="F17" s="30">
        <f>(Jul!E17*2)+(Aug!E17*1)</f>
        <v>0</v>
      </c>
      <c r="G17" s="62">
        <v>1302</v>
      </c>
      <c r="H17" s="30">
        <f>Jul!H17+Aug!G17</f>
        <v>1302</v>
      </c>
      <c r="I17" s="30">
        <f t="shared" si="0"/>
        <v>1953</v>
      </c>
      <c r="J17" s="30">
        <f t="shared" si="1"/>
        <v>1953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>
        <v>1547</v>
      </c>
      <c r="D22" s="30">
        <f>(Jul!C22*2)+(Aug!C22*1)</f>
        <v>1547</v>
      </c>
      <c r="E22" s="61"/>
      <c r="F22" s="30">
        <f>(Jul!E22*2)+(Aug!E22*1)</f>
        <v>0</v>
      </c>
      <c r="G22" s="62">
        <v>10452</v>
      </c>
      <c r="H22" s="30">
        <f>Jul!H22+Aug!G22</f>
        <v>10452</v>
      </c>
      <c r="I22" s="30">
        <f t="shared" si="0"/>
        <v>11999</v>
      </c>
      <c r="J22" s="30">
        <f t="shared" si="1"/>
        <v>11999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1854</v>
      </c>
      <c r="E23" s="61"/>
      <c r="F23" s="30">
        <f>(Jul!E23*2)+(Aug!E23*1)</f>
        <v>0</v>
      </c>
      <c r="G23" s="62"/>
      <c r="H23" s="30">
        <f>Jul!H23+Aug!G23</f>
        <v>1854</v>
      </c>
      <c r="I23" s="30">
        <f t="shared" si="0"/>
        <v>0</v>
      </c>
      <c r="J23" s="30">
        <f t="shared" si="1"/>
        <v>3708</v>
      </c>
    </row>
    <row r="24" spans="1:10" s="11" customFormat="1" ht="15.75" customHeight="1" x14ac:dyDescent="0.2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1836</v>
      </c>
      <c r="E27" s="61"/>
      <c r="F27" s="30">
        <f>(Jul!E27*2)+(Aug!E27*1)</f>
        <v>0</v>
      </c>
      <c r="G27" s="62"/>
      <c r="H27" s="30">
        <f>Jul!H27+Aug!G27</f>
        <v>11362</v>
      </c>
      <c r="I27" s="30">
        <f t="shared" si="0"/>
        <v>0</v>
      </c>
      <c r="J27" s="30">
        <f t="shared" si="1"/>
        <v>13198</v>
      </c>
    </row>
    <row r="28" spans="1:10" s="1" customFormat="1" ht="15.75" customHeight="1" x14ac:dyDescent="0.2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0"/>
      <c r="D31" s="30">
        <f>(Jul!C31*2)+(Aug!C31*1)</f>
        <v>5118</v>
      </c>
      <c r="E31" s="61"/>
      <c r="F31" s="30">
        <f>(Jul!E31*2)+(Aug!E31*1)</f>
        <v>0</v>
      </c>
      <c r="G31" s="62"/>
      <c r="H31" s="30">
        <f>Jul!H31+Aug!G31</f>
        <v>48378</v>
      </c>
      <c r="I31" s="30">
        <f t="shared" si="0"/>
        <v>0</v>
      </c>
      <c r="J31" s="30">
        <f t="shared" si="1"/>
        <v>53496</v>
      </c>
    </row>
    <row r="32" spans="1:10" s="1" customFormat="1" ht="15.75" customHeight="1" x14ac:dyDescent="0.2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0"/>
      <c r="D33" s="30">
        <f>(Jul!C33*2)+(Aug!C33*1)</f>
        <v>0</v>
      </c>
      <c r="E33" s="61"/>
      <c r="F33" s="30">
        <f>(Jul!E33*2)+(Aug!E33*1)</f>
        <v>0</v>
      </c>
      <c r="G33" s="62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0">
        <v>40</v>
      </c>
      <c r="D34" s="30">
        <f>(Jul!C34*2)+(Aug!C34*1)</f>
        <v>40</v>
      </c>
      <c r="E34" s="61"/>
      <c r="F34" s="30">
        <f>(Jul!E34*2)+(Aug!E34*1)</f>
        <v>0</v>
      </c>
      <c r="G34" s="62">
        <v>80</v>
      </c>
      <c r="H34" s="30">
        <f>Jul!H34+Aug!G34</f>
        <v>80</v>
      </c>
      <c r="I34" s="30">
        <f t="shared" si="0"/>
        <v>120</v>
      </c>
      <c r="J34" s="30">
        <f t="shared" si="1"/>
        <v>120</v>
      </c>
    </row>
    <row r="35" spans="1:10" s="1" customFormat="1" ht="15.75" customHeight="1" x14ac:dyDescent="0.2">
      <c r="A35" s="5" t="s">
        <v>29</v>
      </c>
      <c r="B35" s="6" t="s">
        <v>20</v>
      </c>
      <c r="C35" s="60"/>
      <c r="D35" s="30">
        <f>(Jul!C35*2)+(Aug!C35*1)</f>
        <v>0</v>
      </c>
      <c r="E35" s="61"/>
      <c r="F35" s="30">
        <f>(Jul!E35*2)+(Aug!E35*1)</f>
        <v>0</v>
      </c>
      <c r="G35" s="62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/>
      <c r="D37" s="30">
        <f>(Jul!C37*2)+(Aug!C37*1)</f>
        <v>0</v>
      </c>
      <c r="E37" s="61"/>
      <c r="F37" s="30">
        <f>(Jul!E37*2)+(Aug!E37*1)</f>
        <v>0</v>
      </c>
      <c r="G37" s="62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3990</v>
      </c>
      <c r="E38" s="61"/>
      <c r="F38" s="30">
        <f>(Jul!E38*2)+(Aug!E38*1)</f>
        <v>0</v>
      </c>
      <c r="G38" s="62"/>
      <c r="H38" s="30">
        <f>Jul!H38+Aug!G38</f>
        <v>6385</v>
      </c>
      <c r="I38" s="30">
        <f t="shared" si="0"/>
        <v>0</v>
      </c>
      <c r="J38" s="30">
        <f t="shared" si="1"/>
        <v>10375</v>
      </c>
    </row>
    <row r="39" spans="1:10" s="11" customFormat="1" ht="15.75" customHeight="1" x14ac:dyDescent="0.2">
      <c r="A39" s="9" t="s">
        <v>35</v>
      </c>
      <c r="B39" s="10" t="s">
        <v>20</v>
      </c>
      <c r="C39" s="60">
        <v>1612</v>
      </c>
      <c r="D39" s="30">
        <f>(Jul!C39*2)+(Aug!C39*1)</f>
        <v>3638</v>
      </c>
      <c r="E39" s="61"/>
      <c r="F39" s="30">
        <f>(Jul!E39*2)+(Aug!E39*1)</f>
        <v>0</v>
      </c>
      <c r="G39" s="62">
        <v>5541</v>
      </c>
      <c r="H39" s="30">
        <f>Jul!H39+Aug!G39</f>
        <v>8146</v>
      </c>
      <c r="I39" s="30">
        <f t="shared" si="0"/>
        <v>7153</v>
      </c>
      <c r="J39" s="30">
        <f t="shared" si="1"/>
        <v>11784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0"/>
      <c r="D42" s="30">
        <f>(Jul!C42*2)+(Aug!C42*1)</f>
        <v>0</v>
      </c>
      <c r="E42" s="61"/>
      <c r="F42" s="30">
        <f>(Jul!E42*2)+(Aug!E42*1)</f>
        <v>0</v>
      </c>
      <c r="G42" s="62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0"/>
      <c r="D43" s="30">
        <f>(Jul!C43*2)+(Aug!C43*1)</f>
        <v>0</v>
      </c>
      <c r="E43" s="61"/>
      <c r="F43" s="30">
        <f>(Jul!E43*2)+(Aug!E43*1)</f>
        <v>0</v>
      </c>
      <c r="G43" s="62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0">
        <v>1059</v>
      </c>
      <c r="D44" s="30">
        <f>(Jul!C44*2)+(Aug!C44*1)</f>
        <v>2529</v>
      </c>
      <c r="E44" s="61"/>
      <c r="F44" s="30">
        <f>(Jul!E44*2)+(Aug!E44*1)</f>
        <v>0</v>
      </c>
      <c r="G44" s="62">
        <v>22224</v>
      </c>
      <c r="H44" s="30">
        <f>Jul!H44+Aug!G44</f>
        <v>30403</v>
      </c>
      <c r="I44" s="30">
        <f t="shared" si="0"/>
        <v>23283</v>
      </c>
      <c r="J44" s="30">
        <f t="shared" si="1"/>
        <v>32932</v>
      </c>
    </row>
    <row r="45" spans="1:10" s="1" customFormat="1" ht="15.75" customHeight="1" x14ac:dyDescent="0.2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0">
        <v>48</v>
      </c>
      <c r="D48" s="30">
        <f>(Jul!C48*2)+(Aug!C48*1)</f>
        <v>48</v>
      </c>
      <c r="E48" s="61"/>
      <c r="F48" s="30">
        <f>(Jul!E48*2)+(Aug!E48*1)</f>
        <v>0</v>
      </c>
      <c r="G48" s="62">
        <v>32</v>
      </c>
      <c r="H48" s="30">
        <f>Jul!H48+Aug!G48</f>
        <v>32</v>
      </c>
      <c r="I48" s="30">
        <f t="shared" si="0"/>
        <v>80</v>
      </c>
      <c r="J48" s="30">
        <f t="shared" si="1"/>
        <v>80</v>
      </c>
    </row>
    <row r="49" spans="1:10" s="1" customFormat="1" ht="15.75" customHeight="1" x14ac:dyDescent="0.2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0">
        <v>2900</v>
      </c>
      <c r="D50" s="30">
        <f>(Jul!C50*2)+(Aug!C50*1)</f>
        <v>6878</v>
      </c>
      <c r="E50" s="61"/>
      <c r="F50" s="30">
        <f>(Jul!E50*2)+(Aug!E50*1)</f>
        <v>0</v>
      </c>
      <c r="G50" s="62">
        <v>11874</v>
      </c>
      <c r="H50" s="30">
        <f>Jul!H50+Aug!G50</f>
        <v>21549</v>
      </c>
      <c r="I50" s="30">
        <f t="shared" si="0"/>
        <v>14774</v>
      </c>
      <c r="J50" s="30">
        <f t="shared" si="1"/>
        <v>28427</v>
      </c>
    </row>
    <row r="51" spans="1:10" s="1" customFormat="1" ht="15.75" customHeight="1" x14ac:dyDescent="0.2">
      <c r="A51" s="5" t="s">
        <v>59</v>
      </c>
      <c r="B51" s="6" t="s">
        <v>20</v>
      </c>
      <c r="C51" s="60"/>
      <c r="D51" s="30">
        <f>(Jul!C51*2)+(Aug!C51*1)</f>
        <v>0</v>
      </c>
      <c r="E51" s="61"/>
      <c r="F51" s="30">
        <f>(Jul!E51*2)+(Aug!E51*1)</f>
        <v>0</v>
      </c>
      <c r="G51" s="62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0">
        <v>3807</v>
      </c>
      <c r="D55" s="30">
        <f>(Jul!C55*2)+(Aug!C55*1)</f>
        <v>4655</v>
      </c>
      <c r="E55" s="61"/>
      <c r="F55" s="30">
        <f>(Jul!E55*2)+(Aug!E55*1)</f>
        <v>0</v>
      </c>
      <c r="G55" s="62">
        <v>8119</v>
      </c>
      <c r="H55" s="30">
        <f>Jul!H55+Aug!G55</f>
        <v>15050</v>
      </c>
      <c r="I55" s="30">
        <f t="shared" si="0"/>
        <v>11926</v>
      </c>
      <c r="J55" s="30">
        <f t="shared" si="1"/>
        <v>19705</v>
      </c>
    </row>
    <row r="56" spans="1:10" s="11" customFormat="1" ht="15.75" customHeight="1" x14ac:dyDescent="0.2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0">
        <v>414</v>
      </c>
      <c r="D57" s="30">
        <f>(Jul!C57*2)+(Aug!C57*1)</f>
        <v>414</v>
      </c>
      <c r="E57" s="61"/>
      <c r="F57" s="30">
        <f>(Jul!E57*2)+(Aug!E57*1)</f>
        <v>0</v>
      </c>
      <c r="G57" s="62">
        <v>1896</v>
      </c>
      <c r="H57" s="30">
        <f>Jul!H57+Aug!G57</f>
        <v>1896</v>
      </c>
      <c r="I57" s="30">
        <f t="shared" si="0"/>
        <v>2310</v>
      </c>
      <c r="J57" s="30">
        <f t="shared" si="1"/>
        <v>2310</v>
      </c>
    </row>
    <row r="58" spans="1:10" s="11" customFormat="1" ht="15.75" customHeight="1" x14ac:dyDescent="0.2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>
        <v>163</v>
      </c>
      <c r="D60" s="30">
        <f>(Jul!C60*2)+(Aug!C60*1)</f>
        <v>2983</v>
      </c>
      <c r="E60" s="61"/>
      <c r="F60" s="30">
        <f>(Jul!E60*2)+(Aug!E60*1)</f>
        <v>0</v>
      </c>
      <c r="G60" s="62">
        <v>1297</v>
      </c>
      <c r="H60" s="30">
        <f>Jul!H60+Aug!G60</f>
        <v>6936</v>
      </c>
      <c r="I60" s="30">
        <f t="shared" si="0"/>
        <v>1460</v>
      </c>
      <c r="J60" s="30">
        <f t="shared" si="1"/>
        <v>9919</v>
      </c>
    </row>
    <row r="61" spans="1:10" s="1" customFormat="1" ht="15.75" customHeight="1" x14ac:dyDescent="0.2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4514</v>
      </c>
      <c r="D72" s="35">
        <f t="shared" si="4"/>
        <v>31462</v>
      </c>
      <c r="E72" s="35">
        <f t="shared" si="4"/>
        <v>0</v>
      </c>
      <c r="F72" s="35">
        <f t="shared" si="4"/>
        <v>0</v>
      </c>
      <c r="G72" s="35">
        <f t="shared" si="4"/>
        <v>73676</v>
      </c>
      <c r="H72" s="35">
        <f t="shared" si="4"/>
        <v>233504</v>
      </c>
      <c r="I72" s="35">
        <f t="shared" si="4"/>
        <v>78190</v>
      </c>
      <c r="J72" s="35">
        <f t="shared" si="4"/>
        <v>264966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10043</v>
      </c>
      <c r="D73" s="35">
        <f t="shared" si="5"/>
        <v>25175</v>
      </c>
      <c r="E73" s="35">
        <f t="shared" si="5"/>
        <v>0</v>
      </c>
      <c r="F73" s="35">
        <f t="shared" si="5"/>
        <v>0</v>
      </c>
      <c r="G73" s="35">
        <f t="shared" si="5"/>
        <v>51063</v>
      </c>
      <c r="H73" s="35">
        <f t="shared" si="5"/>
        <v>90477</v>
      </c>
      <c r="I73" s="35">
        <f t="shared" si="5"/>
        <v>61106</v>
      </c>
      <c r="J73" s="35">
        <f t="shared" si="5"/>
        <v>115652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14557</v>
      </c>
      <c r="D74" s="31">
        <f t="shared" ref="D74:J74" si="6">SUM(D72:D73)</f>
        <v>56637</v>
      </c>
      <c r="E74" s="35">
        <f t="shared" si="6"/>
        <v>0</v>
      </c>
      <c r="F74" s="31">
        <f t="shared" si="6"/>
        <v>0</v>
      </c>
      <c r="G74" s="35">
        <f t="shared" si="6"/>
        <v>124739</v>
      </c>
      <c r="H74" s="31">
        <f t="shared" si="6"/>
        <v>323981</v>
      </c>
      <c r="I74" s="31">
        <f t="shared" si="6"/>
        <v>139296</v>
      </c>
      <c r="J74" s="31">
        <f t="shared" si="6"/>
        <v>380618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0" activePane="bottomLeft" state="frozen"/>
      <selection pane="bottomLeft" activeCell="C61" sqref="C61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3235</v>
      </c>
      <c r="D5" s="30">
        <f>(Jul!C5*3)+(Aug!C5*2)+(Sep!C5*1)</f>
        <v>31993</v>
      </c>
      <c r="E5" s="8"/>
      <c r="F5" s="30">
        <f>(Jul!E5*3)+(Aug!E5*2)+(Sep!E5*1)</f>
        <v>0</v>
      </c>
      <c r="G5" s="64">
        <v>5735</v>
      </c>
      <c r="H5" s="30">
        <f>SUM(Aug!H5+G5)</f>
        <v>129837</v>
      </c>
      <c r="I5" s="30">
        <f t="shared" ref="I5:I63" si="0">C5+E5+G5</f>
        <v>8970</v>
      </c>
      <c r="J5" s="30">
        <f t="shared" ref="J5:J63" si="1">D5+F5+H5</f>
        <v>161830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30">
        <f>(Jul!C6*3)+(Aug!C6*2)+(Sep!C6*1)</f>
        <v>0</v>
      </c>
      <c r="E6" s="8"/>
      <c r="F6" s="30">
        <f>(Jul!E6*3)+(Aug!E6*2)+(Sep!E6*1)</f>
        <v>0</v>
      </c>
      <c r="G6" s="64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30">
        <f>(Jul!C7*3)+(Aug!C7*2)+(Sep!C7*1)</f>
        <v>2109</v>
      </c>
      <c r="E7" s="8"/>
      <c r="F7" s="30">
        <f>(Jul!E7*3)+(Aug!E7*2)+(Sep!E7*1)</f>
        <v>0</v>
      </c>
      <c r="G7" s="64"/>
      <c r="H7" s="30">
        <f>SUM(Aug!H7+G7)</f>
        <v>34758</v>
      </c>
      <c r="I7" s="30">
        <f t="shared" si="0"/>
        <v>0</v>
      </c>
      <c r="J7" s="30">
        <f t="shared" si="1"/>
        <v>36867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0</v>
      </c>
      <c r="E8" s="8"/>
      <c r="F8" s="30">
        <f>(Jul!E8*3)+(Aug!E8*2)+(Sep!E8*1)</f>
        <v>0</v>
      </c>
      <c r="G8" s="64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975</v>
      </c>
      <c r="E9" s="8"/>
      <c r="F9" s="30">
        <f>(Jul!E9*3)+(Aug!E9*2)+(Sep!E9*1)</f>
        <v>0</v>
      </c>
      <c r="G9" s="64"/>
      <c r="H9" s="30">
        <f>SUM(Aug!H9+G9)</f>
        <v>1296</v>
      </c>
      <c r="I9" s="30">
        <f t="shared" si="0"/>
        <v>0</v>
      </c>
      <c r="J9" s="30">
        <f t="shared" si="1"/>
        <v>2271</v>
      </c>
    </row>
    <row r="10" spans="1:10" s="1" customFormat="1" ht="15.75" customHeight="1" x14ac:dyDescent="0.2">
      <c r="A10" s="5" t="s">
        <v>30</v>
      </c>
      <c r="B10" s="6" t="s">
        <v>22</v>
      </c>
      <c r="C10" s="63"/>
      <c r="D10" s="30">
        <f>(Jul!C10*3)+(Aug!C10*2)+(Sep!C10*1)</f>
        <v>0</v>
      </c>
      <c r="E10" s="8"/>
      <c r="F10" s="30">
        <f>(Jul!E10*3)+(Aug!E10*2)+(Sep!E10*1)</f>
        <v>0</v>
      </c>
      <c r="G10" s="64"/>
      <c r="H10" s="30">
        <f>SUM(Aug!H10+G10)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8"/>
      <c r="F11" s="30">
        <f>(Jul!E11*3)+(Aug!E11*2)+(Sep!E11*1)</f>
        <v>0</v>
      </c>
      <c r="G11" s="64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30">
        <f>(Jul!C12*3)+(Aug!C12*2)+(Sep!C12*1)</f>
        <v>0</v>
      </c>
      <c r="E12" s="8"/>
      <c r="F12" s="30">
        <f>(Jul!E12*3)+(Aug!E12*2)+(Sep!E12*1)</f>
        <v>0</v>
      </c>
      <c r="G12" s="64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8"/>
      <c r="F13" s="30">
        <f>(Jul!E13*3)+(Aug!E13*2)+(Sep!E13*1)</f>
        <v>0</v>
      </c>
      <c r="G13" s="64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30">
        <f>(Jul!C14*3)+(Aug!C14*2)+(Sep!C14*1)</f>
        <v>0</v>
      </c>
      <c r="E14" s="8"/>
      <c r="F14" s="30">
        <f>(Jul!E14*3)+(Aug!E14*2)+(Sep!E14*1)</f>
        <v>0</v>
      </c>
      <c r="G14" s="64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8"/>
      <c r="F15" s="30">
        <f>(Jul!E15*3)+(Aug!E15*2)+(Sep!E15*1)</f>
        <v>0</v>
      </c>
      <c r="G15" s="64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30">
        <f>(Jul!C16*3)+(Aug!C16*2)+(Sep!C16*1)</f>
        <v>0</v>
      </c>
      <c r="E16" s="8"/>
      <c r="F16" s="30">
        <f>(Jul!E16*3)+(Aug!E16*2)+(Sep!E16*1)</f>
        <v>0</v>
      </c>
      <c r="G16" s="64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30">
        <f>(Jul!C17*3)+(Aug!C17*2)+(Sep!C17*1)</f>
        <v>1302</v>
      </c>
      <c r="E17" s="8"/>
      <c r="F17" s="30">
        <f>(Jul!E17*3)+(Aug!E17*2)+(Sep!E17*1)</f>
        <v>0</v>
      </c>
      <c r="G17" s="64"/>
      <c r="H17" s="30">
        <f>SUM(Aug!H17+G17)</f>
        <v>1302</v>
      </c>
      <c r="I17" s="30">
        <f t="shared" si="0"/>
        <v>0</v>
      </c>
      <c r="J17" s="30">
        <f t="shared" si="1"/>
        <v>2604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8"/>
      <c r="F18" s="30">
        <f>(Jul!E18*3)+(Aug!E18*2)+(Sep!E18*1)</f>
        <v>0</v>
      </c>
      <c r="G18" s="64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8"/>
      <c r="F19" s="30">
        <f>(Jul!E19*3)+(Aug!E19*2)+(Sep!E19*1)</f>
        <v>0</v>
      </c>
      <c r="G19" s="64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8"/>
      <c r="F20" s="30">
        <f>(Jul!E20*3)+(Aug!E20*2)+(Sep!E20*1)</f>
        <v>0</v>
      </c>
      <c r="G20" s="64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8"/>
      <c r="F21" s="30">
        <f>(Jul!E21*3)+(Aug!E21*2)+(Sep!E21*1)</f>
        <v>0</v>
      </c>
      <c r="G21" s="64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30">
        <f>(Jul!C22*3)+(Aug!C22*2)+(Sep!C22*1)</f>
        <v>3094</v>
      </c>
      <c r="E22" s="8"/>
      <c r="F22" s="30">
        <f>(Jul!E22*3)+(Aug!E22*2)+(Sep!E22*1)</f>
        <v>0</v>
      </c>
      <c r="G22" s="64"/>
      <c r="H22" s="30">
        <f>SUM(Aug!H22+G22)</f>
        <v>10452</v>
      </c>
      <c r="I22" s="30">
        <f t="shared" si="0"/>
        <v>0</v>
      </c>
      <c r="J22" s="30">
        <f t="shared" si="1"/>
        <v>13546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2781</v>
      </c>
      <c r="E23" s="8"/>
      <c r="F23" s="30">
        <f>(Jul!E23*3)+(Aug!E23*2)+(Sep!E23*1)</f>
        <v>0</v>
      </c>
      <c r="G23" s="64"/>
      <c r="H23" s="30">
        <f>SUM(Aug!H23+G23)</f>
        <v>1854</v>
      </c>
      <c r="I23" s="30">
        <f t="shared" si="0"/>
        <v>0</v>
      </c>
      <c r="J23" s="30">
        <f t="shared" si="1"/>
        <v>4635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30">
        <f>(Jul!C24*3)+(Aug!C24*2)+(Sep!C24*1)</f>
        <v>0</v>
      </c>
      <c r="E24" s="8"/>
      <c r="F24" s="30">
        <f>(Jul!E24*3)+(Aug!E24*2)+(Sep!E24*1)</f>
        <v>0</v>
      </c>
      <c r="G24" s="64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0</v>
      </c>
      <c r="E25" s="8"/>
      <c r="F25" s="30">
        <f>(Jul!E25*3)+(Aug!E25*2)+(Sep!E25*1)</f>
        <v>0</v>
      </c>
      <c r="G25" s="64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30">
        <f>(Jul!C26*3)+(Aug!C26*2)+(Sep!C26*1)</f>
        <v>0</v>
      </c>
      <c r="E26" s="8"/>
      <c r="F26" s="30">
        <f>(Jul!E26*3)+(Aug!E26*2)+(Sep!E26*1)</f>
        <v>0</v>
      </c>
      <c r="G26" s="64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2754</v>
      </c>
      <c r="E27" s="8"/>
      <c r="F27" s="30">
        <f>(Jul!E27*3)+(Aug!E27*2)+(Sep!E27*1)</f>
        <v>0</v>
      </c>
      <c r="G27" s="64"/>
      <c r="H27" s="30">
        <f>SUM(Aug!H27+G27)</f>
        <v>11362</v>
      </c>
      <c r="I27" s="30">
        <f t="shared" si="0"/>
        <v>0</v>
      </c>
      <c r="J27" s="30">
        <f t="shared" si="1"/>
        <v>14116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0</v>
      </c>
      <c r="E28" s="8"/>
      <c r="F28" s="30">
        <f>(Jul!E28*3)+(Aug!E28*2)+(Sep!E28*1)</f>
        <v>0</v>
      </c>
      <c r="G28" s="64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8"/>
      <c r="F29" s="30">
        <f>(Jul!E29*3)+(Aug!E29*2)+(Sep!E29*1)</f>
        <v>0</v>
      </c>
      <c r="G29" s="64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>
        <v>1863</v>
      </c>
      <c r="D30" s="30">
        <f>(Jul!C30*3)+(Aug!C30*2)+(Sep!C30*1)</f>
        <v>1863</v>
      </c>
      <c r="E30" s="8"/>
      <c r="F30" s="30">
        <f>(Jul!E30*3)+(Aug!E30*2)+(Sep!E30*1)</f>
        <v>0</v>
      </c>
      <c r="G30" s="64">
        <v>6338</v>
      </c>
      <c r="H30" s="30">
        <f>SUM(Aug!H30+G30)</f>
        <v>6338</v>
      </c>
      <c r="I30" s="30">
        <f t="shared" si="0"/>
        <v>8201</v>
      </c>
      <c r="J30" s="30">
        <f t="shared" si="1"/>
        <v>8201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231</v>
      </c>
      <c r="D31" s="30">
        <f>(Jul!C31*3)+(Aug!C31*2)+(Sep!C31*1)</f>
        <v>7908</v>
      </c>
      <c r="E31" s="8"/>
      <c r="F31" s="30">
        <f>(Jul!E31*3)+(Aug!E31*2)+(Sep!E31*1)</f>
        <v>0</v>
      </c>
      <c r="G31" s="64">
        <v>2155</v>
      </c>
      <c r="H31" s="30">
        <f>SUM(Aug!H31+G31)</f>
        <v>50533</v>
      </c>
      <c r="I31" s="30">
        <f t="shared" si="0"/>
        <v>2386</v>
      </c>
      <c r="J31" s="30">
        <f t="shared" si="1"/>
        <v>58441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30">
        <f>(Jul!C32*3)+(Aug!C32*2)+(Sep!C32*1)</f>
        <v>0</v>
      </c>
      <c r="E32" s="8"/>
      <c r="F32" s="30">
        <f>(Jul!E32*3)+(Aug!E32*2)+(Sep!E32*1)</f>
        <v>0</v>
      </c>
      <c r="G32" s="64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30">
        <f>(Jul!C33*3)+(Aug!C33*2)+(Sep!C33*1)</f>
        <v>0</v>
      </c>
      <c r="E33" s="8"/>
      <c r="F33" s="30">
        <f>(Jul!E33*3)+(Aug!E33*2)+(Sep!E33*1)</f>
        <v>0</v>
      </c>
      <c r="G33" s="64"/>
      <c r="H33" s="30">
        <f>SUM(Aug!H33+G33)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30">
        <f>(Jul!C34*3)+(Aug!C34*2)+(Sep!C34*1)</f>
        <v>80</v>
      </c>
      <c r="E34" s="8"/>
      <c r="F34" s="30">
        <f>(Jul!E34*3)+(Aug!E34*2)+(Sep!E34*1)</f>
        <v>0</v>
      </c>
      <c r="G34" s="64"/>
      <c r="H34" s="30">
        <f>SUM(Aug!H34+G34)</f>
        <v>80</v>
      </c>
      <c r="I34" s="30">
        <f t="shared" si="0"/>
        <v>0</v>
      </c>
      <c r="J34" s="30">
        <f t="shared" si="1"/>
        <v>160</v>
      </c>
    </row>
    <row r="35" spans="1:10" s="1" customFormat="1" ht="15.75" customHeight="1" x14ac:dyDescent="0.2">
      <c r="A35" s="5" t="s">
        <v>29</v>
      </c>
      <c r="B35" s="6" t="s">
        <v>20</v>
      </c>
      <c r="C35" s="63">
        <v>576</v>
      </c>
      <c r="D35" s="30">
        <f>(Jul!C35*3)+(Aug!C35*2)+(Sep!C35*1)</f>
        <v>576</v>
      </c>
      <c r="E35" s="8"/>
      <c r="F35" s="30">
        <f>(Jul!E35*3)+(Aug!E35*2)+(Sep!E35*1)</f>
        <v>0</v>
      </c>
      <c r="G35" s="64">
        <v>1548</v>
      </c>
      <c r="H35" s="30">
        <f>SUM(Aug!H35+G35)</f>
        <v>1548</v>
      </c>
      <c r="I35" s="30">
        <f t="shared" si="0"/>
        <v>2124</v>
      </c>
      <c r="J35" s="30">
        <f t="shared" si="1"/>
        <v>2124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8"/>
      <c r="F36" s="30">
        <f>(Jul!E36*3)+(Aug!E36*2)+(Sep!E36*1)</f>
        <v>0</v>
      </c>
      <c r="G36" s="64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30">
        <f>(Jul!C37*3)+(Aug!C37*2)+(Sep!C37*1)</f>
        <v>0</v>
      </c>
      <c r="E37" s="8"/>
      <c r="F37" s="30">
        <f>(Jul!E37*3)+(Aug!E37*2)+(Sep!E37*1)</f>
        <v>0</v>
      </c>
      <c r="G37" s="64"/>
      <c r="H37" s="30">
        <f>SUM(Aug!H37+G37)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>
        <v>1192</v>
      </c>
      <c r="D38" s="30">
        <f>(Jul!C38*3)+(Aug!C38*2)+(Sep!C38*1)</f>
        <v>7177</v>
      </c>
      <c r="E38" s="8"/>
      <c r="F38" s="30">
        <f>(Jul!E38*3)+(Aug!E38*2)+(Sep!E38*1)</f>
        <v>0</v>
      </c>
      <c r="G38" s="64">
        <v>1192</v>
      </c>
      <c r="H38" s="30">
        <f>SUM(Aug!H38+G38)</f>
        <v>7577</v>
      </c>
      <c r="I38" s="30">
        <f t="shared" si="0"/>
        <v>2384</v>
      </c>
      <c r="J38" s="30">
        <f t="shared" si="1"/>
        <v>14754</v>
      </c>
    </row>
    <row r="39" spans="1:10" s="11" customFormat="1" ht="15.75" customHeight="1" x14ac:dyDescent="0.2">
      <c r="A39" s="9" t="s">
        <v>35</v>
      </c>
      <c r="B39" s="10" t="s">
        <v>20</v>
      </c>
      <c r="C39" s="63">
        <v>2139</v>
      </c>
      <c r="D39" s="30">
        <f>(Jul!C39*3)+(Aug!C39*2)+(Sep!C39*1)</f>
        <v>8402</v>
      </c>
      <c r="E39" s="8">
        <v>1072</v>
      </c>
      <c r="F39" s="30">
        <f>(Jul!E39*3)+(Aug!E39*2)+(Sep!E39*1)</f>
        <v>1072</v>
      </c>
      <c r="G39" s="64">
        <v>20149</v>
      </c>
      <c r="H39" s="30">
        <f>SUM(Aug!H39+G39)</f>
        <v>28295</v>
      </c>
      <c r="I39" s="30">
        <f t="shared" si="0"/>
        <v>23360</v>
      </c>
      <c r="J39" s="30">
        <f t="shared" si="1"/>
        <v>37769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8"/>
      <c r="F40" s="30">
        <f>(Jul!E40*3)+(Aug!E40*2)+(Sep!E40*1)</f>
        <v>0</v>
      </c>
      <c r="G40" s="64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0</v>
      </c>
      <c r="E41" s="8"/>
      <c r="F41" s="30">
        <f>(Jul!E41*3)+(Aug!E41*2)+(Sep!E41*1)</f>
        <v>0</v>
      </c>
      <c r="G41" s="64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30">
        <f>(Jul!C42*3)+(Aug!C42*2)+(Sep!C42*1)</f>
        <v>0</v>
      </c>
      <c r="E42" s="8"/>
      <c r="F42" s="30">
        <f>(Jul!E42*3)+(Aug!E42*2)+(Sep!E42*1)</f>
        <v>0</v>
      </c>
      <c r="G42" s="64"/>
      <c r="H42" s="30">
        <f>SUM(Aug!H42+G42)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30">
        <f>(Jul!C43*3)+(Aug!C43*2)+(Sep!C43*1)</f>
        <v>0</v>
      </c>
      <c r="E43" s="8"/>
      <c r="F43" s="30">
        <f>(Jul!E43*3)+(Aug!E43*2)+(Sep!E43*1)</f>
        <v>0</v>
      </c>
      <c r="G43" s="64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30">
        <f>(Jul!C44*3)+(Aug!C44*2)+(Sep!C44*1)</f>
        <v>4323</v>
      </c>
      <c r="E44" s="8"/>
      <c r="F44" s="30">
        <f>(Jul!E44*3)+(Aug!E44*2)+(Sep!E44*1)</f>
        <v>0</v>
      </c>
      <c r="G44" s="64"/>
      <c r="H44" s="30">
        <f>SUM(Aug!H44+G44)</f>
        <v>30403</v>
      </c>
      <c r="I44" s="30">
        <f t="shared" si="0"/>
        <v>0</v>
      </c>
      <c r="J44" s="30">
        <f t="shared" si="1"/>
        <v>34726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0</v>
      </c>
      <c r="E45" s="8"/>
      <c r="F45" s="30">
        <f>(Jul!E45*3)+(Aug!E45*2)+(Sep!E45*1)</f>
        <v>0</v>
      </c>
      <c r="G45" s="64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0</v>
      </c>
      <c r="E46" s="8"/>
      <c r="F46" s="30">
        <f>(Jul!E46*3)+(Aug!E46*2)+(Sep!E46*1)</f>
        <v>0</v>
      </c>
      <c r="G46" s="64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30">
        <f>(Jul!C47*3)+(Aug!C47*2)+(Sep!C47*1)</f>
        <v>0</v>
      </c>
      <c r="E47" s="8"/>
      <c r="F47" s="30">
        <f>(Jul!E47*3)+(Aug!E47*2)+(Sep!E47*1)</f>
        <v>0</v>
      </c>
      <c r="G47" s="64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30">
        <f>(Jul!C48*3)+(Aug!C48*2)+(Sep!C48*1)</f>
        <v>96</v>
      </c>
      <c r="E48" s="8"/>
      <c r="F48" s="30">
        <f>(Jul!E48*3)+(Aug!E48*2)+(Sep!E48*1)</f>
        <v>0</v>
      </c>
      <c r="G48" s="64"/>
      <c r="H48" s="30">
        <f>SUM(Aug!H48+G48)</f>
        <v>32</v>
      </c>
      <c r="I48" s="30">
        <f t="shared" si="0"/>
        <v>0</v>
      </c>
      <c r="J48" s="30">
        <f t="shared" si="1"/>
        <v>128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30">
        <f>(Jul!C49*3)+(Aug!C49*2)+(Sep!C49*1)</f>
        <v>0</v>
      </c>
      <c r="E49" s="8"/>
      <c r="F49" s="30">
        <f>(Jul!E49*3)+(Aug!E49*2)+(Sep!E49*1)</f>
        <v>0</v>
      </c>
      <c r="G49" s="64"/>
      <c r="H49" s="30">
        <f>SUM(Aug!H49+G49)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>
        <v>1574</v>
      </c>
      <c r="D50" s="30">
        <f>(Jul!C50*3)+(Aug!C50*2)+(Sep!C50*1)</f>
        <v>13341</v>
      </c>
      <c r="E50" s="8"/>
      <c r="F50" s="30">
        <f>(Jul!E50*3)+(Aug!E50*2)+(Sep!E50*1)</f>
        <v>0</v>
      </c>
      <c r="G50" s="64">
        <v>15078</v>
      </c>
      <c r="H50" s="30">
        <f>SUM(Aug!H50+G50)</f>
        <v>36627</v>
      </c>
      <c r="I50" s="30">
        <f t="shared" si="0"/>
        <v>16652</v>
      </c>
      <c r="J50" s="30">
        <f t="shared" si="1"/>
        <v>49968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30">
        <f>(Jul!C51*3)+(Aug!C51*2)+(Sep!C51*1)</f>
        <v>0</v>
      </c>
      <c r="E51" s="8"/>
      <c r="F51" s="30">
        <f>(Jul!E51*3)+(Aug!E51*2)+(Sep!E51*1)</f>
        <v>0</v>
      </c>
      <c r="G51" s="64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0</v>
      </c>
      <c r="E52" s="8"/>
      <c r="F52" s="30">
        <f>(Jul!E52*3)+(Aug!E52*2)+(Sep!E52*1)</f>
        <v>0</v>
      </c>
      <c r="G52" s="64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8"/>
      <c r="F53" s="30">
        <f>(Jul!E53*3)+(Aug!E53*2)+(Sep!E53*1)</f>
        <v>0</v>
      </c>
      <c r="G53" s="64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30">
        <f>(Jul!C54*3)+(Aug!C54*2)+(Sep!C54*1)</f>
        <v>0</v>
      </c>
      <c r="E54" s="8"/>
      <c r="F54" s="30">
        <f>(Jul!E54*3)+(Aug!E54*2)+(Sep!E54*1)</f>
        <v>0</v>
      </c>
      <c r="G54" s="64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>
        <v>134</v>
      </c>
      <c r="D55" s="30">
        <f>(Jul!C55*3)+(Aug!C55*2)+(Sep!C55*1)</f>
        <v>9020</v>
      </c>
      <c r="E55" s="8"/>
      <c r="F55" s="30">
        <f>(Jul!E55*3)+(Aug!E55*2)+(Sep!E55*1)</f>
        <v>0</v>
      </c>
      <c r="G55" s="64">
        <v>1065</v>
      </c>
      <c r="H55" s="30">
        <f>SUM(Aug!H55+G55)</f>
        <v>16115</v>
      </c>
      <c r="I55" s="30">
        <f t="shared" si="0"/>
        <v>1199</v>
      </c>
      <c r="J55" s="30">
        <f t="shared" si="1"/>
        <v>25135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30">
        <f>(Jul!C56*3)+(Aug!C56*2)+(Sep!C56*1)</f>
        <v>0</v>
      </c>
      <c r="E56" s="8"/>
      <c r="F56" s="30">
        <f>(Jul!E56*3)+(Aug!E56*2)+(Sep!E56*1)</f>
        <v>0</v>
      </c>
      <c r="G56" s="64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>
        <v>1275</v>
      </c>
      <c r="D57" s="30">
        <f>(Jul!C57*3)+(Aug!C57*2)+(Sep!C57*1)</f>
        <v>2103</v>
      </c>
      <c r="E57" s="8"/>
      <c r="F57" s="30">
        <f>(Jul!E57*3)+(Aug!E57*2)+(Sep!E57*1)</f>
        <v>0</v>
      </c>
      <c r="G57" s="64">
        <v>10200</v>
      </c>
      <c r="H57" s="30">
        <f>SUM(Aug!H57+G57)</f>
        <v>12096</v>
      </c>
      <c r="I57" s="30">
        <f t="shared" si="0"/>
        <v>11475</v>
      </c>
      <c r="J57" s="30">
        <f t="shared" si="1"/>
        <v>14199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30">
        <f>(Jul!C58*3)+(Aug!C58*2)+(Sep!C58*1)</f>
        <v>0</v>
      </c>
      <c r="E58" s="8"/>
      <c r="F58" s="30">
        <f>(Jul!E58*3)+(Aug!E58*2)+(Sep!E58*1)</f>
        <v>0</v>
      </c>
      <c r="G58" s="64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30">
        <f>(Jul!C59*3)+(Aug!C59*2)+(Sep!C59*1)</f>
        <v>0</v>
      </c>
      <c r="E59" s="8"/>
      <c r="F59" s="30">
        <f>(Jul!E59*3)+(Aug!E59*2)+(Sep!E59*1)</f>
        <v>0</v>
      </c>
      <c r="G59" s="64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>
        <v>447</v>
      </c>
      <c r="D60" s="30">
        <f>(Jul!C60*3)+(Aug!C60*2)+(Sep!C60*1)</f>
        <v>5003</v>
      </c>
      <c r="E60" s="8"/>
      <c r="F60" s="30">
        <f>(Jul!E60*3)+(Aug!E60*2)+(Sep!E60*1)</f>
        <v>0</v>
      </c>
      <c r="G60" s="64">
        <v>7826</v>
      </c>
      <c r="H60" s="30">
        <f>SUM(Aug!H60+G60)</f>
        <v>14762</v>
      </c>
      <c r="I60" s="30">
        <f t="shared" si="0"/>
        <v>8273</v>
      </c>
      <c r="J60" s="30">
        <f t="shared" si="1"/>
        <v>19765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0</v>
      </c>
      <c r="E61" s="8"/>
      <c r="F61" s="30">
        <f>(Jul!E61*3)+(Aug!E61*2)+(Sep!E61*1)</f>
        <v>0</v>
      </c>
      <c r="G61" s="64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8"/>
      <c r="F62" s="30">
        <f>(Jul!E62*3)+(Aug!E62*2)+(Sep!E62*1)</f>
        <v>0</v>
      </c>
      <c r="G62" s="64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30">
        <f>(Jul!C63*3)+(Aug!C63*2)+(Sep!C63*1)</f>
        <v>0</v>
      </c>
      <c r="E63" s="8"/>
      <c r="F63" s="30">
        <f>(Jul!E63*3)+(Aug!E63*2)+(Sep!E63*1)</f>
        <v>0</v>
      </c>
      <c r="G63" s="64"/>
      <c r="H63" s="30">
        <f>SUM(Aug!H63+G63)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0</v>
      </c>
      <c r="E64" s="8"/>
      <c r="F64" s="30">
        <f>(Jul!E64*3)+(Aug!E64*2)+(Sep!E64*1)</f>
        <v>0</v>
      </c>
      <c r="G64" s="64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8"/>
      <c r="F65" s="30">
        <f>(Jul!E65*3)+(Aug!E65*2)+(Sep!E65*1)</f>
        <v>0</v>
      </c>
      <c r="G65" s="64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30">
        <f>(Jul!C66*3)+(Aug!C66*2)+(Sep!C66*1)</f>
        <v>0</v>
      </c>
      <c r="E66" s="8"/>
      <c r="F66" s="30">
        <f>(Jul!E66*3)+(Aug!E66*2)+(Sep!E66*1)</f>
        <v>0</v>
      </c>
      <c r="G66" s="64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8"/>
      <c r="F67" s="30">
        <f>(Jul!E67*3)+(Aug!E67*2)+(Sep!E67*1)</f>
        <v>0</v>
      </c>
      <c r="G67" s="64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8"/>
      <c r="F68" s="30">
        <f>(Jul!E68*3)+(Aug!E68*2)+(Sep!E68*1)</f>
        <v>0</v>
      </c>
      <c r="G68" s="64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30">
        <f>(Jul!C69*3)+(Aug!C69*2)+(Sep!C69*1)</f>
        <v>0</v>
      </c>
      <c r="E69" s="8"/>
      <c r="F69" s="30">
        <f>(Jul!E69*3)+(Aug!E69*2)+(Sep!E69*1)</f>
        <v>0</v>
      </c>
      <c r="G69" s="64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0</v>
      </c>
      <c r="E70" s="8"/>
      <c r="F70" s="30">
        <f>(Jul!E70*3)+(Aug!E70*2)+(Sep!E70*1)</f>
        <v>0</v>
      </c>
      <c r="G70" s="64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30">
        <f>(Jul!C71*3)+(Aug!C71*2)+(Sep!C71*1)</f>
        <v>0</v>
      </c>
      <c r="E71" s="8"/>
      <c r="F71" s="30">
        <f>(Jul!E71*3)+(Aug!E71*2)+(Sep!E71*1)</f>
        <v>0</v>
      </c>
      <c r="G71" s="64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5329</v>
      </c>
      <c r="D72" s="31">
        <f t="shared" si="4"/>
        <v>54779</v>
      </c>
      <c r="E72" s="31">
        <f t="shared" si="4"/>
        <v>0</v>
      </c>
      <c r="F72" s="31">
        <f t="shared" si="4"/>
        <v>0</v>
      </c>
      <c r="G72" s="31">
        <f t="shared" si="4"/>
        <v>14228</v>
      </c>
      <c r="H72" s="31">
        <f t="shared" si="4"/>
        <v>247732</v>
      </c>
      <c r="I72" s="31">
        <f t="shared" si="4"/>
        <v>19557</v>
      </c>
      <c r="J72" s="31">
        <f t="shared" si="4"/>
        <v>302511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7337</v>
      </c>
      <c r="D73" s="31">
        <f t="shared" si="5"/>
        <v>50121</v>
      </c>
      <c r="E73" s="31">
        <f t="shared" si="5"/>
        <v>1072</v>
      </c>
      <c r="F73" s="31">
        <f t="shared" si="5"/>
        <v>1072</v>
      </c>
      <c r="G73" s="31">
        <f t="shared" si="5"/>
        <v>57058</v>
      </c>
      <c r="H73" s="31">
        <f t="shared" si="5"/>
        <v>147535</v>
      </c>
      <c r="I73" s="31">
        <f t="shared" si="5"/>
        <v>65467</v>
      </c>
      <c r="J73" s="31">
        <f t="shared" si="5"/>
        <v>198728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12666</v>
      </c>
      <c r="D74" s="31">
        <f t="shared" ref="D74:J74" si="6">SUM(D72:D73)</f>
        <v>104900</v>
      </c>
      <c r="E74" s="31">
        <f t="shared" si="6"/>
        <v>1072</v>
      </c>
      <c r="F74" s="31">
        <f t="shared" si="6"/>
        <v>1072</v>
      </c>
      <c r="G74" s="31">
        <f t="shared" si="6"/>
        <v>71286</v>
      </c>
      <c r="H74" s="31">
        <f t="shared" si="6"/>
        <v>395267</v>
      </c>
      <c r="I74" s="31">
        <f t="shared" si="6"/>
        <v>85024</v>
      </c>
      <c r="J74" s="31">
        <f t="shared" si="6"/>
        <v>501239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6" activePane="bottomLeft" state="frozen"/>
      <selection pane="bottomLeft" activeCell="C57" sqref="C57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0">
        <v>1051</v>
      </c>
      <c r="D5" s="29">
        <f>(Jul!C5*4)+(Aug!C5*3)+(Sep!C5*2)+(Oct!C5*1)</f>
        <v>46637</v>
      </c>
      <c r="E5" s="62"/>
      <c r="F5" s="29">
        <f>(Jul!E5*4)+(Aug!E5*3)+(Sep!E5*2)+(Oct!E5*1)</f>
        <v>0</v>
      </c>
      <c r="G5" s="62">
        <v>6569</v>
      </c>
      <c r="H5" s="29">
        <f>Sep!H5+G5</f>
        <v>136406</v>
      </c>
      <c r="I5" s="29">
        <f t="shared" ref="I5:I63" si="0">C5+E5+G5</f>
        <v>7620</v>
      </c>
      <c r="J5" s="29">
        <f t="shared" ref="J5:J63" si="1">D5+F5+H5</f>
        <v>183043</v>
      </c>
    </row>
    <row r="6" spans="1:10" s="15" customFormat="1" ht="15.75" customHeight="1" x14ac:dyDescent="0.2">
      <c r="A6" s="9" t="s">
        <v>23</v>
      </c>
      <c r="B6" s="10" t="s">
        <v>22</v>
      </c>
      <c r="C6" s="60"/>
      <c r="D6" s="29">
        <f>(Jul!C6*4)+(Aug!C6*3)+(Sep!C6*2)+(Oct!C6*1)</f>
        <v>0</v>
      </c>
      <c r="E6" s="62"/>
      <c r="F6" s="29">
        <f>(Jul!E6*4)+(Aug!E6*3)+(Sep!E6*2)+(Oct!E6*1)</f>
        <v>0</v>
      </c>
      <c r="G6" s="62"/>
      <c r="H6" s="29">
        <f>Sep!H6+G6</f>
        <v>0</v>
      </c>
      <c r="I6" s="29">
        <f t="shared" si="0"/>
        <v>0</v>
      </c>
      <c r="J6" s="29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60"/>
      <c r="D7" s="29">
        <f>(Jul!C7*4)+(Aug!C7*3)+(Sep!C7*2)+(Oct!C7*1)</f>
        <v>2812</v>
      </c>
      <c r="E7" s="62"/>
      <c r="F7" s="29">
        <f>(Jul!E7*4)+(Aug!E7*3)+(Sep!E7*2)+(Oct!E7*1)</f>
        <v>0</v>
      </c>
      <c r="G7" s="62"/>
      <c r="H7" s="29">
        <f>Sep!H7+G7</f>
        <v>34758</v>
      </c>
      <c r="I7" s="29">
        <f t="shared" si="0"/>
        <v>0</v>
      </c>
      <c r="J7" s="29">
        <f t="shared" si="1"/>
        <v>37570</v>
      </c>
    </row>
    <row r="8" spans="1:10" s="15" customFormat="1" ht="15.75" customHeight="1" x14ac:dyDescent="0.2">
      <c r="A8" s="9" t="s">
        <v>25</v>
      </c>
      <c r="B8" s="10" t="s">
        <v>22</v>
      </c>
      <c r="C8" s="60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0"/>
      <c r="D9" s="29">
        <f>(Jul!C9*4)+(Aug!C9*3)+(Sep!C9*2)+(Oct!C9*1)</f>
        <v>1300</v>
      </c>
      <c r="E9" s="62"/>
      <c r="F9" s="29">
        <f>(Jul!E9*4)+(Aug!E9*3)+(Sep!E9*2)+(Oct!E9*1)</f>
        <v>0</v>
      </c>
      <c r="G9" s="62"/>
      <c r="H9" s="29">
        <f>Sep!H9+G9</f>
        <v>1296</v>
      </c>
      <c r="I9" s="29">
        <f t="shared" si="0"/>
        <v>0</v>
      </c>
      <c r="J9" s="29">
        <f t="shared" si="1"/>
        <v>2596</v>
      </c>
    </row>
    <row r="10" spans="1:10" s="17" customFormat="1" ht="15.75" customHeight="1" x14ac:dyDescent="0.2">
      <c r="A10" s="5" t="s">
        <v>30</v>
      </c>
      <c r="B10" s="6" t="s">
        <v>22</v>
      </c>
      <c r="C10" s="60"/>
      <c r="D10" s="29">
        <f>(Jul!C10*4)+(Aug!C10*3)+(Sep!C10*2)+(Oct!C10*1)</f>
        <v>0</v>
      </c>
      <c r="E10" s="62"/>
      <c r="F10" s="29">
        <f>(Jul!E10*4)+(Aug!E10*3)+(Sep!E10*2)+(Oct!E10*1)</f>
        <v>0</v>
      </c>
      <c r="G10" s="62"/>
      <c r="H10" s="29">
        <f>Sep!H10+G10</f>
        <v>0</v>
      </c>
      <c r="I10" s="29">
        <f t="shared" si="0"/>
        <v>0</v>
      </c>
      <c r="J10" s="29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60">
        <v>134</v>
      </c>
      <c r="D11" s="29">
        <f>(Jul!C11*4)+(Aug!C11*3)+(Sep!C11*2)+(Oct!C11*1)</f>
        <v>134</v>
      </c>
      <c r="E11" s="62"/>
      <c r="F11" s="29">
        <f>(Jul!E11*4)+(Aug!E11*3)+(Sep!E11*2)+(Oct!E11*1)</f>
        <v>0</v>
      </c>
      <c r="G11" s="62">
        <v>15943</v>
      </c>
      <c r="H11" s="29">
        <f>Sep!H11+G11</f>
        <v>15943</v>
      </c>
      <c r="I11" s="29">
        <f t="shared" si="0"/>
        <v>16077</v>
      </c>
      <c r="J11" s="29">
        <f t="shared" si="1"/>
        <v>16077</v>
      </c>
    </row>
    <row r="12" spans="1:10" s="15" customFormat="1" ht="15.75" customHeight="1" x14ac:dyDescent="0.2">
      <c r="A12" s="9" t="s">
        <v>36</v>
      </c>
      <c r="B12" s="10" t="s">
        <v>22</v>
      </c>
      <c r="C12" s="60"/>
      <c r="D12" s="29">
        <f>(Jul!C12*4)+(Aug!C12*3)+(Sep!C12*2)+(Oct!C12*1)</f>
        <v>0</v>
      </c>
      <c r="E12" s="62"/>
      <c r="F12" s="29">
        <f>(Jul!E12*4)+(Aug!E12*3)+(Sep!E12*2)+(Oct!E12*1)</f>
        <v>0</v>
      </c>
      <c r="G12" s="62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60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0"/>
      <c r="D14" s="29">
        <f>(Jul!C14*4)+(Aug!C14*3)+(Sep!C14*2)+(Oct!C14*1)</f>
        <v>0</v>
      </c>
      <c r="E14" s="62"/>
      <c r="F14" s="29">
        <f>(Jul!E14*4)+(Aug!E14*3)+(Sep!E14*2)+(Oct!E14*1)</f>
        <v>0</v>
      </c>
      <c r="G14" s="62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0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0"/>
      <c r="D16" s="29">
        <f>(Jul!C16*4)+(Aug!C16*3)+(Sep!C16*2)+(Oct!C16*1)</f>
        <v>0</v>
      </c>
      <c r="E16" s="62"/>
      <c r="F16" s="29">
        <f>(Jul!E16*4)+(Aug!E16*3)+(Sep!E16*2)+(Oct!E16*1)</f>
        <v>0</v>
      </c>
      <c r="G16" s="62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0"/>
      <c r="D17" s="29">
        <f>(Jul!C17*4)+(Aug!C17*3)+(Sep!C17*2)+(Oct!C17*1)</f>
        <v>1953</v>
      </c>
      <c r="E17" s="62"/>
      <c r="F17" s="29">
        <f>(Jul!E17*4)+(Aug!E17*3)+(Sep!E17*2)+(Oct!E17*1)</f>
        <v>0</v>
      </c>
      <c r="G17" s="62"/>
      <c r="H17" s="29">
        <f>Sep!H17+G17</f>
        <v>1302</v>
      </c>
      <c r="I17" s="29">
        <f t="shared" si="0"/>
        <v>0</v>
      </c>
      <c r="J17" s="29">
        <f t="shared" si="1"/>
        <v>3255</v>
      </c>
    </row>
    <row r="18" spans="1:10" s="15" customFormat="1" ht="15.75" customHeight="1" x14ac:dyDescent="0.2">
      <c r="A18" s="9" t="s">
        <v>47</v>
      </c>
      <c r="B18" s="10" t="s">
        <v>22</v>
      </c>
      <c r="C18" s="60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0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0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0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0"/>
      <c r="D22" s="29">
        <f>(Jul!C22*4)+(Aug!C22*3)+(Sep!C22*2)+(Oct!C22*1)</f>
        <v>4641</v>
      </c>
      <c r="E22" s="62"/>
      <c r="F22" s="29">
        <f>(Jul!E22*4)+(Aug!E22*3)+(Sep!E22*2)+(Oct!E22*1)</f>
        <v>0</v>
      </c>
      <c r="G22" s="62"/>
      <c r="H22" s="29">
        <f>Sep!H22+G22</f>
        <v>10452</v>
      </c>
      <c r="I22" s="29">
        <f t="shared" si="0"/>
        <v>0</v>
      </c>
      <c r="J22" s="29">
        <f t="shared" si="1"/>
        <v>15093</v>
      </c>
    </row>
    <row r="23" spans="1:10" s="17" customFormat="1" ht="15.75" customHeight="1" x14ac:dyDescent="0.2">
      <c r="A23" s="5" t="s">
        <v>52</v>
      </c>
      <c r="B23" s="6" t="s">
        <v>22</v>
      </c>
      <c r="C23" s="60"/>
      <c r="D23" s="29">
        <f>(Jul!C23*4)+(Aug!C23*3)+(Sep!C23*2)+(Oct!C23*1)</f>
        <v>3708</v>
      </c>
      <c r="E23" s="62"/>
      <c r="F23" s="29">
        <f>(Jul!E23*4)+(Aug!E23*3)+(Sep!E23*2)+(Oct!E23*1)</f>
        <v>0</v>
      </c>
      <c r="G23" s="62"/>
      <c r="H23" s="29">
        <f>Sep!H23+G23</f>
        <v>1854</v>
      </c>
      <c r="I23" s="29">
        <f t="shared" si="0"/>
        <v>0</v>
      </c>
      <c r="J23" s="29">
        <f t="shared" si="1"/>
        <v>5562</v>
      </c>
    </row>
    <row r="24" spans="1:10" s="15" customFormat="1" ht="15.75" customHeight="1" x14ac:dyDescent="0.2">
      <c r="A24" s="9" t="s">
        <v>56</v>
      </c>
      <c r="B24" s="10" t="s">
        <v>22</v>
      </c>
      <c r="C24" s="60">
        <v>1254</v>
      </c>
      <c r="D24" s="29">
        <f>(Jul!C24*4)+(Aug!C24*3)+(Sep!C24*2)+(Oct!C24*1)</f>
        <v>1254</v>
      </c>
      <c r="E24" s="62"/>
      <c r="F24" s="29">
        <f>(Jul!E24*4)+(Aug!E24*3)+(Sep!E24*2)+(Oct!E24*1)</f>
        <v>0</v>
      </c>
      <c r="G24" s="62">
        <v>2508</v>
      </c>
      <c r="H24" s="29">
        <f>Sep!H24+G24</f>
        <v>2508</v>
      </c>
      <c r="I24" s="29">
        <f t="shared" si="0"/>
        <v>3762</v>
      </c>
      <c r="J24" s="29">
        <f t="shared" si="1"/>
        <v>3762</v>
      </c>
    </row>
    <row r="25" spans="1:10" s="17" customFormat="1" ht="15.75" customHeight="1" x14ac:dyDescent="0.2">
      <c r="A25" s="5" t="s">
        <v>62</v>
      </c>
      <c r="B25" s="6" t="s">
        <v>22</v>
      </c>
      <c r="C25" s="60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0"/>
      <c r="D26" s="29">
        <f>(Jul!C26*4)+(Aug!C26*3)+(Sep!C26*2)+(Oct!C26*1)</f>
        <v>0</v>
      </c>
      <c r="E26" s="62"/>
      <c r="F26" s="29">
        <f>(Jul!E26*4)+(Aug!E26*3)+(Sep!E26*2)+(Oct!E26*1)</f>
        <v>0</v>
      </c>
      <c r="G26" s="62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0"/>
      <c r="D27" s="29">
        <f>(Jul!C27*4)+(Aug!C27*3)+(Sep!C27*2)+(Oct!C27*1)</f>
        <v>3672</v>
      </c>
      <c r="E27" s="62"/>
      <c r="F27" s="29">
        <f>(Jul!E27*4)+(Aug!E27*3)+(Sep!E27*2)+(Oct!E27*1)</f>
        <v>0</v>
      </c>
      <c r="G27" s="62"/>
      <c r="H27" s="29">
        <f>Sep!H27+G27</f>
        <v>11362</v>
      </c>
      <c r="I27" s="29">
        <f t="shared" si="0"/>
        <v>0</v>
      </c>
      <c r="J27" s="29">
        <f t="shared" si="1"/>
        <v>15034</v>
      </c>
    </row>
    <row r="28" spans="1:10" s="17" customFormat="1" ht="15.75" customHeight="1" x14ac:dyDescent="0.2">
      <c r="A28" s="5" t="s">
        <v>80</v>
      </c>
      <c r="B28" s="6" t="s">
        <v>22</v>
      </c>
      <c r="C28" s="60"/>
      <c r="D28" s="29">
        <f>(Jul!C28*4)+(Aug!C28*3)+(Sep!C28*2)+(Oct!C28*1)</f>
        <v>0</v>
      </c>
      <c r="E28" s="62"/>
      <c r="F28" s="29">
        <f>(Jul!E28*4)+(Aug!E28*3)+(Sep!E28*2)+(Oct!E28*1)</f>
        <v>0</v>
      </c>
      <c r="G28" s="62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0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0">
        <v>460</v>
      </c>
      <c r="D30" s="29">
        <f>(Jul!C30*4)+(Aug!C30*3)+(Sep!C30*2)+(Oct!C30*1)</f>
        <v>4186</v>
      </c>
      <c r="E30" s="62"/>
      <c r="F30" s="29">
        <f>(Jul!E30*4)+(Aug!E30*3)+(Sep!E30*2)+(Oct!E30*1)</f>
        <v>0</v>
      </c>
      <c r="G30" s="62">
        <v>2295</v>
      </c>
      <c r="H30" s="29">
        <f>Sep!H30+G30</f>
        <v>8633</v>
      </c>
      <c r="I30" s="29">
        <f t="shared" si="0"/>
        <v>2755</v>
      </c>
      <c r="J30" s="29">
        <f t="shared" si="1"/>
        <v>12819</v>
      </c>
    </row>
    <row r="31" spans="1:10" s="15" customFormat="1" ht="15.75" customHeight="1" x14ac:dyDescent="0.2">
      <c r="A31" s="9" t="s">
        <v>84</v>
      </c>
      <c r="B31" s="10" t="s">
        <v>22</v>
      </c>
      <c r="C31" s="60">
        <v>1627</v>
      </c>
      <c r="D31" s="29">
        <f>(Jul!C31*4)+(Aug!C31*3)+(Sep!C31*2)+(Oct!C31*1)</f>
        <v>12325</v>
      </c>
      <c r="E31" s="62"/>
      <c r="F31" s="29">
        <f>(Jul!E31*4)+(Aug!E31*3)+(Sep!E31*2)+(Oct!E31*1)</f>
        <v>0</v>
      </c>
      <c r="G31" s="62">
        <v>10676</v>
      </c>
      <c r="H31" s="29">
        <f>Sep!H31+G31</f>
        <v>61209</v>
      </c>
      <c r="I31" s="29">
        <f t="shared" si="0"/>
        <v>12303</v>
      </c>
      <c r="J31" s="29">
        <f t="shared" si="1"/>
        <v>73534</v>
      </c>
    </row>
    <row r="32" spans="1:10" s="17" customFormat="1" ht="15.75" customHeight="1" x14ac:dyDescent="0.2">
      <c r="A32" s="5" t="s">
        <v>19</v>
      </c>
      <c r="B32" s="6" t="s">
        <v>20</v>
      </c>
      <c r="C32" s="25"/>
      <c r="D32" s="29">
        <f>(Jul!C32*4)+(Aug!C32*3)+(Sep!C32*2)+(Oct!C32*1)</f>
        <v>0</v>
      </c>
      <c r="E32" s="62"/>
      <c r="F32" s="29">
        <f>(Jul!E32*4)+(Aug!E32*3)+(Sep!E32*2)+(Oct!E32*1)</f>
        <v>0</v>
      </c>
      <c r="G32" s="62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5">
        <v>1157</v>
      </c>
      <c r="D33" s="29">
        <f>(Jul!C33*4)+(Aug!C33*3)+(Sep!C33*2)+(Oct!C33*1)</f>
        <v>1157</v>
      </c>
      <c r="E33" s="62"/>
      <c r="F33" s="29">
        <f>(Jul!E33*4)+(Aug!E33*3)+(Sep!E33*2)+(Oct!E33*1)</f>
        <v>0</v>
      </c>
      <c r="G33" s="62">
        <v>8473</v>
      </c>
      <c r="H33" s="29">
        <f>Sep!H33+G33</f>
        <v>8473</v>
      </c>
      <c r="I33" s="29">
        <f t="shared" si="0"/>
        <v>9630</v>
      </c>
      <c r="J33" s="29">
        <f t="shared" si="1"/>
        <v>9630</v>
      </c>
    </row>
    <row r="34" spans="1:10" s="17" customFormat="1" ht="15.75" customHeight="1" x14ac:dyDescent="0.2">
      <c r="A34" s="5" t="s">
        <v>28</v>
      </c>
      <c r="B34" s="6" t="s">
        <v>20</v>
      </c>
      <c r="C34" s="25"/>
      <c r="D34" s="29">
        <f>(Jul!C34*4)+(Aug!C34*3)+(Sep!C34*2)+(Oct!C34*1)</f>
        <v>120</v>
      </c>
      <c r="E34" s="62"/>
      <c r="F34" s="29">
        <f>(Jul!E34*4)+(Aug!E34*3)+(Sep!E34*2)+(Oct!E34*1)</f>
        <v>0</v>
      </c>
      <c r="G34" s="62"/>
      <c r="H34" s="29">
        <f>Sep!H34+G34</f>
        <v>80</v>
      </c>
      <c r="I34" s="29">
        <f t="shared" si="0"/>
        <v>0</v>
      </c>
      <c r="J34" s="29">
        <f t="shared" si="1"/>
        <v>200</v>
      </c>
    </row>
    <row r="35" spans="1:10" s="17" customFormat="1" ht="15.75" customHeight="1" x14ac:dyDescent="0.2">
      <c r="A35" s="5" t="s">
        <v>29</v>
      </c>
      <c r="B35" s="6" t="s">
        <v>20</v>
      </c>
      <c r="C35" s="25">
        <v>1734</v>
      </c>
      <c r="D35" s="29">
        <f>(Jul!C35*4)+(Aug!C35*3)+(Sep!C35*2)+(Oct!C35*1)</f>
        <v>2886</v>
      </c>
      <c r="E35" s="62"/>
      <c r="F35" s="29">
        <f>(Jul!E35*4)+(Aug!E35*3)+(Sep!E35*2)+(Oct!E35*1)</f>
        <v>0</v>
      </c>
      <c r="G35" s="62">
        <v>1770</v>
      </c>
      <c r="H35" s="29">
        <f>Sep!H35+G35</f>
        <v>3318</v>
      </c>
      <c r="I35" s="29">
        <f t="shared" si="0"/>
        <v>3504</v>
      </c>
      <c r="J35" s="29">
        <f t="shared" si="1"/>
        <v>6204</v>
      </c>
    </row>
    <row r="36" spans="1:10" s="15" customFormat="1" ht="15.75" customHeight="1" x14ac:dyDescent="0.2">
      <c r="A36" s="9" t="s">
        <v>32</v>
      </c>
      <c r="B36" s="10" t="s">
        <v>20</v>
      </c>
      <c r="C36" s="25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5"/>
      <c r="D37" s="29">
        <f>(Jul!C37*4)+(Aug!C37*3)+(Sep!C37*2)+(Oct!C37*1)</f>
        <v>0</v>
      </c>
      <c r="E37" s="62"/>
      <c r="F37" s="29">
        <f>(Jul!E37*4)+(Aug!E37*3)+(Sep!E37*2)+(Oct!E37*1)</f>
        <v>0</v>
      </c>
      <c r="G37" s="62"/>
      <c r="H37" s="29">
        <f>Sep!H37+G37</f>
        <v>0</v>
      </c>
      <c r="I37" s="29">
        <f t="shared" si="0"/>
        <v>0</v>
      </c>
      <c r="J37" s="29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5"/>
      <c r="D38" s="29">
        <f>(Jul!C38*4)+(Aug!C38*3)+(Sep!C38*2)+(Oct!C38*1)</f>
        <v>10364</v>
      </c>
      <c r="E38" s="62"/>
      <c r="F38" s="29">
        <f>(Jul!E38*4)+(Aug!E38*3)+(Sep!E38*2)+(Oct!E38*1)</f>
        <v>0</v>
      </c>
      <c r="G38" s="62"/>
      <c r="H38" s="29">
        <f>Sep!H38+G38</f>
        <v>7577</v>
      </c>
      <c r="I38" s="29">
        <f t="shared" si="0"/>
        <v>0</v>
      </c>
      <c r="J38" s="29">
        <f t="shared" si="1"/>
        <v>17941</v>
      </c>
    </row>
    <row r="39" spans="1:10" s="15" customFormat="1" ht="15.75" customHeight="1" x14ac:dyDescent="0.2">
      <c r="A39" s="9" t="s">
        <v>35</v>
      </c>
      <c r="B39" s="10" t="s">
        <v>20</v>
      </c>
      <c r="C39" s="25">
        <v>129</v>
      </c>
      <c r="D39" s="29">
        <f>(Jul!C39*4)+(Aug!C39*3)+(Sep!C39*2)+(Oct!C39*1)</f>
        <v>13295</v>
      </c>
      <c r="E39" s="62"/>
      <c r="F39" s="29">
        <f>(Jul!E39*4)+(Aug!E39*3)+(Sep!E39*2)+(Oct!E39*1)</f>
        <v>2144</v>
      </c>
      <c r="G39" s="62"/>
      <c r="H39" s="29">
        <f>Sep!H39+G39</f>
        <v>28295</v>
      </c>
      <c r="I39" s="29">
        <f t="shared" si="0"/>
        <v>129</v>
      </c>
      <c r="J39" s="29">
        <f t="shared" si="1"/>
        <v>43734</v>
      </c>
    </row>
    <row r="40" spans="1:10" s="17" customFormat="1" ht="15.75" customHeight="1" x14ac:dyDescent="0.2">
      <c r="A40" s="5" t="s">
        <v>38</v>
      </c>
      <c r="B40" s="6" t="s">
        <v>20</v>
      </c>
      <c r="C40" s="25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5"/>
      <c r="D41" s="29">
        <f>(Jul!C41*4)+(Aug!C41*3)+(Sep!C41*2)+(Oct!C41*1)</f>
        <v>0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5"/>
      <c r="D42" s="29">
        <f>(Jul!C42*4)+(Aug!C42*3)+(Sep!C42*2)+(Oct!C42*1)</f>
        <v>0</v>
      </c>
      <c r="E42" s="62"/>
      <c r="F42" s="29">
        <f>(Jul!E42*4)+(Aug!E42*3)+(Sep!E42*2)+(Oct!E42*1)</f>
        <v>0</v>
      </c>
      <c r="G42" s="62"/>
      <c r="H42" s="29">
        <f>Sep!H42+G42</f>
        <v>0</v>
      </c>
      <c r="I42" s="29">
        <f t="shared" si="0"/>
        <v>0</v>
      </c>
      <c r="J42" s="29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25"/>
      <c r="D43" s="29">
        <f>(Jul!C43*4)+(Aug!C43*3)+(Sep!C43*2)+(Oct!C43*1)</f>
        <v>0</v>
      </c>
      <c r="E43" s="62"/>
      <c r="F43" s="29">
        <f>(Jul!E43*4)+(Aug!E43*3)+(Sep!E43*2)+(Oct!E43*1)</f>
        <v>0</v>
      </c>
      <c r="G43" s="62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5">
        <v>192</v>
      </c>
      <c r="D44" s="29">
        <f>(Jul!C44*4)+(Aug!C44*3)+(Sep!C44*2)+(Oct!C44*1)</f>
        <v>6309</v>
      </c>
      <c r="E44" s="62"/>
      <c r="F44" s="29">
        <f>(Jul!E44*4)+(Aug!E44*3)+(Sep!E44*2)+(Oct!E44*1)</f>
        <v>0</v>
      </c>
      <c r="G44" s="62">
        <v>576</v>
      </c>
      <c r="H44" s="29">
        <f>Sep!H44+G44</f>
        <v>30979</v>
      </c>
      <c r="I44" s="29">
        <f t="shared" si="0"/>
        <v>768</v>
      </c>
      <c r="J44" s="29">
        <f t="shared" si="1"/>
        <v>37288</v>
      </c>
    </row>
    <row r="45" spans="1:10" s="17" customFormat="1" ht="15.75" customHeight="1" x14ac:dyDescent="0.2">
      <c r="A45" s="5" t="s">
        <v>48</v>
      </c>
      <c r="B45" s="6" t="s">
        <v>20</v>
      </c>
      <c r="C45" s="25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5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5"/>
      <c r="D47" s="29">
        <f>(Jul!C47*4)+(Aug!C47*3)+(Sep!C47*2)+(Oct!C47*1)</f>
        <v>0</v>
      </c>
      <c r="E47" s="62"/>
      <c r="F47" s="29">
        <f>(Jul!E47*4)+(Aug!E47*3)+(Sep!E47*2)+(Oct!E47*1)</f>
        <v>0</v>
      </c>
      <c r="G47" s="62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5">
        <v>927</v>
      </c>
      <c r="D48" s="29">
        <f>(Jul!C48*4)+(Aug!C48*3)+(Sep!C48*2)+(Oct!C48*1)</f>
        <v>1071</v>
      </c>
      <c r="E48" s="62"/>
      <c r="F48" s="29">
        <f>(Jul!E48*4)+(Aug!E48*3)+(Sep!E48*2)+(Oct!E48*1)</f>
        <v>0</v>
      </c>
      <c r="G48" s="62">
        <v>12037</v>
      </c>
      <c r="H48" s="29">
        <f>Sep!H48+G48</f>
        <v>12069</v>
      </c>
      <c r="I48" s="29">
        <f t="shared" si="0"/>
        <v>12964</v>
      </c>
      <c r="J48" s="29">
        <f t="shared" si="1"/>
        <v>13140</v>
      </c>
    </row>
    <row r="49" spans="1:10" s="17" customFormat="1" ht="15.75" customHeight="1" x14ac:dyDescent="0.2">
      <c r="A49" s="5" t="s">
        <v>57</v>
      </c>
      <c r="B49" s="6" t="s">
        <v>20</v>
      </c>
      <c r="C49" s="25"/>
      <c r="D49" s="29">
        <f>(Jul!C49*4)+(Aug!C49*3)+(Sep!C49*2)+(Oct!C49*1)</f>
        <v>0</v>
      </c>
      <c r="E49" s="62"/>
      <c r="F49" s="29">
        <f>(Jul!E49*4)+(Aug!E49*3)+(Sep!E49*2)+(Oct!E49*1)</f>
        <v>0</v>
      </c>
      <c r="G49" s="62"/>
      <c r="H49" s="29">
        <f>Sep!H49+G49</f>
        <v>0</v>
      </c>
      <c r="I49" s="29">
        <f t="shared" si="0"/>
        <v>0</v>
      </c>
      <c r="J49" s="29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5">
        <v>1517</v>
      </c>
      <c r="D50" s="29">
        <f>(Jul!C50*4)+(Aug!C50*3)+(Sep!C50*2)+(Oct!C50*1)</f>
        <v>21321</v>
      </c>
      <c r="E50" s="62"/>
      <c r="F50" s="29">
        <f>(Jul!E50*4)+(Aug!E50*3)+(Sep!E50*2)+(Oct!E50*1)</f>
        <v>0</v>
      </c>
      <c r="G50" s="62">
        <v>5511</v>
      </c>
      <c r="H50" s="29">
        <f>Sep!H50+G50</f>
        <v>42138</v>
      </c>
      <c r="I50" s="29">
        <f t="shared" si="0"/>
        <v>7028</v>
      </c>
      <c r="J50" s="29">
        <f t="shared" si="1"/>
        <v>63459</v>
      </c>
    </row>
    <row r="51" spans="1:10" s="17" customFormat="1" ht="15.75" customHeight="1" x14ac:dyDescent="0.2">
      <c r="A51" s="5" t="s">
        <v>59</v>
      </c>
      <c r="B51" s="6" t="s">
        <v>20</v>
      </c>
      <c r="C51" s="25"/>
      <c r="D51" s="29">
        <f>(Jul!C51*4)+(Aug!C51*3)+(Sep!C51*2)+(Oct!C51*1)</f>
        <v>0</v>
      </c>
      <c r="E51" s="62"/>
      <c r="F51" s="29">
        <f>(Jul!E51*4)+(Aug!E51*3)+(Sep!E51*2)+(Oct!E51*1)</f>
        <v>0</v>
      </c>
      <c r="G51" s="62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5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5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5"/>
      <c r="D54" s="29">
        <f>(Jul!C54*4)+(Aug!C54*3)+(Sep!C54*2)+(Oct!C54*1)</f>
        <v>0</v>
      </c>
      <c r="E54" s="62"/>
      <c r="F54" s="29">
        <f>(Jul!E54*4)+(Aug!E54*3)+(Sep!E54*2)+(Oct!E54*1)</f>
        <v>0</v>
      </c>
      <c r="G54" s="62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5">
        <v>207</v>
      </c>
      <c r="D55" s="29">
        <f>(Jul!C55*4)+(Aug!C55*3)+(Sep!C55*2)+(Oct!C55*1)</f>
        <v>13592</v>
      </c>
      <c r="E55" s="62"/>
      <c r="F55" s="29">
        <f>(Jul!E55*4)+(Aug!E55*3)+(Sep!E55*2)+(Oct!E55*1)</f>
        <v>0</v>
      </c>
      <c r="G55" s="62">
        <v>1664</v>
      </c>
      <c r="H55" s="29">
        <f>Sep!H55+G55</f>
        <v>17779</v>
      </c>
      <c r="I55" s="29">
        <f t="shared" si="0"/>
        <v>1871</v>
      </c>
      <c r="J55" s="29">
        <f t="shared" si="1"/>
        <v>31371</v>
      </c>
    </row>
    <row r="56" spans="1:10" s="15" customFormat="1" ht="15.75" customHeight="1" x14ac:dyDescent="0.2">
      <c r="A56" s="9" t="s">
        <v>67</v>
      </c>
      <c r="B56" s="10" t="s">
        <v>20</v>
      </c>
      <c r="C56" s="25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5"/>
      <c r="D57" s="29">
        <f>(Jul!C57*4)+(Aug!C57*3)+(Sep!C57*2)+(Oct!C57*1)</f>
        <v>3792</v>
      </c>
      <c r="E57" s="62"/>
      <c r="F57" s="29">
        <f>(Jul!E57*4)+(Aug!E57*3)+(Sep!E57*2)+(Oct!E57*1)</f>
        <v>0</v>
      </c>
      <c r="G57" s="62"/>
      <c r="H57" s="29">
        <f>Sep!H57+G57</f>
        <v>12096</v>
      </c>
      <c r="I57" s="29">
        <f t="shared" si="0"/>
        <v>0</v>
      </c>
      <c r="J57" s="29">
        <f t="shared" si="1"/>
        <v>15888</v>
      </c>
    </row>
    <row r="58" spans="1:10" s="15" customFormat="1" ht="15.75" customHeight="1" x14ac:dyDescent="0.2">
      <c r="A58" s="9" t="s">
        <v>69</v>
      </c>
      <c r="B58" s="10" t="s">
        <v>20</v>
      </c>
      <c r="C58" s="25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5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5"/>
      <c r="D60" s="29">
        <f>(Jul!C60*4)+(Aug!C60*3)+(Sep!C60*2)+(Oct!C60*1)</f>
        <v>7023</v>
      </c>
      <c r="E60" s="62"/>
      <c r="F60" s="29">
        <f>(Jul!E60*4)+(Aug!E60*3)+(Sep!E60*2)+(Oct!E60*1)</f>
        <v>0</v>
      </c>
      <c r="G60" s="62"/>
      <c r="H60" s="29">
        <f>Sep!H60+G60</f>
        <v>14762</v>
      </c>
      <c r="I60" s="29">
        <f t="shared" si="0"/>
        <v>0</v>
      </c>
      <c r="J60" s="29">
        <f t="shared" si="1"/>
        <v>21785</v>
      </c>
    </row>
    <row r="61" spans="1:10" s="17" customFormat="1" ht="15.75" customHeight="1" x14ac:dyDescent="0.2">
      <c r="A61" s="5" t="s">
        <v>72</v>
      </c>
      <c r="B61" s="6" t="s">
        <v>20</v>
      </c>
      <c r="C61" s="25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5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5"/>
      <c r="D63" s="29">
        <f>(Jul!C63*4)+(Aug!C63*3)+(Sep!C63*2)+(Oct!C63*1)</f>
        <v>0</v>
      </c>
      <c r="E63" s="62"/>
      <c r="F63" s="29">
        <f>(Jul!E63*4)+(Aug!E63*3)+(Sep!E63*2)+(Oct!E63*1)</f>
        <v>0</v>
      </c>
      <c r="G63" s="62"/>
      <c r="H63" s="29">
        <f>Sep!H63+G63</f>
        <v>0</v>
      </c>
      <c r="I63" s="29">
        <f t="shared" si="0"/>
        <v>0</v>
      </c>
      <c r="J63" s="29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5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5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5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5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5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5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5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5"/>
      <c r="D71" s="29">
        <f>(Jul!C71*4)+(Aug!C71*3)+(Sep!C71*2)+(Oct!C71*1)</f>
        <v>0</v>
      </c>
      <c r="E71" s="62"/>
      <c r="F71" s="29">
        <f>(Jul!E71*4)+(Aug!E71*3)+(Sep!E71*2)+(Oct!E71*1)</f>
        <v>0</v>
      </c>
      <c r="G71" s="62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4526</v>
      </c>
      <c r="D72" s="31">
        <f t="shared" si="4"/>
        <v>82622</v>
      </c>
      <c r="E72" s="31">
        <f t="shared" si="4"/>
        <v>0</v>
      </c>
      <c r="F72" s="31">
        <f t="shared" si="4"/>
        <v>0</v>
      </c>
      <c r="G72" s="31">
        <f t="shared" si="4"/>
        <v>37991</v>
      </c>
      <c r="H72" s="31">
        <f t="shared" si="4"/>
        <v>285723</v>
      </c>
      <c r="I72" s="31">
        <f t="shared" si="4"/>
        <v>42517</v>
      </c>
      <c r="J72" s="31">
        <f t="shared" si="4"/>
        <v>368345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5863</v>
      </c>
      <c r="D73" s="31">
        <f t="shared" si="5"/>
        <v>80930</v>
      </c>
      <c r="E73" s="31">
        <f t="shared" si="5"/>
        <v>0</v>
      </c>
      <c r="F73" s="31">
        <f t="shared" si="5"/>
        <v>2144</v>
      </c>
      <c r="G73" s="31">
        <f t="shared" si="5"/>
        <v>30031</v>
      </c>
      <c r="H73" s="31">
        <f t="shared" si="5"/>
        <v>177566</v>
      </c>
      <c r="I73" s="31">
        <f t="shared" si="5"/>
        <v>35894</v>
      </c>
      <c r="J73" s="31">
        <f t="shared" si="5"/>
        <v>260640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10389</v>
      </c>
      <c r="D74" s="31">
        <f t="shared" ref="D74:J74" si="6">SUM(D72:D73)</f>
        <v>163552</v>
      </c>
      <c r="E74" s="31">
        <f t="shared" si="6"/>
        <v>0</v>
      </c>
      <c r="F74" s="31">
        <f t="shared" si="6"/>
        <v>2144</v>
      </c>
      <c r="G74" s="31">
        <f t="shared" si="6"/>
        <v>68022</v>
      </c>
      <c r="H74" s="31">
        <f t="shared" si="6"/>
        <v>463289</v>
      </c>
      <c r="I74" s="31">
        <f t="shared" si="6"/>
        <v>78411</v>
      </c>
      <c r="J74" s="31">
        <f t="shared" si="6"/>
        <v>628985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8" activePane="bottomLeft" state="frozen"/>
      <selection pane="bottomLeft" activeCell="C62" sqref="C62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1697</v>
      </c>
      <c r="D5" s="30">
        <f>(Jul!C5*5)+(Aug!C5*4)+(Sep!C5*3)+(Oct!C5*2)+(Nov!C5*1)</f>
        <v>62978</v>
      </c>
      <c r="E5" s="8"/>
      <c r="F5" s="30">
        <f>(Jul!E5*5)+(Aug!E5*4)+(Sep!E5*3)+(Oct!E5*2)+(Nov!E5*1)</f>
        <v>0</v>
      </c>
      <c r="G5" s="8">
        <v>7041</v>
      </c>
      <c r="H5" s="30">
        <f>Oct!H5+G5</f>
        <v>143447</v>
      </c>
      <c r="I5" s="30">
        <f t="shared" ref="I5:I63" si="0">C5+E5+G5</f>
        <v>8738</v>
      </c>
      <c r="J5" s="30">
        <f t="shared" ref="J5:J63" si="1">D5+F5+H5</f>
        <v>206425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(Jul!C6*5)+(Aug!C6*4)+(Sep!C6*3)+(Oct!C6*2)+(Nov!C6*1)</f>
        <v>0</v>
      </c>
      <c r="E6" s="8"/>
      <c r="F6" s="30">
        <f>(Jul!E6*5)+(Aug!E6*4)+(Sep!E6*3)+(Oct!E6*2)+(Nov!E6*1)</f>
        <v>0</v>
      </c>
      <c r="G6" s="8"/>
      <c r="H6" s="30">
        <f>Oct!H6+G6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(Jul!C7*5)+(Aug!C7*4)+(Sep!C7*3)+(Oct!C7*2)+(Nov!C7*1)</f>
        <v>3515</v>
      </c>
      <c r="E7" s="8"/>
      <c r="F7" s="30">
        <f>(Jul!E7*5)+(Aug!E7*4)+(Sep!E7*3)+(Oct!E7*2)+(Nov!E7*1)</f>
        <v>0</v>
      </c>
      <c r="G7" s="8"/>
      <c r="H7" s="30">
        <f>Oct!H7+G7</f>
        <v>34758</v>
      </c>
      <c r="I7" s="30">
        <f t="shared" si="0"/>
        <v>0</v>
      </c>
      <c r="J7" s="30">
        <f t="shared" si="1"/>
        <v>38273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(Jul!C9*5)+(Aug!C9*4)+(Sep!C9*3)+(Oct!C9*2)+(Nov!C9*1)</f>
        <v>1625</v>
      </c>
      <c r="E9" s="8"/>
      <c r="F9" s="30">
        <f>(Jul!E9*5)+(Aug!E9*4)+(Sep!E9*3)+(Oct!E9*2)+(Nov!E9*1)</f>
        <v>0</v>
      </c>
      <c r="G9" s="8"/>
      <c r="H9" s="30">
        <f>Oct!H9+G9</f>
        <v>1296</v>
      </c>
      <c r="I9" s="30">
        <f t="shared" si="0"/>
        <v>0</v>
      </c>
      <c r="J9" s="30">
        <f t="shared" si="1"/>
        <v>2921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(Jul!C10*5)+(Aug!C10*4)+(Sep!C10*3)+(Oct!C10*2)+(Nov!C10*1)</f>
        <v>0</v>
      </c>
      <c r="E10" s="8"/>
      <c r="F10" s="30">
        <f>(Jul!E10*5)+(Aug!E10*4)+(Sep!E10*3)+(Oct!E10*2)+(Nov!E10*1)</f>
        <v>0</v>
      </c>
      <c r="G10" s="8"/>
      <c r="H10" s="30">
        <f>Oct!H10+G10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(Jul!C11*5)+(Aug!C11*4)+(Sep!C11*3)+(Oct!C11*2)+(Nov!C11*1)</f>
        <v>268</v>
      </c>
      <c r="E11" s="8"/>
      <c r="F11" s="30">
        <f>(Jul!E11*5)+(Aug!E11*4)+(Sep!E11*3)+(Oct!E11*2)+(Nov!E11*1)</f>
        <v>0</v>
      </c>
      <c r="G11" s="8"/>
      <c r="H11" s="30">
        <f>Oct!H11+G11</f>
        <v>15943</v>
      </c>
      <c r="I11" s="30">
        <f t="shared" si="0"/>
        <v>0</v>
      </c>
      <c r="J11" s="30">
        <f t="shared" si="1"/>
        <v>16211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(Jul!C12*5)+(Aug!C12*4)+(Sep!C12*3)+(Oct!C12*2)+(Nov!C12*1)</f>
        <v>0</v>
      </c>
      <c r="E12" s="8"/>
      <c r="F12" s="30">
        <f>(Jul!E12*5)+(Aug!E12*4)+(Sep!E12*3)+(Oct!E12*2)+(Nov!E12*1)</f>
        <v>0</v>
      </c>
      <c r="G12" s="8"/>
      <c r="H12" s="30">
        <f>Oct!H12+G12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(Jul!C16*5)+(Aug!C16*4)+(Sep!C16*3)+(Oct!C16*2)+(Nov!C16*1)</f>
        <v>0</v>
      </c>
      <c r="E16" s="8"/>
      <c r="F16" s="30">
        <f>(Jul!E16*5)+(Aug!E16*4)+(Sep!E16*3)+(Oct!E16*2)+(Nov!E16*1)</f>
        <v>0</v>
      </c>
      <c r="G16" s="8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(Jul!C17*5)+(Aug!C17*4)+(Sep!C17*3)+(Oct!C17*2)+(Nov!C17*1)</f>
        <v>2604</v>
      </c>
      <c r="E17" s="8"/>
      <c r="F17" s="30">
        <f>(Jul!E17*5)+(Aug!E17*4)+(Sep!E17*3)+(Oct!E17*2)+(Nov!E17*1)</f>
        <v>0</v>
      </c>
      <c r="G17" s="8"/>
      <c r="H17" s="30">
        <f>Oct!H17+G17</f>
        <v>1302</v>
      </c>
      <c r="I17" s="30">
        <f t="shared" si="0"/>
        <v>0</v>
      </c>
      <c r="J17" s="30">
        <f t="shared" si="1"/>
        <v>3906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456</v>
      </c>
      <c r="D20" s="30">
        <f>(Jul!C20*5)+(Aug!C20*4)+(Sep!C20*3)+(Oct!C20*2)+(Nov!C20*1)</f>
        <v>456</v>
      </c>
      <c r="E20" s="8"/>
      <c r="F20" s="30">
        <f>(Jul!E20*5)+(Aug!E20*4)+(Sep!E20*3)+(Oct!E20*2)+(Nov!E20*1)</f>
        <v>0</v>
      </c>
      <c r="G20" s="8">
        <v>2735</v>
      </c>
      <c r="H20" s="30">
        <f>Oct!H20+G20</f>
        <v>2735</v>
      </c>
      <c r="I20" s="30">
        <f t="shared" si="0"/>
        <v>3191</v>
      </c>
      <c r="J20" s="30">
        <f t="shared" si="1"/>
        <v>3191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(Jul!C22*5)+(Aug!C22*4)+(Sep!C22*3)+(Oct!C22*2)+(Nov!C22*1)</f>
        <v>6188</v>
      </c>
      <c r="E22" s="8"/>
      <c r="F22" s="30">
        <f>(Jul!E22*5)+(Aug!E22*4)+(Sep!E22*3)+(Oct!E22*2)+(Nov!E22*1)</f>
        <v>0</v>
      </c>
      <c r="G22" s="8"/>
      <c r="H22" s="30">
        <f>Oct!H22+G22</f>
        <v>10452</v>
      </c>
      <c r="I22" s="30">
        <f t="shared" si="0"/>
        <v>0</v>
      </c>
      <c r="J22" s="30">
        <f t="shared" si="1"/>
        <v>16640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1378</v>
      </c>
      <c r="D23" s="30">
        <f>(Jul!C23*5)+(Aug!C23*4)+(Sep!C23*3)+(Oct!C23*2)+(Nov!C23*1)</f>
        <v>6013</v>
      </c>
      <c r="E23" s="8"/>
      <c r="F23" s="30">
        <f>(Jul!E23*5)+(Aug!E23*4)+(Sep!E23*3)+(Oct!E23*2)+(Nov!E23*1)</f>
        <v>0</v>
      </c>
      <c r="G23" s="8">
        <v>11369</v>
      </c>
      <c r="H23" s="30">
        <f>Oct!H23+G23</f>
        <v>13223</v>
      </c>
      <c r="I23" s="30">
        <f t="shared" si="0"/>
        <v>12747</v>
      </c>
      <c r="J23" s="30">
        <f t="shared" si="1"/>
        <v>19236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(Jul!C24*5)+(Aug!C24*4)+(Sep!C24*3)+(Oct!C24*2)+(Nov!C24*1)</f>
        <v>2508</v>
      </c>
      <c r="E24" s="8"/>
      <c r="F24" s="30">
        <f>(Jul!E24*5)+(Aug!E24*4)+(Sep!E24*3)+(Oct!E24*2)+(Nov!E24*1)</f>
        <v>0</v>
      </c>
      <c r="G24" s="8"/>
      <c r="H24" s="30">
        <f>Oct!H24+G24</f>
        <v>2508</v>
      </c>
      <c r="I24" s="30">
        <f t="shared" si="0"/>
        <v>0</v>
      </c>
      <c r="J24" s="30">
        <f t="shared" si="1"/>
        <v>5016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(Jul!C26*5)+(Aug!C26*4)+(Sep!C26*3)+(Oct!C26*2)+(Nov!C26*1)</f>
        <v>0</v>
      </c>
      <c r="E26" s="8"/>
      <c r="F26" s="30">
        <f>(Jul!E26*5)+(Aug!E26*4)+(Sep!E26*3)+(Oct!E26*2)+(Nov!E26*1)</f>
        <v>0</v>
      </c>
      <c r="G26" s="8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(Jul!C27*5)+(Aug!C27*4)+(Sep!C27*3)+(Oct!C27*2)+(Nov!C27*1)</f>
        <v>4590</v>
      </c>
      <c r="E27" s="8"/>
      <c r="F27" s="30">
        <f>(Jul!E27*5)+(Aug!E27*4)+(Sep!E27*3)+(Oct!E27*2)+(Nov!E27*1)</f>
        <v>0</v>
      </c>
      <c r="G27" s="8"/>
      <c r="H27" s="30">
        <f>Oct!H27+G27</f>
        <v>11362</v>
      </c>
      <c r="I27" s="30">
        <f t="shared" si="0"/>
        <v>0</v>
      </c>
      <c r="J27" s="30">
        <f t="shared" si="1"/>
        <v>15952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(Jul!C28*5)+(Aug!C28*4)+(Sep!C28*3)+(Oct!C28*2)+(Nov!C28*1)</f>
        <v>0</v>
      </c>
      <c r="E28" s="8"/>
      <c r="F28" s="30">
        <f>(Jul!E28*5)+(Aug!E28*4)+(Sep!E28*3)+(Oct!E28*2)+(Nov!E28*1)</f>
        <v>0</v>
      </c>
      <c r="G28" s="8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(Jul!C30*5)+(Aug!C30*4)+(Sep!C30*3)+(Oct!C30*2)+(Nov!C30*1)</f>
        <v>6509</v>
      </c>
      <c r="E30" s="8"/>
      <c r="F30" s="30">
        <f>(Jul!E30*5)+(Aug!E30*4)+(Sep!E30*3)+(Oct!E30*2)+(Nov!E30*1)</f>
        <v>0</v>
      </c>
      <c r="G30" s="8"/>
      <c r="H30" s="30">
        <f>Oct!H30+G30</f>
        <v>8633</v>
      </c>
      <c r="I30" s="30">
        <f t="shared" si="0"/>
        <v>0</v>
      </c>
      <c r="J30" s="30">
        <f t="shared" si="1"/>
        <v>15142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1970</v>
      </c>
      <c r="D31" s="30">
        <f>(Jul!C31*5)+(Aug!C31*4)+(Sep!C31*3)+(Oct!C31*2)+(Nov!C31*1)</f>
        <v>18712</v>
      </c>
      <c r="E31" s="8"/>
      <c r="F31" s="30">
        <f>(Jul!E31*5)+(Aug!E31*4)+(Sep!E31*3)+(Oct!E31*2)+(Nov!E31*1)</f>
        <v>0</v>
      </c>
      <c r="G31" s="8">
        <v>17108</v>
      </c>
      <c r="H31" s="30">
        <f>Oct!H31+G31</f>
        <v>78317</v>
      </c>
      <c r="I31" s="30">
        <f t="shared" si="0"/>
        <v>19078</v>
      </c>
      <c r="J31" s="30">
        <f t="shared" si="1"/>
        <v>97029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(Jul!C33*5)+(Aug!C33*4)+(Sep!C33*3)+(Oct!C33*2)+(Nov!C33*1)</f>
        <v>2314</v>
      </c>
      <c r="E33" s="8"/>
      <c r="F33" s="30">
        <f>(Jul!E33*5)+(Aug!E33*4)+(Sep!E33*3)+(Oct!E33*2)+(Nov!E33*1)</f>
        <v>0</v>
      </c>
      <c r="G33" s="8"/>
      <c r="H33" s="30">
        <f>Oct!H33+G33</f>
        <v>8473</v>
      </c>
      <c r="I33" s="30">
        <f t="shared" si="0"/>
        <v>0</v>
      </c>
      <c r="J33" s="30">
        <f t="shared" si="1"/>
        <v>10787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160</v>
      </c>
      <c r="E34" s="8"/>
      <c r="F34" s="30">
        <f>(Jul!E34*5)+(Aug!E34*4)+(Sep!E34*3)+(Oct!E34*2)+(Nov!E34*1)</f>
        <v>0</v>
      </c>
      <c r="G34" s="8"/>
      <c r="H34" s="30">
        <f>Oct!H34+G34</f>
        <v>80</v>
      </c>
      <c r="I34" s="30">
        <f t="shared" si="0"/>
        <v>0</v>
      </c>
      <c r="J34" s="30">
        <f t="shared" si="1"/>
        <v>240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(Jul!C35*5)+(Aug!C35*4)+(Sep!C35*3)+(Oct!C35*2)+(Nov!C35*1)</f>
        <v>5196</v>
      </c>
      <c r="E35" s="8"/>
      <c r="F35" s="30">
        <f>(Jul!E35*5)+(Aug!E35*4)+(Sep!E35*3)+(Oct!E35*2)+(Nov!E35*1)</f>
        <v>0</v>
      </c>
      <c r="G35" s="8"/>
      <c r="H35" s="30">
        <f>Oct!H35+G35</f>
        <v>3318</v>
      </c>
      <c r="I35" s="30">
        <f t="shared" si="0"/>
        <v>0</v>
      </c>
      <c r="J35" s="30">
        <f t="shared" si="1"/>
        <v>8514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544</v>
      </c>
      <c r="D37" s="30">
        <f>(Jul!C37*5)+(Aug!C37*4)+(Sep!C37*3)+(Oct!C37*2)+(Nov!C37*1)</f>
        <v>544</v>
      </c>
      <c r="E37" s="8"/>
      <c r="F37" s="30">
        <f>(Jul!E37*5)+(Aug!E37*4)+(Sep!E37*3)+(Oct!E37*2)+(Nov!E37*1)</f>
        <v>0</v>
      </c>
      <c r="G37" s="8">
        <v>1426</v>
      </c>
      <c r="H37" s="30">
        <f>Oct!H37+G37</f>
        <v>1426</v>
      </c>
      <c r="I37" s="30">
        <f t="shared" si="0"/>
        <v>1970</v>
      </c>
      <c r="J37" s="30">
        <f t="shared" si="1"/>
        <v>1970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(Jul!C38*5)+(Aug!C38*4)+(Sep!C38*3)+(Oct!C38*2)+(Nov!C38*1)</f>
        <v>13551</v>
      </c>
      <c r="E38" s="8"/>
      <c r="F38" s="30">
        <f>(Jul!E38*5)+(Aug!E38*4)+(Sep!E38*3)+(Oct!E38*2)+(Nov!E38*1)</f>
        <v>0</v>
      </c>
      <c r="G38" s="8"/>
      <c r="H38" s="30">
        <f>Oct!H38+G38</f>
        <v>7577</v>
      </c>
      <c r="I38" s="30">
        <f t="shared" si="0"/>
        <v>0</v>
      </c>
      <c r="J38" s="30">
        <f t="shared" si="1"/>
        <v>21128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1509</v>
      </c>
      <c r="D39" s="30">
        <f>(Jul!C39*5)+(Aug!C39*4)+(Sep!C39*3)+(Oct!C39*2)+(Nov!C39*1)</f>
        <v>19697</v>
      </c>
      <c r="E39" s="8"/>
      <c r="F39" s="30">
        <f>(Jul!E39*5)+(Aug!E39*4)+(Sep!E39*3)+(Oct!E39*2)+(Nov!E39*1)</f>
        <v>3216</v>
      </c>
      <c r="G39" s="8">
        <v>1614</v>
      </c>
      <c r="H39" s="30">
        <f>Oct!H39+G39</f>
        <v>29909</v>
      </c>
      <c r="I39" s="30">
        <f t="shared" si="0"/>
        <v>3123</v>
      </c>
      <c r="J39" s="30">
        <f t="shared" si="1"/>
        <v>52822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(Jul!C41*5)+(Aug!C41*4)+(Sep!C41*3)+(Oct!C41*2)+(Nov!C41*1)</f>
        <v>0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(Jul!C42*5)+(Aug!C42*4)+(Sep!C42*3)+(Oct!C42*2)+(Nov!C42*1)</f>
        <v>0</v>
      </c>
      <c r="E42" s="8"/>
      <c r="F42" s="30">
        <f>(Jul!E42*5)+(Aug!E42*4)+(Sep!E42*3)+(Oct!E42*2)+(Nov!E42*1)</f>
        <v>0</v>
      </c>
      <c r="G42" s="8"/>
      <c r="H42" s="30">
        <f>Oct!H42+G42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(Jul!C43*5)+(Aug!C43*4)+(Sep!C43*3)+(Oct!C43*2)+(Nov!C43*1)</f>
        <v>0</v>
      </c>
      <c r="E43" s="8"/>
      <c r="F43" s="30">
        <f>(Jul!E43*5)+(Aug!E43*4)+(Sep!E43*3)+(Oct!E43*2)+(Nov!E43*1)</f>
        <v>0</v>
      </c>
      <c r="G43" s="8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(Jul!C44*5)+(Aug!C44*4)+(Sep!C44*3)+(Oct!C44*2)+(Nov!C44*1)</f>
        <v>8295</v>
      </c>
      <c r="E44" s="8"/>
      <c r="F44" s="30">
        <f>(Jul!E44*5)+(Aug!E44*4)+(Sep!E44*3)+(Oct!E44*2)+(Nov!E44*1)</f>
        <v>0</v>
      </c>
      <c r="G44" s="8"/>
      <c r="H44" s="30">
        <f>Oct!H44+G44</f>
        <v>30979</v>
      </c>
      <c r="I44" s="30">
        <f t="shared" si="0"/>
        <v>0</v>
      </c>
      <c r="J44" s="30">
        <f t="shared" si="1"/>
        <v>39274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(Jul!C47*5)+(Aug!C47*4)+(Sep!C47*3)+(Oct!C47*2)+(Nov!C47*1)</f>
        <v>0</v>
      </c>
      <c r="E47" s="8"/>
      <c r="F47" s="30">
        <f>(Jul!E47*5)+(Aug!E47*4)+(Sep!E47*3)+(Oct!E47*2)+(Nov!E47*1)</f>
        <v>0</v>
      </c>
      <c r="G47" s="8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(Jul!C48*5)+(Aug!C48*4)+(Sep!C48*3)+(Oct!C48*2)+(Nov!C48*1)</f>
        <v>2046</v>
      </c>
      <c r="E48" s="8"/>
      <c r="F48" s="30">
        <f>(Jul!E48*5)+(Aug!E48*4)+(Sep!E48*3)+(Oct!E48*2)+(Nov!E48*1)</f>
        <v>0</v>
      </c>
      <c r="G48" s="8"/>
      <c r="H48" s="30">
        <f>Oct!H48+G48</f>
        <v>12069</v>
      </c>
      <c r="I48" s="30">
        <f t="shared" si="0"/>
        <v>0</v>
      </c>
      <c r="J48" s="30">
        <f t="shared" si="1"/>
        <v>14115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1335</v>
      </c>
      <c r="D49" s="30">
        <f>(Jul!C49*5)+(Aug!C49*4)+(Sep!C49*3)+(Oct!C49*2)+(Nov!C49*1)</f>
        <v>1335</v>
      </c>
      <c r="E49" s="8"/>
      <c r="F49" s="30">
        <f>(Jul!E49*5)+(Aug!E49*4)+(Sep!E49*3)+(Oct!E49*2)+(Nov!E49*1)</f>
        <v>0</v>
      </c>
      <c r="G49" s="8">
        <v>14682</v>
      </c>
      <c r="H49" s="30">
        <f>Oct!H49+G49</f>
        <v>14682</v>
      </c>
      <c r="I49" s="30">
        <f t="shared" si="0"/>
        <v>16017</v>
      </c>
      <c r="J49" s="30">
        <f t="shared" si="1"/>
        <v>16017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134</v>
      </c>
      <c r="D50" s="30">
        <f>(Jul!C50*5)+(Aug!C50*4)+(Sep!C50*3)+(Oct!C50*2)+(Nov!C50*1)</f>
        <v>29435</v>
      </c>
      <c r="E50" s="8"/>
      <c r="F50" s="30">
        <f>(Jul!E50*5)+(Aug!E50*4)+(Sep!E50*3)+(Oct!E50*2)+(Nov!E50*1)</f>
        <v>0</v>
      </c>
      <c r="G50" s="8">
        <v>400</v>
      </c>
      <c r="H50" s="30">
        <f>Oct!H50+G50</f>
        <v>42538</v>
      </c>
      <c r="I50" s="30">
        <f t="shared" si="0"/>
        <v>534</v>
      </c>
      <c r="J50" s="30">
        <f t="shared" si="1"/>
        <v>71973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(Jul!C51*5)+(Aug!C51*4)+(Sep!C51*3)+(Oct!C51*2)+(Nov!C51*1)</f>
        <v>0</v>
      </c>
      <c r="E51" s="8"/>
      <c r="F51" s="30">
        <f>(Jul!E51*5)+(Aug!E51*4)+(Sep!E51*3)+(Oct!E51*2)+(Nov!E51*1)</f>
        <v>0</v>
      </c>
      <c r="G51" s="8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(Jul!C54*5)+(Aug!C54*4)+(Sep!C54*3)+(Oct!C54*2)+(Nov!C54*1)</f>
        <v>0</v>
      </c>
      <c r="E54" s="8"/>
      <c r="F54" s="30">
        <f>(Jul!E54*5)+(Aug!E54*4)+(Sep!E54*3)+(Oct!E54*2)+(Nov!E54*1)</f>
        <v>0</v>
      </c>
      <c r="G54" s="8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5015</v>
      </c>
      <c r="D55" s="30">
        <f>(Jul!C55*5)+(Aug!C55*4)+(Sep!C55*3)+(Oct!C55*2)+(Nov!C55*1)</f>
        <v>23179</v>
      </c>
      <c r="E55" s="8"/>
      <c r="F55" s="30">
        <f>(Jul!E55*5)+(Aug!E55*4)+(Sep!E55*3)+(Oct!E55*2)+(Nov!E55*1)</f>
        <v>0</v>
      </c>
      <c r="G55" s="8">
        <v>52590</v>
      </c>
      <c r="H55" s="30">
        <f>Oct!H55+G55</f>
        <v>70369</v>
      </c>
      <c r="I55" s="30">
        <f t="shared" si="0"/>
        <v>57605</v>
      </c>
      <c r="J55" s="30">
        <f t="shared" si="1"/>
        <v>93548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2991</v>
      </c>
      <c r="D57" s="30">
        <f>(Jul!C57*5)+(Aug!C57*4)+(Sep!C57*3)+(Oct!C57*2)+(Nov!C57*1)</f>
        <v>8472</v>
      </c>
      <c r="E57" s="8"/>
      <c r="F57" s="30">
        <f>(Jul!E57*5)+(Aug!E57*4)+(Sep!E57*3)+(Oct!E57*2)+(Nov!E57*1)</f>
        <v>0</v>
      </c>
      <c r="G57" s="8">
        <v>14952</v>
      </c>
      <c r="H57" s="30">
        <f>Oct!H57+G57</f>
        <v>27048</v>
      </c>
      <c r="I57" s="30">
        <f t="shared" si="0"/>
        <v>17943</v>
      </c>
      <c r="J57" s="30">
        <f t="shared" si="1"/>
        <v>35520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1516</v>
      </c>
      <c r="D60" s="30">
        <f>(Jul!C60*5)+(Aug!C60*4)+(Sep!C60*3)+(Oct!C60*2)+(Nov!C60*1)</f>
        <v>10559</v>
      </c>
      <c r="E60" s="8"/>
      <c r="F60" s="30">
        <f>(Jul!E60*5)+(Aug!E60*4)+(Sep!E60*3)+(Oct!E60*2)+(Nov!E60*1)</f>
        <v>0</v>
      </c>
      <c r="G60" s="8">
        <v>8601</v>
      </c>
      <c r="H60" s="30">
        <f>Oct!H60+G60</f>
        <v>23363</v>
      </c>
      <c r="I60" s="30">
        <f t="shared" si="0"/>
        <v>10117</v>
      </c>
      <c r="J60" s="30">
        <f t="shared" si="1"/>
        <v>33922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(Jul!C63*5)+(Aug!C63*4)+(Sep!C63*3)+(Oct!C63*2)+(Nov!C63*1)</f>
        <v>0</v>
      </c>
      <c r="E63" s="8"/>
      <c r="F63" s="30">
        <f>(Jul!E63*5)+(Aug!E63*4)+(Sep!E63*3)+(Oct!E63*2)+(Nov!E63*1)</f>
        <v>0</v>
      </c>
      <c r="G63" s="8"/>
      <c r="H63" s="30">
        <f>Oct!H63+G63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(Jul!C71*5)+(Aug!C71*4)+(Sep!C71*3)+(Oct!C71*2)+(Nov!C71*1)</f>
        <v>0</v>
      </c>
      <c r="E71" s="8"/>
      <c r="F71" s="30">
        <f>(Jul!E71*5)+(Aug!E71*4)+(Sep!E71*3)+(Oct!E71*2)+(Nov!E71*1)</f>
        <v>0</v>
      </c>
      <c r="G71" s="8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>SUM(C5:C31)</f>
        <v>5501</v>
      </c>
      <c r="D72" s="31">
        <f t="shared" ref="D72:J72" si="4">SUM(D5:D31)</f>
        <v>115966</v>
      </c>
      <c r="E72" s="31">
        <f t="shared" si="4"/>
        <v>0</v>
      </c>
      <c r="F72" s="31">
        <f t="shared" si="4"/>
        <v>0</v>
      </c>
      <c r="G72" s="31">
        <f t="shared" si="4"/>
        <v>38253</v>
      </c>
      <c r="H72" s="31">
        <f t="shared" si="4"/>
        <v>323976</v>
      </c>
      <c r="I72" s="31">
        <f t="shared" si="4"/>
        <v>43754</v>
      </c>
      <c r="J72" s="31">
        <f t="shared" si="4"/>
        <v>439942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13044</v>
      </c>
      <c r="D73" s="31">
        <f t="shared" si="5"/>
        <v>124783</v>
      </c>
      <c r="E73" s="31">
        <f t="shared" si="5"/>
        <v>0</v>
      </c>
      <c r="F73" s="31">
        <f t="shared" si="5"/>
        <v>3216</v>
      </c>
      <c r="G73" s="31">
        <f t="shared" si="5"/>
        <v>94265</v>
      </c>
      <c r="H73" s="31">
        <f t="shared" si="5"/>
        <v>271831</v>
      </c>
      <c r="I73" s="31">
        <f t="shared" si="5"/>
        <v>107309</v>
      </c>
      <c r="J73" s="31">
        <f t="shared" si="5"/>
        <v>399830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18545</v>
      </c>
      <c r="D74" s="31">
        <f t="shared" ref="D74:J74" si="6">SUM(D72:D73)</f>
        <v>240749</v>
      </c>
      <c r="E74" s="31">
        <f t="shared" si="6"/>
        <v>0</v>
      </c>
      <c r="F74" s="31">
        <f t="shared" si="6"/>
        <v>3216</v>
      </c>
      <c r="G74" s="31">
        <f t="shared" si="6"/>
        <v>132518</v>
      </c>
      <c r="H74" s="31">
        <f t="shared" si="6"/>
        <v>595807</v>
      </c>
      <c r="I74" s="31">
        <f t="shared" si="6"/>
        <v>151063</v>
      </c>
      <c r="J74" s="31">
        <f t="shared" si="6"/>
        <v>839772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1" activePane="bottomLeft" state="frozen"/>
      <selection pane="bottomLeft" activeCell="C72" sqref="C72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1396</v>
      </c>
      <c r="D5" s="30">
        <f>(Jul!C5*6)+(Aug!C5*5)+(Sep!C5*4)+(Oct!C5*3)+(Nov!C5*2)+(Dec!C5*1)</f>
        <v>80715</v>
      </c>
      <c r="E5" s="8"/>
      <c r="F5" s="30">
        <f>(Jul!E5*6)+(Aug!E5*5)+(Sep!E5*4)+(Oct!E5*3)+(Nov!E5*2)+(Dec!E5*1)</f>
        <v>0</v>
      </c>
      <c r="G5" s="8">
        <v>7404</v>
      </c>
      <c r="H5" s="30">
        <f>Nov!H5+G5</f>
        <v>150851</v>
      </c>
      <c r="I5" s="30">
        <f t="shared" ref="I5:I63" si="0">C5+E5+G5</f>
        <v>8800</v>
      </c>
      <c r="J5" s="30">
        <f t="shared" ref="J5:J63" si="1">D5+F5+H5</f>
        <v>231566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0</v>
      </c>
      <c r="E6" s="8"/>
      <c r="F6" s="30">
        <f>(Jul!E6*6)+(Aug!E6*5)+(Sep!E6*4)+(Oct!E6*3)+(Nov!E6*2)+(Dec!E6*1)</f>
        <v>0</v>
      </c>
      <c r="G6" s="8"/>
      <c r="H6" s="30">
        <f>Nov!H6+G6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(Jul!C7*6)+(Aug!C7*5)+(Sep!C7*4)+(Oct!C7*3)+(Nov!C7*2)+(Dec!C7*1)</f>
        <v>4218</v>
      </c>
      <c r="E7" s="8"/>
      <c r="F7" s="30">
        <f>(Jul!E7*6)+(Aug!E7*5)+(Sep!E7*4)+(Oct!E7*3)+(Nov!E7*2)+(Dec!E7*1)</f>
        <v>0</v>
      </c>
      <c r="G7" s="8"/>
      <c r="H7" s="30">
        <f>Nov!H7+G7</f>
        <v>34758</v>
      </c>
      <c r="I7" s="30">
        <f t="shared" si="0"/>
        <v>0</v>
      </c>
      <c r="J7" s="30">
        <f t="shared" si="1"/>
        <v>38976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702</v>
      </c>
      <c r="D8" s="30">
        <f>(Jul!C8*6)+(Aug!C8*5)+(Sep!C8*4)+(Oct!C8*3)+(Nov!C8*2)+(Dec!C8*1)</f>
        <v>702</v>
      </c>
      <c r="E8" s="8"/>
      <c r="F8" s="30">
        <f>(Jul!E8*6)+(Aug!E8*5)+(Sep!E8*4)+(Oct!E8*3)+(Nov!E8*2)+(Dec!E8*1)</f>
        <v>0</v>
      </c>
      <c r="G8" s="8">
        <v>6995</v>
      </c>
      <c r="H8" s="30">
        <f>Nov!H8+G8</f>
        <v>6995</v>
      </c>
      <c r="I8" s="30">
        <f t="shared" si="0"/>
        <v>7697</v>
      </c>
      <c r="J8" s="30">
        <f t="shared" si="1"/>
        <v>7697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1950</v>
      </c>
      <c r="E9" s="8"/>
      <c r="F9" s="30">
        <f>(Jul!E9*6)+(Aug!E9*5)+(Sep!E9*4)+(Oct!E9*3)+(Nov!E9*2)+(Dec!E9*1)</f>
        <v>0</v>
      </c>
      <c r="G9" s="8"/>
      <c r="H9" s="30">
        <f>Nov!H9+G9</f>
        <v>1296</v>
      </c>
      <c r="I9" s="30">
        <f t="shared" si="0"/>
        <v>0</v>
      </c>
      <c r="J9" s="30">
        <f t="shared" si="1"/>
        <v>3246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(Jul!C10*6)+(Aug!C10*5)+(Sep!C10*4)+(Oct!C10*3)+(Nov!C10*2)+(Dec!C10*1)</f>
        <v>0</v>
      </c>
      <c r="E10" s="8"/>
      <c r="F10" s="30">
        <f>(Jul!E10*6)+(Aug!E10*5)+(Sep!E10*4)+(Oct!E10*3)+(Nov!E10*2)+(Dec!E10*1)</f>
        <v>0</v>
      </c>
      <c r="G10" s="8"/>
      <c r="H10" s="30">
        <f>Nov!H10+G10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402</v>
      </c>
      <c r="E11" s="8"/>
      <c r="F11" s="30">
        <f>(Jul!E11*6)+(Aug!E11*5)+(Sep!E11*4)+(Oct!E11*3)+(Nov!E11*2)+(Dec!E11*1)</f>
        <v>0</v>
      </c>
      <c r="G11" s="8"/>
      <c r="H11" s="30">
        <f>Nov!H11+G11</f>
        <v>15943</v>
      </c>
      <c r="I11" s="30">
        <f t="shared" si="0"/>
        <v>0</v>
      </c>
      <c r="J11" s="30">
        <f t="shared" si="1"/>
        <v>16345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0</v>
      </c>
      <c r="E12" s="8"/>
      <c r="F12" s="30">
        <f>(Jul!E12*6)+(Aug!E12*5)+(Sep!E12*4)+(Oct!E12*3)+(Nov!E12*2)+(Dec!E12*1)</f>
        <v>0</v>
      </c>
      <c r="G12" s="8"/>
      <c r="H12" s="30">
        <f>Nov!H12+G12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257</v>
      </c>
      <c r="D17" s="30">
        <f>(Jul!C17*6)+(Aug!C17*5)+(Sep!C17*4)+(Oct!C17*3)+(Nov!C17*2)+(Dec!C17*1)</f>
        <v>3512</v>
      </c>
      <c r="E17" s="8"/>
      <c r="F17" s="30">
        <f>(Jul!E17*6)+(Aug!E17*5)+(Sep!E17*4)+(Oct!E17*3)+(Nov!E17*2)+(Dec!E17*1)</f>
        <v>0</v>
      </c>
      <c r="G17" s="8">
        <v>416</v>
      </c>
      <c r="H17" s="30">
        <f>Nov!H17+G17</f>
        <v>1718</v>
      </c>
      <c r="I17" s="30">
        <f t="shared" si="0"/>
        <v>673</v>
      </c>
      <c r="J17" s="30">
        <f t="shared" si="1"/>
        <v>5230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912</v>
      </c>
      <c r="E20" s="8"/>
      <c r="F20" s="30">
        <f>(Jul!E20*6)+(Aug!E20*5)+(Sep!E20*4)+(Oct!E20*3)+(Nov!E20*2)+(Dec!E20*1)</f>
        <v>0</v>
      </c>
      <c r="G20" s="8"/>
      <c r="H20" s="30">
        <f>Nov!H20+G20</f>
        <v>2735</v>
      </c>
      <c r="I20" s="30">
        <f t="shared" si="0"/>
        <v>0</v>
      </c>
      <c r="J20" s="30">
        <f t="shared" si="1"/>
        <v>3647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590</v>
      </c>
      <c r="D22" s="30">
        <f>(Jul!C22*6)+(Aug!C22*5)+(Sep!C22*4)+(Oct!C22*3)+(Nov!C22*2)+(Dec!C22*1)</f>
        <v>8325</v>
      </c>
      <c r="E22" s="8"/>
      <c r="F22" s="30">
        <f>(Jul!E22*6)+(Aug!E22*5)+(Sep!E22*4)+(Oct!E22*3)+(Nov!E22*2)+(Dec!E22*1)</f>
        <v>0</v>
      </c>
      <c r="G22" s="8">
        <v>4062</v>
      </c>
      <c r="H22" s="30">
        <f>Nov!H22+G22</f>
        <v>14514</v>
      </c>
      <c r="I22" s="30">
        <f t="shared" si="0"/>
        <v>4652</v>
      </c>
      <c r="J22" s="30">
        <f t="shared" si="1"/>
        <v>22839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8318</v>
      </c>
      <c r="E23" s="8"/>
      <c r="F23" s="30">
        <f>(Jul!E23*6)+(Aug!E23*5)+(Sep!E23*4)+(Oct!E23*3)+(Nov!E23*2)+(Dec!E23*1)</f>
        <v>0</v>
      </c>
      <c r="G23" s="8"/>
      <c r="H23" s="30">
        <f>Nov!H23+G23</f>
        <v>13223</v>
      </c>
      <c r="I23" s="30">
        <f t="shared" si="0"/>
        <v>0</v>
      </c>
      <c r="J23" s="30">
        <f t="shared" si="1"/>
        <v>21541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3762</v>
      </c>
      <c r="E24" s="8"/>
      <c r="F24" s="30">
        <f>(Jul!E24*6)+(Aug!E24*5)+(Sep!E24*4)+(Oct!E24*3)+(Nov!E24*2)+(Dec!E24*1)</f>
        <v>0</v>
      </c>
      <c r="G24" s="8"/>
      <c r="H24" s="30">
        <f>Nov!H24+G24</f>
        <v>2508</v>
      </c>
      <c r="I24" s="30">
        <f t="shared" si="0"/>
        <v>0</v>
      </c>
      <c r="J24" s="30">
        <f t="shared" si="1"/>
        <v>6270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1365</v>
      </c>
      <c r="D27" s="30">
        <f>(Jul!C27*6)+(Aug!C27*5)+(Sep!C27*4)+(Oct!C27*3)+(Nov!C27*2)+(Dec!C27*1)</f>
        <v>6873</v>
      </c>
      <c r="E27" s="8"/>
      <c r="F27" s="30">
        <f>(Jul!E27*6)+(Aug!E27*5)+(Sep!E27*4)+(Oct!E27*3)+(Nov!E27*2)+(Dec!E27*1)</f>
        <v>0</v>
      </c>
      <c r="G27" s="8"/>
      <c r="H27" s="30">
        <f>Nov!H27+G27</f>
        <v>11362</v>
      </c>
      <c r="I27" s="30">
        <f t="shared" si="0"/>
        <v>1365</v>
      </c>
      <c r="J27" s="30">
        <f t="shared" si="1"/>
        <v>18235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8832</v>
      </c>
      <c r="E30" s="8"/>
      <c r="F30" s="30">
        <f>(Jul!E30*6)+(Aug!E30*5)+(Sep!E30*4)+(Oct!E30*3)+(Nov!E30*2)+(Dec!E30*1)</f>
        <v>0</v>
      </c>
      <c r="G30" s="8"/>
      <c r="H30" s="30">
        <f>Nov!H30+G30</f>
        <v>8633</v>
      </c>
      <c r="I30" s="30">
        <f t="shared" si="0"/>
        <v>0</v>
      </c>
      <c r="J30" s="30">
        <f t="shared" si="1"/>
        <v>17465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1254</v>
      </c>
      <c r="D31" s="30">
        <f>(Jul!C31*6)+(Aug!C31*5)+(Sep!C31*4)+(Oct!C31*3)+(Nov!C31*2)+(Dec!C31*1)</f>
        <v>26353</v>
      </c>
      <c r="E31" s="8"/>
      <c r="F31" s="30">
        <f>(Jul!E31*6)+(Aug!E31*5)+(Sep!E31*4)+(Oct!E31*3)+(Nov!E31*2)+(Dec!E31*1)</f>
        <v>0</v>
      </c>
      <c r="G31" s="8">
        <v>5017</v>
      </c>
      <c r="H31" s="30">
        <f>Nov!H31+G31</f>
        <v>83334</v>
      </c>
      <c r="I31" s="30">
        <f t="shared" si="0"/>
        <v>6271</v>
      </c>
      <c r="J31" s="30">
        <f t="shared" si="1"/>
        <v>109687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215</v>
      </c>
      <c r="D33" s="30">
        <f>(Jul!C33*6)+(Aug!C33*5)+(Sep!C33*4)+(Oct!C33*3)+(Nov!C33*2)+(Dec!C33*1)</f>
        <v>3686</v>
      </c>
      <c r="E33" s="8"/>
      <c r="F33" s="30">
        <f>(Jul!E33*6)+(Aug!E33*5)+(Sep!E33*4)+(Oct!E33*3)+(Nov!E33*2)+(Dec!E33*1)</f>
        <v>0</v>
      </c>
      <c r="G33" s="8">
        <v>215</v>
      </c>
      <c r="H33" s="30">
        <f>Nov!H33+G33</f>
        <v>8688</v>
      </c>
      <c r="I33" s="30">
        <f t="shared" si="0"/>
        <v>430</v>
      </c>
      <c r="J33" s="30">
        <f t="shared" si="1"/>
        <v>12374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200</v>
      </c>
      <c r="E34" s="8"/>
      <c r="F34" s="30">
        <f>(Jul!E34*6)+(Aug!E34*5)+(Sep!E34*4)+(Oct!E34*3)+(Nov!E34*2)+(Dec!E34*1)</f>
        <v>0</v>
      </c>
      <c r="G34" s="8"/>
      <c r="H34" s="30">
        <f>Nov!H34+G34</f>
        <v>80</v>
      </c>
      <c r="I34" s="30">
        <f t="shared" si="0"/>
        <v>0</v>
      </c>
      <c r="J34" s="30">
        <f t="shared" si="1"/>
        <v>280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(Jul!C35*6)+(Aug!C35*5)+(Sep!C35*4)+(Oct!C35*3)+(Nov!C35*2)+(Dec!C35*1)</f>
        <v>7506</v>
      </c>
      <c r="E35" s="8"/>
      <c r="F35" s="30">
        <f>(Jul!E35*6)+(Aug!E35*5)+(Sep!E35*4)+(Oct!E35*3)+(Nov!E35*2)+(Dec!E35*1)</f>
        <v>0</v>
      </c>
      <c r="G35" s="8"/>
      <c r="H35" s="30">
        <f>Nov!H35+G35</f>
        <v>3318</v>
      </c>
      <c r="I35" s="30">
        <f t="shared" si="0"/>
        <v>0</v>
      </c>
      <c r="J35" s="30">
        <f t="shared" si="1"/>
        <v>10824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1088</v>
      </c>
      <c r="E37" s="8"/>
      <c r="F37" s="30">
        <f>(Jul!E37*6)+(Aug!E37*5)+(Sep!E37*4)+(Oct!E37*3)+(Nov!E37*2)+(Dec!E37*1)</f>
        <v>0</v>
      </c>
      <c r="G37" s="8"/>
      <c r="H37" s="30">
        <f>Nov!H37+G37</f>
        <v>1426</v>
      </c>
      <c r="I37" s="30">
        <f t="shared" si="0"/>
        <v>0</v>
      </c>
      <c r="J37" s="30">
        <f t="shared" si="1"/>
        <v>2514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16738</v>
      </c>
      <c r="E38" s="8"/>
      <c r="F38" s="30">
        <f>(Jul!E38*6)+(Aug!E38*5)+(Sep!E38*4)+(Oct!E38*3)+(Nov!E38*2)+(Dec!E38*1)</f>
        <v>0</v>
      </c>
      <c r="G38" s="8"/>
      <c r="H38" s="30">
        <f>Nov!H38+G38</f>
        <v>7577</v>
      </c>
      <c r="I38" s="30">
        <f t="shared" si="0"/>
        <v>0</v>
      </c>
      <c r="J38" s="30">
        <f t="shared" si="1"/>
        <v>24315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3358</v>
      </c>
      <c r="D39" s="30">
        <f>(Jul!C39*6)+(Aug!C39*5)+(Sep!C39*4)+(Oct!C39*3)+(Nov!C39*2)+(Dec!C39*1)</f>
        <v>29457</v>
      </c>
      <c r="E39" s="8"/>
      <c r="F39" s="30">
        <f>(Jul!E39*6)+(Aug!E39*5)+(Sep!E39*4)+(Oct!E39*3)+(Nov!E39*2)+(Dec!E39*1)</f>
        <v>4288</v>
      </c>
      <c r="G39" s="8">
        <v>22958</v>
      </c>
      <c r="H39" s="30">
        <f>Nov!H39+G39</f>
        <v>52867</v>
      </c>
      <c r="I39" s="30">
        <f t="shared" si="0"/>
        <v>26316</v>
      </c>
      <c r="J39" s="30">
        <f t="shared" si="1"/>
        <v>86612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(Jul!C42*6)+(Aug!C42*5)+(Sep!C42*4)+(Oct!C42*3)+(Nov!C42*2)+(Dec!C42*1)</f>
        <v>0</v>
      </c>
      <c r="E42" s="8"/>
      <c r="F42" s="30">
        <f>(Jul!E42*6)+(Aug!E42*5)+(Sep!E42*4)+(Oct!E42*3)+(Nov!E42*2)+(Dec!E42*1)</f>
        <v>0</v>
      </c>
      <c r="G42" s="8"/>
      <c r="H42" s="30">
        <f>Nov!H42+G42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(Jul!C44*6)+(Aug!C44*5)+(Sep!C44*4)+(Oct!C44*3)+(Nov!C44*2)+(Dec!C44*1)</f>
        <v>10281</v>
      </c>
      <c r="E44" s="8"/>
      <c r="F44" s="30">
        <f>(Jul!E44*6)+(Aug!E44*5)+(Sep!E44*4)+(Oct!E44*3)+(Nov!E44*2)+(Dec!E44*1)</f>
        <v>0</v>
      </c>
      <c r="G44" s="8"/>
      <c r="H44" s="30">
        <f>Nov!H44+G44</f>
        <v>30979</v>
      </c>
      <c r="I44" s="30">
        <f t="shared" si="0"/>
        <v>0</v>
      </c>
      <c r="J44" s="30">
        <f t="shared" si="1"/>
        <v>41260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(Jul!C48*6)+(Aug!C48*5)+(Sep!C48*4)+(Oct!C48*3)+(Nov!C48*2)+(Dec!C48*1)</f>
        <v>3021</v>
      </c>
      <c r="E48" s="8"/>
      <c r="F48" s="30">
        <f>(Jul!E48*6)+(Aug!E48*5)+(Sep!E48*4)+(Oct!E48*3)+(Nov!E48*2)+(Dec!E48*1)</f>
        <v>0</v>
      </c>
      <c r="G48" s="8"/>
      <c r="H48" s="30">
        <f>Nov!H48+G48</f>
        <v>12069</v>
      </c>
      <c r="I48" s="30">
        <f t="shared" si="0"/>
        <v>0</v>
      </c>
      <c r="J48" s="30">
        <f t="shared" si="1"/>
        <v>15090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2670</v>
      </c>
      <c r="E49" s="8"/>
      <c r="F49" s="30">
        <f>(Jul!E49*6)+(Aug!E49*5)+(Sep!E49*4)+(Oct!E49*3)+(Nov!E49*2)+(Dec!E49*1)</f>
        <v>0</v>
      </c>
      <c r="G49" s="8"/>
      <c r="H49" s="30">
        <f>Nov!H49+G49</f>
        <v>14682</v>
      </c>
      <c r="I49" s="30">
        <f t="shared" si="0"/>
        <v>0</v>
      </c>
      <c r="J49" s="30">
        <f t="shared" si="1"/>
        <v>17352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7480</v>
      </c>
      <c r="D50" s="30">
        <f>(Jul!C50*6)+(Aug!C50*5)+(Sep!C50*4)+(Oct!C50*3)+(Nov!C50*2)+(Dec!C50*1)</f>
        <v>45029</v>
      </c>
      <c r="E50" s="8"/>
      <c r="F50" s="30">
        <f>(Jul!E50*6)+(Aug!E50*5)+(Sep!E50*4)+(Oct!E50*3)+(Nov!E50*2)+(Dec!E50*1)</f>
        <v>0</v>
      </c>
      <c r="G50" s="8">
        <v>7134</v>
      </c>
      <c r="H50" s="30">
        <f>Nov!H50+G50</f>
        <v>49672</v>
      </c>
      <c r="I50" s="30">
        <f t="shared" si="0"/>
        <v>14614</v>
      </c>
      <c r="J50" s="30">
        <f t="shared" si="1"/>
        <v>94701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2843</v>
      </c>
      <c r="D55" s="30">
        <f>(Jul!C55*6)+(Aug!C55*5)+(Sep!C55*4)+(Oct!C55*3)+(Nov!C55*2)+(Dec!C55*1)</f>
        <v>35609</v>
      </c>
      <c r="E55" s="8"/>
      <c r="F55" s="30">
        <f>(Jul!E55*6)+(Aug!E55*5)+(Sep!E55*4)+(Oct!E55*3)+(Nov!E55*2)+(Dec!E55*1)</f>
        <v>0</v>
      </c>
      <c r="G55" s="8">
        <v>13637</v>
      </c>
      <c r="H55" s="30">
        <f>Nov!H55+G55</f>
        <v>84006</v>
      </c>
      <c r="I55" s="30">
        <f t="shared" si="0"/>
        <v>16480</v>
      </c>
      <c r="J55" s="30">
        <f t="shared" si="1"/>
        <v>119615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3948</v>
      </c>
      <c r="D57" s="30">
        <f>(Jul!C57*6)+(Aug!C57*5)+(Sep!C57*4)+(Oct!C57*3)+(Nov!C57*2)+(Dec!C57*1)</f>
        <v>17100</v>
      </c>
      <c r="E57" s="8"/>
      <c r="F57" s="30">
        <f>(Jul!E57*6)+(Aug!E57*5)+(Sep!E57*4)+(Oct!E57*3)+(Nov!E57*2)+(Dec!E57*1)</f>
        <v>0</v>
      </c>
      <c r="G57" s="8">
        <v>86336</v>
      </c>
      <c r="H57" s="30">
        <f>Nov!H57+G57</f>
        <v>113384</v>
      </c>
      <c r="I57" s="30">
        <f t="shared" si="0"/>
        <v>90284</v>
      </c>
      <c r="J57" s="30">
        <f t="shared" si="1"/>
        <v>130484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2999</v>
      </c>
      <c r="D60" s="30">
        <f>(Jul!C60*6)+(Aug!C60*5)+(Sep!C60*4)+(Oct!C60*3)+(Nov!C60*2)+(Dec!C60*1)</f>
        <v>17094</v>
      </c>
      <c r="E60" s="8"/>
      <c r="F60" s="30">
        <f>(Jul!E60*6)+(Aug!E60*5)+(Sep!E60*4)+(Oct!E60*3)+(Nov!E60*2)+(Dec!E60*1)</f>
        <v>0</v>
      </c>
      <c r="G60" s="8">
        <v>11989</v>
      </c>
      <c r="H60" s="30">
        <f>Nov!H60+G60</f>
        <v>35352</v>
      </c>
      <c r="I60" s="30">
        <f t="shared" si="0"/>
        <v>14988</v>
      </c>
      <c r="J60" s="30">
        <f t="shared" si="1"/>
        <v>52446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0</v>
      </c>
      <c r="E63" s="8"/>
      <c r="F63" s="30">
        <f>(Jul!E63*6)+(Aug!E63*5)+(Sep!E63*4)+(Oct!E63*3)+(Nov!E63*2)+(Dec!E63*1)</f>
        <v>0</v>
      </c>
      <c r="G63" s="8"/>
      <c r="H63" s="30">
        <f>Nov!H63+G63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198</v>
      </c>
      <c r="D71" s="30">
        <f>(Jul!C71*6)+(Aug!C71*5)+(Sep!C71*4)+(Oct!C71*3)+(Nov!C71*2)+(Dec!C71*1)</f>
        <v>198</v>
      </c>
      <c r="E71" s="8"/>
      <c r="F71" s="30">
        <f>(Jul!E71*6)+(Aug!E71*5)+(Sep!E71*4)+(Oct!E71*3)+(Nov!E71*2)+(Dec!E71*1)</f>
        <v>0</v>
      </c>
      <c r="G71" s="8">
        <v>768</v>
      </c>
      <c r="H71" s="30">
        <f>Nov!H71+G71</f>
        <v>768</v>
      </c>
      <c r="I71" s="30">
        <f t="shared" si="2"/>
        <v>966</v>
      </c>
      <c r="J71" s="30">
        <f t="shared" si="3"/>
        <v>966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5564</v>
      </c>
      <c r="D72" s="31">
        <f t="shared" si="4"/>
        <v>154874</v>
      </c>
      <c r="E72" s="31">
        <f t="shared" si="4"/>
        <v>0</v>
      </c>
      <c r="F72" s="31">
        <f t="shared" si="4"/>
        <v>0</v>
      </c>
      <c r="G72" s="31">
        <f t="shared" si="4"/>
        <v>23894</v>
      </c>
      <c r="H72" s="31">
        <f t="shared" si="4"/>
        <v>347870</v>
      </c>
      <c r="I72" s="31">
        <f t="shared" si="4"/>
        <v>29458</v>
      </c>
      <c r="J72" s="31">
        <f t="shared" si="4"/>
        <v>502744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21041</v>
      </c>
      <c r="D73" s="31">
        <f t="shared" si="5"/>
        <v>189677</v>
      </c>
      <c r="E73" s="31">
        <f t="shared" si="5"/>
        <v>0</v>
      </c>
      <c r="F73" s="31">
        <f t="shared" si="5"/>
        <v>4288</v>
      </c>
      <c r="G73" s="31">
        <f t="shared" si="5"/>
        <v>143037</v>
      </c>
      <c r="H73" s="31">
        <f t="shared" si="5"/>
        <v>414868</v>
      </c>
      <c r="I73" s="31">
        <f t="shared" si="5"/>
        <v>164078</v>
      </c>
      <c r="J73" s="31">
        <f t="shared" si="5"/>
        <v>608833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26605</v>
      </c>
      <c r="D74" s="31">
        <f t="shared" ref="D74:J74" si="6">SUM(D72:D73)</f>
        <v>344551</v>
      </c>
      <c r="E74" s="31">
        <f t="shared" si="6"/>
        <v>0</v>
      </c>
      <c r="F74" s="31">
        <f t="shared" si="6"/>
        <v>4288</v>
      </c>
      <c r="G74" s="31">
        <f t="shared" si="6"/>
        <v>166931</v>
      </c>
      <c r="H74" s="31">
        <f t="shared" si="6"/>
        <v>762738</v>
      </c>
      <c r="I74" s="31">
        <f t="shared" si="6"/>
        <v>193536</v>
      </c>
      <c r="J74" s="31">
        <f t="shared" si="6"/>
        <v>1111577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1" activePane="bottomLeft" state="frozen"/>
      <selection pane="bottomLeft" activeCell="C32" sqref="C32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3331</v>
      </c>
      <c r="D5" s="30">
        <f>(Jul!C5*7)+(Aug!C5*6)+(Sep!C5*5)+(Oct!C5*4)+(Nov!C5*3)+(Dec!C5*2)+(Jan!C5*1)</f>
        <v>101783</v>
      </c>
      <c r="E5" s="8"/>
      <c r="F5" s="30">
        <f>(Jul!E5*7)+(Aug!E5*6)+(Sep!E5*5)+(Oct!E5*4)+(Nov!E5*3)+(Dec!E5*2)+(Jan!E5*1)</f>
        <v>0</v>
      </c>
      <c r="G5" s="8">
        <v>61379</v>
      </c>
      <c r="H5" s="30">
        <f>Dec!H5+G5</f>
        <v>212230</v>
      </c>
      <c r="I5" s="30">
        <f t="shared" ref="I5:I63" si="0">C5+E5+G5</f>
        <v>64710</v>
      </c>
      <c r="J5" s="30">
        <f t="shared" ref="J5:J63" si="1">D5+F5+H5</f>
        <v>314013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0</v>
      </c>
      <c r="E6" s="8"/>
      <c r="F6" s="30">
        <f>(Jul!E6*7)+(Aug!E6*6)+(Sep!E6*5)+(Oct!E6*4)+(Nov!E6*3)+(Dec!E6*2)+(Jan!E6*1)</f>
        <v>0</v>
      </c>
      <c r="G6" s="8"/>
      <c r="H6" s="30">
        <f>Dec!H6+G6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4921</v>
      </c>
      <c r="E7" s="8"/>
      <c r="F7" s="30">
        <f>(Jul!E7*7)+(Aug!E7*6)+(Sep!E7*5)+(Oct!E7*4)+(Nov!E7*3)+(Dec!E7*2)+(Jan!E7*1)</f>
        <v>0</v>
      </c>
      <c r="G7" s="8"/>
      <c r="H7" s="30">
        <f>Dec!H7+G7</f>
        <v>34758</v>
      </c>
      <c r="I7" s="30">
        <f t="shared" si="0"/>
        <v>0</v>
      </c>
      <c r="J7" s="30">
        <f t="shared" si="1"/>
        <v>39679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1404</v>
      </c>
      <c r="E8" s="8"/>
      <c r="F8" s="30">
        <f>(Jul!E8*7)+(Aug!E8*6)+(Sep!E8*5)+(Oct!E8*4)+(Nov!E8*3)+(Dec!E8*2)+(Jan!E8*1)</f>
        <v>0</v>
      </c>
      <c r="G8" s="8"/>
      <c r="H8" s="30">
        <f>Dec!H8+G8</f>
        <v>6995</v>
      </c>
      <c r="I8" s="30">
        <f t="shared" si="0"/>
        <v>0</v>
      </c>
      <c r="J8" s="30">
        <f t="shared" si="1"/>
        <v>8399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224</v>
      </c>
      <c r="D9" s="30">
        <f>(Jul!C9*7)+(Aug!C9*6)+(Sep!C9*5)+(Oct!C9*4)+(Nov!C9*3)+(Dec!C9*2)+(Jan!C9*1)</f>
        <v>2499</v>
      </c>
      <c r="E9" s="8"/>
      <c r="F9" s="30">
        <f>(Jul!E9*7)+(Aug!E9*6)+(Sep!E9*5)+(Oct!E9*4)+(Nov!E9*3)+(Dec!E9*2)+(Jan!E9*1)</f>
        <v>0</v>
      </c>
      <c r="G9" s="8">
        <v>670</v>
      </c>
      <c r="H9" s="30">
        <f>Dec!H9+G9</f>
        <v>1966</v>
      </c>
      <c r="I9" s="30">
        <f t="shared" si="0"/>
        <v>894</v>
      </c>
      <c r="J9" s="30">
        <f t="shared" si="1"/>
        <v>4465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0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536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15943</v>
      </c>
      <c r="I11" s="30">
        <f t="shared" si="0"/>
        <v>0</v>
      </c>
      <c r="J11" s="30">
        <f t="shared" si="1"/>
        <v>16479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0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4420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1718</v>
      </c>
      <c r="I17" s="30">
        <f t="shared" si="0"/>
        <v>0</v>
      </c>
      <c r="J17" s="30">
        <f t="shared" si="1"/>
        <v>6138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548</v>
      </c>
      <c r="D20" s="30">
        <f>(Jul!C20*7)+(Aug!C20*6)+(Sep!C20*5)+(Oct!C20*4)+(Nov!C20*3)+(Dec!C20*2)+(Jan!C20*1)</f>
        <v>1916</v>
      </c>
      <c r="E20" s="8"/>
      <c r="F20" s="30">
        <f>(Jul!E20*7)+(Aug!E20*6)+(Sep!E20*5)+(Oct!E20*4)+(Nov!E20*3)+(Dec!E20*2)+(Jan!E20*1)</f>
        <v>0</v>
      </c>
      <c r="G20" s="8">
        <v>3293</v>
      </c>
      <c r="H20" s="30">
        <f>Dec!H20+G20</f>
        <v>6028</v>
      </c>
      <c r="I20" s="30">
        <f t="shared" si="0"/>
        <v>3841</v>
      </c>
      <c r="J20" s="30">
        <f t="shared" si="1"/>
        <v>7944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10462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14514</v>
      </c>
      <c r="I22" s="30">
        <f t="shared" si="0"/>
        <v>0</v>
      </c>
      <c r="J22" s="30">
        <f t="shared" si="1"/>
        <v>24976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10623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13223</v>
      </c>
      <c r="I23" s="30">
        <f t="shared" si="0"/>
        <v>0</v>
      </c>
      <c r="J23" s="30">
        <f t="shared" si="1"/>
        <v>23846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5016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2508</v>
      </c>
      <c r="I24" s="30">
        <f t="shared" si="0"/>
        <v>0</v>
      </c>
      <c r="J24" s="30">
        <f t="shared" si="1"/>
        <v>7524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9156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11362</v>
      </c>
      <c r="I27" s="30">
        <f t="shared" si="0"/>
        <v>0</v>
      </c>
      <c r="J27" s="30">
        <f t="shared" si="1"/>
        <v>20518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786</v>
      </c>
      <c r="D30" s="30">
        <f>(Jul!C30*7)+(Aug!C30*6)+(Sep!C30*5)+(Oct!C30*4)+(Nov!C30*3)+(Dec!C30*2)+(Jan!C30*1)</f>
        <v>11941</v>
      </c>
      <c r="E30" s="8"/>
      <c r="F30" s="30">
        <f>(Jul!E30*7)+(Aug!E30*6)+(Sep!E30*5)+(Oct!E30*4)+(Nov!E30*3)+(Dec!E30*2)+(Jan!E30*1)</f>
        <v>0</v>
      </c>
      <c r="G30" s="8">
        <v>1570</v>
      </c>
      <c r="H30" s="30">
        <f>Dec!H30+G30</f>
        <v>10203</v>
      </c>
      <c r="I30" s="30">
        <f t="shared" si="0"/>
        <v>2356</v>
      </c>
      <c r="J30" s="30">
        <f t="shared" si="1"/>
        <v>22144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134</v>
      </c>
      <c r="D31" s="30">
        <f>(Jul!C31*7)+(Aug!C31*6)+(Sep!C31*5)+(Oct!C31*4)+(Nov!C31*3)+(Dec!C31*2)+(Jan!C31*1)</f>
        <v>34128</v>
      </c>
      <c r="E31" s="8"/>
      <c r="F31" s="30">
        <f>(Jul!E31*7)+(Aug!E31*6)+(Sep!E31*5)+(Oct!E31*4)+(Nov!E31*3)+(Dec!E31*2)+(Jan!E31*1)</f>
        <v>0</v>
      </c>
      <c r="G31" s="8">
        <v>267</v>
      </c>
      <c r="H31" s="30">
        <f>Dec!H31+G31</f>
        <v>83601</v>
      </c>
      <c r="I31" s="30">
        <f t="shared" si="0"/>
        <v>401</v>
      </c>
      <c r="J31" s="30">
        <f t="shared" si="1"/>
        <v>117729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5058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8688</v>
      </c>
      <c r="I33" s="30">
        <f t="shared" si="0"/>
        <v>0</v>
      </c>
      <c r="J33" s="30">
        <f t="shared" si="1"/>
        <v>13746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240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80</v>
      </c>
      <c r="I34" s="30">
        <f t="shared" si="0"/>
        <v>0</v>
      </c>
      <c r="J34" s="30">
        <f t="shared" si="1"/>
        <v>320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306</v>
      </c>
      <c r="D35" s="30">
        <f>(Jul!C35*7)+(Aug!C35*6)+(Sep!C35*5)+(Oct!C35*4)+(Nov!C35*3)+(Dec!C35*2)+(Jan!C35*1)</f>
        <v>10122</v>
      </c>
      <c r="E35" s="8"/>
      <c r="F35" s="30">
        <f>(Jul!E35*7)+(Aug!E35*6)+(Sep!E35*5)+(Oct!E35*4)+(Nov!E35*3)+(Dec!E35*2)+(Jan!E35*1)</f>
        <v>0</v>
      </c>
      <c r="G35" s="8">
        <v>684</v>
      </c>
      <c r="H35" s="30">
        <f>Dec!H35+G35</f>
        <v>4002</v>
      </c>
      <c r="I35" s="30">
        <f t="shared" si="0"/>
        <v>990</v>
      </c>
      <c r="J35" s="30">
        <f t="shared" si="1"/>
        <v>14124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1219</v>
      </c>
      <c r="D37" s="30">
        <f>(Jul!C37*7)+(Aug!C37*6)+(Sep!C37*5)+(Oct!C37*4)+(Nov!C37*3)+(Dec!C37*2)+(Jan!C37*1)</f>
        <v>2851</v>
      </c>
      <c r="E37" s="8"/>
      <c r="F37" s="30">
        <f>(Jul!E37*7)+(Aug!E37*6)+(Sep!E37*5)+(Oct!E37*4)+(Nov!E37*3)+(Dec!E37*2)+(Jan!E37*1)</f>
        <v>0</v>
      </c>
      <c r="G37" s="8">
        <v>11477</v>
      </c>
      <c r="H37" s="30">
        <f>Dec!H37+G37</f>
        <v>12903</v>
      </c>
      <c r="I37" s="30">
        <f t="shared" si="0"/>
        <v>12696</v>
      </c>
      <c r="J37" s="30">
        <f t="shared" si="1"/>
        <v>15754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19925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7577</v>
      </c>
      <c r="I38" s="30">
        <f t="shared" si="0"/>
        <v>0</v>
      </c>
      <c r="J38" s="30">
        <f t="shared" si="1"/>
        <v>27502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5095</v>
      </c>
      <c r="D39" s="30">
        <f>(Jul!C39*7)+(Aug!C39*6)+(Sep!C39*5)+(Oct!C39*4)+(Nov!C39*3)+(Dec!C39*2)+(Jan!C39*1)</f>
        <v>44312</v>
      </c>
      <c r="E39" s="8"/>
      <c r="F39" s="30">
        <f>(Jul!E39*7)+(Aug!E39*6)+(Sep!E39*5)+(Oct!E39*4)+(Nov!E39*3)+(Dec!E39*2)+(Jan!E39*1)</f>
        <v>5360</v>
      </c>
      <c r="G39" s="8">
        <v>45092</v>
      </c>
      <c r="H39" s="30">
        <f>Dec!H39+G39</f>
        <v>97959</v>
      </c>
      <c r="I39" s="30">
        <f t="shared" si="0"/>
        <v>50187</v>
      </c>
      <c r="J39" s="30">
        <f t="shared" si="1"/>
        <v>147631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0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0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1023</v>
      </c>
      <c r="D44" s="30">
        <f>(Jul!C44*7)+(Aug!C44*6)+(Sep!C44*5)+(Oct!C44*4)+(Nov!C44*3)+(Dec!C44*2)+(Jan!C44*1)</f>
        <v>13290</v>
      </c>
      <c r="E44" s="8"/>
      <c r="F44" s="30">
        <f>(Jul!E44*7)+(Aug!E44*6)+(Sep!E44*5)+(Oct!E44*4)+(Nov!E44*3)+(Dec!E44*2)+(Jan!E44*1)</f>
        <v>0</v>
      </c>
      <c r="G44" s="8">
        <v>17349</v>
      </c>
      <c r="H44" s="30">
        <f>Dec!H44+G44</f>
        <v>48328</v>
      </c>
      <c r="I44" s="30">
        <f t="shared" si="0"/>
        <v>18372</v>
      </c>
      <c r="J44" s="30">
        <f t="shared" si="1"/>
        <v>61618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1973</v>
      </c>
      <c r="D48" s="30">
        <f>(Jul!C48*7)+(Aug!C48*6)+(Sep!C48*5)+(Oct!C48*4)+(Nov!C48*3)+(Dec!C48*2)+(Jan!C48*1)</f>
        <v>5969</v>
      </c>
      <c r="E48" s="8"/>
      <c r="F48" s="30">
        <f>(Jul!E48*7)+(Aug!E48*6)+(Sep!E48*5)+(Oct!E48*4)+(Nov!E48*3)+(Dec!E48*2)+(Jan!E48*1)</f>
        <v>0</v>
      </c>
      <c r="G48" s="8">
        <v>10990</v>
      </c>
      <c r="H48" s="30">
        <f>Dec!H48+G48</f>
        <v>23059</v>
      </c>
      <c r="I48" s="30">
        <f t="shared" si="0"/>
        <v>12963</v>
      </c>
      <c r="J48" s="30">
        <f t="shared" si="1"/>
        <v>29028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4005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14682</v>
      </c>
      <c r="I49" s="30">
        <f t="shared" si="0"/>
        <v>0</v>
      </c>
      <c r="J49" s="30">
        <f t="shared" si="1"/>
        <v>18687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3455</v>
      </c>
      <c r="D50" s="30">
        <f>(Jul!C50*7)+(Aug!C50*6)+(Sep!C50*5)+(Oct!C50*4)+(Nov!C50*3)+(Dec!C50*2)+(Jan!C50*1)</f>
        <v>64078</v>
      </c>
      <c r="E50" s="8"/>
      <c r="F50" s="30">
        <f>(Jul!E50*7)+(Aug!E50*6)+(Sep!E50*5)+(Oct!E50*4)+(Nov!E50*3)+(Dec!E50*2)+(Jan!E50*1)</f>
        <v>0</v>
      </c>
      <c r="G50" s="8">
        <v>17198</v>
      </c>
      <c r="H50" s="30">
        <f>Dec!H50+G50</f>
        <v>66870</v>
      </c>
      <c r="I50" s="30">
        <f t="shared" si="0"/>
        <v>20653</v>
      </c>
      <c r="J50" s="30">
        <f t="shared" si="1"/>
        <v>130948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>
        <v>195</v>
      </c>
      <c r="H54" s="30">
        <f>Dec!H54+G54</f>
        <v>195</v>
      </c>
      <c r="I54" s="30">
        <f t="shared" si="0"/>
        <v>195</v>
      </c>
      <c r="J54" s="30">
        <f t="shared" si="1"/>
        <v>195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1428</v>
      </c>
      <c r="D55" s="30">
        <f>(Jul!C55*7)+(Aug!C55*6)+(Sep!C55*5)+(Oct!C55*4)+(Nov!C55*3)+(Dec!C55*2)+(Jan!C55*1)</f>
        <v>49467</v>
      </c>
      <c r="E55" s="8"/>
      <c r="F55" s="30">
        <f>(Jul!E55*7)+(Aug!E55*6)+(Sep!E55*5)+(Oct!E55*4)+(Nov!E55*3)+(Dec!E55*2)+(Jan!E55*1)</f>
        <v>0</v>
      </c>
      <c r="G55" s="8">
        <v>3526</v>
      </c>
      <c r="H55" s="30">
        <f>Dec!H55+G55</f>
        <v>87532</v>
      </c>
      <c r="I55" s="30">
        <f t="shared" si="0"/>
        <v>4954</v>
      </c>
      <c r="J55" s="30">
        <f t="shared" si="1"/>
        <v>136999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25728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113384</v>
      </c>
      <c r="I57" s="30">
        <f t="shared" si="0"/>
        <v>0</v>
      </c>
      <c r="J57" s="30">
        <f t="shared" si="1"/>
        <v>139112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2827</v>
      </c>
      <c r="D60" s="30">
        <f>(Jul!C60*7)+(Aug!C60*6)+(Sep!C60*5)+(Oct!C60*4)+(Nov!C60*3)+(Dec!C60*2)+(Jan!C60*1)</f>
        <v>26456</v>
      </c>
      <c r="E60" s="8"/>
      <c r="F60" s="30">
        <f>(Jul!E60*7)+(Aug!E60*6)+(Sep!E60*5)+(Oct!E60*4)+(Nov!E60*3)+(Dec!E60*2)+(Jan!E60*1)</f>
        <v>0</v>
      </c>
      <c r="G60" s="8">
        <v>13237</v>
      </c>
      <c r="H60" s="30">
        <f>Dec!H60+G60</f>
        <v>48589</v>
      </c>
      <c r="I60" s="30">
        <f t="shared" si="0"/>
        <v>16064</v>
      </c>
      <c r="J60" s="30">
        <f t="shared" si="1"/>
        <v>75045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0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396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768</v>
      </c>
      <c r="I71" s="30">
        <f t="shared" si="2"/>
        <v>0</v>
      </c>
      <c r="J71" s="30">
        <f t="shared" si="3"/>
        <v>1164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5023</v>
      </c>
      <c r="D72" s="31">
        <f t="shared" si="4"/>
        <v>198805</v>
      </c>
      <c r="E72" s="31">
        <f t="shared" si="4"/>
        <v>0</v>
      </c>
      <c r="F72" s="31">
        <f t="shared" si="4"/>
        <v>0</v>
      </c>
      <c r="G72" s="31">
        <f t="shared" si="4"/>
        <v>67179</v>
      </c>
      <c r="H72" s="31">
        <f t="shared" si="4"/>
        <v>415049</v>
      </c>
      <c r="I72" s="31">
        <f t="shared" si="4"/>
        <v>72202</v>
      </c>
      <c r="J72" s="31">
        <f t="shared" si="4"/>
        <v>613854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17326</v>
      </c>
      <c r="D73" s="31">
        <f t="shared" si="5"/>
        <v>271897</v>
      </c>
      <c r="E73" s="31">
        <f t="shared" si="5"/>
        <v>0</v>
      </c>
      <c r="F73" s="31">
        <f t="shared" si="5"/>
        <v>5360</v>
      </c>
      <c r="G73" s="31">
        <f t="shared" si="5"/>
        <v>119748</v>
      </c>
      <c r="H73" s="31">
        <f t="shared" si="5"/>
        <v>534616</v>
      </c>
      <c r="I73" s="31">
        <f t="shared" si="5"/>
        <v>137074</v>
      </c>
      <c r="J73" s="31">
        <f t="shared" si="5"/>
        <v>811873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22349</v>
      </c>
      <c r="D74" s="31">
        <f t="shared" ref="D74:J74" si="6">SUM(D72:D73)</f>
        <v>470702</v>
      </c>
      <c r="E74" s="31">
        <f t="shared" si="6"/>
        <v>0</v>
      </c>
      <c r="F74" s="31">
        <f t="shared" si="6"/>
        <v>5360</v>
      </c>
      <c r="G74" s="31">
        <f t="shared" si="6"/>
        <v>186927</v>
      </c>
      <c r="H74" s="31">
        <f t="shared" si="6"/>
        <v>949665</v>
      </c>
      <c r="I74" s="31">
        <f t="shared" si="6"/>
        <v>209276</v>
      </c>
      <c r="J74" s="31">
        <f t="shared" si="6"/>
        <v>1425727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0" activePane="bottomLeft" state="frozen"/>
      <selection pane="bottomLeft" activeCell="C61" sqref="C6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2921</v>
      </c>
      <c r="D5" s="30">
        <f>(Jul!C5*8)+(Aug!C5*7)+(Sep!C5*6)+(Oct!C5*5)+(Nov!C5*4)+(Dec!C5*3)+(Jan!C5*2)+(Feb!C5*1)</f>
        <v>125772</v>
      </c>
      <c r="E5" s="8"/>
      <c r="F5" s="30">
        <f>(Jul!E5*8)+(Aug!E5*7)+(Sep!E5*6)+(Oct!E5*5)+(Nov!E5*4)+(Dec!E5*3)+(Jan!E5*2)+(Feb!E5*1)</f>
        <v>0</v>
      </c>
      <c r="G5" s="8">
        <v>58665</v>
      </c>
      <c r="H5" s="30">
        <f>Jan!H5+G5</f>
        <v>270895</v>
      </c>
      <c r="I5" s="30">
        <f t="shared" ref="I5:I63" si="0">C5+E5+G5</f>
        <v>61586</v>
      </c>
      <c r="J5" s="30">
        <f t="shared" ref="J5:J63" si="1">D5+F5+H5</f>
        <v>396667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0</v>
      </c>
      <c r="E6" s="8"/>
      <c r="F6" s="30">
        <f>(Jul!E6*8)+(Aug!E6*7)+(Sep!E6*6)+(Oct!E6*5)+(Nov!E6*4)+(Dec!E6*3)+(Jan!E6*2)+(Feb!E6*1)</f>
        <v>0</v>
      </c>
      <c r="G6" s="8"/>
      <c r="H6" s="30">
        <f>Jan!H6+G6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5624</v>
      </c>
      <c r="E7" s="8"/>
      <c r="F7" s="30">
        <f>(Jul!E7*8)+(Aug!E7*7)+(Sep!E7*6)+(Oct!E7*5)+(Nov!E7*4)+(Dec!E7*3)+(Jan!E7*2)+(Feb!E7*1)</f>
        <v>0</v>
      </c>
      <c r="G7" s="8"/>
      <c r="H7" s="30">
        <f>Jan!H7+G7</f>
        <v>34758</v>
      </c>
      <c r="I7" s="30">
        <f t="shared" si="0"/>
        <v>0</v>
      </c>
      <c r="J7" s="30">
        <f t="shared" si="1"/>
        <v>40382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2106</v>
      </c>
      <c r="E8" s="8"/>
      <c r="F8" s="30">
        <f>(Jul!E8*8)+(Aug!E8*7)+(Sep!E8*6)+(Oct!E8*5)+(Nov!E8*4)+(Dec!E8*3)+(Jan!E8*2)+(Feb!E8*1)</f>
        <v>0</v>
      </c>
      <c r="G8" s="8"/>
      <c r="H8" s="30">
        <f>Jan!H8+G8</f>
        <v>6995</v>
      </c>
      <c r="I8" s="30">
        <f t="shared" si="0"/>
        <v>0</v>
      </c>
      <c r="J8" s="30">
        <f t="shared" si="1"/>
        <v>9101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3048</v>
      </c>
      <c r="E9" s="8"/>
      <c r="F9" s="30">
        <f>(Jul!E9*8)+(Aug!E9*7)+(Sep!E9*6)+(Oct!E9*5)+(Nov!E9*4)+(Dec!E9*3)+(Jan!E9*2)+(Feb!E9*1)</f>
        <v>0</v>
      </c>
      <c r="G9" s="8"/>
      <c r="H9" s="30">
        <f>Jan!H9+G9</f>
        <v>1966</v>
      </c>
      <c r="I9" s="30">
        <f t="shared" si="0"/>
        <v>0</v>
      </c>
      <c r="J9" s="30">
        <f t="shared" si="1"/>
        <v>5014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1159</v>
      </c>
      <c r="D10" s="30">
        <f>(Jul!C10*8)+(Aug!C10*7)+(Sep!C10*6)+(Oct!C10*5)+(Nov!C10*4)+(Dec!C10*3)+(Jan!C10*2)+(Feb!C10*1)</f>
        <v>1159</v>
      </c>
      <c r="E10" s="8"/>
      <c r="F10" s="30">
        <f>(Jul!E10*8)+(Aug!E10*7)+(Sep!E10*6)+(Oct!E10*5)+(Nov!E10*4)+(Dec!E10*3)+(Jan!E10*2)+(Feb!E10*1)</f>
        <v>0</v>
      </c>
      <c r="G10" s="8">
        <v>293</v>
      </c>
      <c r="H10" s="30">
        <f>Jan!H10+G10</f>
        <v>293</v>
      </c>
      <c r="I10" s="30">
        <f t="shared" si="0"/>
        <v>1452</v>
      </c>
      <c r="J10" s="30">
        <f t="shared" si="1"/>
        <v>1452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670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15943</v>
      </c>
      <c r="I11" s="30">
        <f t="shared" si="0"/>
        <v>0</v>
      </c>
      <c r="J11" s="30">
        <f t="shared" si="1"/>
        <v>16613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0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0</v>
      </c>
      <c r="E16" s="8"/>
      <c r="F16" s="30">
        <f>(Jul!E16*8)+(Aug!E16*7)+(Sep!E16*6)+(Oct!E16*5)+(Nov!E16*4)+(Dec!E16*3)+(Jan!E16*2)+(Feb!E16*1)</f>
        <v>0</v>
      </c>
      <c r="G16" s="8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5328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1718</v>
      </c>
      <c r="I17" s="30">
        <f t="shared" si="0"/>
        <v>0</v>
      </c>
      <c r="J17" s="30">
        <f t="shared" si="1"/>
        <v>7046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2920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6028</v>
      </c>
      <c r="I20" s="30">
        <f t="shared" si="0"/>
        <v>0</v>
      </c>
      <c r="J20" s="30">
        <f t="shared" si="1"/>
        <v>8948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12599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14514</v>
      </c>
      <c r="I22" s="30">
        <f t="shared" si="0"/>
        <v>0</v>
      </c>
      <c r="J22" s="30">
        <f t="shared" si="1"/>
        <v>27113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12928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13223</v>
      </c>
      <c r="I23" s="30">
        <f t="shared" si="0"/>
        <v>0</v>
      </c>
      <c r="J23" s="30">
        <f t="shared" si="1"/>
        <v>26151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6270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2508</v>
      </c>
      <c r="I24" s="30">
        <f t="shared" si="0"/>
        <v>0</v>
      </c>
      <c r="J24" s="30">
        <f t="shared" si="1"/>
        <v>8778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0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11439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11362</v>
      </c>
      <c r="I27" s="30">
        <f t="shared" si="0"/>
        <v>0</v>
      </c>
      <c r="J27" s="30">
        <f t="shared" si="1"/>
        <v>22801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0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15050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10203</v>
      </c>
      <c r="I30" s="30">
        <f t="shared" si="0"/>
        <v>0</v>
      </c>
      <c r="J30" s="30">
        <f t="shared" si="1"/>
        <v>25253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998</v>
      </c>
      <c r="D31" s="30">
        <f>(Jul!C31*8)+(Aug!C31*7)+(Sep!C31*6)+(Oct!C31*5)+(Nov!C31*4)+(Dec!C31*3)+(Jan!C31*2)+(Feb!C31*1)</f>
        <v>42901</v>
      </c>
      <c r="E31" s="8"/>
      <c r="F31" s="30">
        <f>(Jul!E31*8)+(Aug!E31*7)+(Sep!E31*6)+(Oct!E31*5)+(Nov!E31*4)+(Dec!E31*3)+(Jan!E31*2)+(Feb!E31*1)</f>
        <v>0</v>
      </c>
      <c r="G31" s="8">
        <v>9506</v>
      </c>
      <c r="H31" s="30">
        <f>Jan!H31+G31</f>
        <v>93107</v>
      </c>
      <c r="I31" s="30">
        <f t="shared" si="0"/>
        <v>10504</v>
      </c>
      <c r="J31" s="30">
        <f t="shared" si="1"/>
        <v>136008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1339</v>
      </c>
      <c r="D33" s="30">
        <f>(Jul!C33*8)+(Aug!C33*7)+(Sep!C33*6)+(Oct!C33*5)+(Nov!C33*4)+(Dec!C33*3)+(Jan!C33*2)+(Feb!C33*1)</f>
        <v>7769</v>
      </c>
      <c r="E33" s="8"/>
      <c r="F33" s="30">
        <f>(Jul!E33*8)+(Aug!E33*7)+(Sep!E33*6)+(Oct!E33*5)+(Nov!E33*4)+(Dec!E33*3)+(Jan!E33*2)+(Feb!E33*1)</f>
        <v>0</v>
      </c>
      <c r="G33" s="8">
        <v>5352</v>
      </c>
      <c r="H33" s="30">
        <f>Jan!H33+G33</f>
        <v>14040</v>
      </c>
      <c r="I33" s="30">
        <f t="shared" si="0"/>
        <v>6691</v>
      </c>
      <c r="J33" s="30">
        <f t="shared" si="1"/>
        <v>21809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280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80</v>
      </c>
      <c r="I34" s="30">
        <f t="shared" si="0"/>
        <v>0</v>
      </c>
      <c r="J34" s="30">
        <f t="shared" si="1"/>
        <v>360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12738</v>
      </c>
      <c r="E35" s="8"/>
      <c r="F35" s="30">
        <f>(Jul!E35*8)+(Aug!E35*7)+(Sep!E35*6)+(Oct!E35*5)+(Nov!E35*4)+(Dec!E35*3)+(Jan!E35*2)+(Feb!E35*1)</f>
        <v>0</v>
      </c>
      <c r="G35" s="8"/>
      <c r="H35" s="30">
        <f>Jan!H35+G35</f>
        <v>4002</v>
      </c>
      <c r="I35" s="30">
        <f t="shared" si="0"/>
        <v>0</v>
      </c>
      <c r="J35" s="30">
        <f t="shared" si="1"/>
        <v>16740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4614</v>
      </c>
      <c r="E37" s="8"/>
      <c r="F37" s="30">
        <f>(Jul!E37*8)+(Aug!E37*7)+(Sep!E37*6)+(Oct!E37*5)+(Nov!E37*4)+(Dec!E37*3)+(Jan!E37*2)+(Feb!E37*1)</f>
        <v>0</v>
      </c>
      <c r="G37" s="8"/>
      <c r="H37" s="30">
        <f>Jan!H37+G37</f>
        <v>12903</v>
      </c>
      <c r="I37" s="30">
        <f t="shared" si="0"/>
        <v>0</v>
      </c>
      <c r="J37" s="30">
        <f t="shared" si="1"/>
        <v>17517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23112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7577</v>
      </c>
      <c r="I38" s="30">
        <f t="shared" si="0"/>
        <v>0</v>
      </c>
      <c r="J38" s="30">
        <f t="shared" si="1"/>
        <v>30689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334</v>
      </c>
      <c r="D39" s="30">
        <f>(Jul!C39*8)+(Aug!C39*7)+(Sep!C39*6)+(Oct!C39*5)+(Nov!C39*4)+(Dec!C39*3)+(Jan!C39*2)+(Feb!C39*1)</f>
        <v>59501</v>
      </c>
      <c r="E39" s="8"/>
      <c r="F39" s="30">
        <f>(Jul!E39*8)+(Aug!E39*7)+(Sep!E39*6)+(Oct!E39*5)+(Nov!E39*4)+(Dec!E39*3)+(Jan!E39*2)+(Feb!E39*1)</f>
        <v>6432</v>
      </c>
      <c r="G39" s="8">
        <v>1514</v>
      </c>
      <c r="H39" s="30">
        <f>Jan!H39+G39</f>
        <v>99473</v>
      </c>
      <c r="I39" s="30">
        <f t="shared" si="0"/>
        <v>1848</v>
      </c>
      <c r="J39" s="30">
        <f t="shared" si="1"/>
        <v>165406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0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0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0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16299</v>
      </c>
      <c r="E44" s="8"/>
      <c r="F44" s="30">
        <f>(Jul!E44*8)+(Aug!E44*7)+(Sep!E44*6)+(Oct!E44*5)+(Nov!E44*4)+(Dec!E44*3)+(Jan!E44*2)+(Feb!E44*1)</f>
        <v>0</v>
      </c>
      <c r="G44" s="8"/>
      <c r="H44" s="30">
        <f>Jan!H44+G44</f>
        <v>48328</v>
      </c>
      <c r="I44" s="30">
        <f t="shared" si="0"/>
        <v>0</v>
      </c>
      <c r="J44" s="30">
        <f t="shared" si="1"/>
        <v>64627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0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1191</v>
      </c>
      <c r="D48" s="30">
        <f>(Jul!C48*8)+(Aug!C48*7)+(Sep!C48*6)+(Oct!C48*5)+(Nov!C48*4)+(Dec!C48*3)+(Jan!C48*2)+(Feb!C48*1)</f>
        <v>10108</v>
      </c>
      <c r="E48" s="8"/>
      <c r="F48" s="30">
        <f>(Jul!E48*8)+(Aug!E48*7)+(Sep!E48*6)+(Oct!E48*5)+(Nov!E48*4)+(Dec!E48*3)+(Jan!E48*2)+(Feb!E48*1)</f>
        <v>0</v>
      </c>
      <c r="G48" s="8">
        <v>2366</v>
      </c>
      <c r="H48" s="30">
        <f>Jan!H48+G48</f>
        <v>25425</v>
      </c>
      <c r="I48" s="30">
        <f t="shared" si="0"/>
        <v>3557</v>
      </c>
      <c r="J48" s="30">
        <f t="shared" si="1"/>
        <v>35533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1745</v>
      </c>
      <c r="D49" s="30">
        <f>(Jul!C49*8)+(Aug!C49*7)+(Sep!C49*6)+(Oct!C49*5)+(Nov!C49*4)+(Dec!C49*3)+(Jan!C49*2)+(Feb!C49*1)</f>
        <v>7085</v>
      </c>
      <c r="E49" s="8"/>
      <c r="F49" s="30">
        <f>(Jul!E49*8)+(Aug!E49*7)+(Sep!E49*6)+(Oct!E49*5)+(Nov!E49*4)+(Dec!E49*3)+(Jan!E49*2)+(Feb!E49*1)</f>
        <v>0</v>
      </c>
      <c r="G49" s="8">
        <v>3475</v>
      </c>
      <c r="H49" s="30">
        <f>Jan!H49+G49</f>
        <v>18157</v>
      </c>
      <c r="I49" s="30">
        <f t="shared" si="0"/>
        <v>5220</v>
      </c>
      <c r="J49" s="30">
        <f t="shared" si="1"/>
        <v>25242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1627</v>
      </c>
      <c r="D50" s="30">
        <f>(Jul!C50*8)+(Aug!C50*7)+(Sep!C50*6)+(Oct!C50*5)+(Nov!C50*4)+(Dec!C50*3)+(Jan!C50*2)+(Feb!C50*1)</f>
        <v>84754</v>
      </c>
      <c r="E50" s="8"/>
      <c r="F50" s="30">
        <f>(Jul!E50*8)+(Aug!E50*7)+(Sep!E50*6)+(Oct!E50*5)+(Nov!E50*4)+(Dec!E50*3)+(Jan!E50*2)+(Feb!E50*1)</f>
        <v>0</v>
      </c>
      <c r="G50" s="8"/>
      <c r="H50" s="30">
        <f>Jan!H50+G50</f>
        <v>66870</v>
      </c>
      <c r="I50" s="30">
        <f t="shared" si="0"/>
        <v>1627</v>
      </c>
      <c r="J50" s="30">
        <f t="shared" si="1"/>
        <v>151624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0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0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195</v>
      </c>
      <c r="I54" s="30">
        <f t="shared" si="0"/>
        <v>0</v>
      </c>
      <c r="J54" s="30">
        <f t="shared" si="1"/>
        <v>195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2323</v>
      </c>
      <c r="D55" s="30">
        <f>(Jul!C55*8)+(Aug!C55*7)+(Sep!C55*6)+(Oct!C55*5)+(Nov!C55*4)+(Dec!C55*3)+(Jan!C55*2)+(Feb!C55*1)</f>
        <v>65648</v>
      </c>
      <c r="E55" s="8"/>
      <c r="F55" s="30">
        <f>(Jul!E55*8)+(Aug!E55*7)+(Sep!E55*6)+(Oct!E55*5)+(Nov!E55*4)+(Dec!E55*3)+(Jan!E55*2)+(Feb!E55*1)</f>
        <v>0</v>
      </c>
      <c r="G55" s="8">
        <v>10372</v>
      </c>
      <c r="H55" s="30">
        <f>Jan!H55+G55</f>
        <v>97904</v>
      </c>
      <c r="I55" s="30">
        <f t="shared" si="0"/>
        <v>12695</v>
      </c>
      <c r="J55" s="30">
        <f t="shared" si="1"/>
        <v>163552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198</v>
      </c>
      <c r="D57" s="30">
        <f>(Jul!C57*8)+(Aug!C57*7)+(Sep!C57*6)+(Oct!C57*5)+(Nov!C57*4)+(Dec!C57*3)+(Jan!C57*2)+(Feb!C57*1)</f>
        <v>34554</v>
      </c>
      <c r="E57" s="8"/>
      <c r="F57" s="30">
        <f>(Jul!E57*8)+(Aug!E57*7)+(Sep!E57*6)+(Oct!E57*5)+(Nov!E57*4)+(Dec!E57*3)+(Jan!E57*2)+(Feb!E57*1)</f>
        <v>0</v>
      </c>
      <c r="G57" s="8">
        <v>770</v>
      </c>
      <c r="H57" s="30">
        <f>Jan!H57+G57</f>
        <v>114154</v>
      </c>
      <c r="I57" s="30">
        <f t="shared" si="0"/>
        <v>968</v>
      </c>
      <c r="J57" s="30">
        <f t="shared" si="1"/>
        <v>148708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151</v>
      </c>
      <c r="D60" s="30">
        <f>(Jul!C60*8)+(Aug!C60*7)+(Sep!C60*6)+(Oct!C60*5)+(Nov!C60*4)+(Dec!C60*3)+(Jan!C60*2)+(Feb!C60*1)</f>
        <v>35969</v>
      </c>
      <c r="E60" s="8"/>
      <c r="F60" s="30">
        <f>(Jul!E60*8)+(Aug!E60*7)+(Sep!E60*6)+(Oct!E60*5)+(Nov!E60*4)+(Dec!E60*3)+(Jan!E60*2)+(Feb!E60*1)</f>
        <v>0</v>
      </c>
      <c r="G60" s="8">
        <v>435</v>
      </c>
      <c r="H60" s="30">
        <f>Jan!H60+G60</f>
        <v>49024</v>
      </c>
      <c r="I60" s="30">
        <f t="shared" si="0"/>
        <v>586</v>
      </c>
      <c r="J60" s="30">
        <f t="shared" si="1"/>
        <v>84993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0</v>
      </c>
      <c r="E63" s="8"/>
      <c r="F63" s="30">
        <f>(Jul!E63*8)+(Aug!E63*7)+(Sep!E63*6)+(Oct!E63*5)+(Nov!E63*4)+(Dec!E63*3)+(Jan!E63*2)+(Feb!E63*1)</f>
        <v>0</v>
      </c>
      <c r="G63" s="8"/>
      <c r="H63" s="30">
        <f>Jan!H63+G63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594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768</v>
      </c>
      <c r="I71" s="30">
        <f t="shared" si="2"/>
        <v>0</v>
      </c>
      <c r="J71" s="30">
        <f t="shared" si="3"/>
        <v>1362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5078</v>
      </c>
      <c r="D72" s="31">
        <f t="shared" si="4"/>
        <v>247814</v>
      </c>
      <c r="E72" s="31">
        <f t="shared" si="4"/>
        <v>0</v>
      </c>
      <c r="F72" s="31">
        <f t="shared" si="4"/>
        <v>0</v>
      </c>
      <c r="G72" s="31">
        <f t="shared" si="4"/>
        <v>68464</v>
      </c>
      <c r="H72" s="31">
        <f t="shared" si="4"/>
        <v>483513</v>
      </c>
      <c r="I72" s="31">
        <f t="shared" si="4"/>
        <v>73542</v>
      </c>
      <c r="J72" s="31">
        <f t="shared" si="4"/>
        <v>731327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8908</v>
      </c>
      <c r="D73" s="31">
        <f t="shared" si="5"/>
        <v>363025</v>
      </c>
      <c r="E73" s="31">
        <f t="shared" si="5"/>
        <v>0</v>
      </c>
      <c r="F73" s="31">
        <f t="shared" si="5"/>
        <v>6432</v>
      </c>
      <c r="G73" s="31">
        <f t="shared" si="5"/>
        <v>24284</v>
      </c>
      <c r="H73" s="31">
        <f t="shared" si="5"/>
        <v>558900</v>
      </c>
      <c r="I73" s="31">
        <f t="shared" si="5"/>
        <v>33192</v>
      </c>
      <c r="J73" s="31">
        <f t="shared" si="5"/>
        <v>928357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13986</v>
      </c>
      <c r="D74" s="30">
        <f>SUM(D72:D73)</f>
        <v>610839</v>
      </c>
      <c r="E74" s="31">
        <f t="shared" ref="E74:J74" si="6">SUM(E72:E73)</f>
        <v>0</v>
      </c>
      <c r="F74" s="31">
        <f t="shared" si="6"/>
        <v>6432</v>
      </c>
      <c r="G74" s="31">
        <f t="shared" si="6"/>
        <v>92748</v>
      </c>
      <c r="H74" s="31">
        <f t="shared" si="6"/>
        <v>1042413</v>
      </c>
      <c r="I74" s="31">
        <f t="shared" si="6"/>
        <v>106734</v>
      </c>
      <c r="J74" s="31">
        <f t="shared" si="6"/>
        <v>1659684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7" activePane="bottomLeft" state="frozen"/>
      <selection pane="bottomLeft" activeCell="C61" sqref="C6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10437</v>
      </c>
      <c r="D5" s="30">
        <f>(Jul!C5*9)+(Aug!C5*8)+(Sep!C5*7)+(Oct!C5*6)+(Nov!C5*5)+(Dec!C5*4)+(Jan!C5*3)+(Feb!C5*2)+(Mar!C5*1)</f>
        <v>160198</v>
      </c>
      <c r="E5" s="8"/>
      <c r="F5" s="30">
        <f>(Jul!E5*9)+(Aug!E5*8)+(Sep!E5*7)+(Oct!E5*6)+(Nov!E5*5)+(Dec!E5*4)+(Jan!E5*3)+(Feb!E5*2)+(Mar!E5*1)</f>
        <v>0</v>
      </c>
      <c r="G5" s="8">
        <v>26979</v>
      </c>
      <c r="H5" s="30">
        <f>Feb!H5+G5</f>
        <v>297874</v>
      </c>
      <c r="I5" s="30">
        <f t="shared" ref="I5:I63" si="0">C5+E5+G5</f>
        <v>37416</v>
      </c>
      <c r="J5" s="30">
        <f t="shared" ref="J5:J63" si="1">D5+F5+H5</f>
        <v>458072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0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968</v>
      </c>
      <c r="D7" s="30">
        <f>(Jul!C7*9)+(Aug!C7*8)+(Sep!C7*7)+(Oct!C7*6)+(Nov!C7*5)+(Dec!C7*4)+(Jan!C7*3)+(Feb!C7*2)+(Mar!C7*1)</f>
        <v>7295</v>
      </c>
      <c r="E7" s="8"/>
      <c r="F7" s="30">
        <f>(Jul!E7*9)+(Aug!E7*8)+(Sep!E7*7)+(Oct!E7*6)+(Nov!E7*5)+(Dec!E7*4)+(Jan!E7*3)+(Feb!E7*2)+(Mar!E7*1)</f>
        <v>0</v>
      </c>
      <c r="G7" s="8">
        <v>1452</v>
      </c>
      <c r="H7" s="30">
        <f>Feb!H7+G7</f>
        <v>36210</v>
      </c>
      <c r="I7" s="30">
        <f t="shared" si="0"/>
        <v>2420</v>
      </c>
      <c r="J7" s="30">
        <f t="shared" si="1"/>
        <v>43505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2808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6995</v>
      </c>
      <c r="I8" s="30">
        <f t="shared" si="0"/>
        <v>0</v>
      </c>
      <c r="J8" s="30">
        <f t="shared" si="1"/>
        <v>9803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3597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1966</v>
      </c>
      <c r="I9" s="30">
        <f t="shared" si="0"/>
        <v>0</v>
      </c>
      <c r="J9" s="30">
        <f t="shared" si="1"/>
        <v>5563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2516</v>
      </c>
      <c r="D10" s="30">
        <f>(Jul!C10*9)+(Aug!C10*8)+(Sep!C10*7)+(Oct!C10*6)+(Nov!C10*5)+(Dec!C10*4)+(Jan!C10*3)+(Feb!C10*2)+(Mar!C10*1)</f>
        <v>4834</v>
      </c>
      <c r="E10" s="8"/>
      <c r="F10" s="30">
        <f>(Jul!E10*9)+(Aug!E10*8)+(Sep!E10*7)+(Oct!E10*6)+(Nov!E10*5)+(Dec!E10*4)+(Jan!E10*3)+(Feb!E10*2)+(Mar!E10*1)</f>
        <v>0</v>
      </c>
      <c r="G10" s="8">
        <v>11307</v>
      </c>
      <c r="H10" s="30">
        <f>Feb!H10+G10</f>
        <v>11600</v>
      </c>
      <c r="I10" s="30">
        <f t="shared" si="0"/>
        <v>13823</v>
      </c>
      <c r="J10" s="30">
        <f t="shared" si="1"/>
        <v>16434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804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15943</v>
      </c>
      <c r="I11" s="30">
        <f t="shared" si="0"/>
        <v>0</v>
      </c>
      <c r="J11" s="30">
        <f t="shared" si="1"/>
        <v>16747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0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410</v>
      </c>
      <c r="D17" s="30">
        <f>(Jul!C17*9)+(Aug!C17*8)+(Sep!C17*7)+(Oct!C17*6)+(Nov!C17*5)+(Dec!C17*4)+(Jan!C17*3)+(Feb!C17*2)+(Mar!C17*1)</f>
        <v>6646</v>
      </c>
      <c r="E17" s="8"/>
      <c r="F17" s="30">
        <f>(Jul!E17*9)+(Aug!E17*8)+(Sep!E17*7)+(Oct!E17*6)+(Nov!E17*5)+(Dec!E17*4)+(Jan!E17*3)+(Feb!E17*2)+(Mar!E17*1)</f>
        <v>0</v>
      </c>
      <c r="G17" s="8">
        <v>6953</v>
      </c>
      <c r="H17" s="30">
        <f>Feb!H17+G17</f>
        <v>8671</v>
      </c>
      <c r="I17" s="30">
        <f t="shared" si="0"/>
        <v>7363</v>
      </c>
      <c r="J17" s="30">
        <f t="shared" si="1"/>
        <v>15317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3924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6028</v>
      </c>
      <c r="I20" s="30">
        <f t="shared" si="0"/>
        <v>0</v>
      </c>
      <c r="J20" s="30">
        <f t="shared" si="1"/>
        <v>9952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771</v>
      </c>
      <c r="D21" s="30">
        <f>(Jul!C21*9)+(Aug!C21*8)+(Sep!C21*7)+(Oct!C21*6)+(Nov!C21*5)+(Dec!C21*4)+(Jan!C21*3)+(Feb!C21*2)+(Mar!C21*1)</f>
        <v>771</v>
      </c>
      <c r="E21" s="8"/>
      <c r="F21" s="30">
        <f>(Jul!E21*9)+(Aug!E21*8)+(Sep!E21*7)+(Oct!E21*6)+(Nov!E21*5)+(Dec!E21*4)+(Jan!E21*3)+(Feb!E21*2)+(Mar!E21*1)</f>
        <v>0</v>
      </c>
      <c r="G21" s="8">
        <v>3524</v>
      </c>
      <c r="H21" s="30">
        <f>Feb!H21+G21</f>
        <v>3524</v>
      </c>
      <c r="I21" s="30">
        <f t="shared" si="0"/>
        <v>4295</v>
      </c>
      <c r="J21" s="30">
        <f t="shared" si="1"/>
        <v>4295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14736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14514</v>
      </c>
      <c r="I22" s="30">
        <f t="shared" si="0"/>
        <v>0</v>
      </c>
      <c r="J22" s="30">
        <f t="shared" si="1"/>
        <v>29250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15233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13223</v>
      </c>
      <c r="I23" s="30">
        <f t="shared" si="0"/>
        <v>0</v>
      </c>
      <c r="J23" s="30">
        <f t="shared" si="1"/>
        <v>28456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7524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2508</v>
      </c>
      <c r="I24" s="30">
        <f t="shared" si="0"/>
        <v>0</v>
      </c>
      <c r="J24" s="30">
        <f t="shared" si="1"/>
        <v>10032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0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1258</v>
      </c>
      <c r="D27" s="30">
        <f>(Jul!C27*9)+(Aug!C27*8)+(Sep!C27*7)+(Oct!C27*6)+(Nov!C27*5)+(Dec!C27*4)+(Jan!C27*3)+(Feb!C27*2)+(Mar!C27*1)</f>
        <v>14980</v>
      </c>
      <c r="E27" s="8"/>
      <c r="F27" s="30">
        <f>(Jul!E27*9)+(Aug!E27*8)+(Sep!E27*7)+(Oct!E27*6)+(Nov!E27*5)+(Dec!E27*4)+(Jan!E27*3)+(Feb!E27*2)+(Mar!E27*1)</f>
        <v>0</v>
      </c>
      <c r="G27" s="8">
        <v>5316</v>
      </c>
      <c r="H27" s="30">
        <f>Feb!H27+G27</f>
        <v>16678</v>
      </c>
      <c r="I27" s="30">
        <f t="shared" si="0"/>
        <v>6574</v>
      </c>
      <c r="J27" s="30">
        <f t="shared" si="1"/>
        <v>31658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18159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10203</v>
      </c>
      <c r="I30" s="30">
        <f t="shared" si="0"/>
        <v>0</v>
      </c>
      <c r="J30" s="30">
        <f t="shared" si="1"/>
        <v>28362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51674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93107</v>
      </c>
      <c r="I31" s="30">
        <f t="shared" si="0"/>
        <v>0</v>
      </c>
      <c r="J31" s="30">
        <f t="shared" si="1"/>
        <v>144781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1346</v>
      </c>
      <c r="D33" s="30">
        <f>(Jul!C33*9)+(Aug!C33*8)+(Sep!C33*7)+(Oct!C33*6)+(Nov!C33*5)+(Dec!C33*4)+(Jan!C33*3)+(Feb!C33*2)+(Mar!C33*1)</f>
        <v>11826</v>
      </c>
      <c r="E33" s="8"/>
      <c r="F33" s="30">
        <f>(Jul!E33*9)+(Aug!E33*8)+(Sep!E33*7)+(Oct!E33*6)+(Nov!E33*5)+(Dec!E33*4)+(Jan!E33*3)+(Feb!E33*2)+(Mar!E33*1)</f>
        <v>0</v>
      </c>
      <c r="G33" s="8">
        <v>4882</v>
      </c>
      <c r="H33" s="30">
        <f>Feb!H33+G33</f>
        <v>18922</v>
      </c>
      <c r="I33" s="30">
        <f t="shared" si="0"/>
        <v>6228</v>
      </c>
      <c r="J33" s="30">
        <f t="shared" si="1"/>
        <v>30748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320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80</v>
      </c>
      <c r="I34" s="30">
        <f t="shared" si="0"/>
        <v>0</v>
      </c>
      <c r="J34" s="30">
        <f t="shared" si="1"/>
        <v>400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3179</v>
      </c>
      <c r="D35" s="30">
        <f>(Jul!C35*9)+(Aug!C35*8)+(Sep!C35*7)+(Oct!C35*6)+(Nov!C35*5)+(Dec!C35*4)+(Jan!C35*3)+(Feb!C35*2)+(Mar!C35*1)</f>
        <v>18533</v>
      </c>
      <c r="E35" s="8"/>
      <c r="F35" s="30">
        <f>(Jul!E35*9)+(Aug!E35*8)+(Sep!E35*7)+(Oct!E35*6)+(Nov!E35*5)+(Dec!E35*4)+(Jan!E35*3)+(Feb!E35*2)+(Mar!E35*1)</f>
        <v>0</v>
      </c>
      <c r="G35" s="8">
        <v>17740</v>
      </c>
      <c r="H35" s="30">
        <f>Feb!H35+G35</f>
        <v>21742</v>
      </c>
      <c r="I35" s="30">
        <f t="shared" si="0"/>
        <v>20919</v>
      </c>
      <c r="J35" s="30">
        <f t="shared" si="1"/>
        <v>40275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6377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12903</v>
      </c>
      <c r="I37" s="30">
        <f t="shared" si="0"/>
        <v>0</v>
      </c>
      <c r="J37" s="30">
        <f t="shared" si="1"/>
        <v>19280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26299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7577</v>
      </c>
      <c r="I38" s="30">
        <f t="shared" si="0"/>
        <v>0</v>
      </c>
      <c r="J38" s="30">
        <f t="shared" si="1"/>
        <v>33876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130</v>
      </c>
      <c r="D39" s="30">
        <f>(Jul!C39*9)+(Aug!C39*8)+(Sep!C39*7)+(Oct!C39*6)+(Nov!C39*5)+(Dec!C39*4)+(Jan!C39*3)+(Feb!C39*2)+(Mar!C39*1)</f>
        <v>74820</v>
      </c>
      <c r="E39" s="8"/>
      <c r="F39" s="30">
        <f>(Jul!E39*9)+(Aug!E39*8)+(Sep!E39*7)+(Oct!E39*6)+(Nov!E39*5)+(Dec!E39*4)+(Jan!E39*3)+(Feb!E39*2)+(Mar!E39*1)</f>
        <v>7504</v>
      </c>
      <c r="G39" s="8">
        <v>260</v>
      </c>
      <c r="H39" s="30">
        <f>Feb!H39+G39</f>
        <v>99733</v>
      </c>
      <c r="I39" s="30">
        <f t="shared" si="0"/>
        <v>390</v>
      </c>
      <c r="J39" s="30">
        <f t="shared" si="1"/>
        <v>182057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0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0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1218</v>
      </c>
      <c r="D44" s="30">
        <f>(Jul!C44*9)+(Aug!C44*8)+(Sep!C44*7)+(Oct!C44*6)+(Nov!C44*5)+(Dec!C44*4)+(Jan!C44*3)+(Feb!C44*2)+(Mar!C44*1)</f>
        <v>20526</v>
      </c>
      <c r="E44" s="8"/>
      <c r="F44" s="30">
        <f>(Jul!E44*9)+(Aug!E44*8)+(Sep!E44*7)+(Oct!E44*6)+(Nov!E44*5)+(Dec!E44*4)+(Jan!E44*3)+(Feb!E44*2)+(Mar!E44*1)</f>
        <v>0</v>
      </c>
      <c r="G44" s="8">
        <v>12830</v>
      </c>
      <c r="H44" s="30">
        <f>Feb!H44+G44</f>
        <v>61158</v>
      </c>
      <c r="I44" s="30">
        <f t="shared" si="0"/>
        <v>14048</v>
      </c>
      <c r="J44" s="30">
        <f t="shared" si="1"/>
        <v>81684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589</v>
      </c>
      <c r="D48" s="30">
        <f>(Jul!C48*9)+(Aug!C48*8)+(Sep!C48*7)+(Oct!C48*6)+(Nov!C48*5)+(Dec!C48*4)+(Jan!C48*3)+(Feb!C48*2)+(Mar!C48*1)</f>
        <v>14836</v>
      </c>
      <c r="E48" s="8"/>
      <c r="F48" s="30">
        <f>(Jul!E48*9)+(Aug!E48*8)+(Sep!E48*7)+(Oct!E48*6)+(Nov!E48*5)+(Dec!E48*4)+(Jan!E48*3)+(Feb!E48*2)+(Mar!E48*1)</f>
        <v>0</v>
      </c>
      <c r="G48" s="8">
        <v>651</v>
      </c>
      <c r="H48" s="30">
        <f>Feb!H48+G48</f>
        <v>26076</v>
      </c>
      <c r="I48" s="30">
        <f t="shared" si="0"/>
        <v>1240</v>
      </c>
      <c r="J48" s="30">
        <f t="shared" si="1"/>
        <v>40912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10165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18157</v>
      </c>
      <c r="I49" s="30">
        <f t="shared" si="0"/>
        <v>0</v>
      </c>
      <c r="J49" s="30">
        <f t="shared" si="1"/>
        <v>28322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3242</v>
      </c>
      <c r="D50" s="30">
        <f>(Jul!C50*9)+(Aug!C50*8)+(Sep!C50*7)+(Oct!C50*6)+(Nov!C50*5)+(Dec!C50*4)+(Jan!C50*3)+(Feb!C50*2)+(Mar!C50*1)</f>
        <v>108672</v>
      </c>
      <c r="E50" s="8"/>
      <c r="F50" s="30">
        <f>(Jul!E50*9)+(Aug!E50*8)+(Sep!E50*7)+(Oct!E50*6)+(Nov!E50*5)+(Dec!E50*4)+(Jan!E50*3)+(Feb!E50*2)+(Mar!E50*1)</f>
        <v>0</v>
      </c>
      <c r="G50" s="8">
        <v>27659</v>
      </c>
      <c r="H50" s="30">
        <f>Feb!H50+G50</f>
        <v>94529</v>
      </c>
      <c r="I50" s="30">
        <f t="shared" si="0"/>
        <v>30901</v>
      </c>
      <c r="J50" s="30">
        <f t="shared" si="1"/>
        <v>203201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0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195</v>
      </c>
      <c r="I54" s="30">
        <f t="shared" si="0"/>
        <v>0</v>
      </c>
      <c r="J54" s="30">
        <f t="shared" si="1"/>
        <v>195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1763</v>
      </c>
      <c r="D55" s="30">
        <f>(Jul!C55*9)+(Aug!C55*8)+(Sep!C55*7)+(Oct!C55*6)+(Nov!C55*5)+(Dec!C55*4)+(Jan!C55*3)+(Feb!C55*2)+(Mar!C55*1)</f>
        <v>83592</v>
      </c>
      <c r="E55" s="8"/>
      <c r="F55" s="30">
        <f>(Jul!E55*9)+(Aug!E55*8)+(Sep!E55*7)+(Oct!E55*6)+(Nov!E55*5)+(Dec!E55*4)+(Jan!E55*3)+(Feb!E55*2)+(Mar!E55*1)</f>
        <v>0</v>
      </c>
      <c r="G55" s="8">
        <v>3102</v>
      </c>
      <c r="H55" s="30">
        <f>Feb!H55+G55</f>
        <v>101006</v>
      </c>
      <c r="I55" s="30">
        <f t="shared" si="0"/>
        <v>4865</v>
      </c>
      <c r="J55" s="30">
        <f t="shared" si="1"/>
        <v>184598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133</v>
      </c>
      <c r="D57" s="30">
        <f>(Jul!C57*9)+(Aug!C57*8)+(Sep!C57*7)+(Oct!C57*6)+(Nov!C57*5)+(Dec!C57*4)+(Jan!C57*3)+(Feb!C57*2)+(Mar!C57*1)</f>
        <v>43513</v>
      </c>
      <c r="E57" s="8"/>
      <c r="F57" s="30">
        <f>(Jul!E57*9)+(Aug!E57*8)+(Sep!E57*7)+(Oct!E57*6)+(Nov!E57*5)+(Dec!E57*4)+(Jan!E57*3)+(Feb!E57*2)+(Mar!E57*1)</f>
        <v>0</v>
      </c>
      <c r="G57" s="8">
        <v>667</v>
      </c>
      <c r="H57" s="30">
        <f>Feb!H57+G57</f>
        <v>114821</v>
      </c>
      <c r="I57" s="30">
        <f t="shared" si="0"/>
        <v>800</v>
      </c>
      <c r="J57" s="30">
        <f t="shared" si="1"/>
        <v>158334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740</v>
      </c>
      <c r="D60" s="30">
        <f>(Jul!C60*9)+(Aug!C60*8)+(Sep!C60*7)+(Oct!C60*6)+(Nov!C60*5)+(Dec!C60*4)+(Jan!C60*3)+(Feb!C60*2)+(Mar!C60*1)</f>
        <v>46222</v>
      </c>
      <c r="E60" s="8"/>
      <c r="F60" s="30">
        <f>(Jul!E60*9)+(Aug!E60*8)+(Sep!E60*7)+(Oct!E60*6)+(Nov!E60*5)+(Dec!E60*4)+(Jan!E60*3)+(Feb!E60*2)+(Mar!E60*1)</f>
        <v>0</v>
      </c>
      <c r="G60" s="8">
        <v>2792</v>
      </c>
      <c r="H60" s="30">
        <f>Feb!H60+G60</f>
        <v>51816</v>
      </c>
      <c r="I60" s="30">
        <f t="shared" si="0"/>
        <v>3532</v>
      </c>
      <c r="J60" s="30">
        <f t="shared" si="1"/>
        <v>98038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0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792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768</v>
      </c>
      <c r="I71" s="30">
        <f t="shared" si="2"/>
        <v>0</v>
      </c>
      <c r="J71" s="30">
        <f t="shared" si="3"/>
        <v>1560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16360</v>
      </c>
      <c r="D72" s="31">
        <f t="shared" si="4"/>
        <v>313183</v>
      </c>
      <c r="E72" s="31">
        <f t="shared" si="4"/>
        <v>0</v>
      </c>
      <c r="F72" s="31">
        <f t="shared" si="4"/>
        <v>0</v>
      </c>
      <c r="G72" s="31">
        <f t="shared" si="4"/>
        <v>55531</v>
      </c>
      <c r="H72" s="31">
        <f t="shared" si="4"/>
        <v>539044</v>
      </c>
      <c r="I72" s="31">
        <f t="shared" si="4"/>
        <v>71891</v>
      </c>
      <c r="J72" s="31">
        <f t="shared" si="4"/>
        <v>852227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12340</v>
      </c>
      <c r="D73" s="31">
        <f t="shared" si="5"/>
        <v>466493</v>
      </c>
      <c r="E73" s="31">
        <f t="shared" si="5"/>
        <v>0</v>
      </c>
      <c r="F73" s="31">
        <f t="shared" si="5"/>
        <v>7504</v>
      </c>
      <c r="G73" s="31">
        <f t="shared" si="5"/>
        <v>70583</v>
      </c>
      <c r="H73" s="31">
        <f t="shared" si="5"/>
        <v>629483</v>
      </c>
      <c r="I73" s="31">
        <f t="shared" si="5"/>
        <v>82923</v>
      </c>
      <c r="J73" s="31">
        <f t="shared" si="5"/>
        <v>1103480</v>
      </c>
    </row>
    <row r="74" spans="1:13" s="3" customFormat="1" ht="15.75" customHeight="1" x14ac:dyDescent="0.2">
      <c r="A74" s="17" t="s">
        <v>87</v>
      </c>
      <c r="B74" s="2"/>
      <c r="C74" s="31">
        <f>SUM(C72:C73)</f>
        <v>28700</v>
      </c>
      <c r="D74" s="31">
        <f t="shared" ref="D74:J74" si="6">SUM(D72:D73)</f>
        <v>779676</v>
      </c>
      <c r="E74" s="31">
        <f t="shared" si="6"/>
        <v>0</v>
      </c>
      <c r="F74" s="31">
        <f t="shared" si="6"/>
        <v>7504</v>
      </c>
      <c r="G74" s="31">
        <f t="shared" si="6"/>
        <v>126114</v>
      </c>
      <c r="H74" s="31">
        <f t="shared" si="6"/>
        <v>1168527</v>
      </c>
      <c r="I74" s="31">
        <f t="shared" si="6"/>
        <v>154814</v>
      </c>
      <c r="J74" s="31">
        <f t="shared" si="6"/>
        <v>1955707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50B840-1A9B-4E59-B609-01C3468336FE}"/>
</file>

<file path=customXml/itemProps2.xml><?xml version="1.0" encoding="utf-8"?>
<ds:datastoreItem xmlns:ds="http://schemas.openxmlformats.org/officeDocument/2006/customXml" ds:itemID="{18AEC7ED-C88B-4577-B1FE-F5AE4D70EF88}"/>
</file>

<file path=customXml/itemProps3.xml><?xml version="1.0" encoding="utf-8"?>
<ds:datastoreItem xmlns:ds="http://schemas.openxmlformats.org/officeDocument/2006/customXml" ds:itemID="{8FD35C13-7E46-4DE8-9531-215A2A6D7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2011-06-21T11:00:53Z</cp:lastPrinted>
  <dcterms:created xsi:type="dcterms:W3CDTF">2005-09-22T19:10:16Z</dcterms:created>
  <dcterms:modified xsi:type="dcterms:W3CDTF">2017-07-19T19:14:11Z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