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195" windowWidth="8760" windowHeight="1138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<sst xmlns="http://schemas.openxmlformats.org/spreadsheetml/2006/main" count="1789" uniqueCount="142">
  <si>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</si>
  <si>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</si>
  <si>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</si>
  <si>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</si>
  <si>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</si>
  <si>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</si>
  <si>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</si>
  <si>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</si>
  <si>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</si>
  <si>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</si>
  <si>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</si>
  <si>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</si>
  <si>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</si>
  <si>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</si>
  <si>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</si>
  <si>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</si>
  <si>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</si>
  <si>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</si>
  <si>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</si>
  <si>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</si>
  <si>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</si>
  <si>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</si>
  <si>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</si>
  <si>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</si>
  <si>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</si>
  <si>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</si>
  <si>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</si>
  <si>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</si>
  <si>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</si>
  <si>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</si>
  <si>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</si>
  <si>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</si>
  <si>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</si>
  <si>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</si>
  <si>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</si>
  <si>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</si>
  <si>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</si>
  <si>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</si>
  <si>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</si>
  <si>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</si>
  <si>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</si>
  <si>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</si>
  <si>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</si>
  <si>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</si>
  <si>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</si>
  <si>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</si>
  <si>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</si>
  <si>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</si>
  <si>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</si>
  <si>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</si>
  <si>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</si>
  <si>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</si>
  <si>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</si>
  <si>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</si>
  <si>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</si>
  <si>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</si>
  <si>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</si>
  <si>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</si>
  <si>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</si>
  <si>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</si>
  <si>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</si>
  <si>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</si>
  <si>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</si>
  <si>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</si>
  <si>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</si>
  <si>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</si>
  <si>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</si>
  <si>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</si>
  <si>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</si>
  <si>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</si>
  <si>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</si>
  <si>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</si>
  <si>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</si>
  <si>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</si>
  <si>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</si>
  <si>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</si>
  <si>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</si>
  <si>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</si>
  <si>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</si>
  <si>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</si>
  <si>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</si>
  <si>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</si>
  <si>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</si>
  <si>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</si>
  <si>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</si>
  <si>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</si>
  <si>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</si>
  <si>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</si>
  <si>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</si>
  <si>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</si>
  <si>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</si>
  <si>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</si>
  <si>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</si>
  <si>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</si>
  <si>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</si>
  <si>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</si>
  <si>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</si>
  <si>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</si>
  <si>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</si>
  <si>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</si>
  <si>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</si>
  <si>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</si>
  <si>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</si>
  <si>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</si>
  <si>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</si>
  <si>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</si>
  <si>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</si>
  <si>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</si>
  <si>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</si>
  <si>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</si>
  <si>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</si>
  <si>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</si>
  <si>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</si>
  <si>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</si>
  <si>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</si>
  <si>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</si>
  <si>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</si>
  <si>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</si>
  <si>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</si>
  <si>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</si>
  <si>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</si>
  <si>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</si>
  <si>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</si>
  <si>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</si>
  <si>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</si>
  <si>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</si>
  <si>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</si>
  <si>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</si>
  <si>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</si>
  <si>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</si>
  <si>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</si>
  <si>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</si>
  <si>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</si>
  <si>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</si>
  <si>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</si>
  <si>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</si>
  <si>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</si>
  <si>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</si>
  <si>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</si>
  <si>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</si>
  <si>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VFW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</si>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</sst>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D70" sqref="D70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10076</v>
      </c>
      <c r="D5" s="30">
        <f t="shared" ref="D5:D63" si="0">C5*1</f>
        <v>10076</v>
      </c>
      <c r="E5" s="59"/>
      <c r="F5" s="30">
        <f t="shared" ref="F5:F63" si="1">E5*1</f>
        <v>0</v>
      </c>
      <c r="G5" s="60">
        <v>112656</v>
      </c>
      <c r="H5" s="30">
        <f t="shared" ref="H5:H63" si="2">G5</f>
        <v>112656</v>
      </c>
      <c r="I5" s="30">
        <f t="shared" ref="I5:I63" si="3">C5+E5+G5</f>
        <v>122732</v>
      </c>
      <c r="J5" s="30">
        <f t="shared" ref="J5:J63" si="4">H5+F5+D5</f>
        <v>122732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>
        <v>1156</v>
      </c>
      <c r="D7" s="30">
        <f t="shared" si="0"/>
        <v>1156</v>
      </c>
      <c r="E7" s="59"/>
      <c r="F7" s="30">
        <f t="shared" si="1"/>
        <v>0</v>
      </c>
      <c r="G7" s="60">
        <v>4395</v>
      </c>
      <c r="H7" s="30">
        <f t="shared" si="2"/>
        <v>4395</v>
      </c>
      <c r="I7" s="30">
        <f t="shared" si="3"/>
        <v>5551</v>
      </c>
      <c r="J7" s="30">
        <f t="shared" si="4"/>
        <v>5551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5730</v>
      </c>
      <c r="D9" s="30">
        <f t="shared" si="0"/>
        <v>5730</v>
      </c>
      <c r="E9" s="59"/>
      <c r="F9" s="30">
        <f t="shared" si="1"/>
        <v>0</v>
      </c>
      <c r="G9" s="60">
        <v>15771</v>
      </c>
      <c r="H9" s="30">
        <f t="shared" si="2"/>
        <v>15771</v>
      </c>
      <c r="I9" s="30">
        <f t="shared" si="3"/>
        <v>21501</v>
      </c>
      <c r="J9" s="30">
        <f t="shared" si="4"/>
        <v>21501</v>
      </c>
    </row>
    <row r="10" spans="1:10" ht="15.75" customHeight="1" x14ac:dyDescent="0.2">
      <c r="A10" s="5" t="s">
        <v>30</v>
      </c>
      <c r="B10" s="18" t="s">
        <v>22</v>
      </c>
      <c r="C10" s="58">
        <v>11569</v>
      </c>
      <c r="D10" s="30">
        <f t="shared" si="0"/>
        <v>11569</v>
      </c>
      <c r="E10" s="59"/>
      <c r="F10" s="30">
        <f t="shared" si="1"/>
        <v>0</v>
      </c>
      <c r="G10" s="60">
        <v>110860</v>
      </c>
      <c r="H10" s="30">
        <f t="shared" si="2"/>
        <v>110860</v>
      </c>
      <c r="I10" s="30">
        <f t="shared" si="3"/>
        <v>122429</v>
      </c>
      <c r="J10" s="30">
        <f t="shared" si="4"/>
        <v>122429</v>
      </c>
    </row>
    <row r="11" spans="1:10" ht="15.75" customHeight="1" x14ac:dyDescent="0.2">
      <c r="A11" s="5" t="s">
        <v>31</v>
      </c>
      <c r="B11" s="18" t="s">
        <v>22</v>
      </c>
      <c r="C11" s="58">
        <v>3810</v>
      </c>
      <c r="D11" s="30">
        <f t="shared" si="0"/>
        <v>3810</v>
      </c>
      <c r="E11" s="59"/>
      <c r="F11" s="30">
        <f t="shared" si="1"/>
        <v>0</v>
      </c>
      <c r="G11" s="60">
        <v>24710</v>
      </c>
      <c r="H11" s="30">
        <f t="shared" si="2"/>
        <v>24710</v>
      </c>
      <c r="I11" s="30">
        <f t="shared" si="3"/>
        <v>28520</v>
      </c>
      <c r="J11" s="30">
        <f t="shared" si="4"/>
        <v>28520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>
        <v>3321</v>
      </c>
      <c r="D13" s="30">
        <f t="shared" si="0"/>
        <v>3321</v>
      </c>
      <c r="E13" s="59"/>
      <c r="F13" s="30">
        <f t="shared" si="1"/>
        <v>0</v>
      </c>
      <c r="G13" s="60">
        <v>400</v>
      </c>
      <c r="H13" s="30">
        <f t="shared" si="2"/>
        <v>400</v>
      </c>
      <c r="I13" s="30">
        <f t="shared" si="3"/>
        <v>3721</v>
      </c>
      <c r="J13" s="30">
        <f t="shared" si="4"/>
        <v>3721</v>
      </c>
    </row>
    <row r="14" spans="1:10" ht="15.75" customHeight="1" x14ac:dyDescent="0.2">
      <c r="A14" s="5" t="s">
        <v>40</v>
      </c>
      <c r="B14" s="18" t="s">
        <v>22</v>
      </c>
      <c r="C14" s="58">
        <v>2907</v>
      </c>
      <c r="D14" s="30">
        <f t="shared" si="0"/>
        <v>2907</v>
      </c>
      <c r="E14" s="59"/>
      <c r="F14" s="30">
        <f t="shared" si="1"/>
        <v>0</v>
      </c>
      <c r="G14" s="60">
        <v>22470</v>
      </c>
      <c r="H14" s="30">
        <f t="shared" si="2"/>
        <v>22470</v>
      </c>
      <c r="I14" s="30">
        <f t="shared" si="3"/>
        <v>25377</v>
      </c>
      <c r="J14" s="30">
        <f t="shared" si="4"/>
        <v>25377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16016</v>
      </c>
      <c r="D16" s="30">
        <f t="shared" si="0"/>
        <v>16016</v>
      </c>
      <c r="E16" s="59"/>
      <c r="F16" s="30">
        <f t="shared" si="1"/>
        <v>0</v>
      </c>
      <c r="G16" s="60">
        <v>22089</v>
      </c>
      <c r="H16" s="30">
        <f t="shared" si="2"/>
        <v>22089</v>
      </c>
      <c r="I16" s="30">
        <f t="shared" si="3"/>
        <v>38105</v>
      </c>
      <c r="J16" s="30">
        <f t="shared" si="4"/>
        <v>38105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>
        <v>1466</v>
      </c>
      <c r="D19" s="30">
        <f t="shared" si="0"/>
        <v>1466</v>
      </c>
      <c r="E19" s="59"/>
      <c r="F19" s="30">
        <f t="shared" si="1"/>
        <v>0</v>
      </c>
      <c r="G19" s="60">
        <v>4002</v>
      </c>
      <c r="H19" s="30">
        <f t="shared" si="2"/>
        <v>4002</v>
      </c>
      <c r="I19" s="30">
        <f t="shared" si="3"/>
        <v>5468</v>
      </c>
      <c r="J19" s="30">
        <f t="shared" si="4"/>
        <v>5468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>
        <v>2211</v>
      </c>
      <c r="D21" s="30">
        <f t="shared" si="0"/>
        <v>2211</v>
      </c>
      <c r="E21" s="59"/>
      <c r="F21" s="30">
        <f t="shared" si="1"/>
        <v>0</v>
      </c>
      <c r="G21" s="60">
        <v>17182</v>
      </c>
      <c r="H21" s="30">
        <f t="shared" si="2"/>
        <v>17182</v>
      </c>
      <c r="I21" s="30">
        <f t="shared" si="3"/>
        <v>19393</v>
      </c>
      <c r="J21" s="30">
        <f t="shared" si="4"/>
        <v>19393</v>
      </c>
    </row>
    <row r="22" spans="1:10" ht="15.75" customHeight="1" x14ac:dyDescent="0.2">
      <c r="A22" s="5" t="s">
        <v>51</v>
      </c>
      <c r="B22" s="18" t="s">
        <v>22</v>
      </c>
      <c r="C22" s="58">
        <v>1425</v>
      </c>
      <c r="D22" s="30">
        <f t="shared" si="0"/>
        <v>1425</v>
      </c>
      <c r="E22" s="59"/>
      <c r="F22" s="30">
        <f t="shared" si="1"/>
        <v>0</v>
      </c>
      <c r="G22" s="60">
        <v>8751</v>
      </c>
      <c r="H22" s="30">
        <f t="shared" si="2"/>
        <v>8751</v>
      </c>
      <c r="I22" s="30">
        <f t="shared" si="3"/>
        <v>10176</v>
      </c>
      <c r="J22" s="30">
        <f t="shared" si="4"/>
        <v>10176</v>
      </c>
    </row>
    <row r="23" spans="1:10" ht="15.75" customHeight="1" x14ac:dyDescent="0.2">
      <c r="A23" s="5" t="s">
        <v>52</v>
      </c>
      <c r="B23" s="18" t="s">
        <v>22</v>
      </c>
      <c r="C23" s="58">
        <v>88503</v>
      </c>
      <c r="D23" s="30">
        <f t="shared" si="0"/>
        <v>88503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88503</v>
      </c>
      <c r="J23" s="30">
        <f t="shared" si="4"/>
        <v>88503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2520</v>
      </c>
      <c r="D24" s="30">
        <f t="shared" si="0"/>
        <v>2520</v>
      </c>
      <c r="E24" s="59"/>
      <c r="F24" s="30">
        <f t="shared" si="1"/>
        <v>0</v>
      </c>
      <c r="G24" s="60">
        <v>14595</v>
      </c>
      <c r="H24" s="30">
        <f t="shared" si="2"/>
        <v>14595</v>
      </c>
      <c r="I24" s="30">
        <f t="shared" si="3"/>
        <v>17115</v>
      </c>
      <c r="J24" s="30">
        <f t="shared" si="4"/>
        <v>17115</v>
      </c>
    </row>
    <row r="25" spans="1:10" ht="15.75" customHeight="1" x14ac:dyDescent="0.2">
      <c r="A25" s="5" t="s">
        <v>62</v>
      </c>
      <c r="B25" s="18" t="s">
        <v>22</v>
      </c>
      <c r="C25" s="58">
        <v>564</v>
      </c>
      <c r="D25" s="30">
        <f t="shared" si="0"/>
        <v>564</v>
      </c>
      <c r="E25" s="59"/>
      <c r="F25" s="30">
        <f t="shared" si="1"/>
        <v>0</v>
      </c>
      <c r="G25" s="60">
        <v>3302</v>
      </c>
      <c r="H25" s="30">
        <f t="shared" si="2"/>
        <v>3302</v>
      </c>
      <c r="I25" s="30">
        <f t="shared" si="3"/>
        <v>3866</v>
      </c>
      <c r="J25" s="30">
        <f t="shared" si="4"/>
        <v>3866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/>
      <c r="D27" s="30">
        <f t="shared" si="0"/>
        <v>0</v>
      </c>
      <c r="E27" s="59"/>
      <c r="F27" s="30">
        <f t="shared" si="1"/>
        <v>0</v>
      </c>
      <c r="G27" s="60"/>
      <c r="H27" s="30">
        <f t="shared" si="2"/>
        <v>0</v>
      </c>
      <c r="I27" s="30">
        <f t="shared" si="3"/>
        <v>0</v>
      </c>
      <c r="J27" s="30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8">
        <v>1335</v>
      </c>
      <c r="D28" s="30">
        <f t="shared" si="0"/>
        <v>1335</v>
      </c>
      <c r="E28" s="59"/>
      <c r="F28" s="30">
        <f t="shared" si="1"/>
        <v>0</v>
      </c>
      <c r="G28" s="60">
        <v>1378</v>
      </c>
      <c r="H28" s="30">
        <f t="shared" si="2"/>
        <v>1378</v>
      </c>
      <c r="I28" s="30">
        <f t="shared" si="3"/>
        <v>2713</v>
      </c>
      <c r="J28" s="30">
        <f t="shared" si="4"/>
        <v>2713</v>
      </c>
    </row>
    <row r="29" spans="1:10" ht="15.75" customHeight="1" x14ac:dyDescent="0.2">
      <c r="A29" s="5" t="s">
        <v>81</v>
      </c>
      <c r="B29" s="18" t="s">
        <v>22</v>
      </c>
      <c r="C29" s="58">
        <v>455</v>
      </c>
      <c r="D29" s="30">
        <f t="shared" si="0"/>
        <v>455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455</v>
      </c>
      <c r="J29" s="30">
        <f t="shared" si="4"/>
        <v>455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59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3435</v>
      </c>
      <c r="D31" s="30">
        <f t="shared" si="0"/>
        <v>3435</v>
      </c>
      <c r="E31" s="59"/>
      <c r="F31" s="30">
        <f t="shared" si="1"/>
        <v>0</v>
      </c>
      <c r="G31" s="60">
        <v>9401</v>
      </c>
      <c r="H31" s="30">
        <f t="shared" si="2"/>
        <v>9401</v>
      </c>
      <c r="I31" s="30">
        <f t="shared" si="3"/>
        <v>12836</v>
      </c>
      <c r="J31" s="30">
        <f t="shared" si="4"/>
        <v>12836</v>
      </c>
    </row>
    <row r="32" spans="1:10" ht="15.75" customHeight="1" x14ac:dyDescent="0.2">
      <c r="A32" s="5" t="s">
        <v>19</v>
      </c>
      <c r="B32" s="18" t="s">
        <v>20</v>
      </c>
      <c r="C32" s="58">
        <v>1949</v>
      </c>
      <c r="D32" s="30">
        <f t="shared" si="0"/>
        <v>1949</v>
      </c>
      <c r="E32" s="59">
        <v>1254</v>
      </c>
      <c r="F32" s="30">
        <f t="shared" si="1"/>
        <v>1254</v>
      </c>
      <c r="G32" s="60"/>
      <c r="H32" s="30">
        <f t="shared" si="2"/>
        <v>0</v>
      </c>
      <c r="I32" s="30">
        <f t="shared" si="3"/>
        <v>3203</v>
      </c>
      <c r="J32" s="30">
        <f t="shared" si="4"/>
        <v>3203</v>
      </c>
    </row>
    <row r="33" spans="1:10" ht="15.75" customHeight="1" x14ac:dyDescent="0.2">
      <c r="A33" s="5" t="s">
        <v>26</v>
      </c>
      <c r="B33" s="18" t="s">
        <v>20</v>
      </c>
      <c r="C33" s="58">
        <v>19651</v>
      </c>
      <c r="D33" s="30">
        <f t="shared" si="0"/>
        <v>19651</v>
      </c>
      <c r="E33" s="59"/>
      <c r="F33" s="30">
        <f t="shared" si="1"/>
        <v>0</v>
      </c>
      <c r="G33" s="60">
        <v>54366</v>
      </c>
      <c r="H33" s="30">
        <f t="shared" si="2"/>
        <v>54366</v>
      </c>
      <c r="I33" s="30">
        <f t="shared" si="3"/>
        <v>74017</v>
      </c>
      <c r="J33" s="30">
        <f t="shared" si="4"/>
        <v>74017</v>
      </c>
    </row>
    <row r="34" spans="1:10" ht="15.75" customHeight="1" x14ac:dyDescent="0.2">
      <c r="A34" s="5" t="s">
        <v>28</v>
      </c>
      <c r="B34" s="18" t="s">
        <v>20</v>
      </c>
      <c r="C34" s="58">
        <v>3152</v>
      </c>
      <c r="D34" s="30">
        <f t="shared" si="0"/>
        <v>3152</v>
      </c>
      <c r="E34" s="59"/>
      <c r="F34" s="30">
        <f t="shared" si="1"/>
        <v>0</v>
      </c>
      <c r="G34" s="60">
        <v>12251</v>
      </c>
      <c r="H34" s="30">
        <f t="shared" si="2"/>
        <v>12251</v>
      </c>
      <c r="I34" s="30">
        <f t="shared" si="3"/>
        <v>15403</v>
      </c>
      <c r="J34" s="30">
        <f t="shared" si="4"/>
        <v>15403</v>
      </c>
    </row>
    <row r="35" spans="1:10" ht="15.75" customHeight="1" x14ac:dyDescent="0.2">
      <c r="A35" s="5" t="s">
        <v>29</v>
      </c>
      <c r="B35" s="18" t="s">
        <v>20</v>
      </c>
      <c r="C35" s="58">
        <v>12500</v>
      </c>
      <c r="D35" s="30">
        <f t="shared" si="0"/>
        <v>12500</v>
      </c>
      <c r="E35" s="59"/>
      <c r="F35" s="30">
        <f t="shared" si="1"/>
        <v>0</v>
      </c>
      <c r="G35" s="60">
        <v>48138</v>
      </c>
      <c r="H35" s="30">
        <f t="shared" si="2"/>
        <v>48138</v>
      </c>
      <c r="I35" s="30">
        <f t="shared" si="3"/>
        <v>60638</v>
      </c>
      <c r="J35" s="30">
        <f t="shared" si="4"/>
        <v>60638</v>
      </c>
    </row>
    <row r="36" spans="1:10" s="11" customFormat="1" ht="15.75" customHeight="1" x14ac:dyDescent="0.2">
      <c r="A36" s="9" t="s">
        <v>32</v>
      </c>
      <c r="B36" s="16" t="s">
        <v>20</v>
      </c>
      <c r="C36" s="58">
        <v>1654</v>
      </c>
      <c r="D36" s="30">
        <f t="shared" si="0"/>
        <v>1654</v>
      </c>
      <c r="E36" s="59"/>
      <c r="F36" s="30">
        <f t="shared" si="1"/>
        <v>0</v>
      </c>
      <c r="G36" s="60">
        <v>1654</v>
      </c>
      <c r="H36" s="30">
        <f t="shared" si="2"/>
        <v>1654</v>
      </c>
      <c r="I36" s="30">
        <f t="shared" si="3"/>
        <v>3308</v>
      </c>
      <c r="J36" s="30">
        <f t="shared" si="4"/>
        <v>3308</v>
      </c>
    </row>
    <row r="37" spans="1:10" ht="15.75" customHeight="1" x14ac:dyDescent="0.2">
      <c r="A37" s="5" t="s">
        <v>33</v>
      </c>
      <c r="B37" s="18" t="s">
        <v>20</v>
      </c>
      <c r="C37" s="58">
        <v>3068</v>
      </c>
      <c r="D37" s="30">
        <f t="shared" si="0"/>
        <v>3068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3068</v>
      </c>
      <c r="J37" s="30">
        <f t="shared" si="4"/>
        <v>3068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8">
        <v>21269</v>
      </c>
      <c r="D39" s="30">
        <f t="shared" si="0"/>
        <v>21269</v>
      </c>
      <c r="E39" s="59">
        <v>758</v>
      </c>
      <c r="F39" s="30">
        <f t="shared" si="1"/>
        <v>758</v>
      </c>
      <c r="G39" s="60">
        <v>112543</v>
      </c>
      <c r="H39" s="30">
        <f t="shared" si="2"/>
        <v>112543</v>
      </c>
      <c r="I39" s="30">
        <f t="shared" si="3"/>
        <v>134570</v>
      </c>
      <c r="J39" s="30">
        <f t="shared" si="4"/>
        <v>134570</v>
      </c>
    </row>
    <row r="40" spans="1:10" ht="15.75" customHeight="1" x14ac:dyDescent="0.2">
      <c r="A40" s="5" t="s">
        <v>38</v>
      </c>
      <c r="B40" s="18" t="s">
        <v>20</v>
      </c>
      <c r="C40" s="58">
        <v>20532</v>
      </c>
      <c r="D40" s="30">
        <f t="shared" si="0"/>
        <v>20532</v>
      </c>
      <c r="E40" s="59"/>
      <c r="F40" s="30">
        <f t="shared" si="1"/>
        <v>0</v>
      </c>
      <c r="G40" s="60">
        <v>45831</v>
      </c>
      <c r="H40" s="30">
        <f t="shared" si="2"/>
        <v>45831</v>
      </c>
      <c r="I40" s="30">
        <f t="shared" si="3"/>
        <v>66363</v>
      </c>
      <c r="J40" s="30">
        <f t="shared" si="4"/>
        <v>66363</v>
      </c>
    </row>
    <row r="41" spans="1:10" s="11" customFormat="1" ht="15.75" customHeight="1" x14ac:dyDescent="0.2">
      <c r="A41" s="9" t="s">
        <v>39</v>
      </c>
      <c r="B41" s="16" t="s">
        <v>20</v>
      </c>
      <c r="C41" s="58">
        <v>7270</v>
      </c>
      <c r="D41" s="30">
        <f t="shared" si="0"/>
        <v>7270</v>
      </c>
      <c r="E41" s="59"/>
      <c r="F41" s="30">
        <f t="shared" si="1"/>
        <v>0</v>
      </c>
      <c r="G41" s="60">
        <v>11716</v>
      </c>
      <c r="H41" s="30">
        <f t="shared" si="2"/>
        <v>11716</v>
      </c>
      <c r="I41" s="30">
        <f t="shared" si="3"/>
        <v>18986</v>
      </c>
      <c r="J41" s="30">
        <f t="shared" si="4"/>
        <v>18986</v>
      </c>
    </row>
    <row r="42" spans="1:10" ht="15.75" customHeight="1" x14ac:dyDescent="0.2">
      <c r="A42" s="5" t="s">
        <v>41</v>
      </c>
      <c r="B42" s="18" t="s">
        <v>20</v>
      </c>
      <c r="C42" s="58">
        <v>3105</v>
      </c>
      <c r="D42" s="30">
        <f t="shared" si="0"/>
        <v>3105</v>
      </c>
      <c r="E42" s="59"/>
      <c r="F42" s="30">
        <f t="shared" si="1"/>
        <v>0</v>
      </c>
      <c r="G42" s="60"/>
      <c r="H42" s="30">
        <f t="shared" si="2"/>
        <v>0</v>
      </c>
      <c r="I42" s="30">
        <f t="shared" si="3"/>
        <v>3105</v>
      </c>
      <c r="J42" s="30">
        <f t="shared" si="4"/>
        <v>3105</v>
      </c>
    </row>
    <row r="43" spans="1:10" ht="15.75" customHeight="1" x14ac:dyDescent="0.2">
      <c r="A43" s="5" t="s">
        <v>42</v>
      </c>
      <c r="B43" s="18" t="s">
        <v>20</v>
      </c>
      <c r="C43" s="58">
        <v>3850</v>
      </c>
      <c r="D43" s="30">
        <f t="shared" si="0"/>
        <v>3850</v>
      </c>
      <c r="E43" s="59"/>
      <c r="F43" s="30">
        <f t="shared" si="1"/>
        <v>0</v>
      </c>
      <c r="G43" s="60">
        <v>3430</v>
      </c>
      <c r="H43" s="30">
        <f t="shared" si="2"/>
        <v>3430</v>
      </c>
      <c r="I43" s="30">
        <f t="shared" si="3"/>
        <v>7280</v>
      </c>
      <c r="J43" s="30">
        <f t="shared" si="4"/>
        <v>7280</v>
      </c>
    </row>
    <row r="44" spans="1:10" s="11" customFormat="1" ht="15.75" customHeight="1" x14ac:dyDescent="0.2">
      <c r="A44" s="9" t="s">
        <v>43</v>
      </c>
      <c r="B44" s="16" t="s">
        <v>20</v>
      </c>
      <c r="C44" s="58">
        <v>12376</v>
      </c>
      <c r="D44" s="30">
        <f t="shared" si="0"/>
        <v>12376</v>
      </c>
      <c r="E44" s="59"/>
      <c r="F44" s="30">
        <f t="shared" si="1"/>
        <v>0</v>
      </c>
      <c r="G44" s="60">
        <v>38084</v>
      </c>
      <c r="H44" s="30">
        <f t="shared" si="2"/>
        <v>38084</v>
      </c>
      <c r="I44" s="30">
        <f t="shared" si="3"/>
        <v>50460</v>
      </c>
      <c r="J44" s="30">
        <f t="shared" si="4"/>
        <v>50460</v>
      </c>
    </row>
    <row r="45" spans="1:10" ht="15.75" customHeight="1" x14ac:dyDescent="0.2">
      <c r="A45" s="5" t="s">
        <v>48</v>
      </c>
      <c r="B45" s="18" t="s">
        <v>20</v>
      </c>
      <c r="C45" s="58">
        <v>6186</v>
      </c>
      <c r="D45" s="30">
        <f t="shared" si="0"/>
        <v>6186</v>
      </c>
      <c r="E45" s="59"/>
      <c r="F45" s="30">
        <f t="shared" si="1"/>
        <v>0</v>
      </c>
      <c r="G45" s="60">
        <v>3707</v>
      </c>
      <c r="H45" s="30">
        <f t="shared" si="2"/>
        <v>3707</v>
      </c>
      <c r="I45" s="30">
        <f t="shared" si="3"/>
        <v>9893</v>
      </c>
      <c r="J45" s="30">
        <f t="shared" si="4"/>
        <v>9893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>
        <v>16895</v>
      </c>
      <c r="D47" s="30">
        <f t="shared" si="0"/>
        <v>16895</v>
      </c>
      <c r="E47" s="59"/>
      <c r="F47" s="30">
        <f t="shared" si="1"/>
        <v>0</v>
      </c>
      <c r="G47" s="60">
        <v>34835</v>
      </c>
      <c r="H47" s="30">
        <f t="shared" si="2"/>
        <v>34835</v>
      </c>
      <c r="I47" s="30">
        <f t="shared" si="3"/>
        <v>51730</v>
      </c>
      <c r="J47" s="30">
        <f t="shared" si="4"/>
        <v>51730</v>
      </c>
    </row>
    <row r="48" spans="1:10" s="11" customFormat="1" ht="15.75" customHeight="1" x14ac:dyDescent="0.2">
      <c r="A48" s="9" t="s">
        <v>55</v>
      </c>
      <c r="B48" s="16" t="s">
        <v>20</v>
      </c>
      <c r="C48" s="58">
        <v>23576</v>
      </c>
      <c r="D48" s="30">
        <f t="shared" si="0"/>
        <v>23576</v>
      </c>
      <c r="E48" s="59"/>
      <c r="F48" s="30">
        <f t="shared" si="1"/>
        <v>0</v>
      </c>
      <c r="G48" s="60">
        <v>37313</v>
      </c>
      <c r="H48" s="30">
        <f t="shared" si="2"/>
        <v>37313</v>
      </c>
      <c r="I48" s="30">
        <f t="shared" si="3"/>
        <v>60889</v>
      </c>
      <c r="J48" s="30">
        <f t="shared" si="4"/>
        <v>60889</v>
      </c>
    </row>
    <row r="49" spans="1:10" ht="15.75" customHeight="1" x14ac:dyDescent="0.2">
      <c r="A49" s="5" t="s">
        <v>57</v>
      </c>
      <c r="B49" s="18" t="s">
        <v>20</v>
      </c>
      <c r="C49" s="58">
        <v>13566</v>
      </c>
      <c r="D49" s="30">
        <f t="shared" si="0"/>
        <v>13566</v>
      </c>
      <c r="E49" s="59"/>
      <c r="F49" s="30">
        <f t="shared" si="1"/>
        <v>0</v>
      </c>
      <c r="G49" s="60">
        <v>5304</v>
      </c>
      <c r="H49" s="30">
        <f t="shared" si="2"/>
        <v>5304</v>
      </c>
      <c r="I49" s="30">
        <f t="shared" si="3"/>
        <v>18870</v>
      </c>
      <c r="J49" s="30">
        <f t="shared" si="4"/>
        <v>18870</v>
      </c>
    </row>
    <row r="50" spans="1:10" ht="15.75" customHeight="1" x14ac:dyDescent="0.2">
      <c r="A50" s="5" t="s">
        <v>58</v>
      </c>
      <c r="B50" s="18" t="s">
        <v>20</v>
      </c>
      <c r="C50" s="58">
        <v>10138</v>
      </c>
      <c r="D50" s="30">
        <f t="shared" si="0"/>
        <v>10138</v>
      </c>
      <c r="E50" s="59"/>
      <c r="F50" s="30">
        <f t="shared" si="1"/>
        <v>0</v>
      </c>
      <c r="G50" s="60">
        <v>4863</v>
      </c>
      <c r="H50" s="30">
        <f t="shared" si="2"/>
        <v>4863</v>
      </c>
      <c r="I50" s="30">
        <f t="shared" si="3"/>
        <v>15001</v>
      </c>
      <c r="J50" s="30">
        <f t="shared" si="4"/>
        <v>15001</v>
      </c>
    </row>
    <row r="51" spans="1:10" ht="15.75" customHeight="1" x14ac:dyDescent="0.2">
      <c r="A51" s="5" t="s">
        <v>59</v>
      </c>
      <c r="B51" s="18" t="s">
        <v>20</v>
      </c>
      <c r="C51" s="58">
        <v>28367</v>
      </c>
      <c r="D51" s="30">
        <f t="shared" si="0"/>
        <v>28367</v>
      </c>
      <c r="E51" s="59"/>
      <c r="F51" s="30">
        <f t="shared" si="1"/>
        <v>0</v>
      </c>
      <c r="G51" s="60">
        <v>145283</v>
      </c>
      <c r="H51" s="30">
        <f t="shared" si="2"/>
        <v>145283</v>
      </c>
      <c r="I51" s="30">
        <f t="shared" si="3"/>
        <v>173650</v>
      </c>
      <c r="J51" s="30">
        <f t="shared" si="4"/>
        <v>173650</v>
      </c>
    </row>
    <row r="52" spans="1:10" ht="15.75" customHeight="1" x14ac:dyDescent="0.2">
      <c r="A52" s="5" t="s">
        <v>60</v>
      </c>
      <c r="B52" s="18" t="s">
        <v>20</v>
      </c>
      <c r="C52" s="58">
        <v>11273</v>
      </c>
      <c r="D52" s="30">
        <f t="shared" si="0"/>
        <v>11273</v>
      </c>
      <c r="E52" s="59"/>
      <c r="F52" s="30">
        <f t="shared" si="1"/>
        <v>0</v>
      </c>
      <c r="G52" s="60">
        <v>18428</v>
      </c>
      <c r="H52" s="30">
        <f t="shared" si="2"/>
        <v>18428</v>
      </c>
      <c r="I52" s="30">
        <f t="shared" si="3"/>
        <v>29701</v>
      </c>
      <c r="J52" s="30">
        <f t="shared" si="4"/>
        <v>29701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>
        <v>15658</v>
      </c>
      <c r="D54" s="30">
        <f t="shared" si="0"/>
        <v>15658</v>
      </c>
      <c r="E54" s="59"/>
      <c r="F54" s="30">
        <f t="shared" si="1"/>
        <v>0</v>
      </c>
      <c r="G54" s="60">
        <v>5016</v>
      </c>
      <c r="H54" s="30">
        <f t="shared" si="2"/>
        <v>5016</v>
      </c>
      <c r="I54" s="30">
        <f t="shared" si="3"/>
        <v>20674</v>
      </c>
      <c r="J54" s="30">
        <f t="shared" si="4"/>
        <v>20674</v>
      </c>
    </row>
    <row r="55" spans="1:10" ht="15.75" customHeight="1" x14ac:dyDescent="0.2">
      <c r="A55" s="5" t="s">
        <v>66</v>
      </c>
      <c r="B55" s="18" t="s">
        <v>20</v>
      </c>
      <c r="C55" s="58">
        <v>15198</v>
      </c>
      <c r="D55" s="30">
        <f t="shared" si="0"/>
        <v>15198</v>
      </c>
      <c r="E55" s="59"/>
      <c r="F55" s="30">
        <f t="shared" si="1"/>
        <v>0</v>
      </c>
      <c r="G55" s="60">
        <v>62344</v>
      </c>
      <c r="H55" s="30">
        <f t="shared" si="2"/>
        <v>62344</v>
      </c>
      <c r="I55" s="30">
        <f t="shared" si="3"/>
        <v>77542</v>
      </c>
      <c r="J55" s="30">
        <f t="shared" si="4"/>
        <v>77542</v>
      </c>
    </row>
    <row r="56" spans="1:10" s="11" customFormat="1" ht="15.75" customHeight="1" x14ac:dyDescent="0.2">
      <c r="A56" s="9" t="s">
        <v>67</v>
      </c>
      <c r="B56" s="16" t="s">
        <v>20</v>
      </c>
      <c r="C56" s="58">
        <v>1409</v>
      </c>
      <c r="D56" s="30">
        <f t="shared" si="0"/>
        <v>1409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1409</v>
      </c>
      <c r="J56" s="30">
        <f t="shared" si="4"/>
        <v>1409</v>
      </c>
    </row>
    <row r="57" spans="1:10" ht="15.75" customHeight="1" x14ac:dyDescent="0.2">
      <c r="A57" s="5" t="s">
        <v>68</v>
      </c>
      <c r="B57" s="18" t="s">
        <v>20</v>
      </c>
      <c r="C57" s="58">
        <v>6344</v>
      </c>
      <c r="D57" s="30">
        <f t="shared" si="0"/>
        <v>6344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6344</v>
      </c>
      <c r="J57" s="30">
        <f t="shared" si="4"/>
        <v>6344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42548</v>
      </c>
      <c r="D60" s="30">
        <f t="shared" si="0"/>
        <v>42548</v>
      </c>
      <c r="E60" s="59"/>
      <c r="F60" s="30">
        <f t="shared" si="1"/>
        <v>0</v>
      </c>
      <c r="G60" s="60">
        <v>121591</v>
      </c>
      <c r="H60" s="30">
        <f t="shared" si="2"/>
        <v>121591</v>
      </c>
      <c r="I60" s="30">
        <f t="shared" si="3"/>
        <v>164139</v>
      </c>
      <c r="J60" s="30">
        <f t="shared" si="4"/>
        <v>164139</v>
      </c>
    </row>
    <row r="61" spans="1:10" ht="15.75" customHeight="1" x14ac:dyDescent="0.2">
      <c r="A61" s="5" t="s">
        <v>72</v>
      </c>
      <c r="B61" s="18" t="s">
        <v>20</v>
      </c>
      <c r="C61" s="58">
        <v>5921</v>
      </c>
      <c r="D61" s="30">
        <f t="shared" si="0"/>
        <v>5921</v>
      </c>
      <c r="E61" s="59"/>
      <c r="F61" s="30">
        <f t="shared" si="1"/>
        <v>0</v>
      </c>
      <c r="G61" s="60">
        <v>9564</v>
      </c>
      <c r="H61" s="30">
        <f t="shared" si="2"/>
        <v>9564</v>
      </c>
      <c r="I61" s="30">
        <f t="shared" si="3"/>
        <v>15485</v>
      </c>
      <c r="J61" s="30">
        <f t="shared" si="4"/>
        <v>15485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>
        <v>9277</v>
      </c>
      <c r="D63" s="30">
        <f t="shared" si="0"/>
        <v>9277</v>
      </c>
      <c r="E63" s="59"/>
      <c r="F63" s="30">
        <f t="shared" si="1"/>
        <v>0</v>
      </c>
      <c r="G63" s="60">
        <v>11229</v>
      </c>
      <c r="H63" s="30">
        <f t="shared" si="2"/>
        <v>11229</v>
      </c>
      <c r="I63" s="30">
        <f t="shared" si="3"/>
        <v>20506</v>
      </c>
      <c r="J63" s="30">
        <f t="shared" si="4"/>
        <v>20506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>
        <v>1551</v>
      </c>
      <c r="D66" s="30">
        <f t="shared" si="5"/>
        <v>1551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1551</v>
      </c>
      <c r="J66" s="30">
        <f t="shared" si="9"/>
        <v>1551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>
        <v>1059</v>
      </c>
      <c r="D69" s="30">
        <f t="shared" si="5"/>
        <v>1059</v>
      </c>
      <c r="E69" s="59"/>
      <c r="F69" s="30">
        <f t="shared" si="6"/>
        <v>0</v>
      </c>
      <c r="G69" s="60">
        <v>5846</v>
      </c>
      <c r="H69" s="30">
        <f t="shared" si="7"/>
        <v>5846</v>
      </c>
      <c r="I69" s="30">
        <f t="shared" si="8"/>
        <v>6905</v>
      </c>
      <c r="J69" s="30">
        <f t="shared" si="9"/>
        <v>6905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>
        <v>18480</v>
      </c>
      <c r="D71" s="30">
        <f t="shared" si="5"/>
        <v>18480</v>
      </c>
      <c r="E71" s="59"/>
      <c r="F71" s="30">
        <f t="shared" si="6"/>
        <v>0</v>
      </c>
      <c r="G71" s="60">
        <v>83445</v>
      </c>
      <c r="H71" s="30">
        <f t="shared" si="7"/>
        <v>83445</v>
      </c>
      <c r="I71" s="30">
        <f t="shared" si="8"/>
        <v>101925</v>
      </c>
      <c r="J71" s="30">
        <f t="shared" si="9"/>
        <v>101925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156499</v>
      </c>
      <c r="D72" s="32">
        <f t="shared" si="10"/>
        <v>156499</v>
      </c>
      <c r="E72" s="32">
        <f t="shared" si="10"/>
        <v>0</v>
      </c>
      <c r="F72" s="32">
        <f t="shared" si="10"/>
        <v>0</v>
      </c>
      <c r="G72" s="32">
        <f t="shared" si="10"/>
        <v>371962</v>
      </c>
      <c r="H72" s="32">
        <f t="shared" si="10"/>
        <v>371962</v>
      </c>
      <c r="I72" s="32">
        <f t="shared" si="10"/>
        <v>528461</v>
      </c>
      <c r="J72" s="32">
        <f t="shared" si="10"/>
        <v>528461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337822</v>
      </c>
      <c r="D73" s="32">
        <f t="shared" si="11"/>
        <v>337822</v>
      </c>
      <c r="E73" s="32">
        <f t="shared" si="11"/>
        <v>2012</v>
      </c>
      <c r="F73" s="32">
        <f t="shared" si="11"/>
        <v>2012</v>
      </c>
      <c r="G73" s="32">
        <f t="shared" si="11"/>
        <v>876781</v>
      </c>
      <c r="H73" s="32">
        <f t="shared" si="11"/>
        <v>876781</v>
      </c>
      <c r="I73" s="32">
        <f t="shared" si="11"/>
        <v>1216615</v>
      </c>
      <c r="J73" s="32">
        <f t="shared" si="11"/>
        <v>1216615</v>
      </c>
    </row>
    <row r="74" spans="1:10" s="3" customFormat="1" ht="15.75" customHeight="1" x14ac:dyDescent="0.2">
      <c r="A74" s="5" t="s">
        <v>87</v>
      </c>
      <c r="B74" s="13"/>
      <c r="C74" s="32">
        <f>SUM(C72:C73)</f>
        <v>494321</v>
      </c>
      <c r="D74" s="32">
        <f t="shared" ref="D74:J74" si="12">SUM(D72:D73)</f>
        <v>494321</v>
      </c>
      <c r="E74" s="36">
        <f t="shared" si="12"/>
        <v>2012</v>
      </c>
      <c r="F74" s="32">
        <f t="shared" si="12"/>
        <v>2012</v>
      </c>
      <c r="G74" s="36">
        <f t="shared" si="12"/>
        <v>1248743</v>
      </c>
      <c r="H74" s="32">
        <f t="shared" si="12"/>
        <v>1248743</v>
      </c>
      <c r="I74" s="32">
        <f t="shared" si="12"/>
        <v>1745076</v>
      </c>
      <c r="J74" s="32">
        <f t="shared" si="12"/>
        <v>1745076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J71" sqref="J7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7239</v>
      </c>
      <c r="D5" s="31">
        <f>(Jul!C5*10)+(Aug!C5*9)+(Sep!C5*8)+(Oct!C5*7)+(Nov!C5*6)+(Dec!C5*5)+(Jan!C5*4)+(Feb!C5*3)+(Mar!C5*2)+(Apr!C5*1)</f>
        <v>584725</v>
      </c>
      <c r="E5" s="8">
        <v>1788</v>
      </c>
      <c r="F5" s="31">
        <f>(Jul!E5*10)+(Aug!E5*9)+(Sep!E5*8)+(Oct!E5*7)+(Nov!E5*6)+(Dec!E5*5)+(Jan!E5*4)+(Feb!E5*3)+(Mar!E5*2)+(Apr!E5*1)</f>
        <v>23656</v>
      </c>
      <c r="G5" s="8">
        <v>6365</v>
      </c>
      <c r="H5" s="31">
        <f>Mar!H5+G5</f>
        <v>507368</v>
      </c>
      <c r="I5" s="31">
        <f t="shared" ref="I5:I63" si="0">C5+E5+G5</f>
        <v>15392</v>
      </c>
      <c r="J5" s="31">
        <f t="shared" ref="J5:J63" si="1">D5+F5+H5</f>
        <v>1115749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17058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3184</v>
      </c>
      <c r="I6" s="31">
        <f t="shared" si="0"/>
        <v>0</v>
      </c>
      <c r="J6" s="31">
        <f t="shared" si="1"/>
        <v>20242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106914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23769</v>
      </c>
      <c r="I7" s="31">
        <f t="shared" si="0"/>
        <v>0</v>
      </c>
      <c r="J7" s="31">
        <f t="shared" si="1"/>
        <v>130683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1448</v>
      </c>
      <c r="D8" s="31">
        <f>(Jul!C8*10)+(Aug!C8*9)+(Sep!C8*8)+(Oct!C8*7)+(Nov!C8*6)+(Dec!C8*5)+(Jan!C8*4)+(Feb!C8*3)+(Mar!C8*2)+(Apr!C8*1)</f>
        <v>37037</v>
      </c>
      <c r="E8" s="8"/>
      <c r="F8" s="31">
        <f>(Jul!E8*10)+(Aug!E8*9)+(Sep!E8*8)+(Oct!E8*7)+(Nov!E8*6)+(Dec!E8*5)+(Jan!E8*4)+(Feb!E8*3)+(Mar!E8*2)+(Apr!E8*1)</f>
        <v>0</v>
      </c>
      <c r="G8" s="8">
        <v>292</v>
      </c>
      <c r="H8" s="31">
        <f>Mar!H8+G8</f>
        <v>22664</v>
      </c>
      <c r="I8" s="31">
        <f t="shared" si="0"/>
        <v>1740</v>
      </c>
      <c r="J8" s="31">
        <f t="shared" si="1"/>
        <v>59701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11338</v>
      </c>
      <c r="D9" s="31">
        <f>(Jul!C9*10)+(Aug!C9*9)+(Sep!C9*8)+(Oct!C9*7)+(Nov!C9*6)+(Dec!C9*5)+(Jan!C9*4)+(Feb!C9*3)+(Mar!C9*2)+(Apr!C9*1)</f>
        <v>213353</v>
      </c>
      <c r="E9" s="8"/>
      <c r="F9" s="31">
        <f>(Jul!E9*10)+(Aug!E9*9)+(Sep!E9*8)+(Oct!E9*7)+(Nov!E9*6)+(Dec!E9*5)+(Jan!E9*4)+(Feb!E9*3)+(Mar!E9*2)+(Apr!E9*1)</f>
        <v>0</v>
      </c>
      <c r="G9" s="8">
        <v>25137</v>
      </c>
      <c r="H9" s="31">
        <f>Mar!H9+G9</f>
        <v>188155</v>
      </c>
      <c r="I9" s="31">
        <f t="shared" si="0"/>
        <v>36475</v>
      </c>
      <c r="J9" s="31">
        <f t="shared" si="1"/>
        <v>401508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1143</v>
      </c>
      <c r="D10" s="31">
        <f>(Jul!C10*10)+(Aug!C10*9)+(Sep!C10*8)+(Oct!C10*7)+(Nov!C10*6)+(Dec!C10*5)+(Jan!C10*4)+(Feb!C10*3)+(Mar!C10*2)+(Apr!C10*1)</f>
        <v>1429438</v>
      </c>
      <c r="E10" s="8"/>
      <c r="F10" s="31">
        <f>(Jul!E10*10)+(Aug!E10*9)+(Sep!E10*8)+(Oct!E10*7)+(Nov!E10*6)+(Dec!E10*5)+(Jan!E10*4)+(Feb!E10*3)+(Mar!E10*2)+(Apr!E10*1)</f>
        <v>11584</v>
      </c>
      <c r="G10" s="8">
        <v>1435</v>
      </c>
      <c r="H10" s="31">
        <f>Mar!H10+G10</f>
        <v>463932</v>
      </c>
      <c r="I10" s="31">
        <f t="shared" si="0"/>
        <v>2578</v>
      </c>
      <c r="J10" s="31">
        <f t="shared" si="1"/>
        <v>1904954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12376</v>
      </c>
      <c r="D11" s="31">
        <f>(Jul!C11*10)+(Aug!C11*9)+(Sep!C11*8)+(Oct!C11*7)+(Nov!C11*6)+(Dec!C11*5)+(Jan!C11*4)+(Feb!C11*3)+(Mar!C11*2)+(Apr!C11*1)</f>
        <v>149045</v>
      </c>
      <c r="E11" s="8"/>
      <c r="F11" s="31">
        <f>(Jul!E11*10)+(Aug!E11*9)+(Sep!E11*8)+(Oct!E11*7)+(Nov!E11*6)+(Dec!E11*5)+(Jan!E11*4)+(Feb!E11*3)+(Mar!E11*2)+(Apr!E11*1)</f>
        <v>188400</v>
      </c>
      <c r="G11" s="8">
        <v>47361</v>
      </c>
      <c r="H11" s="31">
        <f>Mar!H11+G11</f>
        <v>123217</v>
      </c>
      <c r="I11" s="31">
        <f t="shared" si="0"/>
        <v>59737</v>
      </c>
      <c r="J11" s="31">
        <f t="shared" si="1"/>
        <v>460662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20632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3404</v>
      </c>
      <c r="I12" s="31">
        <f t="shared" si="0"/>
        <v>0</v>
      </c>
      <c r="J12" s="31">
        <f t="shared" si="1"/>
        <v>24036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124512</v>
      </c>
      <c r="E13" s="8"/>
      <c r="F13" s="31">
        <f>(Jul!E13*10)+(Aug!E13*9)+(Sep!E13*8)+(Oct!E13*7)+(Nov!E13*6)+(Dec!E13*5)+(Jan!E13*4)+(Feb!E13*3)+(Mar!E13*2)+(Apr!E13*1)</f>
        <v>0</v>
      </c>
      <c r="G13" s="8"/>
      <c r="H13" s="31">
        <f>Mar!H13+G13</f>
        <v>16474</v>
      </c>
      <c r="I13" s="31">
        <f t="shared" si="0"/>
        <v>0</v>
      </c>
      <c r="J13" s="31">
        <f t="shared" si="1"/>
        <v>140986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65146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49219</v>
      </c>
      <c r="I14" s="31">
        <f t="shared" si="0"/>
        <v>0</v>
      </c>
      <c r="J14" s="31">
        <f t="shared" si="1"/>
        <v>114365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4708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0</v>
      </c>
      <c r="I15" s="31">
        <f t="shared" si="0"/>
        <v>0</v>
      </c>
      <c r="J15" s="31">
        <f t="shared" si="1"/>
        <v>4708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211423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44710</v>
      </c>
      <c r="I16" s="31">
        <f t="shared" si="0"/>
        <v>0</v>
      </c>
      <c r="J16" s="31">
        <f t="shared" si="1"/>
        <v>256133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5885</v>
      </c>
      <c r="D17" s="31">
        <f>(Jul!C17*10)+(Aug!C17*9)+(Sep!C17*8)+(Oct!C17*7)+(Nov!C17*6)+(Dec!C17*5)+(Jan!C17*4)+(Feb!C17*3)+(Mar!C17*2)+(Apr!C17*1)</f>
        <v>59047</v>
      </c>
      <c r="E17" s="8"/>
      <c r="F17" s="31">
        <f>(Jul!E17*10)+(Aug!E17*9)+(Sep!E17*8)+(Oct!E17*7)+(Nov!E17*6)+(Dec!E17*5)+(Jan!E17*4)+(Feb!E17*3)+(Mar!E17*2)+(Apr!E17*1)</f>
        <v>0</v>
      </c>
      <c r="G17" s="8">
        <v>27735</v>
      </c>
      <c r="H17" s="31">
        <f>Mar!H17+G17</f>
        <v>55550</v>
      </c>
      <c r="I17" s="31">
        <f t="shared" si="0"/>
        <v>33620</v>
      </c>
      <c r="J17" s="31">
        <f t="shared" si="1"/>
        <v>114597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731</v>
      </c>
      <c r="D18" s="31">
        <f>(Jul!C18*10)+(Aug!C18*9)+(Sep!C18*8)+(Oct!C18*7)+(Nov!C18*6)+(Dec!C18*5)+(Jan!C18*4)+(Feb!C18*3)+(Mar!C18*2)+(Apr!C18*1)</f>
        <v>12159</v>
      </c>
      <c r="E18" s="8"/>
      <c r="F18" s="31">
        <f>(Jul!E18*10)+(Aug!E18*9)+(Sep!E18*8)+(Oct!E18*7)+(Nov!E18*6)+(Dec!E18*5)+(Jan!E18*4)+(Feb!E18*3)+(Mar!E18*2)+(Apr!E18*1)</f>
        <v>0</v>
      </c>
      <c r="G18" s="8">
        <v>2139</v>
      </c>
      <c r="H18" s="31">
        <f>Mar!H18+G18</f>
        <v>4278</v>
      </c>
      <c r="I18" s="31">
        <f t="shared" si="0"/>
        <v>2870</v>
      </c>
      <c r="J18" s="31">
        <f t="shared" si="1"/>
        <v>16437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14660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4002</v>
      </c>
      <c r="I19" s="31">
        <f t="shared" si="0"/>
        <v>0</v>
      </c>
      <c r="J19" s="31">
        <f t="shared" si="1"/>
        <v>18662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6021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3556</v>
      </c>
      <c r="I20" s="31">
        <f t="shared" si="0"/>
        <v>0</v>
      </c>
      <c r="J20" s="31">
        <f t="shared" si="1"/>
        <v>9577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48715</v>
      </c>
      <c r="E21" s="8"/>
      <c r="F21" s="31">
        <f>(Jul!E21*10)+(Aug!E21*9)+(Sep!E21*8)+(Oct!E21*7)+(Nov!E21*6)+(Dec!E21*5)+(Jan!E21*4)+(Feb!E21*3)+(Mar!E21*2)+(Apr!E21*1)</f>
        <v>0</v>
      </c>
      <c r="G21" s="8"/>
      <c r="H21" s="31">
        <f>Mar!H21+G21</f>
        <v>28043</v>
      </c>
      <c r="I21" s="31">
        <f t="shared" si="0"/>
        <v>0</v>
      </c>
      <c r="J21" s="31">
        <f t="shared" si="1"/>
        <v>76758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3823</v>
      </c>
      <c r="D22" s="31">
        <f>(Jul!C22*10)+(Aug!C22*9)+(Sep!C22*8)+(Oct!C22*7)+(Nov!C22*6)+(Dec!C22*5)+(Jan!C22*4)+(Feb!C22*3)+(Mar!C22*2)+(Apr!C22*1)</f>
        <v>50236</v>
      </c>
      <c r="E22" s="8"/>
      <c r="F22" s="31">
        <f>(Jul!E22*10)+(Aug!E22*9)+(Sep!E22*8)+(Oct!E22*7)+(Nov!E22*6)+(Dec!E22*5)+(Jan!E22*4)+(Feb!E22*3)+(Mar!E22*2)+(Apr!E22*1)</f>
        <v>0</v>
      </c>
      <c r="G22" s="8"/>
      <c r="H22" s="31">
        <f>Mar!H22+G22</f>
        <v>21160</v>
      </c>
      <c r="I22" s="31">
        <f t="shared" si="0"/>
        <v>3823</v>
      </c>
      <c r="J22" s="31">
        <f t="shared" si="1"/>
        <v>71396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885030</v>
      </c>
      <c r="E23" s="8"/>
      <c r="F23" s="31">
        <f>(Jul!E23*10)+(Aug!E23*9)+(Sep!E23*8)+(Oct!E23*7)+(Nov!E23*6)+(Dec!E23*5)+(Jan!E23*4)+(Feb!E23*3)+(Mar!E23*2)+(Apr!E23*1)</f>
        <v>0</v>
      </c>
      <c r="G23" s="8">
        <v>7613</v>
      </c>
      <c r="H23" s="31">
        <f>Mar!H23+G23</f>
        <v>7613</v>
      </c>
      <c r="I23" s="31">
        <f t="shared" si="0"/>
        <v>7613</v>
      </c>
      <c r="J23" s="31">
        <f t="shared" si="1"/>
        <v>892643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58537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79346</v>
      </c>
      <c r="I24" s="31">
        <f t="shared" si="0"/>
        <v>0</v>
      </c>
      <c r="J24" s="31">
        <f t="shared" si="1"/>
        <v>137883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3069</v>
      </c>
      <c r="D25" s="31">
        <f>(Jul!C25*10)+(Aug!C25*9)+(Sep!C25*8)+(Oct!C25*7)+(Nov!C25*6)+(Dec!C25*5)+(Jan!C25*4)+(Feb!C25*3)+(Mar!C25*2)+(Apr!C25*1)</f>
        <v>45714</v>
      </c>
      <c r="E25" s="8"/>
      <c r="F25" s="31">
        <f>(Jul!E25*10)+(Aug!E25*9)+(Sep!E25*8)+(Oct!E25*7)+(Nov!E25*6)+(Dec!E25*5)+(Jan!E25*4)+(Feb!E25*3)+(Mar!E25*2)+(Apr!E25*1)</f>
        <v>0</v>
      </c>
      <c r="G25" s="8">
        <v>8219</v>
      </c>
      <c r="H25" s="31">
        <f>Mar!H25+G25</f>
        <v>22219</v>
      </c>
      <c r="I25" s="31">
        <f t="shared" si="0"/>
        <v>11288</v>
      </c>
      <c r="J25" s="31">
        <f t="shared" si="1"/>
        <v>67933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917</v>
      </c>
      <c r="D26" s="31">
        <f>(Jul!C26*10)+(Aug!C26*9)+(Sep!C26*8)+(Oct!C26*7)+(Nov!C26*6)+(Dec!C26*5)+(Jan!C26*4)+(Feb!C26*3)+(Mar!C26*2)+(Apr!C26*1)</f>
        <v>108196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30167</v>
      </c>
      <c r="I26" s="31">
        <f t="shared" si="0"/>
        <v>917</v>
      </c>
      <c r="J26" s="31">
        <f t="shared" si="1"/>
        <v>138363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4296</v>
      </c>
      <c r="D27" s="31">
        <f>(Jul!C27*10)+(Aug!C27*9)+(Sep!C27*8)+(Oct!C27*7)+(Nov!C27*6)+(Dec!C27*5)+(Jan!C27*4)+(Feb!C27*3)+(Mar!C27*2)+(Apr!C27*1)</f>
        <v>68284</v>
      </c>
      <c r="E27" s="8"/>
      <c r="F27" s="31">
        <f>(Jul!E27*10)+(Aug!E27*9)+(Sep!E27*8)+(Oct!E27*7)+(Nov!E27*6)+(Dec!E27*5)+(Jan!E27*4)+(Feb!E27*3)+(Mar!E27*2)+(Apr!E27*1)</f>
        <v>0</v>
      </c>
      <c r="G27" s="8">
        <v>27552</v>
      </c>
      <c r="H27" s="31">
        <f>Mar!H27+G27</f>
        <v>71378</v>
      </c>
      <c r="I27" s="31">
        <f t="shared" si="0"/>
        <v>31848</v>
      </c>
      <c r="J27" s="31">
        <f t="shared" si="1"/>
        <v>139662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1716</v>
      </c>
      <c r="D28" s="31">
        <f>(Jul!C28*10)+(Aug!C28*9)+(Sep!C28*8)+(Oct!C28*7)+(Nov!C28*6)+(Dec!C28*5)+(Jan!C28*4)+(Feb!C28*3)+(Mar!C28*2)+(Apr!C28*1)</f>
        <v>18168</v>
      </c>
      <c r="E28" s="8"/>
      <c r="F28" s="31">
        <f>(Jul!E28*10)+(Aug!E28*9)+(Sep!E28*8)+(Oct!E28*7)+(Nov!E28*6)+(Dec!E28*5)+(Jan!E28*4)+(Feb!E28*3)+(Mar!E28*2)+(Apr!E28*1)</f>
        <v>0</v>
      </c>
      <c r="G28" s="8">
        <v>24531</v>
      </c>
      <c r="H28" s="31">
        <f>Mar!H28+G28</f>
        <v>44349</v>
      </c>
      <c r="I28" s="31">
        <f t="shared" si="0"/>
        <v>26247</v>
      </c>
      <c r="J28" s="31">
        <f t="shared" si="1"/>
        <v>62517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1096</v>
      </c>
      <c r="D29" s="31">
        <f>(Jul!C29*10)+(Aug!C29*9)+(Sep!C29*8)+(Oct!C29*7)+(Nov!C29*6)+(Dec!C29*5)+(Jan!C29*4)+(Feb!C29*3)+(Mar!C29*2)+(Apr!C29*1)</f>
        <v>24430</v>
      </c>
      <c r="E29" s="8"/>
      <c r="F29" s="31">
        <f>(Jul!E29*10)+(Aug!E29*9)+(Sep!E29*8)+(Oct!E29*7)+(Nov!E29*6)+(Dec!E29*5)+(Jan!E29*4)+(Feb!E29*3)+(Mar!E29*2)+(Apr!E29*1)</f>
        <v>0</v>
      </c>
      <c r="G29" s="8">
        <v>8768</v>
      </c>
      <c r="H29" s="31">
        <f>Mar!H29+G29</f>
        <v>23531</v>
      </c>
      <c r="I29" s="31">
        <f t="shared" si="0"/>
        <v>9864</v>
      </c>
      <c r="J29" s="31">
        <f t="shared" si="1"/>
        <v>47961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133</v>
      </c>
      <c r="D30" s="31">
        <f>(Jul!C30*10)+(Aug!C30*9)+(Sep!C30*8)+(Oct!C30*7)+(Nov!C30*6)+(Dec!C30*5)+(Jan!C30*4)+(Feb!C30*3)+(Mar!C30*2)+(Apr!C30*1)</f>
        <v>40408</v>
      </c>
      <c r="E30" s="8"/>
      <c r="F30" s="31">
        <f>(Jul!E30*10)+(Aug!E30*9)+(Sep!E30*8)+(Oct!E30*7)+(Nov!E30*6)+(Dec!E30*5)+(Jan!E30*4)+(Feb!E30*3)+(Mar!E30*2)+(Apr!E30*1)</f>
        <v>3860</v>
      </c>
      <c r="G30" s="8">
        <v>1851</v>
      </c>
      <c r="H30" s="31">
        <f>Mar!H30+G30</f>
        <v>69756</v>
      </c>
      <c r="I30" s="31">
        <f t="shared" si="0"/>
        <v>1984</v>
      </c>
      <c r="J30" s="31">
        <f t="shared" si="1"/>
        <v>114024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5964</v>
      </c>
      <c r="D31" s="31">
        <f>(Jul!C31*10)+(Aug!C31*9)+(Sep!C31*8)+(Oct!C31*7)+(Nov!C31*6)+(Dec!C31*5)+(Jan!C31*4)+(Feb!C31*3)+(Mar!C31*2)+(Apr!C31*1)</f>
        <v>176890</v>
      </c>
      <c r="E31" s="8"/>
      <c r="F31" s="31">
        <f>(Jul!E31*10)+(Aug!E31*9)+(Sep!E31*8)+(Oct!E31*7)+(Nov!E31*6)+(Dec!E31*5)+(Jan!E31*4)+(Feb!E31*3)+(Mar!E31*2)+(Apr!E31*1)</f>
        <v>0</v>
      </c>
      <c r="G31" s="8">
        <v>44646</v>
      </c>
      <c r="H31" s="31">
        <f>Mar!H31+G31</f>
        <v>200471</v>
      </c>
      <c r="I31" s="31">
        <f t="shared" si="0"/>
        <v>50610</v>
      </c>
      <c r="J31" s="31">
        <f t="shared" si="1"/>
        <v>377361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85496</v>
      </c>
      <c r="E32" s="8"/>
      <c r="F32" s="31">
        <f>(Jul!E32*10)+(Aug!E32*9)+(Sep!E32*8)+(Oct!E32*7)+(Nov!E32*6)+(Dec!E32*5)+(Jan!E32*4)+(Feb!E32*3)+(Mar!E32*2)+(Apr!E32*1)</f>
        <v>12540</v>
      </c>
      <c r="G32" s="8"/>
      <c r="H32" s="31">
        <f>Mar!H32+G32</f>
        <v>63012</v>
      </c>
      <c r="I32" s="31">
        <f t="shared" si="0"/>
        <v>0</v>
      </c>
      <c r="J32" s="31">
        <f t="shared" si="1"/>
        <v>161048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17883</v>
      </c>
      <c r="D33" s="31">
        <f>(Jul!C33*10)+(Aug!C33*9)+(Sep!C33*8)+(Oct!C33*7)+(Nov!C33*6)+(Dec!C33*5)+(Jan!C33*4)+(Feb!C33*3)+(Mar!C33*2)+(Apr!C33*1)</f>
        <v>941345</v>
      </c>
      <c r="E33" s="8"/>
      <c r="F33" s="31">
        <f>(Jul!E33*10)+(Aug!E33*9)+(Sep!E33*8)+(Oct!E33*7)+(Nov!E33*6)+(Dec!E33*5)+(Jan!E33*4)+(Feb!E33*3)+(Mar!E33*2)+(Apr!E33*1)</f>
        <v>0</v>
      </c>
      <c r="G33" s="8">
        <v>27668</v>
      </c>
      <c r="H33" s="31">
        <f>Mar!H33+G33</f>
        <v>288958</v>
      </c>
      <c r="I33" s="31">
        <f t="shared" ref="I33:I42" si="2">C33+E33+G33</f>
        <v>45551</v>
      </c>
      <c r="J33" s="31">
        <f t="shared" si="1"/>
        <v>1230303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6872</v>
      </c>
      <c r="D34" s="31">
        <f>(Jul!C34*10)+(Aug!C34*9)+(Sep!C34*8)+(Oct!C34*7)+(Nov!C34*6)+(Dec!C34*5)+(Jan!C34*4)+(Feb!C34*3)+(Mar!C34*2)+(Apr!C34*1)</f>
        <v>134587</v>
      </c>
      <c r="E34" s="8"/>
      <c r="F34" s="31">
        <f>(Jul!E34*10)+(Aug!E34*9)+(Sep!E34*8)+(Oct!E34*7)+(Nov!E34*6)+(Dec!E34*5)+(Jan!E34*4)+(Feb!E34*3)+(Mar!E34*2)+(Apr!E34*1)</f>
        <v>0</v>
      </c>
      <c r="G34" s="8">
        <v>78029</v>
      </c>
      <c r="H34" s="31">
        <f>Mar!H34+G34</f>
        <v>143866</v>
      </c>
      <c r="I34" s="31">
        <f t="shared" si="2"/>
        <v>84901</v>
      </c>
      <c r="J34" s="31">
        <f t="shared" si="1"/>
        <v>278453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12957</v>
      </c>
      <c r="D35" s="31">
        <f>(Jul!C35*10)+(Aug!C35*9)+(Sep!C35*8)+(Oct!C35*7)+(Nov!C35*6)+(Dec!C35*5)+(Jan!C35*4)+(Feb!C35*3)+(Mar!C35*2)+(Apr!C35*1)</f>
        <v>970649</v>
      </c>
      <c r="E35" s="8"/>
      <c r="F35" s="31">
        <f>(Jul!E35*10)+(Aug!E35*9)+(Sep!E35*8)+(Oct!E35*7)+(Nov!E35*6)+(Dec!E35*5)+(Jan!E35*4)+(Feb!E35*3)+(Mar!E35*2)+(Apr!E35*1)</f>
        <v>0</v>
      </c>
      <c r="G35" s="8">
        <v>19499</v>
      </c>
      <c r="H35" s="31">
        <f>Mar!H35+G35</f>
        <v>383657</v>
      </c>
      <c r="I35" s="31">
        <f t="shared" si="2"/>
        <v>32456</v>
      </c>
      <c r="J35" s="31">
        <f t="shared" si="1"/>
        <v>1354306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16540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1654</v>
      </c>
      <c r="I36" s="31">
        <f t="shared" si="2"/>
        <v>0</v>
      </c>
      <c r="J36" s="31">
        <f t="shared" si="1"/>
        <v>18194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14595</v>
      </c>
      <c r="D37" s="31">
        <f>(Jul!C37*10)+(Aug!C37*9)+(Sep!C37*8)+(Oct!C37*7)+(Nov!C37*6)+(Dec!C37*5)+(Jan!C37*4)+(Feb!C37*3)+(Mar!C37*2)+(Apr!C37*1)</f>
        <v>113661</v>
      </c>
      <c r="E37" s="8"/>
      <c r="F37" s="31">
        <f>(Jul!E37*10)+(Aug!E37*9)+(Sep!E37*8)+(Oct!E37*7)+(Nov!E37*6)+(Dec!E37*5)+(Jan!E37*4)+(Feb!E37*3)+(Mar!E37*2)+(Apr!E37*1)</f>
        <v>0</v>
      </c>
      <c r="G37" s="8">
        <v>81172</v>
      </c>
      <c r="H37" s="31">
        <f>Mar!H37+G37</f>
        <v>143573</v>
      </c>
      <c r="I37" s="31">
        <f t="shared" si="2"/>
        <v>95767</v>
      </c>
      <c r="J37" s="31">
        <f t="shared" si="1"/>
        <v>257234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2096</v>
      </c>
      <c r="D38" s="31">
        <f>(Jul!C38*10)+(Aug!C38*9)+(Sep!C38*8)+(Oct!C38*7)+(Nov!C38*6)+(Dec!C38*5)+(Jan!C38*4)+(Feb!C38*3)+(Mar!C38*2)+(Apr!C38*1)</f>
        <v>183075</v>
      </c>
      <c r="E38" s="8"/>
      <c r="F38" s="31">
        <f>(Jul!E38*10)+(Aug!E38*9)+(Sep!E38*8)+(Oct!E38*7)+(Nov!E38*6)+(Dec!E38*5)+(Jan!E38*4)+(Feb!E38*3)+(Mar!E38*2)+(Apr!E38*1)</f>
        <v>0</v>
      </c>
      <c r="G38" s="8">
        <v>6914</v>
      </c>
      <c r="H38" s="31">
        <f>Mar!H38+G38</f>
        <v>61206</v>
      </c>
      <c r="I38" s="31">
        <f t="shared" si="2"/>
        <v>9010</v>
      </c>
      <c r="J38" s="31">
        <f t="shared" si="1"/>
        <v>244281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23657</v>
      </c>
      <c r="D39" s="31">
        <f>(Jul!C39*10)+(Aug!C39*9)+(Sep!C39*8)+(Oct!C39*7)+(Nov!C39*6)+(Dec!C39*5)+(Jan!C39*4)+(Feb!C39*3)+(Mar!C39*2)+(Apr!C39*1)</f>
        <v>1264513</v>
      </c>
      <c r="E39" s="8"/>
      <c r="F39" s="31">
        <f>(Jul!E39*10)+(Aug!E39*9)+(Sep!E39*8)+(Oct!E39*7)+(Nov!E39*6)+(Dec!E39*5)+(Jan!E39*4)+(Feb!E39*3)+(Mar!E39*2)+(Apr!E39*1)</f>
        <v>7580</v>
      </c>
      <c r="G39" s="8">
        <v>58489</v>
      </c>
      <c r="H39" s="31">
        <f>Mar!H39+G39</f>
        <v>806906</v>
      </c>
      <c r="I39" s="31">
        <f t="shared" si="2"/>
        <v>82146</v>
      </c>
      <c r="J39" s="31">
        <f t="shared" si="1"/>
        <v>2078999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6240</v>
      </c>
      <c r="D40" s="31">
        <f>(Jul!C40*10)+(Aug!C40*9)+(Sep!C40*8)+(Oct!C40*7)+(Nov!C40*6)+(Dec!C40*5)+(Jan!C40*4)+(Feb!C40*3)+(Mar!C40*2)+(Apr!C40*1)</f>
        <v>752136</v>
      </c>
      <c r="E40" s="8"/>
      <c r="F40" s="31">
        <f>(Jul!E40*10)+(Aug!E40*9)+(Sep!E40*8)+(Oct!E40*7)+(Nov!E40*6)+(Dec!E40*5)+(Jan!E40*4)+(Feb!E40*3)+(Mar!E40*2)+(Apr!E40*1)</f>
        <v>3628</v>
      </c>
      <c r="G40" s="8">
        <v>5691</v>
      </c>
      <c r="H40" s="31">
        <f>Mar!H40+G40</f>
        <v>500231</v>
      </c>
      <c r="I40" s="31">
        <f t="shared" si="2"/>
        <v>11931</v>
      </c>
      <c r="J40" s="31">
        <f t="shared" si="1"/>
        <v>1255995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6701</v>
      </c>
      <c r="D41" s="31">
        <f>(Jul!C41*10)+(Aug!C41*9)+(Sep!C41*8)+(Oct!C41*7)+(Nov!C41*6)+(Dec!C41*5)+(Jan!C41*4)+(Feb!C41*3)+(Mar!C41*2)+(Apr!C41*1)</f>
        <v>372930</v>
      </c>
      <c r="E41" s="8"/>
      <c r="F41" s="31">
        <f>(Jul!E41*10)+(Aug!E41*9)+(Sep!E41*8)+(Oct!E41*7)+(Nov!E41*6)+(Dec!E41*5)+(Jan!E41*4)+(Feb!E41*3)+(Mar!E41*2)+(Apr!E41*1)</f>
        <v>66</v>
      </c>
      <c r="G41" s="8">
        <v>7945</v>
      </c>
      <c r="H41" s="31">
        <f>Mar!H41+G41</f>
        <v>205708</v>
      </c>
      <c r="I41" s="31">
        <f t="shared" si="2"/>
        <v>14646</v>
      </c>
      <c r="J41" s="31">
        <f t="shared" si="1"/>
        <v>578704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6771</v>
      </c>
      <c r="D42" s="31">
        <f>(Jul!C42*10)+(Aug!C42*9)+(Sep!C42*8)+(Oct!C42*7)+(Nov!C42*6)+(Dec!C42*5)+(Jan!C42*4)+(Feb!C42*3)+(Mar!C42*2)+(Apr!C42*1)</f>
        <v>555057</v>
      </c>
      <c r="E42" s="8"/>
      <c r="F42" s="31">
        <f>(Jul!E42*10)+(Aug!E42*9)+(Sep!E42*8)+(Oct!E42*7)+(Nov!E42*6)+(Dec!E42*5)+(Jan!E42*4)+(Feb!E42*3)+(Mar!E42*2)+(Apr!E42*1)</f>
        <v>0</v>
      </c>
      <c r="G42" s="8">
        <v>3384</v>
      </c>
      <c r="H42" s="31">
        <f>Mar!H42+G42</f>
        <v>242671</v>
      </c>
      <c r="I42" s="31">
        <f t="shared" si="2"/>
        <v>10155</v>
      </c>
      <c r="J42" s="31">
        <f t="shared" si="1"/>
        <v>797728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9769</v>
      </c>
      <c r="D43" s="31">
        <f>(Jul!C43*10)+(Aug!C43*9)+(Sep!C43*8)+(Oct!C43*7)+(Nov!C43*6)+(Dec!C43*5)+(Jan!C43*4)+(Feb!C43*3)+(Mar!C43*2)+(Apr!C43*1)</f>
        <v>510550</v>
      </c>
      <c r="E43" s="8">
        <v>1334</v>
      </c>
      <c r="F43" s="31">
        <f>(Jul!E43*10)+(Aug!E43*9)+(Sep!E43*8)+(Oct!E43*7)+(Nov!E43*6)+(Dec!E43*5)+(Jan!E43*4)+(Feb!E43*3)+(Mar!E43*2)+(Apr!E43*1)</f>
        <v>2438</v>
      </c>
      <c r="G43" s="8">
        <v>29488</v>
      </c>
      <c r="H43" s="31">
        <f>Mar!H43+G43</f>
        <v>306489</v>
      </c>
      <c r="I43" s="31">
        <f t="shared" si="0"/>
        <v>40591</v>
      </c>
      <c r="J43" s="31">
        <f t="shared" si="1"/>
        <v>819477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15613</v>
      </c>
      <c r="D44" s="31">
        <f>(Jul!C44*10)+(Aug!C44*9)+(Sep!C44*8)+(Oct!C44*7)+(Nov!C44*6)+(Dec!C44*5)+(Jan!C44*4)+(Feb!C44*3)+(Mar!C44*2)+(Apr!C44*1)</f>
        <v>674450</v>
      </c>
      <c r="E44" s="8"/>
      <c r="F44" s="31">
        <f>(Jul!E44*10)+(Aug!E44*9)+(Sep!E44*8)+(Oct!E44*7)+(Nov!E44*6)+(Dec!E44*5)+(Jan!E44*4)+(Feb!E44*3)+(Mar!E44*2)+(Apr!E44*1)</f>
        <v>9300</v>
      </c>
      <c r="G44" s="8">
        <v>87280</v>
      </c>
      <c r="H44" s="31">
        <f>Mar!H44+G44</f>
        <v>443586</v>
      </c>
      <c r="I44" s="31">
        <f t="shared" si="0"/>
        <v>102893</v>
      </c>
      <c r="J44" s="31">
        <f t="shared" si="1"/>
        <v>1127336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1050</v>
      </c>
      <c r="D45" s="31">
        <f>(Jul!C45*10)+(Aug!C45*9)+(Sep!C45*8)+(Oct!C45*7)+(Nov!C45*6)+(Dec!C45*5)+(Jan!C45*4)+(Feb!C45*3)+(Mar!C45*2)+(Apr!C45*1)</f>
        <v>106473</v>
      </c>
      <c r="E45" s="8"/>
      <c r="F45" s="31">
        <f>(Jul!E45*10)+(Aug!E45*9)+(Sep!E45*8)+(Oct!E45*7)+(Nov!E45*6)+(Dec!E45*5)+(Jan!E45*4)+(Feb!E45*3)+(Mar!E45*2)+(Apr!E45*1)</f>
        <v>0</v>
      </c>
      <c r="G45" s="8">
        <v>1050</v>
      </c>
      <c r="H45" s="31">
        <f>Mar!H45+G45</f>
        <v>22007</v>
      </c>
      <c r="I45" s="31">
        <f t="shared" si="0"/>
        <v>2100</v>
      </c>
      <c r="J45" s="31">
        <f t="shared" si="1"/>
        <v>128480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36935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1823</v>
      </c>
      <c r="I46" s="31">
        <f t="shared" si="0"/>
        <v>0</v>
      </c>
      <c r="J46" s="31">
        <f t="shared" si="1"/>
        <v>38758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15549</v>
      </c>
      <c r="D47" s="31">
        <f>(Jul!C47*10)+(Aug!C47*9)+(Sep!C47*8)+(Oct!C47*7)+(Nov!C47*6)+(Dec!C47*5)+(Jan!C47*4)+(Feb!C47*3)+(Mar!C47*2)+(Apr!C47*1)</f>
        <v>1155911</v>
      </c>
      <c r="E47" s="8"/>
      <c r="F47" s="31">
        <f>(Jul!E47*10)+(Aug!E47*9)+(Sep!E47*8)+(Oct!E47*7)+(Nov!E47*6)+(Dec!E47*5)+(Jan!E47*4)+(Feb!E47*3)+(Mar!E47*2)+(Apr!E47*1)</f>
        <v>14777</v>
      </c>
      <c r="G47" s="8">
        <v>98419</v>
      </c>
      <c r="H47" s="31">
        <f>Mar!H47+G47</f>
        <v>802767</v>
      </c>
      <c r="I47" s="31">
        <f t="shared" si="0"/>
        <v>113968</v>
      </c>
      <c r="J47" s="31">
        <f t="shared" si="1"/>
        <v>1973455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14714</v>
      </c>
      <c r="D48" s="31">
        <f>(Jul!C48*10)+(Aug!C48*9)+(Sep!C48*8)+(Oct!C48*7)+(Nov!C48*6)+(Dec!C48*5)+(Jan!C48*4)+(Feb!C48*3)+(Mar!C48*2)+(Apr!C48*1)</f>
        <v>883741</v>
      </c>
      <c r="E48" s="8"/>
      <c r="F48" s="31">
        <f>(Jul!E48*10)+(Aug!E48*9)+(Sep!E48*8)+(Oct!E48*7)+(Nov!E48*6)+(Dec!E48*5)+(Jan!E48*4)+(Feb!E48*3)+(Mar!E48*2)+(Apr!E48*1)</f>
        <v>14160</v>
      </c>
      <c r="G48" s="8">
        <v>34537</v>
      </c>
      <c r="H48" s="31">
        <f>Mar!H48+G48</f>
        <v>381625</v>
      </c>
      <c r="I48" s="31">
        <f t="shared" si="0"/>
        <v>49251</v>
      </c>
      <c r="J48" s="31">
        <f t="shared" si="1"/>
        <v>1279526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20751</v>
      </c>
      <c r="D49" s="31">
        <f>(Jul!C49*10)+(Aug!C49*9)+(Sep!C49*8)+(Oct!C49*7)+(Nov!C49*6)+(Dec!C49*5)+(Jan!C49*4)+(Feb!C49*3)+(Mar!C49*2)+(Apr!C49*1)</f>
        <v>763646</v>
      </c>
      <c r="E49" s="8"/>
      <c r="F49" s="31">
        <f>(Jul!E49*10)+(Aug!E49*9)+(Sep!E49*8)+(Oct!E49*7)+(Nov!E49*6)+(Dec!E49*5)+(Jan!E49*4)+(Feb!E49*3)+(Mar!E49*2)+(Apr!E49*1)</f>
        <v>0</v>
      </c>
      <c r="G49" s="8">
        <v>89848</v>
      </c>
      <c r="H49" s="31">
        <f>Mar!H49+G49</f>
        <v>327186</v>
      </c>
      <c r="I49" s="31">
        <f t="shared" si="0"/>
        <v>110599</v>
      </c>
      <c r="J49" s="31">
        <f t="shared" si="1"/>
        <v>1090832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368675</v>
      </c>
      <c r="E50" s="8">
        <v>2120</v>
      </c>
      <c r="F50" s="31">
        <f>(Jul!E50*10)+(Aug!E50*9)+(Sep!E50*8)+(Oct!E50*7)+(Nov!E50*6)+(Dec!E50*5)+(Jan!E50*4)+(Feb!E50*3)+(Mar!E50*2)+(Apr!E50*1)</f>
        <v>2120</v>
      </c>
      <c r="G50" s="8">
        <v>4240</v>
      </c>
      <c r="H50" s="31">
        <f>Mar!H50+G50</f>
        <v>55386</v>
      </c>
      <c r="I50" s="31">
        <f t="shared" si="0"/>
        <v>6360</v>
      </c>
      <c r="J50" s="31">
        <f t="shared" si="1"/>
        <v>426181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13973</v>
      </c>
      <c r="D51" s="31">
        <f>(Jul!C51*10)+(Aug!C51*9)+(Sep!C51*8)+(Oct!C51*7)+(Nov!C51*6)+(Dec!C51*5)+(Jan!C51*4)+(Feb!C51*3)+(Mar!C51*2)+(Apr!C51*1)</f>
        <v>1420378</v>
      </c>
      <c r="E51" s="8">
        <v>1254</v>
      </c>
      <c r="F51" s="31">
        <f>(Jul!E51*10)+(Aug!E51*9)+(Sep!E51*8)+(Oct!E51*7)+(Nov!E51*6)+(Dec!E51*5)+(Jan!E51*4)+(Feb!E51*3)+(Mar!E51*2)+(Apr!E51*1)</f>
        <v>5062</v>
      </c>
      <c r="G51" s="8">
        <v>37796</v>
      </c>
      <c r="H51" s="31">
        <f>Mar!H51+G51</f>
        <v>802056</v>
      </c>
      <c r="I51" s="31">
        <f t="shared" si="0"/>
        <v>53023</v>
      </c>
      <c r="J51" s="31">
        <f t="shared" si="1"/>
        <v>2227496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4127</v>
      </c>
      <c r="D52" s="31">
        <f>(Jul!C52*10)+(Aug!C52*9)+(Sep!C52*8)+(Oct!C52*7)+(Nov!C52*6)+(Dec!C52*5)+(Jan!C52*4)+(Feb!C52*3)+(Mar!C52*2)+(Apr!C52*1)</f>
        <v>250802</v>
      </c>
      <c r="E52" s="8"/>
      <c r="F52" s="31">
        <f>(Jul!E52*10)+(Aug!E52*9)+(Sep!E52*8)+(Oct!E52*7)+(Nov!E52*6)+(Dec!E52*5)+(Jan!E52*4)+(Feb!E52*3)+(Mar!E52*2)+(Apr!E52*1)</f>
        <v>7600</v>
      </c>
      <c r="G52" s="8">
        <v>3969</v>
      </c>
      <c r="H52" s="31">
        <f>Mar!H52+G52</f>
        <v>95076</v>
      </c>
      <c r="I52" s="31">
        <f t="shared" si="0"/>
        <v>8096</v>
      </c>
      <c r="J52" s="31">
        <f t="shared" si="1"/>
        <v>353478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1735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2384</v>
      </c>
      <c r="I53" s="31">
        <f t="shared" si="0"/>
        <v>0</v>
      </c>
      <c r="J53" s="31">
        <f t="shared" si="1"/>
        <v>4119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6802</v>
      </c>
      <c r="D54" s="31">
        <f>(Jul!C54*10)+(Aug!C54*9)+(Sep!C54*8)+(Oct!C54*7)+(Nov!C54*6)+(Dec!C54*5)+(Jan!C54*4)+(Feb!C54*3)+(Mar!C54*2)+(Apr!C54*1)</f>
        <v>553009</v>
      </c>
      <c r="E54" s="8"/>
      <c r="F54" s="31">
        <f>(Jul!E54*10)+(Aug!E54*9)+(Sep!E54*8)+(Oct!E54*7)+(Nov!E54*6)+(Dec!E54*5)+(Jan!E54*4)+(Feb!E54*3)+(Mar!E54*2)+(Apr!E54*1)</f>
        <v>0</v>
      </c>
      <c r="G54" s="8">
        <v>40785</v>
      </c>
      <c r="H54" s="31">
        <f>Mar!H54+G54</f>
        <v>201576</v>
      </c>
      <c r="I54" s="31">
        <f t="shared" si="0"/>
        <v>47587</v>
      </c>
      <c r="J54" s="31">
        <f t="shared" si="1"/>
        <v>754585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11572</v>
      </c>
      <c r="D55" s="31">
        <f>(Jul!C55*10)+(Aug!C55*9)+(Sep!C55*8)+(Oct!C55*7)+(Nov!C55*6)+(Dec!C55*5)+(Jan!C55*4)+(Feb!C55*3)+(Mar!C55*2)+(Apr!C55*1)</f>
        <v>921883</v>
      </c>
      <c r="E55" s="8">
        <v>1788</v>
      </c>
      <c r="F55" s="31">
        <f>(Jul!E55*10)+(Aug!E55*9)+(Sep!E55*8)+(Oct!E55*7)+(Nov!E55*6)+(Dec!E55*5)+(Jan!E55*4)+(Feb!E55*3)+(Mar!E55*2)+(Apr!E55*1)</f>
        <v>18396</v>
      </c>
      <c r="G55" s="8">
        <v>7742</v>
      </c>
      <c r="H55" s="31">
        <f>Mar!H55+G55</f>
        <v>365172</v>
      </c>
      <c r="I55" s="31">
        <f t="shared" si="0"/>
        <v>21102</v>
      </c>
      <c r="J55" s="31">
        <f t="shared" si="1"/>
        <v>1305451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3172</v>
      </c>
      <c r="D56" s="31">
        <f>(Jul!C56*10)+(Aug!C56*9)+(Sep!C56*8)+(Oct!C56*7)+(Nov!C56*6)+(Dec!C56*5)+(Jan!C56*4)+(Feb!C56*3)+(Mar!C56*2)+(Apr!C56*1)</f>
        <v>75317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95816</v>
      </c>
      <c r="I56" s="31">
        <f t="shared" si="0"/>
        <v>3172</v>
      </c>
      <c r="J56" s="31">
        <f t="shared" si="1"/>
        <v>171133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2387</v>
      </c>
      <c r="D57" s="31">
        <f>(Jul!C57*10)+(Aug!C57*9)+(Sep!C57*8)+(Oct!C57*7)+(Nov!C57*6)+(Dec!C57*5)+(Jan!C57*4)+(Feb!C57*3)+(Mar!C57*2)+(Apr!C57*1)</f>
        <v>266266</v>
      </c>
      <c r="E57" s="8"/>
      <c r="F57" s="31">
        <f>(Jul!E57*10)+(Aug!E57*9)+(Sep!E57*8)+(Oct!E57*7)+(Nov!E57*6)+(Dec!E57*5)+(Jan!E57*4)+(Feb!E57*3)+(Mar!E57*2)+(Apr!E57*1)</f>
        <v>0</v>
      </c>
      <c r="G57" s="8">
        <v>2387</v>
      </c>
      <c r="H57" s="31">
        <f>Mar!H57+G57</f>
        <v>134842</v>
      </c>
      <c r="I57" s="31">
        <f t="shared" si="0"/>
        <v>4774</v>
      </c>
      <c r="J57" s="31">
        <f t="shared" si="1"/>
        <v>401108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592</v>
      </c>
      <c r="D58" s="31">
        <f>(Jul!C58*10)+(Aug!C58*9)+(Sep!C58*8)+(Oct!C58*7)+(Nov!C58*6)+(Dec!C58*5)+(Jan!C58*4)+(Feb!C58*3)+(Mar!C58*2)+(Apr!C58*1)</f>
        <v>39821</v>
      </c>
      <c r="E58" s="8"/>
      <c r="F58" s="31">
        <f>(Jul!E58*10)+(Aug!E58*9)+(Sep!E58*8)+(Oct!E58*7)+(Nov!E58*6)+(Dec!E58*5)+(Jan!E58*4)+(Feb!E58*3)+(Mar!E58*2)+(Apr!E58*1)</f>
        <v>0</v>
      </c>
      <c r="G58" s="8">
        <v>592</v>
      </c>
      <c r="H58" s="31">
        <f>Mar!H58+G58</f>
        <v>23606</v>
      </c>
      <c r="I58" s="31">
        <f t="shared" si="0"/>
        <v>1184</v>
      </c>
      <c r="J58" s="31">
        <f t="shared" si="1"/>
        <v>63427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94288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46836</v>
      </c>
      <c r="I59" s="31">
        <f t="shared" si="0"/>
        <v>0</v>
      </c>
      <c r="J59" s="31">
        <f t="shared" si="1"/>
        <v>141124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33977</v>
      </c>
      <c r="D60" s="31">
        <f>(Jul!C60*10)+(Aug!C60*9)+(Sep!C60*8)+(Oct!C60*7)+(Nov!C60*6)+(Dec!C60*5)+(Jan!C60*4)+(Feb!C60*3)+(Mar!C60*2)+(Apr!C60*1)</f>
        <v>2318341</v>
      </c>
      <c r="E60" s="8">
        <v>1072</v>
      </c>
      <c r="F60" s="31">
        <f>(Jul!E60*10)+(Aug!E60*9)+(Sep!E60*8)+(Oct!E60*7)+(Nov!E60*6)+(Dec!E60*5)+(Jan!E60*4)+(Feb!E60*3)+(Mar!E60*2)+(Apr!E60*1)</f>
        <v>62419</v>
      </c>
      <c r="G60" s="8">
        <v>72609</v>
      </c>
      <c r="H60" s="31">
        <f>Mar!H60+G60</f>
        <v>1289780</v>
      </c>
      <c r="I60" s="31">
        <f t="shared" si="0"/>
        <v>107658</v>
      </c>
      <c r="J60" s="31">
        <f t="shared" si="1"/>
        <v>3670540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175608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75694</v>
      </c>
      <c r="I61" s="31">
        <f t="shared" si="0"/>
        <v>0</v>
      </c>
      <c r="J61" s="31">
        <f t="shared" si="1"/>
        <v>251302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35685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10793</v>
      </c>
      <c r="I62" s="31">
        <f t="shared" si="0"/>
        <v>0</v>
      </c>
      <c r="J62" s="31">
        <f t="shared" si="1"/>
        <v>46478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6199</v>
      </c>
      <c r="D63" s="31">
        <f>(Jul!C63*10)+(Aug!C63*9)+(Sep!C63*8)+(Oct!C63*7)+(Nov!C63*6)+(Dec!C63*5)+(Jan!C63*4)+(Feb!C63*3)+(Mar!C63*2)+(Apr!C63*1)</f>
        <v>492977</v>
      </c>
      <c r="E63" s="8"/>
      <c r="F63" s="31">
        <f>(Jul!E63*10)+(Aug!E63*9)+(Sep!E63*8)+(Oct!E63*7)+(Nov!E63*6)+(Dec!E63*5)+(Jan!E63*4)+(Feb!E63*3)+(Mar!E63*2)+(Apr!E63*1)</f>
        <v>0</v>
      </c>
      <c r="G63" s="8">
        <v>39717</v>
      </c>
      <c r="H63" s="31">
        <f>Mar!H63+G63</f>
        <v>283491</v>
      </c>
      <c r="I63" s="31">
        <f t="shared" si="0"/>
        <v>45916</v>
      </c>
      <c r="J63" s="31">
        <f t="shared" si="1"/>
        <v>776468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8660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5169</v>
      </c>
      <c r="I64" s="31">
        <f t="shared" ref="I64:I71" si="3">C64+E64+G64</f>
        <v>0</v>
      </c>
      <c r="J64" s="31">
        <f t="shared" ref="J64:J71" si="4">D64+F64+H64</f>
        <v>13829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54036</v>
      </c>
      <c r="E65" s="8"/>
      <c r="F65" s="31">
        <f>(Jul!E65*10)+(Aug!E65*9)+(Sep!E65*8)+(Oct!E65*7)+(Nov!E65*6)+(Dec!E65*5)+(Jan!E65*4)+(Feb!E65*3)+(Mar!E65*2)+(Apr!E65*1)</f>
        <v>2727</v>
      </c>
      <c r="G65" s="8"/>
      <c r="H65" s="31">
        <f>Mar!H65+G65</f>
        <v>3939</v>
      </c>
      <c r="I65" s="31">
        <f t="shared" si="3"/>
        <v>0</v>
      </c>
      <c r="J65" s="31">
        <f t="shared" si="4"/>
        <v>60702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74589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21320</v>
      </c>
      <c r="I66" s="31">
        <f t="shared" si="3"/>
        <v>0</v>
      </c>
      <c r="J66" s="31">
        <f t="shared" si="4"/>
        <v>95909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2286</v>
      </c>
      <c r="D67" s="31">
        <f>(Jul!C67*10)+(Aug!C67*9)+(Sep!C67*8)+(Oct!C67*7)+(Nov!C67*6)+(Dec!C67*5)+(Jan!C67*4)+(Feb!C67*3)+(Mar!C67*2)+(Apr!C67*1)</f>
        <v>2286</v>
      </c>
      <c r="E67" s="8"/>
      <c r="F67" s="31">
        <f>(Jul!E67*10)+(Aug!E67*9)+(Sep!E67*8)+(Oct!E67*7)+(Nov!E67*6)+(Dec!E67*5)+(Jan!E67*4)+(Feb!E67*3)+(Mar!E67*2)+(Apr!E67*1)</f>
        <v>0</v>
      </c>
      <c r="G67" s="8">
        <v>8589</v>
      </c>
      <c r="H67" s="31">
        <f>Mar!H67+G67</f>
        <v>8589</v>
      </c>
      <c r="I67" s="31">
        <f t="shared" si="3"/>
        <v>10875</v>
      </c>
      <c r="J67" s="31">
        <f t="shared" si="4"/>
        <v>10875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20027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35171</v>
      </c>
      <c r="I68" s="31">
        <f t="shared" si="3"/>
        <v>0</v>
      </c>
      <c r="J68" s="31">
        <f t="shared" si="4"/>
        <v>55198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5804</v>
      </c>
      <c r="D69" s="31">
        <f>(Jul!C69*10)+(Aug!C69*9)+(Sep!C69*8)+(Oct!C69*7)+(Nov!C69*6)+(Dec!C69*5)+(Jan!C69*4)+(Feb!C69*3)+(Mar!C69*2)+(Apr!C69*1)</f>
        <v>128445</v>
      </c>
      <c r="E69" s="8"/>
      <c r="F69" s="31">
        <f>(Jul!E69*10)+(Aug!E69*9)+(Sep!E69*8)+(Oct!E69*7)+(Nov!E69*6)+(Dec!E69*5)+(Jan!E69*4)+(Feb!E69*3)+(Mar!E69*2)+(Apr!E69*1)</f>
        <v>0</v>
      </c>
      <c r="G69" s="8">
        <v>59099</v>
      </c>
      <c r="H69" s="31">
        <f>Mar!H69+G69</f>
        <v>180491</v>
      </c>
      <c r="I69" s="31">
        <f t="shared" si="3"/>
        <v>64903</v>
      </c>
      <c r="J69" s="31">
        <f t="shared" si="4"/>
        <v>308936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10805</v>
      </c>
      <c r="D70" s="31">
        <f>(Jul!C70*10)+(Aug!C70*9)+(Sep!C70*8)+(Oct!C70*7)+(Nov!C70*6)+(Dec!C70*5)+(Jan!C70*4)+(Feb!C70*3)+(Mar!C70*2)+(Apr!C70*1)</f>
        <v>159984</v>
      </c>
      <c r="E70" s="8"/>
      <c r="F70" s="31">
        <f>(Jul!E70*10)+(Aug!E70*9)+(Sep!E70*8)+(Oct!E70*7)+(Nov!E70*6)+(Dec!E70*5)+(Jan!E70*4)+(Feb!E70*3)+(Mar!E70*2)+(Apr!E70*1)</f>
        <v>0</v>
      </c>
      <c r="G70" s="8">
        <v>25555</v>
      </c>
      <c r="H70" s="31">
        <f>Mar!H70+G70</f>
        <v>86409</v>
      </c>
      <c r="I70" s="31">
        <f t="shared" si="3"/>
        <v>36360</v>
      </c>
      <c r="J70" s="31">
        <f t="shared" si="4"/>
        <v>246393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6970</v>
      </c>
      <c r="D71" s="31">
        <f>(Jul!C71*10)+(Aug!C71*9)+(Sep!C71*8)+(Oct!C71*7)+(Nov!C71*6)+(Dec!C71*5)+(Jan!C71*4)+(Feb!C71*3)+(Mar!C71*2)+(Apr!C71*1)</f>
        <v>783371</v>
      </c>
      <c r="E71" s="8"/>
      <c r="F71" s="31">
        <f>(Jul!E71*10)+(Aug!E71*9)+(Sep!E71*8)+(Oct!E71*7)+(Nov!E71*6)+(Dec!E71*5)+(Jan!E71*4)+(Feb!E71*3)+(Mar!E71*2)+(Apr!E71*1)</f>
        <v>0</v>
      </c>
      <c r="G71" s="8">
        <v>20283</v>
      </c>
      <c r="H71" s="31">
        <f>Mar!H71+G71</f>
        <v>455653</v>
      </c>
      <c r="I71" s="31">
        <f t="shared" si="3"/>
        <v>27253</v>
      </c>
      <c r="J71" s="31">
        <f t="shared" si="4"/>
        <v>1239024</v>
      </c>
    </row>
    <row r="72" spans="1:10" s="3" customFormat="1" ht="21.75" x14ac:dyDescent="0.2">
      <c r="A72" s="19" t="s">
        <v>123</v>
      </c>
      <c r="B72" s="2"/>
      <c r="C72" s="32">
        <f t="shared" ref="C72:J72" si="5">SUM(C5:C31)</f>
        <v>61174</v>
      </c>
      <c r="D72" s="32">
        <f t="shared" si="5"/>
        <v>4580486</v>
      </c>
      <c r="E72" s="32">
        <f t="shared" si="5"/>
        <v>1788</v>
      </c>
      <c r="F72" s="32">
        <f t="shared" si="5"/>
        <v>227500</v>
      </c>
      <c r="G72" s="32">
        <f t="shared" si="5"/>
        <v>233644</v>
      </c>
      <c r="H72" s="32">
        <f t="shared" si="5"/>
        <v>2111515</v>
      </c>
      <c r="I72" s="32">
        <f t="shared" si="5"/>
        <v>296606</v>
      </c>
      <c r="J72" s="32">
        <f t="shared" si="5"/>
        <v>6919501</v>
      </c>
    </row>
    <row r="73" spans="1:10" s="3" customFormat="1" ht="21.75" x14ac:dyDescent="0.2">
      <c r="A73" s="19" t="s">
        <v>124</v>
      </c>
      <c r="B73" s="2"/>
      <c r="C73" s="32">
        <f t="shared" ref="C73:J73" si="6">SUM(C32:C71)</f>
        <v>283884</v>
      </c>
      <c r="D73" s="32">
        <f t="shared" si="6"/>
        <v>17767878</v>
      </c>
      <c r="E73" s="32">
        <f t="shared" si="6"/>
        <v>7568</v>
      </c>
      <c r="F73" s="32">
        <f t="shared" si="6"/>
        <v>162813</v>
      </c>
      <c r="G73" s="32">
        <f t="shared" si="6"/>
        <v>952776</v>
      </c>
      <c r="H73" s="32">
        <f t="shared" si="6"/>
        <v>9406174</v>
      </c>
      <c r="I73" s="32">
        <f t="shared" si="6"/>
        <v>1244228</v>
      </c>
      <c r="J73" s="32">
        <f t="shared" si="6"/>
        <v>27336865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345058</v>
      </c>
      <c r="D74" s="32">
        <f t="shared" ref="D74:J74" si="7">SUM(D72:D73)</f>
        <v>22348364</v>
      </c>
      <c r="E74" s="32">
        <f t="shared" si="7"/>
        <v>9356</v>
      </c>
      <c r="F74" s="32">
        <f t="shared" si="7"/>
        <v>390313</v>
      </c>
      <c r="G74" s="32">
        <f t="shared" si="7"/>
        <v>1186420</v>
      </c>
      <c r="H74" s="32">
        <f t="shared" si="7"/>
        <v>11517689</v>
      </c>
      <c r="I74" s="32">
        <f t="shared" si="7"/>
        <v>1540834</v>
      </c>
      <c r="J74" s="32">
        <f t="shared" si="7"/>
        <v>34256366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74" activePane="bottomLeft" state="frozen"/>
      <selection pane="bottomLeft" activeCell="I30" sqref="I30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15675</v>
      </c>
      <c r="D5" s="31">
        <f>(Jul!C5*11)+(Aug!C5*10)+(Sep!C5*9)+(Oct!C5*8)+(Nov!C5*7)+(Dec!C5*6)+(Jan!C5*5)+(Feb!C5*4)+(Mar!C5*3)+(Apr!C5*2)+(May!C5*1)</f>
        <v>696309</v>
      </c>
      <c r="E5" s="8"/>
      <c r="F5" s="31">
        <f>(Jul!E5*11)+(Aug!E5*10)+(Sep!E5*9)+(Oct!E5*8)+(Nov!E5*7)+(Dec!E5*6)+(Jan!E5*5)+(Feb!E5*4)+(Mar!E5*3)+(Apr!E5*2)+(May!E5*1)</f>
        <v>27932</v>
      </c>
      <c r="G5" s="8">
        <v>35053</v>
      </c>
      <c r="H5" s="31">
        <f>Apr!H5+G5</f>
        <v>542421</v>
      </c>
      <c r="I5" s="31">
        <f t="shared" ref="I5:I63" si="0">C5+E5+G5</f>
        <v>50728</v>
      </c>
      <c r="J5" s="49">
        <f t="shared" ref="J5:J63" si="1">D5+F5+H5</f>
        <v>1266662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22917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3184</v>
      </c>
      <c r="I6" s="31">
        <f t="shared" si="0"/>
        <v>0</v>
      </c>
      <c r="J6" s="49">
        <f t="shared" si="1"/>
        <v>26101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124049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23769</v>
      </c>
      <c r="I7" s="31">
        <f t="shared" si="0"/>
        <v>0</v>
      </c>
      <c r="J7" s="49">
        <f t="shared" si="1"/>
        <v>147818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43210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22664</v>
      </c>
      <c r="I8" s="31">
        <f t="shared" si="0"/>
        <v>0</v>
      </c>
      <c r="J8" s="49">
        <f t="shared" si="1"/>
        <v>65874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540</v>
      </c>
      <c r="D9" s="31">
        <f>(Jul!C9*11)+(Aug!C9*10)+(Sep!C9*9)+(Oct!C9*8)+(Nov!C9*7)+(Dec!C9*6)+(Jan!C9*5)+(Feb!C9*4)+(Mar!C9*3)+(Apr!C9*2)+(May!C9*1)</f>
        <v>255459</v>
      </c>
      <c r="E9" s="8"/>
      <c r="F9" s="31">
        <f>(Jul!E9*11)+(Aug!E9*10)+(Sep!E9*9)+(Oct!E9*8)+(Nov!E9*7)+(Dec!E9*6)+(Jan!E9*5)+(Feb!E9*4)+(Mar!E9*3)+(Apr!E9*2)+(May!E9*1)</f>
        <v>0</v>
      </c>
      <c r="G9" s="8"/>
      <c r="H9" s="31">
        <f>Apr!H9+G9</f>
        <v>188155</v>
      </c>
      <c r="I9" s="31">
        <f t="shared" si="0"/>
        <v>540</v>
      </c>
      <c r="J9" s="49">
        <f t="shared" si="1"/>
        <v>443614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>
        <v>3494</v>
      </c>
      <c r="D10" s="31">
        <f>(Jul!C10*11)+(Aug!C10*10)+(Sep!C10*9)+(Oct!C10*8)+(Nov!C10*7)+(Dec!C10*6)+(Jan!C10*5)+(Feb!C10*4)+(Mar!C10*3)+(Apr!C10*2)+(May!C10*1)</f>
        <v>1608895</v>
      </c>
      <c r="E10" s="8"/>
      <c r="F10" s="31">
        <f>(Jul!E10*11)+(Aug!E10*10)+(Sep!E10*9)+(Oct!E10*8)+(Nov!E10*7)+(Dec!E10*6)+(Jan!E10*5)+(Feb!E10*4)+(Mar!E10*3)+(Apr!E10*2)+(May!E10*1)</f>
        <v>13032</v>
      </c>
      <c r="G10" s="8">
        <v>19233</v>
      </c>
      <c r="H10" s="31">
        <f>Apr!H10+G10</f>
        <v>483165</v>
      </c>
      <c r="I10" s="31">
        <f t="shared" si="0"/>
        <v>22727</v>
      </c>
      <c r="J10" s="49">
        <f t="shared" si="1"/>
        <v>2105092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>
        <v>1275</v>
      </c>
      <c r="D11" s="31">
        <f>(Jul!C11*11)+(Aug!C11*10)+(Sep!C11*9)+(Oct!C11*8)+(Nov!C11*7)+(Dec!C11*6)+(Jan!C11*5)+(Feb!C11*4)+(Mar!C11*3)+(Apr!C11*2)+(May!C11*1)</f>
        <v>183852</v>
      </c>
      <c r="E11" s="8"/>
      <c r="F11" s="31">
        <f>(Jul!E11*11)+(Aug!E11*10)+(Sep!E11*9)+(Oct!E11*8)+(Nov!E11*7)+(Dec!E11*6)+(Jan!E11*5)+(Feb!E11*4)+(Mar!E11*3)+(Apr!E11*2)+(May!E11*1)</f>
        <v>211950</v>
      </c>
      <c r="G11" s="8">
        <v>48</v>
      </c>
      <c r="H11" s="31">
        <f>Apr!H11+G11</f>
        <v>123265</v>
      </c>
      <c r="I11" s="31">
        <f t="shared" si="0"/>
        <v>1323</v>
      </c>
      <c r="J11" s="49">
        <f t="shared" si="1"/>
        <v>519067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23030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3404</v>
      </c>
      <c r="I12" s="31">
        <f t="shared" si="0"/>
        <v>0</v>
      </c>
      <c r="J12" s="49">
        <f t="shared" si="1"/>
        <v>26434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>
        <v>133</v>
      </c>
      <c r="D13" s="31">
        <f>(Jul!C13*11)+(Aug!C13*10)+(Sep!C13*9)+(Oct!C13*8)+(Nov!C13*7)+(Dec!C13*6)+(Jan!C13*5)+(Feb!C13*4)+(Mar!C13*3)+(Apr!C13*2)+(May!C13*1)</f>
        <v>139380</v>
      </c>
      <c r="E13" s="8"/>
      <c r="F13" s="31">
        <f>(Jul!E13*11)+(Aug!E13*10)+(Sep!E13*9)+(Oct!E13*8)+(Nov!E13*7)+(Dec!E13*6)+(Jan!E13*5)+(Feb!E13*4)+(Mar!E13*3)+(Apr!E13*2)+(May!E13*1)</f>
        <v>0</v>
      </c>
      <c r="G13" s="8">
        <v>260</v>
      </c>
      <c r="H13" s="31">
        <f>Apr!H13+G13</f>
        <v>16734</v>
      </c>
      <c r="I13" s="31">
        <f t="shared" si="0"/>
        <v>393</v>
      </c>
      <c r="J13" s="49">
        <f t="shared" si="1"/>
        <v>156114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>
        <v>3769</v>
      </c>
      <c r="D14" s="31">
        <f>(Jul!C14*11)+(Aug!C14*10)+(Sep!C14*9)+(Oct!C14*8)+(Nov!C14*7)+(Dec!C14*6)+(Jan!C14*5)+(Feb!C14*4)+(Mar!C14*3)+(Apr!C14*2)+(May!C14*1)</f>
        <v>77762</v>
      </c>
      <c r="E14" s="8"/>
      <c r="F14" s="31">
        <f>(Jul!E14*11)+(Aug!E14*10)+(Sep!E14*9)+(Oct!E14*8)+(Nov!E14*7)+(Dec!E14*6)+(Jan!E14*5)+(Feb!E14*4)+(Mar!E14*3)+(Apr!E14*2)+(May!E14*1)</f>
        <v>0</v>
      </c>
      <c r="G14" s="8">
        <v>5606</v>
      </c>
      <c r="H14" s="31">
        <f>Apr!H14+G14</f>
        <v>54825</v>
      </c>
      <c r="I14" s="31">
        <f t="shared" si="0"/>
        <v>9375</v>
      </c>
      <c r="J14" s="49">
        <f t="shared" si="1"/>
        <v>132587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5885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0</v>
      </c>
      <c r="I15" s="31">
        <f t="shared" si="0"/>
        <v>0</v>
      </c>
      <c r="J15" s="49">
        <f t="shared" si="1"/>
        <v>5885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>
        <v>1124</v>
      </c>
      <c r="D16" s="31">
        <f>(Jul!C16*11)+(Aug!C16*10)+(Sep!C16*9)+(Oct!C16*8)+(Nov!C16*7)+(Dec!C16*6)+(Jan!C16*5)+(Feb!C16*4)+(Mar!C16*3)+(Apr!C16*2)+(May!C16*1)</f>
        <v>240777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44710</v>
      </c>
      <c r="I16" s="31">
        <f t="shared" si="0"/>
        <v>1124</v>
      </c>
      <c r="J16" s="49">
        <f t="shared" si="1"/>
        <v>285487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>
        <v>3184</v>
      </c>
      <c r="D17" s="31">
        <f>(Jul!C17*11)+(Aug!C17*10)+(Sep!C17*9)+(Oct!C17*8)+(Nov!C17*7)+(Dec!C17*6)+(Jan!C17*5)+(Feb!C17*4)+(Mar!C17*3)+(Apr!C17*2)+(May!C17*1)</f>
        <v>74593</v>
      </c>
      <c r="E17" s="8"/>
      <c r="F17" s="31">
        <f>(Jul!E17*11)+(Aug!E17*10)+(Sep!E17*9)+(Oct!E17*8)+(Nov!E17*7)+(Dec!E17*6)+(Jan!E17*5)+(Feb!E17*4)+(Mar!E17*3)+(Apr!E17*2)+(May!E17*1)</f>
        <v>0</v>
      </c>
      <c r="G17" s="8">
        <v>20133</v>
      </c>
      <c r="H17" s="31">
        <f>Apr!H17+G17</f>
        <v>75683</v>
      </c>
      <c r="I17" s="31">
        <f t="shared" si="0"/>
        <v>23317</v>
      </c>
      <c r="J17" s="49">
        <f t="shared" si="1"/>
        <v>150276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14227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4278</v>
      </c>
      <c r="I18" s="31">
        <f t="shared" si="0"/>
        <v>0</v>
      </c>
      <c r="J18" s="49">
        <f t="shared" si="1"/>
        <v>18505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16126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4002</v>
      </c>
      <c r="I19" s="31">
        <f t="shared" si="0"/>
        <v>0</v>
      </c>
      <c r="J19" s="49">
        <f t="shared" si="1"/>
        <v>20128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8028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3556</v>
      </c>
      <c r="I20" s="31">
        <f t="shared" si="0"/>
        <v>0</v>
      </c>
      <c r="J20" s="49">
        <f t="shared" si="1"/>
        <v>11584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56367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28043</v>
      </c>
      <c r="I21" s="31">
        <f t="shared" si="0"/>
        <v>0</v>
      </c>
      <c r="J21" s="49">
        <f t="shared" si="1"/>
        <v>84410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60546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21160</v>
      </c>
      <c r="I22" s="31">
        <f t="shared" si="0"/>
        <v>0</v>
      </c>
      <c r="J22" s="49">
        <f t="shared" si="1"/>
        <v>81706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973533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7613</v>
      </c>
      <c r="I23" s="31">
        <f t="shared" si="0"/>
        <v>0</v>
      </c>
      <c r="J23" s="49">
        <f t="shared" si="1"/>
        <v>981146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66234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79346</v>
      </c>
      <c r="I24" s="31">
        <f t="shared" si="0"/>
        <v>0</v>
      </c>
      <c r="J24" s="49">
        <f t="shared" si="1"/>
        <v>145580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53980</v>
      </c>
      <c r="E25" s="8">
        <v>263</v>
      </c>
      <c r="F25" s="31">
        <f>(Jul!E25*11)+(Aug!E25*10)+(Sep!E25*9)+(Oct!E25*8)+(Nov!E25*7)+(Dec!E25*6)+(Jan!E25*5)+(Feb!E25*4)+(Mar!E25*3)+(Apr!E25*2)+(May!E25*1)</f>
        <v>263</v>
      </c>
      <c r="G25" s="8"/>
      <c r="H25" s="31">
        <f>Apr!H25+G25</f>
        <v>22219</v>
      </c>
      <c r="I25" s="31">
        <f t="shared" si="0"/>
        <v>263</v>
      </c>
      <c r="J25" s="49">
        <f t="shared" si="1"/>
        <v>76462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141767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30167</v>
      </c>
      <c r="I26" s="31">
        <f t="shared" si="0"/>
        <v>0</v>
      </c>
      <c r="J26" s="49">
        <f t="shared" si="1"/>
        <v>171934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81400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71378</v>
      </c>
      <c r="I27" s="31">
        <f t="shared" si="0"/>
        <v>0</v>
      </c>
      <c r="J27" s="49">
        <f t="shared" si="1"/>
        <v>152778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22770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44349</v>
      </c>
      <c r="I28" s="31">
        <f t="shared" si="0"/>
        <v>0</v>
      </c>
      <c r="J28" s="49">
        <f t="shared" si="1"/>
        <v>67119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28861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23531</v>
      </c>
      <c r="I29" s="31">
        <f t="shared" si="0"/>
        <v>0</v>
      </c>
      <c r="J29" s="49">
        <f t="shared" si="1"/>
        <v>52392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46456</v>
      </c>
      <c r="E30" s="8"/>
      <c r="F30" s="31">
        <f>(Jul!E30*11)+(Aug!E30*10)+(Sep!E30*9)+(Oct!E30*8)+(Nov!E30*7)+(Dec!E30*6)+(Jan!E30*5)+(Feb!E30*4)+(Mar!E30*3)+(Apr!E30*2)+(May!E30*1)</f>
        <v>4632</v>
      </c>
      <c r="G30" s="8"/>
      <c r="H30" s="31">
        <f>Apr!H30+G30</f>
        <v>69756</v>
      </c>
      <c r="I30" s="31">
        <f t="shared" si="0"/>
        <v>0</v>
      </c>
      <c r="J30" s="49">
        <f t="shared" si="1"/>
        <v>120844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>
        <v>630</v>
      </c>
      <c r="D31" s="31">
        <f>(Jul!C31*11)+(Aug!C31*10)+(Sep!C31*9)+(Oct!C31*8)+(Nov!C31*7)+(Dec!C31*6)+(Jan!C31*5)+(Feb!C31*4)+(Mar!C31*3)+(Apr!C31*2)+(May!C31*1)</f>
        <v>209220</v>
      </c>
      <c r="E31" s="8"/>
      <c r="F31" s="31">
        <f>(Jul!E31*11)+(Aug!E31*10)+(Sep!E31*9)+(Oct!E31*8)+(Nov!E31*7)+(Dec!E31*6)+(Jan!E31*5)+(Feb!E31*4)+(Mar!E31*3)+(Apr!E31*2)+(May!E31*1)</f>
        <v>0</v>
      </c>
      <c r="G31" s="8">
        <v>762</v>
      </c>
      <c r="H31" s="31">
        <f>Apr!H31+G31</f>
        <v>201233</v>
      </c>
      <c r="I31" s="31">
        <f t="shared" si="0"/>
        <v>1392</v>
      </c>
      <c r="J31" s="49">
        <f t="shared" si="1"/>
        <v>410453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>
        <v>3432</v>
      </c>
      <c r="D32" s="31">
        <f>(Jul!C32*11)+(Aug!C32*10)+(Sep!C32*9)+(Oct!C32*8)+(Nov!C32*7)+(Dec!C32*6)+(Jan!C32*5)+(Feb!C32*4)+(Mar!C32*3)+(Apr!C32*2)+(May!C32*1)</f>
        <v>103999</v>
      </c>
      <c r="E32" s="8"/>
      <c r="F32" s="31">
        <f>(Jul!E32*11)+(Aug!E32*10)+(Sep!E32*9)+(Oct!E32*8)+(Nov!E32*7)+(Dec!E32*6)+(Jan!E32*5)+(Feb!E32*4)+(Mar!E32*3)+(Apr!E32*2)+(May!E32*1)</f>
        <v>13794</v>
      </c>
      <c r="G32" s="8">
        <v>6261</v>
      </c>
      <c r="H32" s="31">
        <f>Apr!H32+G32</f>
        <v>69273</v>
      </c>
      <c r="I32" s="31">
        <f t="shared" si="0"/>
        <v>9693</v>
      </c>
      <c r="J32" s="49">
        <f t="shared" si="1"/>
        <v>187066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1096230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288958</v>
      </c>
      <c r="I33" s="31">
        <f t="shared" si="0"/>
        <v>0</v>
      </c>
      <c r="J33" s="49">
        <f t="shared" si="1"/>
        <v>1385188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165357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143866</v>
      </c>
      <c r="I34" s="31">
        <f t="shared" si="0"/>
        <v>0</v>
      </c>
      <c r="J34" s="49">
        <f t="shared" si="1"/>
        <v>309223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>
        <v>11303</v>
      </c>
      <c r="D35" s="31">
        <f>(Jul!C35*11)+(Aug!C35*10)+(Sep!C35*9)+(Oct!C35*8)+(Nov!C35*7)+(Dec!C35*6)+(Jan!C35*5)+(Feb!C35*4)+(Mar!C35*3)+(Apr!C35*2)+(May!C35*1)</f>
        <v>1152787</v>
      </c>
      <c r="E35" s="8">
        <v>1788</v>
      </c>
      <c r="F35" s="31">
        <f>(Jul!E35*11)+(Aug!E35*10)+(Sep!E35*9)+(Oct!E35*8)+(Nov!E35*7)+(Dec!E35*6)+(Jan!E35*5)+(Feb!E35*4)+(Mar!E35*3)+(Apr!E35*2)+(May!E35*1)</f>
        <v>1788</v>
      </c>
      <c r="G35" s="8">
        <v>13400</v>
      </c>
      <c r="H35" s="31">
        <f>Apr!H35+G35</f>
        <v>397057</v>
      </c>
      <c r="I35" s="31">
        <f t="shared" si="0"/>
        <v>26491</v>
      </c>
      <c r="J35" s="49">
        <f t="shared" si="1"/>
        <v>1551632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18194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1654</v>
      </c>
      <c r="I36" s="31">
        <f t="shared" si="0"/>
        <v>0</v>
      </c>
      <c r="J36" s="49">
        <f t="shared" si="1"/>
        <v>19848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145029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143573</v>
      </c>
      <c r="I37" s="31">
        <f t="shared" si="0"/>
        <v>0</v>
      </c>
      <c r="J37" s="49">
        <f t="shared" si="1"/>
        <v>288602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>
        <v>4515</v>
      </c>
      <c r="D38" s="31">
        <f>(Jul!C38*11)+(Aug!C38*10)+(Sep!C38*9)+(Oct!C38*8)+(Nov!C38*7)+(Dec!C38*6)+(Jan!C38*5)+(Feb!C38*4)+(Mar!C38*3)+(Apr!C38*2)+(May!C38*1)</f>
        <v>227453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61206</v>
      </c>
      <c r="I38" s="31">
        <f t="shared" si="0"/>
        <v>4515</v>
      </c>
      <c r="J38" s="49">
        <f t="shared" si="1"/>
        <v>288659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>
        <v>34925</v>
      </c>
      <c r="D39" s="31">
        <f>(Jul!C39*11)+(Aug!C39*10)+(Sep!C39*9)+(Oct!C39*8)+(Nov!C39*7)+(Dec!C39*6)+(Jan!C39*5)+(Feb!C39*4)+(Mar!C39*3)+(Apr!C39*2)+(May!C39*1)</f>
        <v>1536799</v>
      </c>
      <c r="E39" s="8"/>
      <c r="F39" s="31">
        <f>(Jul!E39*11)+(Aug!E39*10)+(Sep!E39*9)+(Oct!E39*8)+(Nov!E39*7)+(Dec!E39*6)+(Jan!E39*5)+(Feb!E39*4)+(Mar!E39*3)+(Apr!E39*2)+(May!E39*1)</f>
        <v>8338</v>
      </c>
      <c r="G39" s="8">
        <v>214404</v>
      </c>
      <c r="H39" s="31">
        <f>Apr!H39+G39</f>
        <v>1021310</v>
      </c>
      <c r="I39" s="31">
        <f t="shared" si="0"/>
        <v>249329</v>
      </c>
      <c r="J39" s="49">
        <f t="shared" si="1"/>
        <v>2566447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>
        <v>12615</v>
      </c>
      <c r="D40" s="31">
        <f>(Jul!C40*11)+(Aug!C40*10)+(Sep!C40*9)+(Oct!C40*8)+(Nov!C40*7)+(Dec!C40*6)+(Jan!C40*5)+(Feb!C40*4)+(Mar!C40*3)+(Apr!C40*2)+(May!C40*1)</f>
        <v>883550</v>
      </c>
      <c r="E40" s="8"/>
      <c r="F40" s="31">
        <f>(Jul!E40*11)+(Aug!E40*10)+(Sep!E40*9)+(Oct!E40*8)+(Nov!E40*7)+(Dec!E40*6)+(Jan!E40*5)+(Feb!E40*4)+(Mar!E40*3)+(Apr!E40*2)+(May!E40*1)</f>
        <v>5043</v>
      </c>
      <c r="G40" s="8">
        <v>54522</v>
      </c>
      <c r="H40" s="31">
        <f>Apr!H40+G40</f>
        <v>554753</v>
      </c>
      <c r="I40" s="31">
        <f t="shared" si="0"/>
        <v>67137</v>
      </c>
      <c r="J40" s="49">
        <f t="shared" si="1"/>
        <v>1443346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>
        <v>12279</v>
      </c>
      <c r="D41" s="31">
        <f>(Jul!C41*11)+(Aug!C41*10)+(Sep!C41*9)+(Oct!C41*8)+(Nov!C41*7)+(Dec!C41*6)+(Jan!C41*5)+(Feb!C41*4)+(Mar!C41*3)+(Apr!C41*2)+(May!C41*1)</f>
        <v>447222</v>
      </c>
      <c r="E41" s="8"/>
      <c r="F41" s="31">
        <f>(Jul!E41*11)+(Aug!E41*10)+(Sep!E41*9)+(Oct!E41*8)+(Nov!E41*7)+(Dec!E41*6)+(Jan!E41*5)+(Feb!E41*4)+(Mar!E41*3)+(Apr!E41*2)+(May!E41*1)</f>
        <v>88</v>
      </c>
      <c r="G41" s="8">
        <v>3801</v>
      </c>
      <c r="H41" s="31">
        <f>Apr!H41+G41</f>
        <v>209509</v>
      </c>
      <c r="I41" s="31">
        <f t="shared" si="0"/>
        <v>16080</v>
      </c>
      <c r="J41" s="49">
        <f t="shared" si="1"/>
        <v>656819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>
        <v>3033</v>
      </c>
      <c r="D42" s="31">
        <f>(Jul!C42*11)+(Aug!C42*10)+(Sep!C42*9)+(Oct!C42*8)+(Nov!C42*7)+(Dec!C42*6)+(Jan!C42*5)+(Feb!C42*4)+(Mar!C42*3)+(Apr!C42*2)+(May!C42*1)</f>
        <v>659643</v>
      </c>
      <c r="E42" s="8"/>
      <c r="F42" s="31">
        <f>(Jul!E42*11)+(Aug!E42*10)+(Sep!E42*9)+(Oct!E42*8)+(Nov!E42*7)+(Dec!E42*6)+(Jan!E42*5)+(Feb!E42*4)+(Mar!E42*3)+(Apr!E42*2)+(May!E42*1)</f>
        <v>0</v>
      </c>
      <c r="G42" s="8">
        <v>26140</v>
      </c>
      <c r="H42" s="31">
        <f>Apr!H42+G42</f>
        <v>268811</v>
      </c>
      <c r="I42" s="31">
        <f t="shared" si="0"/>
        <v>29173</v>
      </c>
      <c r="J42" s="49">
        <f t="shared" si="1"/>
        <v>928454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>
        <v>8320</v>
      </c>
      <c r="D43" s="31">
        <f>(Jul!C43*11)+(Aug!C43*10)+(Sep!C43*9)+(Oct!C43*8)+(Nov!C43*7)+(Dec!C43*6)+(Jan!C43*5)+(Feb!C43*4)+(Mar!C43*3)+(Apr!C43*2)+(May!C43*1)</f>
        <v>620682</v>
      </c>
      <c r="E43" s="8"/>
      <c r="F43" s="31">
        <f>(Jul!E43*11)+(Aug!E43*10)+(Sep!E43*9)+(Oct!E43*8)+(Nov!E43*7)+(Dec!E43*6)+(Jan!E43*5)+(Feb!E43*4)+(Mar!E43*3)+(Apr!E43*2)+(May!E43*1)</f>
        <v>3910</v>
      </c>
      <c r="G43" s="8">
        <v>1794</v>
      </c>
      <c r="H43" s="31">
        <f>Apr!H43+G43</f>
        <v>308283</v>
      </c>
      <c r="I43" s="31">
        <f t="shared" si="0"/>
        <v>10114</v>
      </c>
      <c r="J43" s="49">
        <f t="shared" si="1"/>
        <v>932875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>
        <v>10032</v>
      </c>
      <c r="D44" s="31">
        <f>(Jul!C44*11)+(Aug!C44*10)+(Sep!C44*9)+(Oct!C44*8)+(Nov!C44*7)+(Dec!C44*6)+(Jan!C44*5)+(Feb!C44*4)+(Mar!C44*3)+(Apr!C44*2)+(May!C44*1)</f>
        <v>816292</v>
      </c>
      <c r="E44" s="8"/>
      <c r="F44" s="31">
        <f>(Jul!E44*11)+(Aug!E44*10)+(Sep!E44*9)+(Oct!E44*8)+(Nov!E44*7)+(Dec!E44*6)+(Jan!E44*5)+(Feb!E44*4)+(Mar!E44*3)+(Apr!E44*2)+(May!E44*1)</f>
        <v>10989</v>
      </c>
      <c r="G44" s="8">
        <v>6566</v>
      </c>
      <c r="H44" s="31">
        <f>Apr!H44+G44</f>
        <v>450152</v>
      </c>
      <c r="I44" s="31">
        <f t="shared" si="0"/>
        <v>16598</v>
      </c>
      <c r="J44" s="49">
        <f t="shared" si="1"/>
        <v>1277433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>
        <v>263</v>
      </c>
      <c r="D45" s="31">
        <f>(Jul!C45*11)+(Aug!C45*10)+(Sep!C45*9)+(Oct!C45*8)+(Nov!C45*7)+(Dec!C45*6)+(Jan!C45*5)+(Feb!C45*4)+(Mar!C45*3)+(Apr!C45*2)+(May!C45*1)</f>
        <v>125781</v>
      </c>
      <c r="E45" s="8"/>
      <c r="F45" s="31">
        <f>(Jul!E45*11)+(Aug!E45*10)+(Sep!E45*9)+(Oct!E45*8)+(Nov!E45*7)+(Dec!E45*6)+(Jan!E45*5)+(Feb!E45*4)+(Mar!E45*3)+(Apr!E45*2)+(May!E45*1)</f>
        <v>0</v>
      </c>
      <c r="G45" s="8">
        <v>8739</v>
      </c>
      <c r="H45" s="31">
        <f>Apr!H45+G45</f>
        <v>30746</v>
      </c>
      <c r="I45" s="31">
        <f t="shared" si="0"/>
        <v>9002</v>
      </c>
      <c r="J45" s="49">
        <f t="shared" si="1"/>
        <v>156527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43719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1823</v>
      </c>
      <c r="I46" s="31">
        <f t="shared" si="0"/>
        <v>0</v>
      </c>
      <c r="J46" s="49">
        <f t="shared" si="1"/>
        <v>45542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>
        <v>19470</v>
      </c>
      <c r="D47" s="31">
        <f>(Jul!C47*11)+(Aug!C47*10)+(Sep!C47*9)+(Oct!C47*8)+(Nov!C47*7)+(Dec!C47*6)+(Jan!C47*5)+(Feb!C47*4)+(Mar!C47*3)+(Apr!C47*2)+(May!C47*1)</f>
        <v>1377141</v>
      </c>
      <c r="E47" s="8"/>
      <c r="F47" s="31">
        <f>(Jul!E47*11)+(Aug!E47*10)+(Sep!E47*9)+(Oct!E47*8)+(Nov!E47*7)+(Dec!E47*6)+(Jan!E47*5)+(Feb!E47*4)+(Mar!E47*3)+(Apr!E47*2)+(May!E47*1)</f>
        <v>16658</v>
      </c>
      <c r="G47" s="8">
        <v>152809</v>
      </c>
      <c r="H47" s="31">
        <f>Apr!H47+G47</f>
        <v>955576</v>
      </c>
      <c r="I47" s="31">
        <f t="shared" si="0"/>
        <v>172279</v>
      </c>
      <c r="J47" s="49">
        <f t="shared" si="1"/>
        <v>2349375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>
        <v>9945</v>
      </c>
      <c r="D48" s="31">
        <f>(Jul!C48*11)+(Aug!C48*10)+(Sep!C48*9)+(Oct!C48*8)+(Nov!C48*7)+(Dec!C48*6)+(Jan!C48*5)+(Feb!C48*4)+(Mar!C48*3)+(Apr!C48*2)+(May!C48*1)</f>
        <v>1039704</v>
      </c>
      <c r="E48" s="8"/>
      <c r="F48" s="31">
        <f>(Jul!E48*11)+(Aug!E48*10)+(Sep!E48*9)+(Oct!E48*8)+(Nov!E48*7)+(Dec!E48*6)+(Jan!E48*5)+(Feb!E48*4)+(Mar!E48*3)+(Apr!E48*2)+(May!E48*1)</f>
        <v>15930</v>
      </c>
      <c r="G48" s="8"/>
      <c r="H48" s="31">
        <f>Apr!H48+G48</f>
        <v>381625</v>
      </c>
      <c r="I48" s="31">
        <f t="shared" si="0"/>
        <v>9945</v>
      </c>
      <c r="J48" s="49">
        <f t="shared" si="1"/>
        <v>1437259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>
        <v>13669</v>
      </c>
      <c r="D49" s="31">
        <f>(Jul!C49*11)+(Aug!C49*10)+(Sep!C49*9)+(Oct!C49*8)+(Nov!C49*7)+(Dec!C49*6)+(Jan!C49*5)+(Feb!C49*4)+(Mar!C49*3)+(Apr!C49*2)+(May!C49*1)</f>
        <v>920904</v>
      </c>
      <c r="E49" s="8"/>
      <c r="F49" s="31">
        <f>(Jul!E49*11)+(Aug!E49*10)+(Sep!E49*9)+(Oct!E49*8)+(Nov!E49*7)+(Dec!E49*6)+(Jan!E49*5)+(Feb!E49*4)+(Mar!E49*3)+(Apr!E49*2)+(May!E49*1)</f>
        <v>0</v>
      </c>
      <c r="G49" s="8">
        <v>41247</v>
      </c>
      <c r="H49" s="31">
        <f>Apr!H49+G49</f>
        <v>368433</v>
      </c>
      <c r="I49" s="31">
        <f t="shared" si="0"/>
        <v>54916</v>
      </c>
      <c r="J49" s="49">
        <f t="shared" si="1"/>
        <v>1289337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>
        <v>4456</v>
      </c>
      <c r="D50" s="31">
        <f>(Jul!C50*11)+(Aug!C50*10)+(Sep!C50*9)+(Oct!C50*8)+(Nov!C50*7)+(Dec!C50*6)+(Jan!C50*5)+(Feb!C50*4)+(Mar!C50*3)+(Apr!C50*2)+(May!C50*1)</f>
        <v>434085</v>
      </c>
      <c r="E50" s="8"/>
      <c r="F50" s="31">
        <f>(Jul!E50*11)+(Aug!E50*10)+(Sep!E50*9)+(Oct!E50*8)+(Nov!E50*7)+(Dec!E50*6)+(Jan!E50*5)+(Feb!E50*4)+(Mar!E50*3)+(Apr!E50*2)+(May!E50*1)</f>
        <v>4240</v>
      </c>
      <c r="G50" s="8">
        <v>339</v>
      </c>
      <c r="H50" s="31">
        <f>Apr!H50+G50</f>
        <v>55725</v>
      </c>
      <c r="I50" s="31">
        <f t="shared" si="0"/>
        <v>4795</v>
      </c>
      <c r="J50" s="49">
        <f t="shared" si="1"/>
        <v>494050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>
        <v>22521</v>
      </c>
      <c r="D51" s="31">
        <f>(Jul!C51*11)+(Aug!C51*10)+(Sep!C51*9)+(Oct!C51*8)+(Nov!C51*7)+(Dec!C51*6)+(Jan!C51*5)+(Feb!C51*4)+(Mar!C51*3)+(Apr!C51*2)+(May!C51*1)</f>
        <v>1690641</v>
      </c>
      <c r="E51" s="8"/>
      <c r="F51" s="31">
        <f>(Jul!E51*11)+(Aug!E51*10)+(Sep!E51*9)+(Oct!E51*8)+(Nov!E51*7)+(Dec!E51*6)+(Jan!E51*5)+(Feb!E51*4)+(Mar!E51*3)+(Apr!E51*2)+(May!E51*1)</f>
        <v>6792</v>
      </c>
      <c r="G51" s="8">
        <v>78299</v>
      </c>
      <c r="H51" s="31">
        <f>Apr!H51+G51</f>
        <v>880355</v>
      </c>
      <c r="I51" s="31">
        <f t="shared" si="0"/>
        <v>100820</v>
      </c>
      <c r="J51" s="49">
        <f t="shared" si="1"/>
        <v>2577788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>
        <v>3355</v>
      </c>
      <c r="D52" s="31">
        <f>(Jul!C52*11)+(Aug!C52*10)+(Sep!C52*9)+(Oct!C52*8)+(Nov!C52*7)+(Dec!C52*6)+(Jan!C52*5)+(Feb!C52*4)+(Mar!C52*3)+(Apr!C52*2)+(May!C52*1)</f>
        <v>294638</v>
      </c>
      <c r="E52" s="8"/>
      <c r="F52" s="31">
        <f>(Jul!E52*11)+(Aug!E52*10)+(Sep!E52*9)+(Oct!E52*8)+(Nov!E52*7)+(Dec!E52*6)+(Jan!E52*5)+(Feb!E52*4)+(Mar!E52*3)+(Apr!E52*2)+(May!E52*1)</f>
        <v>9120</v>
      </c>
      <c r="G52" s="8">
        <v>2447</v>
      </c>
      <c r="H52" s="31">
        <f>Apr!H52+G52</f>
        <v>97523</v>
      </c>
      <c r="I52" s="31">
        <f t="shared" si="0"/>
        <v>5802</v>
      </c>
      <c r="J52" s="49">
        <f t="shared" si="1"/>
        <v>401281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2002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2384</v>
      </c>
      <c r="I53" s="31">
        <f t="shared" si="0"/>
        <v>0</v>
      </c>
      <c r="J53" s="49">
        <f t="shared" si="1"/>
        <v>4386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>
        <v>2906</v>
      </c>
      <c r="D54" s="31">
        <f>(Jul!C54*11)+(Aug!C54*10)+(Sep!C54*9)+(Oct!C54*8)+(Nov!C54*7)+(Dec!C54*6)+(Jan!C54*5)+(Feb!C54*4)+(Mar!C54*3)+(Apr!C54*2)+(May!C54*1)</f>
        <v>655316</v>
      </c>
      <c r="E54" s="8"/>
      <c r="F54" s="31">
        <f>(Jul!E54*11)+(Aug!E54*10)+(Sep!E54*9)+(Oct!E54*8)+(Nov!E54*7)+(Dec!E54*6)+(Jan!E54*5)+(Feb!E54*4)+(Mar!E54*3)+(Apr!E54*2)+(May!E54*1)</f>
        <v>0</v>
      </c>
      <c r="G54" s="8">
        <v>45990</v>
      </c>
      <c r="H54" s="31">
        <f>Apr!H54+G54</f>
        <v>247566</v>
      </c>
      <c r="I54" s="31">
        <f t="shared" si="0"/>
        <v>48896</v>
      </c>
      <c r="J54" s="49">
        <f t="shared" si="1"/>
        <v>902882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>
        <v>11493</v>
      </c>
      <c r="D55" s="31">
        <f>(Jul!C55*11)+(Aug!C55*10)+(Sep!C55*9)+(Oct!C55*8)+(Nov!C55*7)+(Dec!C55*6)+(Jan!C55*5)+(Feb!C55*4)+(Mar!C55*3)+(Apr!C55*2)+(May!C55*1)</f>
        <v>1099100</v>
      </c>
      <c r="E55" s="8"/>
      <c r="F55" s="31">
        <f>(Jul!E55*11)+(Aug!E55*10)+(Sep!E55*9)+(Oct!E55*8)+(Nov!E55*7)+(Dec!E55*6)+(Jan!E55*5)+(Feb!E55*4)+(Mar!E55*3)+(Apr!E55*2)+(May!E55*1)</f>
        <v>22313</v>
      </c>
      <c r="G55" s="8">
        <v>5338</v>
      </c>
      <c r="H55" s="31">
        <f>Apr!H55+G55</f>
        <v>370510</v>
      </c>
      <c r="I55" s="31">
        <f t="shared" si="0"/>
        <v>16831</v>
      </c>
      <c r="J55" s="49">
        <f t="shared" si="1"/>
        <v>1491923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>
        <v>2906</v>
      </c>
      <c r="D56" s="31">
        <f>(Jul!C56*11)+(Aug!C56*10)+(Sep!C56*9)+(Oct!C56*8)+(Nov!C56*7)+(Dec!C56*6)+(Jan!C56*5)+(Feb!C56*4)+(Mar!C56*3)+(Apr!C56*2)+(May!C56*1)</f>
        <v>89634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95816</v>
      </c>
      <c r="I56" s="31">
        <f t="shared" si="0"/>
        <v>2906</v>
      </c>
      <c r="J56" s="49">
        <f t="shared" si="1"/>
        <v>185450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>
        <v>4734</v>
      </c>
      <c r="D57" s="31">
        <f>(Jul!C57*11)+(Aug!C57*10)+(Sep!C57*9)+(Oct!C57*8)+(Nov!C57*7)+(Dec!C57*6)+(Jan!C57*5)+(Feb!C57*4)+(Mar!C57*3)+(Apr!C57*2)+(May!C57*1)</f>
        <v>312063</v>
      </c>
      <c r="E57" s="8"/>
      <c r="F57" s="31">
        <f>(Jul!E57*11)+(Aug!E57*10)+(Sep!E57*9)+(Oct!E57*8)+(Nov!E57*7)+(Dec!E57*6)+(Jan!E57*5)+(Feb!E57*4)+(Mar!E57*3)+(Apr!E57*2)+(May!E57*1)</f>
        <v>0</v>
      </c>
      <c r="G57" s="8">
        <v>80</v>
      </c>
      <c r="H57" s="31">
        <f>Apr!H57+G57</f>
        <v>134922</v>
      </c>
      <c r="I57" s="31">
        <f t="shared" si="0"/>
        <v>4814</v>
      </c>
      <c r="J57" s="49">
        <f t="shared" si="1"/>
        <v>446985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>
        <v>133</v>
      </c>
      <c r="D58" s="31">
        <f>(Jul!C58*11)+(Aug!C58*10)+(Sep!C58*9)+(Oct!C58*8)+(Nov!C58*7)+(Dec!C58*6)+(Jan!C58*5)+(Feb!C58*4)+(Mar!C58*3)+(Apr!C58*2)+(May!C58*1)</f>
        <v>48612</v>
      </c>
      <c r="E58" s="8"/>
      <c r="F58" s="31">
        <f>(Jul!E58*11)+(Aug!E58*10)+(Sep!E58*9)+(Oct!E58*8)+(Nov!E58*7)+(Dec!E58*6)+(Jan!E58*5)+(Feb!E58*4)+(Mar!E58*3)+(Apr!E58*2)+(May!E58*1)</f>
        <v>0</v>
      </c>
      <c r="G58" s="8">
        <v>133</v>
      </c>
      <c r="H58" s="31">
        <f>Apr!H58+G58</f>
        <v>23739</v>
      </c>
      <c r="I58" s="31">
        <f t="shared" si="0"/>
        <v>266</v>
      </c>
      <c r="J58" s="49">
        <f t="shared" si="1"/>
        <v>72351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>
        <v>1888</v>
      </c>
      <c r="D59" s="31">
        <f>(Jul!C59*11)+(Aug!C59*10)+(Sep!C59*9)+(Oct!C59*8)+(Nov!C59*7)+(Dec!C59*6)+(Jan!C59*5)+(Feb!C59*4)+(Mar!C59*3)+(Apr!C59*2)+(May!C59*1)</f>
        <v>112237</v>
      </c>
      <c r="E59" s="8"/>
      <c r="F59" s="31">
        <f>(Jul!E59*11)+(Aug!E59*10)+(Sep!E59*9)+(Oct!E59*8)+(Nov!E59*7)+(Dec!E59*6)+(Jan!E59*5)+(Feb!E59*4)+(Mar!E59*3)+(Apr!E59*2)+(May!E59*1)</f>
        <v>0</v>
      </c>
      <c r="G59" s="8">
        <v>2856</v>
      </c>
      <c r="H59" s="31">
        <f>Apr!H59+G59</f>
        <v>49692</v>
      </c>
      <c r="I59" s="31">
        <f t="shared" si="0"/>
        <v>4744</v>
      </c>
      <c r="J59" s="49">
        <f t="shared" si="1"/>
        <v>161929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53514</v>
      </c>
      <c r="D60" s="31">
        <f>(Jul!C60*11)+(Aug!C60*10)+(Sep!C60*9)+(Oct!C60*8)+(Nov!C60*7)+(Dec!C60*6)+(Jan!C60*5)+(Feb!C60*4)+(Mar!C60*3)+(Apr!C60*2)+(May!C60*1)</f>
        <v>2769566</v>
      </c>
      <c r="E60" s="8"/>
      <c r="F60" s="31">
        <f>(Jul!E60*11)+(Aug!E60*10)+(Sep!E60*9)+(Oct!E60*8)+(Nov!E60*7)+(Dec!E60*6)+(Jan!E60*5)+(Feb!E60*4)+(Mar!E60*3)+(Apr!E60*2)+(May!E60*1)</f>
        <v>74165</v>
      </c>
      <c r="G60" s="8">
        <v>49734</v>
      </c>
      <c r="H60" s="31">
        <f>Apr!H60+G60</f>
        <v>1339514</v>
      </c>
      <c r="I60" s="31">
        <f t="shared" si="0"/>
        <v>103248</v>
      </c>
      <c r="J60" s="49">
        <f t="shared" si="1"/>
        <v>4183245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>
        <v>4920</v>
      </c>
      <c r="D61" s="31">
        <f>(Jul!C61*11)+(Aug!C61*10)+(Sep!C61*9)+(Oct!C61*8)+(Nov!C61*7)+(Dec!C61*6)+(Jan!C61*5)+(Feb!C61*4)+(Mar!C61*3)+(Apr!C61*2)+(May!C61*1)</f>
        <v>203715</v>
      </c>
      <c r="E61" s="8"/>
      <c r="F61" s="31">
        <f>(Jul!E61*11)+(Aug!E61*10)+(Sep!E61*9)+(Oct!E61*8)+(Nov!E61*7)+(Dec!E61*6)+(Jan!E61*5)+(Feb!E61*4)+(Mar!E61*3)+(Apr!E61*2)+(May!E61*1)</f>
        <v>0</v>
      </c>
      <c r="G61" s="8">
        <v>9562</v>
      </c>
      <c r="H61" s="31">
        <f>Apr!H61+G61</f>
        <v>85256</v>
      </c>
      <c r="I61" s="31">
        <f t="shared" si="0"/>
        <v>14482</v>
      </c>
      <c r="J61" s="49">
        <f t="shared" si="1"/>
        <v>288971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>
        <v>133</v>
      </c>
      <c r="D62" s="31">
        <f>(Jul!C62*11)+(Aug!C62*10)+(Sep!C62*9)+(Oct!C62*8)+(Nov!C62*7)+(Dec!C62*6)+(Jan!C62*5)+(Feb!C62*4)+(Mar!C62*3)+(Apr!C62*2)+(May!C62*1)</f>
        <v>39783</v>
      </c>
      <c r="E62" s="8"/>
      <c r="F62" s="31">
        <f>(Jul!E62*11)+(Aug!E62*10)+(Sep!E62*9)+(Oct!E62*8)+(Nov!E62*7)+(Dec!E62*6)+(Jan!E62*5)+(Feb!E62*4)+(Mar!E62*3)+(Apr!E62*2)+(May!E62*1)</f>
        <v>0</v>
      </c>
      <c r="G62" s="8">
        <v>532</v>
      </c>
      <c r="H62" s="31">
        <f>Apr!H62+G62</f>
        <v>11325</v>
      </c>
      <c r="I62" s="31">
        <f t="shared" si="0"/>
        <v>665</v>
      </c>
      <c r="J62" s="49">
        <f t="shared" si="1"/>
        <v>51108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>
        <v>4883</v>
      </c>
      <c r="D63" s="31">
        <f>(Jul!C63*11)+(Aug!C63*10)+(Sep!C63*9)+(Oct!C63*8)+(Nov!C63*7)+(Dec!C63*6)+(Jan!C63*5)+(Feb!C63*4)+(Mar!C63*3)+(Apr!C63*2)+(May!C63*1)</f>
        <v>579289</v>
      </c>
      <c r="E63" s="8"/>
      <c r="F63" s="31">
        <f>(Jul!E63*11)+(Aug!E63*10)+(Sep!E63*9)+(Oct!E63*8)+(Nov!E63*7)+(Dec!E63*6)+(Jan!E63*5)+(Feb!E63*4)+(Mar!E63*3)+(Apr!E63*2)+(May!E63*1)</f>
        <v>0</v>
      </c>
      <c r="G63" s="8">
        <v>260</v>
      </c>
      <c r="H63" s="31">
        <f>Apr!H63+G63</f>
        <v>283751</v>
      </c>
      <c r="I63" s="31">
        <f t="shared" si="0"/>
        <v>5143</v>
      </c>
      <c r="J63" s="49">
        <f t="shared" si="1"/>
        <v>863040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>
        <v>6690</v>
      </c>
      <c r="D64" s="31">
        <f>(Jul!C64*11)+(Aug!C64*10)+(Sep!C64*9)+(Oct!C64*8)+(Nov!C64*7)+(Dec!C64*6)+(Jan!C64*5)+(Feb!C64*4)+(Mar!C64*3)+(Apr!C64*2)+(May!C64*1)</f>
        <v>19131</v>
      </c>
      <c r="E64" s="8"/>
      <c r="F64" s="31">
        <f>(Jul!E64*11)+(Aug!E64*10)+(Sep!E64*9)+(Oct!E64*8)+(Nov!E64*7)+(Dec!E64*6)+(Jan!E64*5)+(Feb!E64*4)+(Mar!E64*3)+(Apr!E64*2)+(May!E64*1)</f>
        <v>0</v>
      </c>
      <c r="G64" s="8">
        <v>4167</v>
      </c>
      <c r="H64" s="31">
        <f>Apr!H64+G64</f>
        <v>9336</v>
      </c>
      <c r="I64" s="31">
        <f t="shared" ref="I64:I71" si="2">C64+E64+G64</f>
        <v>10857</v>
      </c>
      <c r="J64" s="49">
        <f t="shared" ref="J64:J71" si="3">D64+F64+H64</f>
        <v>28467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60040</v>
      </c>
      <c r="E65" s="8"/>
      <c r="F65" s="31">
        <f>(Jul!E65*11)+(Aug!E65*10)+(Sep!E65*9)+(Oct!E65*8)+(Nov!E65*7)+(Dec!E65*6)+(Jan!E65*5)+(Feb!E65*4)+(Mar!E65*3)+(Apr!E65*2)+(May!E65*1)</f>
        <v>3030</v>
      </c>
      <c r="G65" s="8"/>
      <c r="H65" s="31">
        <f>Apr!H65+G65</f>
        <v>3939</v>
      </c>
      <c r="I65" s="31">
        <f t="shared" si="2"/>
        <v>0</v>
      </c>
      <c r="J65" s="49">
        <f t="shared" si="3"/>
        <v>67009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>
        <v>2864</v>
      </c>
      <c r="D66" s="31">
        <f>(Jul!C66*11)+(Aug!C66*10)+(Sep!C66*9)+(Oct!C66*8)+(Nov!C66*7)+(Dec!C66*6)+(Jan!C66*5)+(Feb!C66*4)+(Mar!C66*3)+(Apr!C66*2)+(May!C66*1)</f>
        <v>90892</v>
      </c>
      <c r="E66" s="8"/>
      <c r="F66" s="31">
        <f>(Jul!E66*11)+(Aug!E66*10)+(Sep!E66*9)+(Oct!E66*8)+(Nov!E66*7)+(Dec!E66*6)+(Jan!E66*5)+(Feb!E66*4)+(Mar!E66*3)+(Apr!E66*2)+(May!E66*1)</f>
        <v>0</v>
      </c>
      <c r="G66" s="8">
        <v>4592</v>
      </c>
      <c r="H66" s="31">
        <f>Apr!H66+G66</f>
        <v>25912</v>
      </c>
      <c r="I66" s="31">
        <f t="shared" si="2"/>
        <v>7456</v>
      </c>
      <c r="J66" s="49">
        <f t="shared" si="3"/>
        <v>116804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4572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8589</v>
      </c>
      <c r="I67" s="31">
        <f t="shared" si="2"/>
        <v>0</v>
      </c>
      <c r="J67" s="49">
        <f t="shared" si="3"/>
        <v>13161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>
        <v>4794</v>
      </c>
      <c r="D68" s="31">
        <f>(Jul!C68*11)+(Aug!C68*10)+(Sep!C68*9)+(Oct!C68*8)+(Nov!C68*7)+(Dec!C68*6)+(Jan!C68*5)+(Feb!C68*4)+(Mar!C68*3)+(Apr!C68*2)+(May!C68*1)</f>
        <v>27763</v>
      </c>
      <c r="E68" s="8"/>
      <c r="F68" s="31">
        <f>(Jul!E68*11)+(Aug!E68*10)+(Sep!E68*9)+(Oct!E68*8)+(Nov!E68*7)+(Dec!E68*6)+(Jan!E68*5)+(Feb!E68*4)+(Mar!E68*3)+(Apr!E68*2)+(May!E68*1)</f>
        <v>0</v>
      </c>
      <c r="G68" s="8">
        <v>14042</v>
      </c>
      <c r="H68" s="31">
        <f>Apr!H68+G68</f>
        <v>49213</v>
      </c>
      <c r="I68" s="31">
        <f t="shared" si="2"/>
        <v>18836</v>
      </c>
      <c r="J68" s="49">
        <f t="shared" si="3"/>
        <v>76976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>
        <v>5743</v>
      </c>
      <c r="D69" s="31">
        <f>(Jul!C69*11)+(Aug!C69*10)+(Sep!C69*9)+(Oct!C69*8)+(Nov!C69*7)+(Dec!C69*6)+(Jan!C69*5)+(Feb!C69*4)+(Mar!C69*3)+(Apr!C69*2)+(May!C69*1)</f>
        <v>164008</v>
      </c>
      <c r="E69" s="8"/>
      <c r="F69" s="31">
        <f>(Jul!E69*11)+(Aug!E69*10)+(Sep!E69*9)+(Oct!E69*8)+(Nov!E69*7)+(Dec!E69*6)+(Jan!E69*5)+(Feb!E69*4)+(Mar!E69*3)+(Apr!E69*2)+(May!E69*1)</f>
        <v>0</v>
      </c>
      <c r="G69" s="8">
        <v>19832</v>
      </c>
      <c r="H69" s="31">
        <f>Apr!H69+G69</f>
        <v>200323</v>
      </c>
      <c r="I69" s="31">
        <f t="shared" si="2"/>
        <v>25575</v>
      </c>
      <c r="J69" s="49">
        <f t="shared" si="3"/>
        <v>364331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>
        <v>5110</v>
      </c>
      <c r="D70" s="31">
        <f>(Jul!C70*11)+(Aug!C70*10)+(Sep!C70*9)+(Oct!C70*8)+(Nov!C70*7)+(Dec!C70*6)+(Jan!C70*5)+(Feb!C70*4)+(Mar!C70*3)+(Apr!C70*2)+(May!C70*1)</f>
        <v>205557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86409</v>
      </c>
      <c r="I70" s="31">
        <f t="shared" si="2"/>
        <v>5110</v>
      </c>
      <c r="J70" s="49">
        <f t="shared" si="3"/>
        <v>291966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>
        <v>10456</v>
      </c>
      <c r="D71" s="31">
        <f>(Jul!C71*11)+(Aug!C71*10)+(Sep!C71*9)+(Oct!C71*8)+(Nov!C71*7)+(Dec!C71*6)+(Jan!C71*5)+(Feb!C71*4)+(Mar!C71*3)+(Apr!C71*2)+(May!C71*1)</f>
        <v>928962</v>
      </c>
      <c r="E71" s="8"/>
      <c r="F71" s="31">
        <f>(Jul!E71*11)+(Aug!E71*10)+(Sep!E71*9)+(Oct!E71*8)+(Nov!E71*7)+(Dec!E71*6)+(Jan!E71*5)+(Feb!E71*4)+(Mar!E71*3)+(Apr!E71*2)+(May!E71*1)</f>
        <v>0</v>
      </c>
      <c r="G71" s="8">
        <v>28796</v>
      </c>
      <c r="H71" s="31">
        <f>Apr!H71+G71</f>
        <v>484449</v>
      </c>
      <c r="I71" s="31">
        <f t="shared" si="2"/>
        <v>39252</v>
      </c>
      <c r="J71" s="49">
        <f t="shared" si="3"/>
        <v>1413411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29824</v>
      </c>
      <c r="D72" s="32">
        <f t="shared" si="4"/>
        <v>5275633</v>
      </c>
      <c r="E72" s="32">
        <f t="shared" si="4"/>
        <v>263</v>
      </c>
      <c r="F72" s="32">
        <f t="shared" si="4"/>
        <v>257809</v>
      </c>
      <c r="G72" s="32">
        <f t="shared" si="4"/>
        <v>81095</v>
      </c>
      <c r="H72" s="32">
        <f t="shared" si="4"/>
        <v>2192610</v>
      </c>
      <c r="I72" s="32">
        <f t="shared" si="4"/>
        <v>111182</v>
      </c>
      <c r="J72" s="32">
        <f t="shared" si="4"/>
        <v>7726052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297300</v>
      </c>
      <c r="D73" s="32">
        <f t="shared" si="5"/>
        <v>21212092</v>
      </c>
      <c r="E73" s="32">
        <f t="shared" si="5"/>
        <v>1788</v>
      </c>
      <c r="F73" s="32">
        <f t="shared" si="5"/>
        <v>196198</v>
      </c>
      <c r="G73" s="32">
        <f t="shared" si="5"/>
        <v>796682</v>
      </c>
      <c r="H73" s="32">
        <f t="shared" si="5"/>
        <v>10202856</v>
      </c>
      <c r="I73" s="32">
        <f t="shared" si="5"/>
        <v>1095770</v>
      </c>
      <c r="J73" s="32">
        <f t="shared" si="5"/>
        <v>31611146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327124</v>
      </c>
      <c r="D74" s="32">
        <f t="shared" ref="D74:J74" si="6">SUM(D72:D73)</f>
        <v>26487725</v>
      </c>
      <c r="E74" s="32">
        <f t="shared" si="6"/>
        <v>2051</v>
      </c>
      <c r="F74" s="32">
        <f t="shared" si="6"/>
        <v>454007</v>
      </c>
      <c r="G74" s="32">
        <f t="shared" si="6"/>
        <v>877777</v>
      </c>
      <c r="H74" s="32">
        <f t="shared" si="6"/>
        <v>12395466</v>
      </c>
      <c r="I74" s="32">
        <f t="shared" si="6"/>
        <v>1206952</v>
      </c>
      <c r="J74" s="32">
        <f t="shared" si="6"/>
        <v>39337198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3" activePane="bottomLeft" state="frozen"/>
      <selection pane="bottomLeft" activeCell="G72" sqref="G72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>
        <v>27069</v>
      </c>
      <c r="D5" s="49">
        <f>(Jul!C5*12)+(Aug!C5*11)+(Sep!C5*10)+(Oct!C5*9)+(Nov!C5*8)+(Dec!C5*7)+(Jan!C5*6)+(Feb!C5*5)+(Mar!C5*4)+(Apr!C5*3)+(May!C5*2)+(Jun!C5*1)</f>
        <v>834962</v>
      </c>
      <c r="E5" s="8">
        <v>2397</v>
      </c>
      <c r="F5" s="49">
        <f>(Jul!E5*12)+(Aug!E5*11)+(Sep!E5*10)+(Oct!E5*9)+(Nov!E5*8)+(Dec!E5*7)+(Jan!E5*6)+(Feb!E5*5)+(Mar!E5*4)+(Apr!E5*3)+(May!E5*2)+(Jun!E5*1)</f>
        <v>34605</v>
      </c>
      <c r="G5" s="8">
        <v>61931</v>
      </c>
      <c r="H5" s="31">
        <f>May!H5+G5</f>
        <v>604352</v>
      </c>
      <c r="I5" s="31">
        <f t="shared" ref="I5:I63" si="0">C5+E5+G5</f>
        <v>91397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1473919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>
        <v>1335</v>
      </c>
      <c r="D6" s="49">
        <f>(Jul!C6*12)+(Aug!C6*11)+(Sep!C6*10)+(Oct!C6*9)+(Nov!C6*8)+(Dec!C6*7)+(Jan!C6*6)+(Feb!C6*5)+(Mar!C6*4)+(Apr!C6*3)+(May!C6*2)+(Jun!C6*1)</f>
        <v>30111</v>
      </c>
      <c r="E6" s="8"/>
      <c r="F6" s="49">
        <f>(Jul!E6*12)+(Aug!E6*11)+(Sep!E6*10)+(Oct!E6*9)+(Nov!E6*8)+(Dec!E6*7)+(Jan!E6*6)+(Feb!E6*5)+(Mar!E6*4)+(Apr!E6*3)+(May!E6*2)+(Jun!E6*1)</f>
        <v>0</v>
      </c>
      <c r="G6" s="8">
        <v>452</v>
      </c>
      <c r="H6" s="31">
        <f>May!H6+G6</f>
        <v>3636</v>
      </c>
      <c r="I6" s="31">
        <f t="shared" si="0"/>
        <v>1787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33747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>
        <v>4247</v>
      </c>
      <c r="D7" s="49">
        <f>(Jul!C7*12)+(Aug!C7*11)+(Sep!C7*10)+(Oct!C7*9)+(Nov!C7*8)+(Dec!C7*7)+(Jan!C7*6)+(Feb!C7*5)+(Mar!C7*4)+(Apr!C7*3)+(May!C7*2)+(Jun!C7*1)</f>
        <v>145431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23769</v>
      </c>
      <c r="I7" s="31">
        <f t="shared" si="0"/>
        <v>4247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169200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>
        <v>4931</v>
      </c>
      <c r="D8" s="49">
        <f>(Jul!C8*12)+(Aug!C8*11)+(Sep!C8*10)+(Oct!C8*9)+(Nov!C8*8)+(Dec!C8*7)+(Jan!C8*6)+(Feb!C8*5)+(Mar!C8*4)+(Apr!C8*3)+(May!C8*2)+(Jun!C8*1)</f>
        <v>54314</v>
      </c>
      <c r="E8" s="8">
        <v>145</v>
      </c>
      <c r="F8" s="49">
        <f>(Jul!E8*12)+(Aug!E8*11)+(Sep!E8*10)+(Oct!E8*9)+(Nov!E8*8)+(Dec!E8*7)+(Jan!E8*6)+(Feb!E8*5)+(Mar!E8*4)+(Apr!E8*3)+(May!E8*2)+(Jun!E8*1)</f>
        <v>145</v>
      </c>
      <c r="G8" s="8"/>
      <c r="H8" s="31">
        <f>May!H8+G8</f>
        <v>22664</v>
      </c>
      <c r="I8" s="31">
        <f t="shared" si="0"/>
        <v>5076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77123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8661</v>
      </c>
      <c r="D9" s="49">
        <f>(Jul!C9*12)+(Aug!C9*11)+(Sep!C9*10)+(Oct!C9*9)+(Nov!C9*8)+(Dec!C9*7)+(Jan!C9*6)+(Feb!C9*5)+(Mar!C9*4)+(Apr!C9*3)+(May!C9*2)+(Jun!C9*1)</f>
        <v>306226</v>
      </c>
      <c r="E9" s="8">
        <v>9574</v>
      </c>
      <c r="F9" s="49">
        <f>(Jul!E9*12)+(Aug!E9*11)+(Sep!E9*10)+(Oct!E9*9)+(Nov!E9*8)+(Dec!E9*7)+(Jan!E9*6)+(Feb!E9*5)+(Mar!E9*4)+(Apr!E9*3)+(May!E9*2)+(Jun!E9*1)</f>
        <v>9574</v>
      </c>
      <c r="G9" s="8"/>
      <c r="H9" s="31">
        <f>May!H9+G9</f>
        <v>188155</v>
      </c>
      <c r="I9" s="31">
        <f t="shared" si="0"/>
        <v>18235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503955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>
        <v>8976</v>
      </c>
      <c r="D10" s="49">
        <f>(Jul!C10*12)+(Aug!C10*11)+(Sep!C10*10)+(Oct!C10*9)+(Nov!C10*8)+(Dec!C10*7)+(Jan!C10*6)+(Feb!C10*5)+(Mar!C10*4)+(Apr!C10*3)+(May!C10*2)+(Jun!C10*1)</f>
        <v>1797328</v>
      </c>
      <c r="E10" s="8">
        <v>881</v>
      </c>
      <c r="F10" s="49">
        <f>(Jul!E10*12)+(Aug!E10*11)+(Sep!E10*10)+(Oct!E10*9)+(Nov!E10*8)+(Dec!E10*7)+(Jan!E10*6)+(Feb!E10*5)+(Mar!E10*4)+(Apr!E10*3)+(May!E10*2)+(Jun!E10*1)</f>
        <v>15361</v>
      </c>
      <c r="G10" s="8">
        <v>12182</v>
      </c>
      <c r="H10" s="31">
        <f>May!H10+G10</f>
        <v>495347</v>
      </c>
      <c r="I10" s="31">
        <f t="shared" si="0"/>
        <v>22039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2308036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218659</v>
      </c>
      <c r="E11" s="8"/>
      <c r="F11" s="49">
        <f>(Jul!E11*12)+(Aug!E11*11)+(Sep!E11*10)+(Oct!E11*9)+(Nov!E11*8)+(Dec!E11*7)+(Jan!E11*6)+(Feb!E11*5)+(Mar!E11*4)+(Apr!E11*3)+(May!E11*2)+(Jun!E11*1)</f>
        <v>235500</v>
      </c>
      <c r="G11" s="8"/>
      <c r="H11" s="31">
        <f>May!H11+G11</f>
        <v>123265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577424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>
        <v>711</v>
      </c>
      <c r="D12" s="49">
        <f>(Jul!C12*12)+(Aug!C12*11)+(Sep!C12*10)+(Oct!C12*9)+(Nov!C12*8)+(Dec!C12*7)+(Jan!C12*6)+(Feb!C12*5)+(Mar!C12*4)+(Apr!C12*3)+(May!C12*2)+(Jun!C12*1)</f>
        <v>26139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3404</v>
      </c>
      <c r="I12" s="31">
        <f t="shared" si="0"/>
        <v>711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29543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>
        <v>2067</v>
      </c>
      <c r="D13" s="49">
        <f>(Jul!C13*12)+(Aug!C13*11)+(Sep!C13*10)+(Oct!C13*9)+(Nov!C13*8)+(Dec!C13*7)+(Jan!C13*6)+(Feb!C13*5)+(Mar!C13*4)+(Apr!C13*3)+(May!C13*2)+(Jun!C13*1)</f>
        <v>156315</v>
      </c>
      <c r="E13" s="8"/>
      <c r="F13" s="49">
        <f>(Jul!E13*12)+(Aug!E13*11)+(Sep!E13*10)+(Oct!E13*9)+(Nov!E13*8)+(Dec!E13*7)+(Jan!E13*6)+(Feb!E13*5)+(Mar!E13*4)+(Apr!E13*3)+(May!E13*2)+(Jun!E13*1)</f>
        <v>0</v>
      </c>
      <c r="G13" s="8"/>
      <c r="H13" s="31">
        <f>May!H13+G13</f>
        <v>16734</v>
      </c>
      <c r="I13" s="31">
        <f t="shared" si="0"/>
        <v>2067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173049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90378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54825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145203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7062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0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7062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>
        <v>911</v>
      </c>
      <c r="D16" s="49">
        <f>(Jul!C16*12)+(Aug!C16*11)+(Sep!C16*10)+(Oct!C16*9)+(Nov!C16*8)+(Dec!C16*7)+(Jan!C16*6)+(Feb!C16*5)+(Mar!C16*4)+(Apr!C16*3)+(May!C16*2)+(Jun!C16*1)</f>
        <v>271042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44710</v>
      </c>
      <c r="I16" s="31">
        <f t="shared" si="0"/>
        <v>911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315752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>
        <v>3336</v>
      </c>
      <c r="D17" s="49">
        <f>(Jul!C17*12)+(Aug!C17*11)+(Sep!C17*10)+(Oct!C17*9)+(Nov!C17*8)+(Dec!C17*7)+(Jan!C17*6)+(Feb!C17*5)+(Mar!C17*4)+(Apr!C17*3)+(May!C17*2)+(Jun!C17*1)</f>
        <v>93475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75683</v>
      </c>
      <c r="I17" s="31">
        <f t="shared" si="0"/>
        <v>3336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169158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16295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4278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20573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17592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4002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21594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>
        <v>3069</v>
      </c>
      <c r="D20" s="49">
        <f>(Jul!C20*12)+(Aug!C20*11)+(Sep!C20*10)+(Oct!C20*9)+(Nov!C20*8)+(Dec!C20*7)+(Jan!C20*6)+(Feb!C20*5)+(Mar!C20*4)+(Apr!C20*3)+(May!C20*2)+(Jun!C20*1)</f>
        <v>13104</v>
      </c>
      <c r="E20" s="8"/>
      <c r="F20" s="49">
        <f>(Jul!E20*12)+(Aug!E20*11)+(Sep!E20*10)+(Oct!E20*9)+(Nov!E20*8)+(Dec!E20*7)+(Jan!E20*6)+(Feb!E20*5)+(Mar!E20*4)+(Apr!E20*3)+(May!E20*2)+(Jun!E20*1)</f>
        <v>0</v>
      </c>
      <c r="G20" s="8">
        <v>2434</v>
      </c>
      <c r="H20" s="31">
        <f>May!H20+G20</f>
        <v>5990</v>
      </c>
      <c r="I20" s="31">
        <f t="shared" si="0"/>
        <v>5503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19094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>
        <v>1743</v>
      </c>
      <c r="D21" s="49">
        <f>(Jul!C21*12)+(Aug!C21*11)+(Sep!C21*10)+(Oct!C21*9)+(Nov!C21*8)+(Dec!C21*7)+(Jan!C21*6)+(Feb!C21*5)+(Mar!C21*4)+(Apr!C21*3)+(May!C21*2)+(Jun!C21*1)</f>
        <v>65762</v>
      </c>
      <c r="E21" s="8"/>
      <c r="F21" s="49">
        <f>(Jul!E21*12)+(Aug!E21*11)+(Sep!E21*10)+(Oct!E21*9)+(Nov!E21*8)+(Dec!E21*7)+(Jan!E21*6)+(Feb!E21*5)+(Mar!E21*4)+(Apr!E21*3)+(May!E21*2)+(Jun!E21*1)</f>
        <v>0</v>
      </c>
      <c r="G21" s="8">
        <v>873</v>
      </c>
      <c r="H21" s="31">
        <f>May!H21+G21</f>
        <v>28916</v>
      </c>
      <c r="I21" s="31">
        <f t="shared" si="0"/>
        <v>2616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94678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70856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21160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92016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>
        <v>2907</v>
      </c>
      <c r="D23" s="49">
        <f>(Jul!C23*12)+(Aug!C23*11)+(Sep!C23*10)+(Oct!C23*9)+(Nov!C23*8)+(Dec!C23*7)+(Jan!C23*6)+(Feb!C23*5)+(Mar!C23*4)+(Apr!C23*3)+(May!C23*2)+(Jun!C23*1)</f>
        <v>1064943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7613</v>
      </c>
      <c r="I23" s="31">
        <f t="shared" si="0"/>
        <v>2907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1072556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>
        <v>3268</v>
      </c>
      <c r="D24" s="49">
        <f>(Jul!C24*12)+(Aug!C24*11)+(Sep!C24*10)+(Oct!C24*9)+(Nov!C24*8)+(Dec!C24*7)+(Jan!C24*6)+(Feb!C24*5)+(Mar!C24*4)+(Apr!C24*3)+(May!C24*2)+(Jun!C24*1)</f>
        <v>77199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79346</v>
      </c>
      <c r="I24" s="31">
        <f t="shared" si="0"/>
        <v>3268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156545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62246</v>
      </c>
      <c r="E25" s="8"/>
      <c r="F25" s="49">
        <f>(Jul!E25*12)+(Aug!E25*11)+(Sep!E25*10)+(Oct!E25*9)+(Nov!E25*8)+(Dec!E25*7)+(Jan!E25*6)+(Feb!E25*5)+(Mar!E25*4)+(Apr!E25*3)+(May!E25*2)+(Jun!E25*1)</f>
        <v>526</v>
      </c>
      <c r="G25" s="8"/>
      <c r="H25" s="31">
        <f>May!H25+G25</f>
        <v>22219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84991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>
        <v>2669</v>
      </c>
      <c r="D26" s="49">
        <f>(Jul!C26*12)+(Aug!C26*11)+(Sep!C26*10)+(Oct!C26*9)+(Nov!C26*8)+(Dec!C26*7)+(Jan!C26*6)+(Feb!C26*5)+(Mar!C26*4)+(Apr!C26*3)+(May!C26*2)+(Jun!C26*1)</f>
        <v>178007</v>
      </c>
      <c r="E26" s="8"/>
      <c r="F26" s="49">
        <f>(Jul!E26*12)+(Aug!E26*11)+(Sep!E26*10)+(Oct!E26*9)+(Nov!E26*8)+(Dec!E26*7)+(Jan!E26*6)+(Feb!E26*5)+(Mar!E26*4)+(Apr!E26*3)+(May!E26*2)+(Jun!E26*1)</f>
        <v>0</v>
      </c>
      <c r="G26" s="8">
        <v>8008</v>
      </c>
      <c r="H26" s="31">
        <f>May!H26+G26</f>
        <v>38175</v>
      </c>
      <c r="I26" s="31">
        <f t="shared" si="0"/>
        <v>10677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216182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>
        <v>1743</v>
      </c>
      <c r="D27" s="49">
        <f>(Jul!C27*12)+(Aug!C27*11)+(Sep!C27*10)+(Oct!C27*9)+(Nov!C27*8)+(Dec!C27*7)+(Jan!C27*6)+(Feb!C27*5)+(Mar!C27*4)+(Apr!C27*3)+(May!C27*2)+(Jun!C27*1)</f>
        <v>96259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71378</v>
      </c>
      <c r="I27" s="31">
        <f t="shared" si="0"/>
        <v>1743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167637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>
        <v>3015</v>
      </c>
      <c r="D28" s="49">
        <f>(Jul!C28*12)+(Aug!C28*11)+(Sep!C28*10)+(Oct!C28*9)+(Nov!C28*8)+(Dec!C28*7)+(Jan!C28*6)+(Feb!C28*5)+(Mar!C28*4)+(Apr!C28*3)+(May!C28*2)+(Jun!C28*1)</f>
        <v>30387</v>
      </c>
      <c r="E28" s="8"/>
      <c r="F28" s="49">
        <f>(Jul!E28*12)+(Aug!E28*11)+(Sep!E28*10)+(Oct!E28*9)+(Nov!E28*8)+(Dec!E28*7)+(Jan!E28*6)+(Feb!E28*5)+(Mar!E28*4)+(Apr!E28*3)+(May!E28*2)+(Jun!E28*1)</f>
        <v>0</v>
      </c>
      <c r="G28" s="8">
        <v>2945</v>
      </c>
      <c r="H28" s="31">
        <f>May!H28+G28</f>
        <v>47294</v>
      </c>
      <c r="I28" s="31">
        <f t="shared" si="0"/>
        <v>5960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77681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33292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23531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56823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>
        <v>731</v>
      </c>
      <c r="D30" s="49">
        <f>(Jul!C30*12)+(Aug!C30*11)+(Sep!C30*10)+(Oct!C30*9)+(Nov!C30*8)+(Dec!C30*7)+(Jan!C30*6)+(Feb!C30*5)+(Mar!C30*4)+(Apr!C30*3)+(May!C30*2)+(Jun!C30*1)</f>
        <v>53235</v>
      </c>
      <c r="E30" s="8"/>
      <c r="F30" s="49">
        <f>(Jul!E30*12)+(Aug!E30*11)+(Sep!E30*10)+(Oct!E30*9)+(Nov!E30*8)+(Dec!E30*7)+(Jan!E30*6)+(Feb!E30*5)+(Mar!E30*4)+(Apr!E30*3)+(May!E30*2)+(Jun!E30*1)</f>
        <v>5404</v>
      </c>
      <c r="G30" s="8"/>
      <c r="H30" s="31">
        <f>May!H30+G30</f>
        <v>69756</v>
      </c>
      <c r="I30" s="31">
        <f t="shared" si="0"/>
        <v>731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128395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>
        <v>4195</v>
      </c>
      <c r="D31" s="49">
        <f>(Jul!C31*12)+(Aug!C31*11)+(Sep!C31*10)+(Oct!C31*9)+(Nov!C31*8)+(Dec!C31*7)+(Jan!C31*6)+(Feb!C31*5)+(Mar!C31*4)+(Apr!C31*3)+(May!C31*2)+(Jun!C31*1)</f>
        <v>245745</v>
      </c>
      <c r="E31" s="8">
        <v>783</v>
      </c>
      <c r="F31" s="49">
        <f>(Jul!E31*12)+(Aug!E31*11)+(Sep!E31*10)+(Oct!E31*9)+(Nov!E31*8)+(Dec!E31*7)+(Jan!E31*6)+(Feb!E31*5)+(Mar!E31*4)+(Apr!E31*3)+(May!E31*2)+(Jun!E31*1)</f>
        <v>783</v>
      </c>
      <c r="G31" s="8"/>
      <c r="H31" s="31">
        <f>May!H31+G31</f>
        <v>201233</v>
      </c>
      <c r="I31" s="31">
        <f t="shared" si="0"/>
        <v>4978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447761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122502</v>
      </c>
      <c r="E32" s="8"/>
      <c r="F32" s="49">
        <f>(Jul!E32*12)+(Aug!E32*11)+(Sep!E32*10)+(Oct!E32*9)+(Nov!E32*8)+(Dec!E32*7)+(Jan!E32*6)+(Feb!E32*5)+(Mar!E32*4)+(Apr!E32*3)+(May!E32*2)+(Jun!E32*1)</f>
        <v>15048</v>
      </c>
      <c r="G32" s="8"/>
      <c r="H32" s="31">
        <f>May!H32+G32</f>
        <v>69273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206823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>
        <v>8180</v>
      </c>
      <c r="D33" s="49">
        <f>(Jul!C33*12)+(Aug!C33*11)+(Sep!C33*10)+(Oct!C33*9)+(Nov!C33*8)+(Dec!C33*7)+(Jan!C33*6)+(Feb!C33*5)+(Mar!C33*4)+(Apr!C33*3)+(May!C33*2)+(Jun!C33*1)</f>
        <v>1259295</v>
      </c>
      <c r="E33" s="8"/>
      <c r="F33" s="49">
        <f>(Jul!E33*12)+(Aug!E33*11)+(Sep!E33*10)+(Oct!E33*9)+(Nov!E33*8)+(Dec!E33*7)+(Jan!E33*6)+(Feb!E33*5)+(Mar!E33*4)+(Apr!E33*3)+(May!E33*2)+(Jun!E33*1)</f>
        <v>0</v>
      </c>
      <c r="G33" s="8">
        <v>32140</v>
      </c>
      <c r="H33" s="31">
        <f>May!H33+G33</f>
        <v>321098</v>
      </c>
      <c r="I33" s="31">
        <f t="shared" si="0"/>
        <v>40320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1580393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>
        <v>2098</v>
      </c>
      <c r="D34" s="49">
        <f>(Jul!C34*12)+(Aug!C34*11)+(Sep!C34*10)+(Oct!C34*9)+(Nov!C34*8)+(Dec!C34*7)+(Jan!C34*6)+(Feb!C34*5)+(Mar!C34*4)+(Apr!C34*3)+(May!C34*2)+(Jun!C34*1)</f>
        <v>198225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143866</v>
      </c>
      <c r="I34" s="31">
        <f t="shared" si="0"/>
        <v>2098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342091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>
        <v>5061</v>
      </c>
      <c r="D35" s="49">
        <f>(Jul!C35*12)+(Aug!C35*11)+(Sep!C35*10)+(Oct!C35*9)+(Nov!C35*8)+(Dec!C35*7)+(Jan!C35*6)+(Feb!C35*5)+(Mar!C35*4)+(Apr!C35*3)+(May!C35*2)+(Jun!C35*1)</f>
        <v>1339986</v>
      </c>
      <c r="E35" s="8"/>
      <c r="F35" s="49">
        <f>(Jul!E35*12)+(Aug!E35*11)+(Sep!E35*10)+(Oct!E35*9)+(Nov!E35*8)+(Dec!E35*7)+(Jan!E35*6)+(Feb!E35*5)+(Mar!E35*4)+(Apr!E35*3)+(May!E35*2)+(Jun!E35*1)</f>
        <v>3576</v>
      </c>
      <c r="G35" s="8">
        <v>6969</v>
      </c>
      <c r="H35" s="31">
        <f>May!H35+G35</f>
        <v>404026</v>
      </c>
      <c r="I35" s="31">
        <f t="shared" si="0"/>
        <v>12030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1747588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19848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1654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21502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>
        <v>836</v>
      </c>
      <c r="D37" s="49">
        <f>(Jul!C37*12)+(Aug!C37*11)+(Sep!C37*10)+(Oct!C37*9)+(Nov!C37*8)+(Dec!C37*7)+(Jan!C37*6)+(Feb!C37*5)+(Mar!C37*4)+(Apr!C37*3)+(May!C37*2)+(Jun!C37*1)</f>
        <v>177233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143573</v>
      </c>
      <c r="I37" s="31">
        <f t="shared" si="0"/>
        <v>836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320806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>
        <v>2118</v>
      </c>
      <c r="D38" s="49">
        <f>(Jul!C38*12)+(Aug!C38*11)+(Sep!C38*10)+(Oct!C38*9)+(Nov!C38*8)+(Dec!C38*7)+(Jan!C38*6)+(Feb!C38*5)+(Mar!C38*4)+(Apr!C38*3)+(May!C38*2)+(Jun!C38*1)</f>
        <v>273949</v>
      </c>
      <c r="E38" s="8"/>
      <c r="F38" s="49">
        <f>(Jul!E38*12)+(Aug!E38*11)+(Sep!E38*10)+(Oct!E38*9)+(Nov!E38*8)+(Dec!E38*7)+(Jan!E38*6)+(Feb!E38*5)+(Mar!E38*4)+(Apr!E38*3)+(May!E38*2)+(Jun!E38*1)</f>
        <v>0</v>
      </c>
      <c r="G38" s="8">
        <v>11796</v>
      </c>
      <c r="H38" s="31">
        <f>May!H38+G38</f>
        <v>73002</v>
      </c>
      <c r="I38" s="31">
        <f t="shared" si="0"/>
        <v>13914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346951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>
        <v>14435</v>
      </c>
      <c r="D39" s="49">
        <f>(Jul!C39*12)+(Aug!C39*11)+(Sep!C39*10)+(Oct!C39*9)+(Nov!C39*8)+(Dec!C39*7)+(Jan!C39*6)+(Feb!C39*5)+(Mar!C39*4)+(Apr!C39*3)+(May!C39*2)+(Jun!C39*1)</f>
        <v>1823520</v>
      </c>
      <c r="E39" s="8"/>
      <c r="F39" s="49">
        <f>(Jul!E39*12)+(Aug!E39*11)+(Sep!E39*10)+(Oct!E39*9)+(Nov!E39*8)+(Dec!E39*7)+(Jan!E39*6)+(Feb!E39*5)+(Mar!E39*4)+(Apr!E39*3)+(May!E39*2)+(Jun!E39*1)</f>
        <v>9096</v>
      </c>
      <c r="G39" s="8">
        <v>41967</v>
      </c>
      <c r="H39" s="31">
        <f>May!H39+G39</f>
        <v>1063277</v>
      </c>
      <c r="I39" s="31">
        <f t="shared" si="0"/>
        <v>56402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2895893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>
        <v>6885</v>
      </c>
      <c r="D40" s="49">
        <f>(Jul!C40*12)+(Aug!C40*11)+(Sep!C40*10)+(Oct!C40*9)+(Nov!C40*8)+(Dec!C40*7)+(Jan!C40*6)+(Feb!C40*5)+(Mar!C40*4)+(Apr!C40*3)+(May!C40*2)+(Jun!C40*1)</f>
        <v>1021849</v>
      </c>
      <c r="E40" s="8"/>
      <c r="F40" s="49">
        <f>(Jul!E40*12)+(Aug!E40*11)+(Sep!E40*10)+(Oct!E40*9)+(Nov!E40*8)+(Dec!E40*7)+(Jan!E40*6)+(Feb!E40*5)+(Mar!E40*4)+(Apr!E40*3)+(May!E40*2)+(Jun!E40*1)</f>
        <v>6458</v>
      </c>
      <c r="G40" s="8">
        <v>30695</v>
      </c>
      <c r="H40" s="31">
        <f>May!H40+G40</f>
        <v>585448</v>
      </c>
      <c r="I40" s="31">
        <f t="shared" si="0"/>
        <v>37580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1613755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521514</v>
      </c>
      <c r="E41" s="8"/>
      <c r="F41" s="49">
        <f>(Jul!E41*12)+(Aug!E41*11)+(Sep!E41*10)+(Oct!E41*9)+(Nov!E41*8)+(Dec!E41*7)+(Jan!E41*6)+(Feb!E41*5)+(Mar!E41*4)+(Apr!E41*3)+(May!E41*2)+(Jun!E41*1)</f>
        <v>110</v>
      </c>
      <c r="G41" s="8"/>
      <c r="H41" s="31">
        <f>May!H41+G41</f>
        <v>209509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731133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>
        <v>3140</v>
      </c>
      <c r="D42" s="49">
        <f>(Jul!C42*12)+(Aug!C42*11)+(Sep!C42*10)+(Oct!C42*9)+(Nov!C42*8)+(Dec!C42*7)+(Jan!C42*6)+(Feb!C42*5)+(Mar!C42*4)+(Apr!C42*3)+(May!C42*2)+(Jun!C42*1)</f>
        <v>767369</v>
      </c>
      <c r="E42" s="8">
        <v>1254</v>
      </c>
      <c r="F42" s="49">
        <f>(Jul!E42*12)+(Aug!E42*11)+(Sep!E42*10)+(Oct!E42*9)+(Nov!E42*8)+(Dec!E42*7)+(Jan!E42*6)+(Feb!E42*5)+(Mar!E42*4)+(Apr!E42*3)+(May!E42*2)+(Jun!E42*1)</f>
        <v>1254</v>
      </c>
      <c r="G42" s="8">
        <v>50748</v>
      </c>
      <c r="H42" s="31">
        <f>May!H42+G42</f>
        <v>319559</v>
      </c>
      <c r="I42" s="31">
        <f t="shared" si="0"/>
        <v>55142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1088182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>
        <v>7206</v>
      </c>
      <c r="D43" s="49">
        <f>(Jul!C43*12)+(Aug!C43*11)+(Sep!C43*10)+(Oct!C43*9)+(Nov!C43*8)+(Dec!C43*7)+(Jan!C43*6)+(Feb!C43*5)+(Mar!C43*4)+(Apr!C43*3)+(May!C43*2)+(Jun!C43*1)</f>
        <v>738020</v>
      </c>
      <c r="E43" s="8"/>
      <c r="F43" s="49">
        <f>(Jul!E43*12)+(Aug!E43*11)+(Sep!E43*10)+(Oct!E43*9)+(Nov!E43*8)+(Dec!E43*7)+(Jan!E43*6)+(Feb!E43*5)+(Mar!E43*4)+(Apr!E43*3)+(May!E43*2)+(Jun!E43*1)</f>
        <v>5382</v>
      </c>
      <c r="G43" s="8">
        <v>30694</v>
      </c>
      <c r="H43" s="31">
        <f>May!H43+G43</f>
        <v>338977</v>
      </c>
      <c r="I43" s="31">
        <f t="shared" si="0"/>
        <v>37900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1082379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>
        <v>10652</v>
      </c>
      <c r="D44" s="49">
        <f>(Jul!C44*12)+(Aug!C44*11)+(Sep!C44*10)+(Oct!C44*9)+(Nov!C44*8)+(Dec!C44*7)+(Jan!C44*6)+(Feb!C44*5)+(Mar!C44*4)+(Apr!C44*3)+(May!C44*2)+(Jun!C44*1)</f>
        <v>968786</v>
      </c>
      <c r="E44" s="8"/>
      <c r="F44" s="49">
        <f>(Jul!E44*12)+(Aug!E44*11)+(Sep!E44*10)+(Oct!E44*9)+(Nov!E44*8)+(Dec!E44*7)+(Jan!E44*6)+(Feb!E44*5)+(Mar!E44*4)+(Apr!E44*3)+(May!E44*2)+(Jun!E44*1)</f>
        <v>12678</v>
      </c>
      <c r="G44" s="8">
        <v>40752</v>
      </c>
      <c r="H44" s="31">
        <f>May!H44+G44</f>
        <v>490904</v>
      </c>
      <c r="I44" s="31">
        <f t="shared" si="0"/>
        <v>51404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1472368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>
        <v>1786</v>
      </c>
      <c r="D45" s="49">
        <f>(Jul!C45*12)+(Aug!C45*11)+(Sep!C45*10)+(Oct!C45*9)+(Nov!C45*8)+(Dec!C45*7)+(Jan!C45*6)+(Feb!C45*5)+(Mar!C45*4)+(Apr!C45*3)+(May!C45*2)+(Jun!C45*1)</f>
        <v>146875</v>
      </c>
      <c r="E45" s="8"/>
      <c r="F45" s="49">
        <f>(Jul!E45*12)+(Aug!E45*11)+(Sep!E45*10)+(Oct!E45*9)+(Nov!E45*8)+(Dec!E45*7)+(Jan!E45*6)+(Feb!E45*5)+(Mar!E45*4)+(Apr!E45*3)+(May!E45*2)+(Jun!E45*1)</f>
        <v>0</v>
      </c>
      <c r="G45" s="8">
        <v>4536</v>
      </c>
      <c r="H45" s="31">
        <f>May!H45+G45</f>
        <v>35282</v>
      </c>
      <c r="I45" s="31">
        <f t="shared" si="0"/>
        <v>6322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182157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50503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1823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52326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>
        <v>9524</v>
      </c>
      <c r="D47" s="49">
        <f>(Jul!C47*12)+(Aug!C47*11)+(Sep!C47*10)+(Oct!C47*9)+(Nov!C47*8)+(Dec!C47*7)+(Jan!C47*6)+(Feb!C47*5)+(Mar!C47*4)+(Apr!C47*3)+(May!C47*2)+(Jun!C47*1)</f>
        <v>1607895</v>
      </c>
      <c r="E47" s="8"/>
      <c r="F47" s="49">
        <f>(Jul!E47*12)+(Aug!E47*11)+(Sep!E47*10)+(Oct!E47*9)+(Nov!E47*8)+(Dec!E47*7)+(Jan!E47*6)+(Feb!E47*5)+(Mar!E47*4)+(Apr!E47*3)+(May!E47*2)+(Jun!E47*1)</f>
        <v>18539</v>
      </c>
      <c r="G47" s="8">
        <v>9518</v>
      </c>
      <c r="H47" s="31">
        <f>May!H47+G47</f>
        <v>965094</v>
      </c>
      <c r="I47" s="31">
        <f t="shared" si="0"/>
        <v>19042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2591528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>
        <v>12333</v>
      </c>
      <c r="D48" s="49">
        <f>(Jul!C48*12)+(Aug!C48*11)+(Sep!C48*10)+(Oct!C48*9)+(Nov!C48*8)+(Dec!C48*7)+(Jan!C48*6)+(Feb!C48*5)+(Mar!C48*4)+(Apr!C48*3)+(May!C48*2)+(Jun!C48*1)</f>
        <v>1208000</v>
      </c>
      <c r="E48" s="8"/>
      <c r="F48" s="49">
        <f>(Jul!E48*12)+(Aug!E48*11)+(Sep!E48*10)+(Oct!E48*9)+(Nov!E48*8)+(Dec!E48*7)+(Jan!E48*6)+(Feb!E48*5)+(Mar!E48*4)+(Apr!E48*3)+(May!E48*2)+(Jun!E48*1)</f>
        <v>17700</v>
      </c>
      <c r="G48" s="8">
        <v>13828</v>
      </c>
      <c r="H48" s="31">
        <f>May!H48+G48</f>
        <v>395453</v>
      </c>
      <c r="I48" s="31">
        <f t="shared" si="0"/>
        <v>26161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1621153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>
        <v>10648</v>
      </c>
      <c r="D49" s="49">
        <f>(Jul!C49*12)+(Aug!C49*11)+(Sep!C49*10)+(Oct!C49*9)+(Nov!C49*8)+(Dec!C49*7)+(Jan!C49*6)+(Feb!C49*5)+(Mar!C49*4)+(Apr!C49*3)+(May!C49*2)+(Jun!C49*1)</f>
        <v>1088810</v>
      </c>
      <c r="E49" s="8"/>
      <c r="F49" s="49">
        <f>(Jul!E49*12)+(Aug!E49*11)+(Sep!E49*10)+(Oct!E49*9)+(Nov!E49*8)+(Dec!E49*7)+(Jan!E49*6)+(Feb!E49*5)+(Mar!E49*4)+(Apr!E49*3)+(May!E49*2)+(Jun!E49*1)</f>
        <v>0</v>
      </c>
      <c r="G49" s="8">
        <v>8978</v>
      </c>
      <c r="H49" s="31">
        <f>May!H49+G49</f>
        <v>377411</v>
      </c>
      <c r="I49" s="31">
        <f t="shared" si="0"/>
        <v>19626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1466221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>
        <v>3492</v>
      </c>
      <c r="D50" s="49">
        <f>(Jul!C50*12)+(Aug!C50*11)+(Sep!C50*10)+(Oct!C50*9)+(Nov!C50*8)+(Dec!C50*7)+(Jan!C50*6)+(Feb!C50*5)+(Mar!C50*4)+(Apr!C50*3)+(May!C50*2)+(Jun!C50*1)</f>
        <v>502987</v>
      </c>
      <c r="E50" s="8"/>
      <c r="F50" s="49">
        <f>(Jul!E50*12)+(Aug!E50*11)+(Sep!E50*10)+(Oct!E50*9)+(Nov!E50*8)+(Dec!E50*7)+(Jan!E50*6)+(Feb!E50*5)+(Mar!E50*4)+(Apr!E50*3)+(May!E50*2)+(Jun!E50*1)</f>
        <v>6360</v>
      </c>
      <c r="G50" s="8"/>
      <c r="H50" s="31">
        <f>May!H50+G50</f>
        <v>55725</v>
      </c>
      <c r="I50" s="31">
        <f t="shared" si="0"/>
        <v>3492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565072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>
        <v>22922</v>
      </c>
      <c r="D51" s="49">
        <f>(Jul!C51*12)+(Aug!C51*11)+(Sep!C51*10)+(Oct!C51*9)+(Nov!C51*8)+(Dec!C51*7)+(Jan!C51*6)+(Feb!C51*5)+(Mar!C51*4)+(Apr!C51*3)+(May!C51*2)+(Jun!C51*1)</f>
        <v>1983826</v>
      </c>
      <c r="E51" s="8">
        <v>367</v>
      </c>
      <c r="F51" s="49">
        <f>(Jul!E51*12)+(Aug!E51*11)+(Sep!E51*10)+(Oct!E51*9)+(Nov!E51*8)+(Dec!E51*7)+(Jan!E51*6)+(Feb!E51*5)+(Mar!E51*4)+(Apr!E51*3)+(May!E51*2)+(Jun!E51*1)</f>
        <v>8889</v>
      </c>
      <c r="G51" s="8">
        <v>59602</v>
      </c>
      <c r="H51" s="31">
        <f>May!H51+G51</f>
        <v>939957</v>
      </c>
      <c r="I51" s="31">
        <f t="shared" si="0"/>
        <v>82891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2932672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>
        <v>3719</v>
      </c>
      <c r="D52" s="49">
        <f>(Jul!C52*12)+(Aug!C52*11)+(Sep!C52*10)+(Oct!C52*9)+(Nov!C52*8)+(Dec!C52*7)+(Jan!C52*6)+(Feb!C52*5)+(Mar!C52*4)+(Apr!C52*3)+(May!C52*2)+(Jun!C52*1)</f>
        <v>342193</v>
      </c>
      <c r="E52" s="8"/>
      <c r="F52" s="49">
        <f>(Jul!E52*12)+(Aug!E52*11)+(Sep!E52*10)+(Oct!E52*9)+(Nov!E52*8)+(Dec!E52*7)+(Jan!E52*6)+(Feb!E52*5)+(Mar!E52*4)+(Apr!E52*3)+(May!E52*2)+(Jun!E52*1)</f>
        <v>10640</v>
      </c>
      <c r="G52" s="8">
        <v>1164</v>
      </c>
      <c r="H52" s="31">
        <f>May!H52+G52</f>
        <v>98687</v>
      </c>
      <c r="I52" s="31">
        <f t="shared" si="0"/>
        <v>4883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451520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2269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2384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4653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>
        <v>4332</v>
      </c>
      <c r="D54" s="49">
        <f>(Jul!C54*12)+(Aug!C54*11)+(Sep!C54*10)+(Oct!C54*9)+(Nov!C54*8)+(Dec!C54*7)+(Jan!C54*6)+(Feb!C54*5)+(Mar!C54*4)+(Apr!C54*3)+(May!C54*2)+(Jun!C54*1)</f>
        <v>761955</v>
      </c>
      <c r="E54" s="8"/>
      <c r="F54" s="49">
        <f>(Jul!E54*12)+(Aug!E54*11)+(Sep!E54*10)+(Oct!E54*9)+(Nov!E54*8)+(Dec!E54*7)+(Jan!E54*6)+(Feb!E54*5)+(Mar!E54*4)+(Apr!E54*3)+(May!E54*2)+(Jun!E54*1)</f>
        <v>0</v>
      </c>
      <c r="G54" s="8">
        <v>402</v>
      </c>
      <c r="H54" s="31">
        <f>May!H54+G54</f>
        <v>247968</v>
      </c>
      <c r="I54" s="31">
        <f t="shared" si="0"/>
        <v>4734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1009923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>
        <v>12052</v>
      </c>
      <c r="D55" s="49">
        <f>(Jul!C55*12)+(Aug!C55*11)+(Sep!C55*10)+(Oct!C55*9)+(Nov!C55*8)+(Dec!C55*7)+(Jan!C55*6)+(Feb!C55*5)+(Mar!C55*4)+(Apr!C55*3)+(May!C55*2)+(Jun!C55*1)</f>
        <v>1288369</v>
      </c>
      <c r="E55" s="8"/>
      <c r="F55" s="49">
        <f>(Jul!E55*12)+(Aug!E55*11)+(Sep!E55*10)+(Oct!E55*9)+(Nov!E55*8)+(Dec!E55*7)+(Jan!E55*6)+(Feb!E55*5)+(Mar!E55*4)+(Apr!E55*3)+(May!E55*2)+(Jun!E55*1)</f>
        <v>26230</v>
      </c>
      <c r="G55" s="8">
        <v>54359</v>
      </c>
      <c r="H55" s="31">
        <f>May!H55+G55</f>
        <v>424869</v>
      </c>
      <c r="I55" s="31">
        <f t="shared" si="0"/>
        <v>66411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1739468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103951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95816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199767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>
        <v>2330</v>
      </c>
      <c r="D57" s="49">
        <f>(Jul!C57*12)+(Aug!C57*11)+(Sep!C57*10)+(Oct!C57*9)+(Nov!C57*8)+(Dec!C57*7)+(Jan!C57*6)+(Feb!C57*5)+(Mar!C57*4)+(Apr!C57*3)+(May!C57*2)+(Jun!C57*1)</f>
        <v>360190</v>
      </c>
      <c r="E57" s="8"/>
      <c r="F57" s="49">
        <f>(Jul!E57*12)+(Aug!E57*11)+(Sep!E57*10)+(Oct!E57*9)+(Nov!E57*8)+(Dec!E57*7)+(Jan!E57*6)+(Feb!E57*5)+(Mar!E57*4)+(Apr!E57*3)+(May!E57*2)+(Jun!E57*1)</f>
        <v>0</v>
      </c>
      <c r="G57" s="8">
        <v>359</v>
      </c>
      <c r="H57" s="31">
        <f>May!H57+G57</f>
        <v>135281</v>
      </c>
      <c r="I57" s="31">
        <f t="shared" si="0"/>
        <v>2689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495471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>
        <v>1654</v>
      </c>
      <c r="D58" s="49">
        <f>(Jul!C58*12)+(Aug!C58*11)+(Sep!C58*10)+(Oct!C58*9)+(Nov!C58*8)+(Dec!C58*7)+(Jan!C58*6)+(Feb!C58*5)+(Mar!C58*4)+(Apr!C58*3)+(May!C58*2)+(Jun!C58*1)</f>
        <v>59057</v>
      </c>
      <c r="E58" s="8"/>
      <c r="F58" s="49">
        <f>(Jul!E58*12)+(Aug!E58*11)+(Sep!E58*10)+(Oct!E58*9)+(Nov!E58*8)+(Dec!E58*7)+(Jan!E58*6)+(Feb!E58*5)+(Mar!E58*4)+(Apr!E58*3)+(May!E58*2)+(Jun!E58*1)</f>
        <v>0</v>
      </c>
      <c r="G58" s="8">
        <v>8318</v>
      </c>
      <c r="H58" s="31">
        <f>May!H58+G58</f>
        <v>32057</v>
      </c>
      <c r="I58" s="31">
        <f t="shared" si="0"/>
        <v>9972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91114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>
        <v>930</v>
      </c>
      <c r="D59" s="49">
        <f>(Jul!C59*12)+(Aug!C59*11)+(Sep!C59*10)+(Oct!C59*9)+(Nov!C59*8)+(Dec!C59*7)+(Jan!C59*6)+(Feb!C59*5)+(Mar!C59*4)+(Apr!C59*3)+(May!C59*2)+(Jun!C59*1)</f>
        <v>131116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49692</v>
      </c>
      <c r="I59" s="31">
        <f t="shared" si="0"/>
        <v>930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180808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37797</v>
      </c>
      <c r="D60" s="49">
        <f>(Jul!C60*12)+(Aug!C60*11)+(Sep!C60*10)+(Oct!C60*9)+(Nov!C60*8)+(Dec!C60*7)+(Jan!C60*6)+(Feb!C60*5)+(Mar!C60*4)+(Apr!C60*3)+(May!C60*2)+(Jun!C60*1)</f>
        <v>3258588</v>
      </c>
      <c r="E60" s="8">
        <v>594</v>
      </c>
      <c r="F60" s="49">
        <f>(Jul!E60*12)+(Aug!E60*11)+(Sep!E60*10)+(Oct!E60*9)+(Nov!E60*8)+(Dec!E60*7)+(Jan!E60*6)+(Feb!E60*5)+(Mar!E60*4)+(Apr!E60*3)+(May!E60*2)+(Jun!E60*1)</f>
        <v>86505</v>
      </c>
      <c r="G60" s="8">
        <v>114200</v>
      </c>
      <c r="H60" s="31">
        <f>May!H60+G60</f>
        <v>1453714</v>
      </c>
      <c r="I60" s="31">
        <f t="shared" si="0"/>
        <v>152591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4798807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>
        <v>263</v>
      </c>
      <c r="D61" s="49">
        <f>(Jul!C61*12)+(Aug!C61*11)+(Sep!C61*10)+(Oct!C61*9)+(Nov!C61*8)+(Dec!C61*7)+(Jan!C61*6)+(Feb!C61*5)+(Mar!C61*4)+(Apr!C61*3)+(May!C61*2)+(Jun!C61*1)</f>
        <v>232085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85256</v>
      </c>
      <c r="I61" s="31">
        <f t="shared" si="0"/>
        <v>263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317341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43881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11325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55206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>
        <v>6721</v>
      </c>
      <c r="D63" s="49">
        <f>(Jul!C63*12)+(Aug!C63*11)+(Sep!C63*10)+(Oct!C63*9)+(Nov!C63*8)+(Dec!C63*7)+(Jan!C63*6)+(Feb!C63*5)+(Mar!C63*4)+(Apr!C63*3)+(May!C63*2)+(Jun!C63*1)</f>
        <v>672322</v>
      </c>
      <c r="E63" s="8"/>
      <c r="F63" s="49">
        <f>(Jul!E63*12)+(Aug!E63*11)+(Sep!E63*10)+(Oct!E63*9)+(Nov!E63*8)+(Dec!E63*7)+(Jan!E63*6)+(Feb!E63*5)+(Mar!E63*4)+(Apr!E63*3)+(May!E63*2)+(Jun!E63*1)</f>
        <v>0</v>
      </c>
      <c r="G63" s="8">
        <v>68477</v>
      </c>
      <c r="H63" s="31">
        <f>May!H63+G63</f>
        <v>352228</v>
      </c>
      <c r="I63" s="31">
        <f t="shared" si="0"/>
        <v>75198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1024550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29602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9336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38938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66044</v>
      </c>
      <c r="E65" s="8"/>
      <c r="F65" s="49">
        <f>(Jul!E65*12)+(Aug!E65*11)+(Sep!E65*10)+(Oct!E65*9)+(Nov!E65*8)+(Dec!E65*7)+(Jan!E65*6)+(Feb!E65*5)+(Mar!E65*4)+(Apr!E65*3)+(May!E65*2)+(Jun!E65*1)</f>
        <v>3333</v>
      </c>
      <c r="G65" s="8"/>
      <c r="H65" s="31">
        <f>May!H65+G65</f>
        <v>3939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73316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>
        <v>988</v>
      </c>
      <c r="D66" s="49">
        <f>(Jul!C66*12)+(Aug!C66*11)+(Sep!C66*10)+(Oct!C66*9)+(Nov!C66*8)+(Dec!C66*7)+(Jan!C66*6)+(Feb!C66*5)+(Mar!C66*4)+(Apr!C66*3)+(May!C66*2)+(Jun!C66*1)</f>
        <v>108183</v>
      </c>
      <c r="E66" s="8"/>
      <c r="F66" s="49">
        <f>(Jul!E66*12)+(Aug!E66*11)+(Sep!E66*10)+(Oct!E66*9)+(Nov!E66*8)+(Dec!E66*7)+(Jan!E66*6)+(Feb!E66*5)+(Mar!E66*4)+(Apr!E66*3)+(May!E66*2)+(Jun!E66*1)</f>
        <v>0</v>
      </c>
      <c r="G66" s="8">
        <v>336</v>
      </c>
      <c r="H66" s="31">
        <f>May!H66+G66</f>
        <v>26248</v>
      </c>
      <c r="I66" s="31">
        <f t="shared" si="1"/>
        <v>1324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134431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6858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8589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15447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>
        <v>1783</v>
      </c>
      <c r="D68" s="49">
        <f>(Jul!C68*12)+(Aug!C68*11)+(Sep!C68*10)+(Oct!C68*9)+(Nov!C68*8)+(Dec!C68*7)+(Jan!C68*6)+(Feb!C68*5)+(Mar!C68*4)+(Apr!C68*3)+(May!C68*2)+(Jun!C68*1)</f>
        <v>37282</v>
      </c>
      <c r="E68" s="8"/>
      <c r="F68" s="49">
        <f>(Jul!E68*12)+(Aug!E68*11)+(Sep!E68*10)+(Oct!E68*9)+(Nov!E68*8)+(Dec!E68*7)+(Jan!E68*6)+(Feb!E68*5)+(Mar!E68*4)+(Apr!E68*3)+(May!E68*2)+(Jun!E68*1)</f>
        <v>0</v>
      </c>
      <c r="G68" s="8">
        <v>10983</v>
      </c>
      <c r="H68" s="31">
        <f>May!H68+G68</f>
        <v>60196</v>
      </c>
      <c r="I68" s="31">
        <f t="shared" si="1"/>
        <v>12766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97478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>
        <v>4749</v>
      </c>
      <c r="D69" s="49">
        <f>(Jul!C69*12)+(Aug!C69*11)+(Sep!C69*10)+(Oct!C69*9)+(Nov!C69*8)+(Dec!C69*7)+(Jan!C69*6)+(Feb!C69*5)+(Mar!C69*4)+(Apr!C69*3)+(May!C69*2)+(Jun!C69*1)</f>
        <v>204320</v>
      </c>
      <c r="E69" s="8"/>
      <c r="F69" s="49">
        <f>(Jul!E69*12)+(Aug!E69*11)+(Sep!E69*10)+(Oct!E69*9)+(Nov!E69*8)+(Dec!E69*7)+(Jan!E69*6)+(Feb!E69*5)+(Mar!E69*4)+(Apr!E69*3)+(May!E69*2)+(Jun!E69*1)</f>
        <v>0</v>
      </c>
      <c r="G69" s="8">
        <v>40643</v>
      </c>
      <c r="H69" s="31">
        <f>May!H69+G69</f>
        <v>240966</v>
      </c>
      <c r="I69" s="31">
        <f t="shared" si="1"/>
        <v>45392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445286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>
        <v>3667</v>
      </c>
      <c r="D70" s="49">
        <f>(Jul!C70*12)+(Aug!C70*11)+(Sep!C70*10)+(Oct!C70*9)+(Nov!C70*8)+(Dec!C70*7)+(Jan!C70*6)+(Feb!C70*5)+(Mar!C70*4)+(Apr!C70*3)+(May!C70*2)+(Jun!C70*1)</f>
        <v>254797</v>
      </c>
      <c r="E70" s="8"/>
      <c r="F70" s="49">
        <f>(Jul!E70*12)+(Aug!E70*11)+(Sep!E70*10)+(Oct!E70*9)+(Nov!E70*8)+(Dec!E70*7)+(Jan!E70*6)+(Feb!E70*5)+(Mar!E70*4)+(Apr!E70*3)+(May!E70*2)+(Jun!E70*1)</f>
        <v>0</v>
      </c>
      <c r="G70" s="8">
        <v>5233</v>
      </c>
      <c r="H70" s="31">
        <f>May!H70+G70</f>
        <v>91642</v>
      </c>
      <c r="I70" s="31">
        <f t="shared" si="1"/>
        <v>8900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346439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>
        <v>6696</v>
      </c>
      <c r="D71" s="49">
        <f>(Jul!C71*12)+(Aug!C71*11)+(Sep!C71*10)+(Oct!C71*9)+(Nov!C71*8)+(Dec!C71*7)+(Jan!C71*6)+(Feb!C71*5)+(Mar!C71*4)+(Apr!C71*3)+(May!C71*2)+(Jun!C71*1)</f>
        <v>1081249</v>
      </c>
      <c r="E71" s="8"/>
      <c r="F71" s="49">
        <f>(Jul!E71*12)+(Aug!E71*11)+(Sep!E71*10)+(Oct!E71*9)+(Nov!E71*8)+(Dec!E71*7)+(Jan!E71*6)+(Feb!E71*5)+(Mar!E71*4)+(Apr!E71*3)+(May!E71*2)+(Jun!E71*1)</f>
        <v>0</v>
      </c>
      <c r="G71" s="8">
        <v>9120</v>
      </c>
      <c r="H71" s="31">
        <f>May!H71+G71</f>
        <v>493569</v>
      </c>
      <c r="I71" s="31">
        <f t="shared" si="1"/>
        <v>15816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1574818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85584</v>
      </c>
      <c r="D72" s="32">
        <f t="shared" si="2"/>
        <v>6056364</v>
      </c>
      <c r="E72" s="32">
        <f t="shared" si="2"/>
        <v>13780</v>
      </c>
      <c r="F72" s="31">
        <f t="shared" si="2"/>
        <v>301898</v>
      </c>
      <c r="G72" s="32">
        <f t="shared" si="2"/>
        <v>88825</v>
      </c>
      <c r="H72" s="32">
        <f t="shared" si="2"/>
        <v>2281435</v>
      </c>
      <c r="I72" s="32">
        <f t="shared" si="2"/>
        <v>188189</v>
      </c>
      <c r="J72" s="32">
        <f t="shared" si="2"/>
        <v>8639697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208997</v>
      </c>
      <c r="D73" s="32">
        <f t="shared" si="3"/>
        <v>24865303</v>
      </c>
      <c r="E73" s="32">
        <f t="shared" si="3"/>
        <v>2215</v>
      </c>
      <c r="F73" s="32">
        <f t="shared" si="3"/>
        <v>231798</v>
      </c>
      <c r="G73" s="32">
        <f t="shared" si="3"/>
        <v>655817</v>
      </c>
      <c r="H73" s="32">
        <f t="shared" si="3"/>
        <v>10858673</v>
      </c>
      <c r="I73" s="32">
        <f t="shared" si="3"/>
        <v>867029</v>
      </c>
      <c r="J73" s="32">
        <f t="shared" si="3"/>
        <v>35955774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294581</v>
      </c>
      <c r="D74" s="32">
        <f t="shared" si="4"/>
        <v>30921667</v>
      </c>
      <c r="E74" s="32">
        <f t="shared" si="4"/>
        <v>15995</v>
      </c>
      <c r="F74" s="32">
        <f t="shared" si="4"/>
        <v>533696</v>
      </c>
      <c r="G74" s="32">
        <f t="shared" si="4"/>
        <v>744642</v>
      </c>
      <c r="H74" s="32">
        <f t="shared" si="4"/>
        <v>13140108</v>
      </c>
      <c r="I74" s="32">
        <f>SUM(I72:I73)</f>
        <v>1055218</v>
      </c>
      <c r="J74" s="32">
        <f>SUM(J72:J73)</f>
        <v>44595471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0" activePane="bottomLeft" state="frozen"/>
      <selection pane="bottomLeft" activeCell="G69" sqref="G69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11742</v>
      </c>
      <c r="D5" s="31">
        <f>(Jul!C5*2)+(Aug!C5*1)</f>
        <v>31894</v>
      </c>
      <c r="E5" s="62">
        <v>2144</v>
      </c>
      <c r="F5" s="31">
        <f>(Jul!E5*2)+(Aug!E5*1)</f>
        <v>2144</v>
      </c>
      <c r="G5" s="63">
        <v>44856</v>
      </c>
      <c r="H5" s="31">
        <f>Jul!H5+Aug!G5</f>
        <v>157512</v>
      </c>
      <c r="I5" s="31">
        <f t="shared" ref="I5:I63" si="0">C5+E5+G5</f>
        <v>58742</v>
      </c>
      <c r="J5" s="31">
        <f t="shared" ref="J5:J63" si="1">D5+F5+H5</f>
        <v>191550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7699</v>
      </c>
      <c r="D7" s="31">
        <f>(Jul!C7*2)+(Aug!C7*1)</f>
        <v>10011</v>
      </c>
      <c r="E7" s="62"/>
      <c r="F7" s="31">
        <f>(Jul!E7*2)+(Aug!E7*1)</f>
        <v>0</v>
      </c>
      <c r="G7" s="63">
        <v>6440</v>
      </c>
      <c r="H7" s="31">
        <f>Jul!H7+Aug!G7</f>
        <v>10835</v>
      </c>
      <c r="I7" s="31">
        <f t="shared" si="0"/>
        <v>14139</v>
      </c>
      <c r="J7" s="31">
        <f t="shared" si="1"/>
        <v>20846</v>
      </c>
    </row>
    <row r="8" spans="1:10" s="11" customFormat="1" ht="15.75" customHeight="1" x14ac:dyDescent="0.2">
      <c r="A8" s="9" t="s">
        <v>25</v>
      </c>
      <c r="B8" s="10" t="s">
        <v>22</v>
      </c>
      <c r="C8" s="61">
        <v>2834</v>
      </c>
      <c r="D8" s="31">
        <f>(Jul!C8*2)+(Aug!C8*1)</f>
        <v>2834</v>
      </c>
      <c r="E8" s="62"/>
      <c r="F8" s="31">
        <f>(Jul!E8*2)+(Aug!E8*1)</f>
        <v>0</v>
      </c>
      <c r="G8" s="63">
        <v>3315</v>
      </c>
      <c r="H8" s="31">
        <f>Jul!H8+Aug!G8</f>
        <v>3315</v>
      </c>
      <c r="I8" s="31">
        <f t="shared" si="0"/>
        <v>6149</v>
      </c>
      <c r="J8" s="31">
        <f t="shared" si="1"/>
        <v>6149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2581</v>
      </c>
      <c r="D9" s="31">
        <f>(Jul!C9*2)+(Aug!C9*1)</f>
        <v>14041</v>
      </c>
      <c r="E9" s="62"/>
      <c r="F9" s="31">
        <f>(Jul!E9*2)+(Aug!E9*1)</f>
        <v>0</v>
      </c>
      <c r="G9" s="63">
        <v>19120</v>
      </c>
      <c r="H9" s="31">
        <f>Jul!H9+Aug!G9</f>
        <v>34891</v>
      </c>
      <c r="I9" s="31">
        <f t="shared" si="0"/>
        <v>21701</v>
      </c>
      <c r="J9" s="31">
        <f t="shared" si="1"/>
        <v>48932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130099</v>
      </c>
      <c r="D10" s="31">
        <f>(Jul!C10*2)+(Aug!C10*1)</f>
        <v>153237</v>
      </c>
      <c r="E10" s="62"/>
      <c r="F10" s="31">
        <f>(Jul!E10*2)+(Aug!E10*1)</f>
        <v>0</v>
      </c>
      <c r="G10" s="63">
        <v>80169</v>
      </c>
      <c r="H10" s="31">
        <f>Jul!H10+Aug!G10</f>
        <v>191029</v>
      </c>
      <c r="I10" s="31">
        <f t="shared" si="0"/>
        <v>210268</v>
      </c>
      <c r="J10" s="31">
        <f t="shared" si="1"/>
        <v>344266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2620</v>
      </c>
      <c r="D11" s="31">
        <f>(Jul!C11*2)+(Aug!C11*1)</f>
        <v>10240</v>
      </c>
      <c r="E11" s="62"/>
      <c r="F11" s="31">
        <f>(Jul!E11*2)+(Aug!E11*1)</f>
        <v>0</v>
      </c>
      <c r="G11" s="63">
        <v>27412</v>
      </c>
      <c r="H11" s="31">
        <f>Jul!H11+Aug!G11</f>
        <v>52122</v>
      </c>
      <c r="I11" s="31">
        <f t="shared" si="0"/>
        <v>30032</v>
      </c>
      <c r="J11" s="31">
        <f t="shared" si="1"/>
        <v>62362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1448</v>
      </c>
      <c r="D12" s="31">
        <f>(Jul!C12*2)+(Aug!C12*1)</f>
        <v>1448</v>
      </c>
      <c r="E12" s="62"/>
      <c r="F12" s="31">
        <f>(Jul!E12*2)+(Aug!E12*1)</f>
        <v>0</v>
      </c>
      <c r="G12" s="63">
        <v>2976</v>
      </c>
      <c r="H12" s="31">
        <f>Jul!H12+Aug!G12</f>
        <v>2976</v>
      </c>
      <c r="I12" s="31">
        <f t="shared" si="0"/>
        <v>4424</v>
      </c>
      <c r="J12" s="31">
        <f t="shared" si="1"/>
        <v>4424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5196</v>
      </c>
      <c r="D13" s="31">
        <f>(Jul!C13*2)+(Aug!C13*1)</f>
        <v>11838</v>
      </c>
      <c r="E13" s="62"/>
      <c r="F13" s="31">
        <f>(Jul!E13*2)+(Aug!E13*1)</f>
        <v>0</v>
      </c>
      <c r="G13" s="63">
        <v>13784</v>
      </c>
      <c r="H13" s="31">
        <f>Jul!H13+Aug!G13</f>
        <v>14184</v>
      </c>
      <c r="I13" s="31">
        <f t="shared" si="0"/>
        <v>18980</v>
      </c>
      <c r="J13" s="31">
        <f t="shared" si="1"/>
        <v>26022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v>516</v>
      </c>
      <c r="D14" s="31">
        <f>(Jul!C14*2)+(Aug!C14*1)</f>
        <v>6330</v>
      </c>
      <c r="E14" s="62"/>
      <c r="F14" s="31">
        <f>(Jul!E14*2)+(Aug!E14*1)</f>
        <v>0</v>
      </c>
      <c r="G14" s="63">
        <v>3532</v>
      </c>
      <c r="H14" s="31">
        <f>Jul!H14+Aug!G14</f>
        <v>26002</v>
      </c>
      <c r="I14" s="31">
        <f t="shared" si="0"/>
        <v>4048</v>
      </c>
      <c r="J14" s="31">
        <f t="shared" si="1"/>
        <v>32332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2454</v>
      </c>
      <c r="D16" s="31">
        <f>(Jul!C16*2)+(Aug!C16*1)</f>
        <v>34486</v>
      </c>
      <c r="E16" s="62"/>
      <c r="F16" s="31">
        <f>(Jul!E16*2)+(Aug!E16*1)</f>
        <v>0</v>
      </c>
      <c r="G16" s="63">
        <v>5629</v>
      </c>
      <c r="H16" s="31">
        <f>Jul!H16+Aug!G16</f>
        <v>27718</v>
      </c>
      <c r="I16" s="31">
        <f t="shared" si="0"/>
        <v>8083</v>
      </c>
      <c r="J16" s="31">
        <f t="shared" si="1"/>
        <v>62204</v>
      </c>
    </row>
    <row r="17" spans="1:10" s="1" customFormat="1" ht="15.75" customHeight="1" x14ac:dyDescent="0.2">
      <c r="A17" s="5" t="s">
        <v>46</v>
      </c>
      <c r="B17" s="6" t="s">
        <v>22</v>
      </c>
      <c r="C17" s="61">
        <v>3996</v>
      </c>
      <c r="D17" s="31">
        <f>(Jul!C17*2)+(Aug!C17*1)</f>
        <v>3996</v>
      </c>
      <c r="E17" s="62"/>
      <c r="F17" s="31">
        <f>(Jul!E17*2)+(Aug!E17*1)</f>
        <v>0</v>
      </c>
      <c r="G17" s="63">
        <v>27718</v>
      </c>
      <c r="H17" s="31">
        <f>Jul!H17+Aug!G17</f>
        <v>27718</v>
      </c>
      <c r="I17" s="31">
        <f t="shared" si="0"/>
        <v>31714</v>
      </c>
      <c r="J17" s="31">
        <f t="shared" si="1"/>
        <v>31714</v>
      </c>
    </row>
    <row r="18" spans="1:10" s="11" customFormat="1" ht="15.75" customHeight="1" x14ac:dyDescent="0.2">
      <c r="A18" s="9" t="s">
        <v>47</v>
      </c>
      <c r="B18" s="10" t="s">
        <v>22</v>
      </c>
      <c r="C18" s="61">
        <v>732</v>
      </c>
      <c r="D18" s="31">
        <f>(Jul!C18*2)+(Aug!C18*1)</f>
        <v>732</v>
      </c>
      <c r="E18" s="62"/>
      <c r="F18" s="31">
        <f>(Jul!E18*2)+(Aug!E18*1)</f>
        <v>0</v>
      </c>
      <c r="G18" s="63">
        <v>2139</v>
      </c>
      <c r="H18" s="31">
        <f>Jul!H18+Aug!G18</f>
        <v>2139</v>
      </c>
      <c r="I18" s="31">
        <f t="shared" si="0"/>
        <v>2871</v>
      </c>
      <c r="J18" s="31">
        <f t="shared" si="1"/>
        <v>2871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2932</v>
      </c>
      <c r="E19" s="62"/>
      <c r="F19" s="31">
        <f>(Jul!E19*2)+(Aug!E19*1)</f>
        <v>0</v>
      </c>
      <c r="G19" s="63"/>
      <c r="H19" s="31">
        <f>Jul!H19+Aug!G19</f>
        <v>4002</v>
      </c>
      <c r="I19" s="31">
        <f t="shared" si="0"/>
        <v>0</v>
      </c>
      <c r="J19" s="31">
        <f t="shared" si="1"/>
        <v>6934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31">
        <f>(Jul!C21*2)+(Aug!C21*1)</f>
        <v>4422</v>
      </c>
      <c r="E21" s="62"/>
      <c r="F21" s="31">
        <f>(Jul!E21*2)+(Aug!E21*1)</f>
        <v>0</v>
      </c>
      <c r="G21" s="63"/>
      <c r="H21" s="31">
        <f>Jul!H21+Aug!G21</f>
        <v>17182</v>
      </c>
      <c r="I21" s="31">
        <f t="shared" si="0"/>
        <v>0</v>
      </c>
      <c r="J21" s="31">
        <f t="shared" si="1"/>
        <v>21604</v>
      </c>
    </row>
    <row r="22" spans="1:10" s="1" customFormat="1" ht="15.75" customHeight="1" x14ac:dyDescent="0.2">
      <c r="A22" s="5" t="s">
        <v>51</v>
      </c>
      <c r="B22" s="6" t="s">
        <v>22</v>
      </c>
      <c r="C22" s="61">
        <v>2047</v>
      </c>
      <c r="D22" s="31">
        <f>(Jul!C22*2)+(Aug!C22*1)</f>
        <v>4897</v>
      </c>
      <c r="E22" s="62"/>
      <c r="F22" s="31">
        <f>(Jul!E22*2)+(Aug!E22*1)</f>
        <v>0</v>
      </c>
      <c r="G22" s="63">
        <v>7612</v>
      </c>
      <c r="H22" s="31">
        <f>Jul!H22+Aug!G22</f>
        <v>16363</v>
      </c>
      <c r="I22" s="31">
        <f t="shared" si="0"/>
        <v>9659</v>
      </c>
      <c r="J22" s="31">
        <f t="shared" si="1"/>
        <v>21260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177006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177006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5040</v>
      </c>
      <c r="E24" s="62"/>
      <c r="F24" s="31">
        <f>(Jul!E24*2)+(Aug!E24*1)</f>
        <v>0</v>
      </c>
      <c r="G24" s="63"/>
      <c r="H24" s="31">
        <f>Jul!H24+Aug!G24</f>
        <v>14595</v>
      </c>
      <c r="I24" s="31">
        <f t="shared" si="0"/>
        <v>0</v>
      </c>
      <c r="J24" s="31">
        <f t="shared" si="1"/>
        <v>19635</v>
      </c>
    </row>
    <row r="25" spans="1:10" s="1" customFormat="1" ht="15.75" customHeight="1" x14ac:dyDescent="0.2">
      <c r="A25" s="5" t="s">
        <v>62</v>
      </c>
      <c r="B25" s="6" t="s">
        <v>22</v>
      </c>
      <c r="C25" s="61">
        <v>3069</v>
      </c>
      <c r="D25" s="31">
        <f>(Jul!C25*2)+(Aug!C25*1)</f>
        <v>4197</v>
      </c>
      <c r="E25" s="62"/>
      <c r="F25" s="31">
        <f>(Jul!E25*2)+(Aug!E25*1)</f>
        <v>0</v>
      </c>
      <c r="G25" s="63">
        <v>8219</v>
      </c>
      <c r="H25" s="31">
        <f>Jul!H25+Aug!G25</f>
        <v>11521</v>
      </c>
      <c r="I25" s="31">
        <f t="shared" si="0"/>
        <v>11288</v>
      </c>
      <c r="J25" s="31">
        <f t="shared" si="1"/>
        <v>15718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31">
        <f>(Jul!C26*2)+(Aug!C26*1)</f>
        <v>0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4345</v>
      </c>
      <c r="D27" s="31">
        <f>(Jul!C27*2)+(Aug!C27*1)</f>
        <v>4345</v>
      </c>
      <c r="E27" s="62"/>
      <c r="F27" s="31">
        <f>(Jul!E27*2)+(Aug!E27*1)</f>
        <v>0</v>
      </c>
      <c r="G27" s="63">
        <v>27552</v>
      </c>
      <c r="H27" s="31">
        <f>Jul!H27+Aug!G27</f>
        <v>27552</v>
      </c>
      <c r="I27" s="31">
        <f t="shared" si="0"/>
        <v>31897</v>
      </c>
      <c r="J27" s="31">
        <f t="shared" si="1"/>
        <v>31897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2670</v>
      </c>
      <c r="E28" s="62"/>
      <c r="F28" s="31">
        <f>(Jul!E28*2)+(Aug!E28*1)</f>
        <v>0</v>
      </c>
      <c r="G28" s="63"/>
      <c r="H28" s="31">
        <f>Jul!H28+Aug!G28</f>
        <v>1378</v>
      </c>
      <c r="I28" s="31">
        <f t="shared" si="0"/>
        <v>0</v>
      </c>
      <c r="J28" s="31">
        <f t="shared" si="1"/>
        <v>4048</v>
      </c>
    </row>
    <row r="29" spans="1:10" s="1" customFormat="1" ht="15.75" customHeight="1" x14ac:dyDescent="0.2">
      <c r="A29" s="5" t="s">
        <v>81</v>
      </c>
      <c r="B29" s="6" t="s">
        <v>22</v>
      </c>
      <c r="C29" s="61">
        <v>1096</v>
      </c>
      <c r="D29" s="31">
        <f>(Jul!C29*2)+(Aug!C29*1)</f>
        <v>2006</v>
      </c>
      <c r="E29" s="62"/>
      <c r="F29" s="31">
        <f>(Jul!E29*2)+(Aug!E29*1)</f>
        <v>0</v>
      </c>
      <c r="G29" s="63">
        <v>8768</v>
      </c>
      <c r="H29" s="31">
        <f>Jul!H29+Aug!G29</f>
        <v>8768</v>
      </c>
      <c r="I29" s="31">
        <f t="shared" si="0"/>
        <v>9864</v>
      </c>
      <c r="J29" s="31">
        <f t="shared" si="1"/>
        <v>10774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133</v>
      </c>
      <c r="D30" s="31">
        <f>(Jul!C30*2)+(Aug!C30*1)</f>
        <v>133</v>
      </c>
      <c r="E30" s="62"/>
      <c r="F30" s="31">
        <f>(Jul!E30*2)+(Aug!E30*1)</f>
        <v>0</v>
      </c>
      <c r="G30" s="63">
        <v>1851</v>
      </c>
      <c r="H30" s="31">
        <f>Jul!H30+Aug!G30</f>
        <v>1851</v>
      </c>
      <c r="I30" s="31">
        <f t="shared" si="0"/>
        <v>1984</v>
      </c>
      <c r="J30" s="31">
        <f t="shared" si="1"/>
        <v>1984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5598</v>
      </c>
      <c r="D31" s="31">
        <f>(Jul!C31*2)+(Aug!C31*1)</f>
        <v>12468</v>
      </c>
      <c r="E31" s="62"/>
      <c r="F31" s="31">
        <f>(Jul!E31*2)+(Aug!E31*1)</f>
        <v>0</v>
      </c>
      <c r="G31" s="63">
        <v>44279</v>
      </c>
      <c r="H31" s="31">
        <f>Jul!H31+Aug!G31</f>
        <v>53680</v>
      </c>
      <c r="I31" s="31">
        <f t="shared" si="0"/>
        <v>49877</v>
      </c>
      <c r="J31" s="31">
        <f t="shared" si="1"/>
        <v>66148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3898</v>
      </c>
      <c r="E32" s="62"/>
      <c r="F32" s="31">
        <f>(Jul!E32*2)+(Aug!E32*1)</f>
        <v>2508</v>
      </c>
      <c r="G32" s="63"/>
      <c r="H32" s="31">
        <f>Jul!H32+Aug!G32</f>
        <v>0</v>
      </c>
      <c r="I32" s="31">
        <f t="shared" si="0"/>
        <v>0</v>
      </c>
      <c r="J32" s="31">
        <f t="shared" si="1"/>
        <v>6406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32953</v>
      </c>
      <c r="D33" s="31">
        <f>(Jul!C33*2)+(Aug!C33*1)</f>
        <v>72255</v>
      </c>
      <c r="E33" s="62"/>
      <c r="F33" s="31">
        <f>(Jul!E33*2)+(Aug!E33*1)</f>
        <v>0</v>
      </c>
      <c r="G33" s="63">
        <v>88597</v>
      </c>
      <c r="H33" s="31">
        <f>Jul!H33+Aug!G33</f>
        <v>142963</v>
      </c>
      <c r="I33" s="31">
        <f t="shared" si="0"/>
        <v>121550</v>
      </c>
      <c r="J33" s="31">
        <f t="shared" si="1"/>
        <v>215218</v>
      </c>
    </row>
    <row r="34" spans="1:10" s="1" customFormat="1" ht="15.75" customHeight="1" x14ac:dyDescent="0.2">
      <c r="A34" s="5" t="s">
        <v>28</v>
      </c>
      <c r="B34" s="6" t="s">
        <v>20</v>
      </c>
      <c r="C34" s="61">
        <v>1334</v>
      </c>
      <c r="D34" s="31">
        <f>(Jul!C34*2)+(Aug!C34*1)</f>
        <v>7638</v>
      </c>
      <c r="E34" s="62"/>
      <c r="F34" s="31">
        <f>(Jul!E34*2)+(Aug!E34*1)</f>
        <v>0</v>
      </c>
      <c r="G34" s="63"/>
      <c r="H34" s="31">
        <f>Jul!H34+Aug!G34</f>
        <v>12251</v>
      </c>
      <c r="I34" s="31">
        <f t="shared" si="0"/>
        <v>1334</v>
      </c>
      <c r="J34" s="31">
        <f t="shared" si="1"/>
        <v>19889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24225</v>
      </c>
      <c r="D35" s="31">
        <f>(Jul!C35*2)+(Aug!C35*1)</f>
        <v>49225</v>
      </c>
      <c r="E35" s="62"/>
      <c r="F35" s="31">
        <f>(Jul!E35*2)+(Aug!E35*1)</f>
        <v>0</v>
      </c>
      <c r="G35" s="63">
        <v>101870</v>
      </c>
      <c r="H35" s="31">
        <f>Jul!H35+Aug!G35</f>
        <v>150008</v>
      </c>
      <c r="I35" s="31">
        <f t="shared" si="0"/>
        <v>126095</v>
      </c>
      <c r="J35" s="31">
        <f t="shared" si="1"/>
        <v>199233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3308</v>
      </c>
      <c r="E36" s="62"/>
      <c r="F36" s="31">
        <f>(Jul!E36*2)+(Aug!E36*1)</f>
        <v>0</v>
      </c>
      <c r="G36" s="63"/>
      <c r="H36" s="31">
        <f>Jul!H36+Aug!G36</f>
        <v>1654</v>
      </c>
      <c r="I36" s="31">
        <f t="shared" si="0"/>
        <v>0</v>
      </c>
      <c r="J36" s="31">
        <f t="shared" si="1"/>
        <v>4962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6136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6136</v>
      </c>
    </row>
    <row r="38" spans="1:10" s="1" customFormat="1" ht="15.75" customHeight="1" x14ac:dyDescent="0.2">
      <c r="A38" s="5" t="s">
        <v>34</v>
      </c>
      <c r="B38" s="6" t="s">
        <v>20</v>
      </c>
      <c r="C38" s="61">
        <v>4103</v>
      </c>
      <c r="D38" s="31">
        <f>(Jul!C38*2)+(Aug!C38*1)</f>
        <v>4103</v>
      </c>
      <c r="E38" s="62"/>
      <c r="F38" s="31">
        <f>(Jul!E38*2)+(Aug!E38*1)</f>
        <v>0</v>
      </c>
      <c r="G38" s="63">
        <v>32015</v>
      </c>
      <c r="H38" s="31">
        <f>Jul!H38+Aug!G38</f>
        <v>32015</v>
      </c>
      <c r="I38" s="31">
        <f t="shared" si="0"/>
        <v>36118</v>
      </c>
      <c r="J38" s="31">
        <f t="shared" si="1"/>
        <v>36118</v>
      </c>
    </row>
    <row r="39" spans="1:10" s="11" customFormat="1" ht="15.75" customHeight="1" x14ac:dyDescent="0.2">
      <c r="A39" s="9" t="s">
        <v>35</v>
      </c>
      <c r="B39" s="10" t="s">
        <v>20</v>
      </c>
      <c r="C39" s="61"/>
      <c r="D39" s="31">
        <f>(Jul!C39*2)+(Aug!C39*1)</f>
        <v>42538</v>
      </c>
      <c r="E39" s="62"/>
      <c r="F39" s="31">
        <f>(Jul!E39*2)+(Aug!E39*1)</f>
        <v>1516</v>
      </c>
      <c r="G39" s="63"/>
      <c r="H39" s="31">
        <f>Jul!H39+Aug!G39</f>
        <v>112543</v>
      </c>
      <c r="I39" s="31">
        <f t="shared" si="0"/>
        <v>0</v>
      </c>
      <c r="J39" s="31">
        <f t="shared" si="1"/>
        <v>156597</v>
      </c>
    </row>
    <row r="40" spans="1:10" s="1" customFormat="1" ht="15.75" customHeight="1" x14ac:dyDescent="0.2">
      <c r="A40" s="5" t="s">
        <v>38</v>
      </c>
      <c r="B40" s="6" t="s">
        <v>20</v>
      </c>
      <c r="C40" s="61">
        <v>22374</v>
      </c>
      <c r="D40" s="31">
        <f>(Jul!C40*2)+(Aug!C40*1)</f>
        <v>63438</v>
      </c>
      <c r="E40" s="62"/>
      <c r="F40" s="31">
        <f>(Jul!E40*2)+(Aug!E40*1)</f>
        <v>0</v>
      </c>
      <c r="G40" s="63">
        <v>196931</v>
      </c>
      <c r="H40" s="31">
        <f>Jul!H40+Aug!G40</f>
        <v>242762</v>
      </c>
      <c r="I40" s="31">
        <f t="shared" si="0"/>
        <v>219305</v>
      </c>
      <c r="J40" s="31">
        <f t="shared" si="1"/>
        <v>306200</v>
      </c>
    </row>
    <row r="41" spans="1:10" s="11" customFormat="1" ht="15.75" customHeight="1" x14ac:dyDescent="0.2">
      <c r="A41" s="9" t="s">
        <v>39</v>
      </c>
      <c r="B41" s="10" t="s">
        <v>20</v>
      </c>
      <c r="C41" s="61">
        <v>4807</v>
      </c>
      <c r="D41" s="31">
        <f>(Jul!C41*2)+(Aug!C41*1)</f>
        <v>19347</v>
      </c>
      <c r="E41" s="62"/>
      <c r="F41" s="31">
        <f>(Jul!E41*2)+(Aug!E41*1)</f>
        <v>0</v>
      </c>
      <c r="G41" s="63">
        <v>678</v>
      </c>
      <c r="H41" s="31">
        <f>Jul!H41+Aug!G41</f>
        <v>12394</v>
      </c>
      <c r="I41" s="31">
        <f t="shared" si="0"/>
        <v>5485</v>
      </c>
      <c r="J41" s="31">
        <f t="shared" si="1"/>
        <v>31741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7067</v>
      </c>
      <c r="D42" s="31">
        <f>(Jul!C42*2)+(Aug!C42*1)</f>
        <v>13277</v>
      </c>
      <c r="E42" s="62"/>
      <c r="F42" s="31">
        <f>(Jul!E42*2)+(Aug!E42*1)</f>
        <v>0</v>
      </c>
      <c r="G42" s="63">
        <v>432</v>
      </c>
      <c r="H42" s="31">
        <f>Jul!H42+Aug!G42</f>
        <v>432</v>
      </c>
      <c r="I42" s="31">
        <f t="shared" si="0"/>
        <v>7499</v>
      </c>
      <c r="J42" s="31">
        <f t="shared" si="1"/>
        <v>13709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4577</v>
      </c>
      <c r="D43" s="31">
        <f>(Jul!C43*2)+(Aug!C43*1)</f>
        <v>12277</v>
      </c>
      <c r="E43" s="62"/>
      <c r="F43" s="31">
        <f>(Jul!E43*2)+(Aug!E43*1)</f>
        <v>0</v>
      </c>
      <c r="G43" s="63">
        <v>7781</v>
      </c>
      <c r="H43" s="31">
        <f>Jul!H43+Aug!G43</f>
        <v>11211</v>
      </c>
      <c r="I43" s="31">
        <f t="shared" si="0"/>
        <v>12358</v>
      </c>
      <c r="J43" s="31">
        <f t="shared" si="1"/>
        <v>23488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7255</v>
      </c>
      <c r="D44" s="31">
        <f>(Jul!C44*2)+(Aug!C44*1)</f>
        <v>32007</v>
      </c>
      <c r="E44" s="62"/>
      <c r="F44" s="31">
        <f>(Jul!E44*2)+(Aug!E44*1)</f>
        <v>0</v>
      </c>
      <c r="G44" s="63">
        <v>26314</v>
      </c>
      <c r="H44" s="31">
        <f>Jul!H44+Aug!G44</f>
        <v>64398</v>
      </c>
      <c r="I44" s="31">
        <f t="shared" si="0"/>
        <v>33569</v>
      </c>
      <c r="J44" s="31">
        <f t="shared" si="1"/>
        <v>96405</v>
      </c>
    </row>
    <row r="45" spans="1:10" s="1" customFormat="1" ht="15.75" customHeight="1" x14ac:dyDescent="0.2">
      <c r="A45" s="5" t="s">
        <v>48</v>
      </c>
      <c r="B45" s="6" t="s">
        <v>20</v>
      </c>
      <c r="C45" s="61">
        <v>836</v>
      </c>
      <c r="D45" s="31">
        <f>(Jul!C45*2)+(Aug!C45*1)</f>
        <v>13208</v>
      </c>
      <c r="E45" s="62"/>
      <c r="F45" s="31">
        <f>(Jul!E45*2)+(Aug!E45*1)</f>
        <v>0</v>
      </c>
      <c r="G45" s="63"/>
      <c r="H45" s="31">
        <f>Jul!H45+Aug!G45</f>
        <v>3707</v>
      </c>
      <c r="I45" s="31">
        <f t="shared" si="0"/>
        <v>836</v>
      </c>
      <c r="J45" s="31">
        <f t="shared" si="1"/>
        <v>16915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10870</v>
      </c>
      <c r="D47" s="31">
        <f>(Jul!C47*2)+(Aug!C47*1)</f>
        <v>44660</v>
      </c>
      <c r="E47" s="62">
        <v>1343</v>
      </c>
      <c r="F47" s="31">
        <f>(Jul!E47*2)+(Aug!E47*1)</f>
        <v>1343</v>
      </c>
      <c r="G47" s="63">
        <v>48687</v>
      </c>
      <c r="H47" s="31">
        <f>Jul!H47+Aug!G47</f>
        <v>83522</v>
      </c>
      <c r="I47" s="31">
        <f t="shared" si="0"/>
        <v>60900</v>
      </c>
      <c r="J47" s="31">
        <f t="shared" si="1"/>
        <v>129525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17025</v>
      </c>
      <c r="D48" s="31">
        <f>(Jul!C48*2)+(Aug!C48*1)</f>
        <v>64177</v>
      </c>
      <c r="E48" s="62"/>
      <c r="F48" s="31">
        <f>(Jul!E48*2)+(Aug!E48*1)</f>
        <v>0</v>
      </c>
      <c r="G48" s="63">
        <v>89176</v>
      </c>
      <c r="H48" s="31">
        <f>Jul!H48+Aug!G48</f>
        <v>126489</v>
      </c>
      <c r="I48" s="31">
        <f t="shared" si="0"/>
        <v>106201</v>
      </c>
      <c r="J48" s="31">
        <f t="shared" si="1"/>
        <v>190666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15351</v>
      </c>
      <c r="D49" s="31">
        <f>(Jul!C49*2)+(Aug!C49*1)</f>
        <v>42483</v>
      </c>
      <c r="E49" s="62"/>
      <c r="F49" s="31">
        <f>(Jul!E49*2)+(Aug!E49*1)</f>
        <v>0</v>
      </c>
      <c r="G49" s="63">
        <v>1250</v>
      </c>
      <c r="H49" s="31">
        <f>Jul!H49+Aug!G49</f>
        <v>6554</v>
      </c>
      <c r="I49" s="31">
        <f t="shared" si="0"/>
        <v>16601</v>
      </c>
      <c r="J49" s="31">
        <f t="shared" si="1"/>
        <v>49037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3053</v>
      </c>
      <c r="D50" s="31">
        <f>(Jul!C50*2)+(Aug!C50*1)</f>
        <v>23329</v>
      </c>
      <c r="E50" s="62"/>
      <c r="F50" s="31">
        <f>(Jul!E50*2)+(Aug!E50*1)</f>
        <v>0</v>
      </c>
      <c r="G50" s="63">
        <v>3805</v>
      </c>
      <c r="H50" s="31">
        <f>Jul!H50+Aug!G50</f>
        <v>8668</v>
      </c>
      <c r="I50" s="31">
        <f t="shared" si="0"/>
        <v>6858</v>
      </c>
      <c r="J50" s="31">
        <f t="shared" si="1"/>
        <v>31997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26739</v>
      </c>
      <c r="D51" s="31">
        <f>(Jul!C51*2)+(Aug!C51*1)</f>
        <v>83473</v>
      </c>
      <c r="E51" s="62"/>
      <c r="F51" s="31">
        <f>(Jul!E51*2)+(Aug!E51*1)</f>
        <v>0</v>
      </c>
      <c r="G51" s="63">
        <v>83826</v>
      </c>
      <c r="H51" s="31">
        <f>Jul!H51+Aug!G51</f>
        <v>229109</v>
      </c>
      <c r="I51" s="31">
        <f t="shared" si="0"/>
        <v>110565</v>
      </c>
      <c r="J51" s="31">
        <f t="shared" si="1"/>
        <v>312582</v>
      </c>
    </row>
    <row r="52" spans="1:10" s="1" customFormat="1" ht="15.75" customHeight="1" x14ac:dyDescent="0.2">
      <c r="A52" s="5" t="s">
        <v>60</v>
      </c>
      <c r="B52" s="6" t="s">
        <v>20</v>
      </c>
      <c r="C52" s="61">
        <v>4033</v>
      </c>
      <c r="D52" s="31">
        <f>(Jul!C52*2)+(Aug!C52*1)</f>
        <v>26579</v>
      </c>
      <c r="E52" s="62"/>
      <c r="F52" s="31">
        <f>(Jul!E52*2)+(Aug!E52*1)</f>
        <v>0</v>
      </c>
      <c r="G52" s="63">
        <v>1705</v>
      </c>
      <c r="H52" s="31">
        <f>Jul!H52+Aug!G52</f>
        <v>20133</v>
      </c>
      <c r="I52" s="31">
        <f t="shared" si="0"/>
        <v>5738</v>
      </c>
      <c r="J52" s="31">
        <f t="shared" si="1"/>
        <v>46712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>
        <v>11104</v>
      </c>
      <c r="D54" s="31">
        <f>(Jul!C54*2)+(Aug!C54*1)</f>
        <v>42420</v>
      </c>
      <c r="E54" s="62"/>
      <c r="F54" s="31">
        <f>(Jul!E54*2)+(Aug!E54*1)</f>
        <v>0</v>
      </c>
      <c r="G54" s="63">
        <v>20199</v>
      </c>
      <c r="H54" s="31">
        <f>Jul!H54+Aug!G54</f>
        <v>25215</v>
      </c>
      <c r="I54" s="31">
        <f t="shared" si="0"/>
        <v>31303</v>
      </c>
      <c r="J54" s="31">
        <f t="shared" si="1"/>
        <v>67635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14786</v>
      </c>
      <c r="D55" s="31">
        <f>(Jul!C55*2)+(Aug!C55*1)</f>
        <v>45182</v>
      </c>
      <c r="E55" s="62">
        <v>1010</v>
      </c>
      <c r="F55" s="31">
        <f>(Jul!E55*2)+(Aug!E55*1)</f>
        <v>1010</v>
      </c>
      <c r="G55" s="63">
        <v>47811</v>
      </c>
      <c r="H55" s="31">
        <f>Jul!H55+Aug!G55</f>
        <v>110155</v>
      </c>
      <c r="I55" s="31">
        <f t="shared" si="0"/>
        <v>63607</v>
      </c>
      <c r="J55" s="31">
        <f t="shared" si="1"/>
        <v>156347</v>
      </c>
    </row>
    <row r="56" spans="1:10" s="11" customFormat="1" ht="15.75" customHeight="1" x14ac:dyDescent="0.2">
      <c r="A56" s="9" t="s">
        <v>67</v>
      </c>
      <c r="B56" s="10" t="s">
        <v>20</v>
      </c>
      <c r="C56" s="61">
        <v>3415</v>
      </c>
      <c r="D56" s="31">
        <f>(Jul!C56*2)+(Aug!C56*1)</f>
        <v>6233</v>
      </c>
      <c r="E56" s="62"/>
      <c r="F56" s="31">
        <f>(Jul!E56*2)+(Aug!E56*1)</f>
        <v>0</v>
      </c>
      <c r="G56" s="63">
        <v>95566</v>
      </c>
      <c r="H56" s="31">
        <f>Jul!H56+Aug!G56</f>
        <v>95566</v>
      </c>
      <c r="I56" s="31">
        <f t="shared" si="0"/>
        <v>98981</v>
      </c>
      <c r="J56" s="31">
        <f t="shared" si="1"/>
        <v>101799</v>
      </c>
    </row>
    <row r="57" spans="1:10" s="1" customFormat="1" ht="15.75" customHeight="1" x14ac:dyDescent="0.2">
      <c r="A57" s="5" t="s">
        <v>68</v>
      </c>
      <c r="B57" s="6" t="s">
        <v>20</v>
      </c>
      <c r="C57" s="61">
        <v>3415</v>
      </c>
      <c r="D57" s="31">
        <f>(Jul!C57*2)+(Aug!C57*1)</f>
        <v>16103</v>
      </c>
      <c r="E57" s="62"/>
      <c r="F57" s="31">
        <f>(Jul!E57*2)+(Aug!E57*1)</f>
        <v>0</v>
      </c>
      <c r="G57" s="63">
        <v>14212</v>
      </c>
      <c r="H57" s="31">
        <f>Jul!H57+Aug!G57</f>
        <v>14212</v>
      </c>
      <c r="I57" s="31">
        <f t="shared" si="0"/>
        <v>17627</v>
      </c>
      <c r="J57" s="31">
        <f t="shared" si="1"/>
        <v>30315</v>
      </c>
    </row>
    <row r="58" spans="1:10" s="11" customFormat="1" ht="15.75" customHeight="1" x14ac:dyDescent="0.2">
      <c r="A58" s="9" t="s">
        <v>69</v>
      </c>
      <c r="B58" s="10" t="s">
        <v>20</v>
      </c>
      <c r="C58" s="61">
        <v>1513</v>
      </c>
      <c r="D58" s="31">
        <f>(Jul!C58*2)+(Aug!C58*1)</f>
        <v>1513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1513</v>
      </c>
      <c r="J58" s="31">
        <f t="shared" si="1"/>
        <v>1513</v>
      </c>
    </row>
    <row r="59" spans="1:10" s="1" customFormat="1" ht="15.75" customHeight="1" x14ac:dyDescent="0.2">
      <c r="A59" s="5" t="s">
        <v>70</v>
      </c>
      <c r="B59" s="6" t="s">
        <v>20</v>
      </c>
      <c r="C59" s="61">
        <v>133</v>
      </c>
      <c r="D59" s="31">
        <f>(Jul!C59*2)+(Aug!C59*1)</f>
        <v>133</v>
      </c>
      <c r="E59" s="62"/>
      <c r="F59" s="31">
        <f>(Jul!E59*2)+(Aug!E59*1)</f>
        <v>0</v>
      </c>
      <c r="G59" s="63">
        <v>2361</v>
      </c>
      <c r="H59" s="31">
        <f>Jul!H59+Aug!G59</f>
        <v>2361</v>
      </c>
      <c r="I59" s="31">
        <f t="shared" si="0"/>
        <v>2494</v>
      </c>
      <c r="J59" s="31">
        <f t="shared" si="1"/>
        <v>2494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34178</v>
      </c>
      <c r="D60" s="31">
        <f>(Jul!C60*2)+(Aug!C60*1)</f>
        <v>119274</v>
      </c>
      <c r="E60" s="62">
        <v>4261</v>
      </c>
      <c r="F60" s="31">
        <f>(Jul!E60*2)+(Aug!E60*1)</f>
        <v>4261</v>
      </c>
      <c r="G60" s="63">
        <v>179989</v>
      </c>
      <c r="H60" s="31">
        <f>Jul!H60+Aug!G60</f>
        <v>301580</v>
      </c>
      <c r="I60" s="31">
        <f t="shared" si="0"/>
        <v>218428</v>
      </c>
      <c r="J60" s="31">
        <f t="shared" si="1"/>
        <v>425115</v>
      </c>
    </row>
    <row r="61" spans="1:10" s="1" customFormat="1" ht="15.75" customHeight="1" x14ac:dyDescent="0.2">
      <c r="A61" s="5" t="s">
        <v>72</v>
      </c>
      <c r="B61" s="6" t="s">
        <v>20</v>
      </c>
      <c r="C61" s="61">
        <v>4234</v>
      </c>
      <c r="D61" s="31">
        <f>(Jul!C61*2)+(Aug!C61*1)</f>
        <v>16076</v>
      </c>
      <c r="E61" s="62"/>
      <c r="F61" s="31">
        <f>(Jul!E61*2)+(Aug!E61*1)</f>
        <v>0</v>
      </c>
      <c r="G61" s="63">
        <v>15201</v>
      </c>
      <c r="H61" s="31">
        <f>Jul!H61+Aug!G61</f>
        <v>24765</v>
      </c>
      <c r="I61" s="31">
        <f t="shared" si="0"/>
        <v>19435</v>
      </c>
      <c r="J61" s="31">
        <f t="shared" si="1"/>
        <v>40841</v>
      </c>
    </row>
    <row r="62" spans="1:10" s="11" customFormat="1" ht="15.75" customHeight="1" x14ac:dyDescent="0.2">
      <c r="A62" s="9" t="s">
        <v>73</v>
      </c>
      <c r="B62" s="10" t="s">
        <v>20</v>
      </c>
      <c r="C62" s="61">
        <v>3965</v>
      </c>
      <c r="D62" s="31">
        <f>(Jul!C62*2)+(Aug!C62*1)</f>
        <v>3965</v>
      </c>
      <c r="E62" s="62"/>
      <c r="F62" s="31">
        <f>(Jul!E62*2)+(Aug!E62*1)</f>
        <v>0</v>
      </c>
      <c r="G62" s="63">
        <v>10793</v>
      </c>
      <c r="H62" s="31">
        <f>Jul!H62+Aug!G62</f>
        <v>10793</v>
      </c>
      <c r="I62" s="31">
        <f t="shared" si="0"/>
        <v>14758</v>
      </c>
      <c r="J62" s="31">
        <f t="shared" si="1"/>
        <v>14758</v>
      </c>
    </row>
    <row r="63" spans="1:10" s="1" customFormat="1" ht="15.75" customHeight="1" x14ac:dyDescent="0.2">
      <c r="A63" s="5" t="s">
        <v>126</v>
      </c>
      <c r="B63" s="6" t="s">
        <v>20</v>
      </c>
      <c r="C63" s="61">
        <v>6004</v>
      </c>
      <c r="D63" s="31">
        <f>(Jul!C63*2)+(Aug!C63*1)</f>
        <v>24558</v>
      </c>
      <c r="E63" s="62"/>
      <c r="F63" s="31">
        <f>(Jul!E63*2)+(Aug!E63*1)</f>
        <v>0</v>
      </c>
      <c r="G63" s="63">
        <v>3939</v>
      </c>
      <c r="H63" s="31">
        <f>Jul!H63+Aug!G63</f>
        <v>15168</v>
      </c>
      <c r="I63" s="31">
        <f t="shared" si="0"/>
        <v>9943</v>
      </c>
      <c r="J63" s="31">
        <f t="shared" si="1"/>
        <v>39726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>
        <v>6004</v>
      </c>
      <c r="D65" s="31">
        <f>(Jul!C65*2)+(Aug!C65*1)</f>
        <v>6004</v>
      </c>
      <c r="E65" s="62">
        <v>303</v>
      </c>
      <c r="F65" s="31">
        <f>(Jul!E65*2)+(Aug!E65*1)</f>
        <v>303</v>
      </c>
      <c r="G65" s="63">
        <v>3939</v>
      </c>
      <c r="H65" s="31">
        <f>Jul!H65+Aug!G65</f>
        <v>3939</v>
      </c>
      <c r="I65" s="31">
        <f t="shared" si="2"/>
        <v>10246</v>
      </c>
      <c r="J65" s="31">
        <f t="shared" si="3"/>
        <v>10246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3102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3102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2118</v>
      </c>
      <c r="E69" s="62"/>
      <c r="F69" s="31">
        <f>(Jul!E69*2)+(Aug!E69*1)</f>
        <v>0</v>
      </c>
      <c r="G69" s="63"/>
      <c r="H69" s="31">
        <f>Jul!H69+Aug!G69</f>
        <v>5846</v>
      </c>
      <c r="I69" s="31">
        <f t="shared" si="2"/>
        <v>0</v>
      </c>
      <c r="J69" s="31">
        <f t="shared" si="3"/>
        <v>7964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1323</v>
      </c>
      <c r="D70" s="31">
        <f>(Jul!C70*2)+(Aug!C70*1)</f>
        <v>1323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1323</v>
      </c>
      <c r="J70" s="31">
        <f t="shared" si="3"/>
        <v>1323</v>
      </c>
    </row>
    <row r="71" spans="1:10" s="1" customFormat="1" ht="15.75" customHeight="1" x14ac:dyDescent="0.2">
      <c r="A71" s="5" t="s">
        <v>86</v>
      </c>
      <c r="B71" s="6" t="s">
        <v>20</v>
      </c>
      <c r="C71" s="61">
        <v>12428</v>
      </c>
      <c r="D71" s="31">
        <f>(Jul!C71*2)+(Aug!C71*1)</f>
        <v>49388</v>
      </c>
      <c r="E71" s="62"/>
      <c r="F71" s="31">
        <f>(Jul!E71*2)+(Aug!E71*1)</f>
        <v>0</v>
      </c>
      <c r="G71" s="63">
        <v>13786</v>
      </c>
      <c r="H71" s="31">
        <f>Jul!H71+Aug!G71</f>
        <v>97231</v>
      </c>
      <c r="I71" s="31">
        <f t="shared" si="2"/>
        <v>26214</v>
      </c>
      <c r="J71" s="31">
        <f t="shared" si="3"/>
        <v>146619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188205</v>
      </c>
      <c r="D72" s="36">
        <f t="shared" si="4"/>
        <v>501203</v>
      </c>
      <c r="E72" s="36">
        <f t="shared" si="4"/>
        <v>2144</v>
      </c>
      <c r="F72" s="36">
        <f t="shared" si="4"/>
        <v>2144</v>
      </c>
      <c r="G72" s="36">
        <f t="shared" si="4"/>
        <v>335371</v>
      </c>
      <c r="H72" s="36">
        <f t="shared" si="4"/>
        <v>707333</v>
      </c>
      <c r="I72" s="36">
        <f t="shared" si="4"/>
        <v>525720</v>
      </c>
      <c r="J72" s="36">
        <f t="shared" si="4"/>
        <v>1210680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289104</v>
      </c>
      <c r="D73" s="36">
        <f t="shared" si="5"/>
        <v>964748</v>
      </c>
      <c r="E73" s="36">
        <f t="shared" si="5"/>
        <v>6917</v>
      </c>
      <c r="F73" s="36">
        <f t="shared" si="5"/>
        <v>10941</v>
      </c>
      <c r="G73" s="36">
        <f t="shared" si="5"/>
        <v>1090863</v>
      </c>
      <c r="H73" s="36">
        <f t="shared" si="5"/>
        <v>1967644</v>
      </c>
      <c r="I73" s="36">
        <f t="shared" si="5"/>
        <v>1386884</v>
      </c>
      <c r="J73" s="36">
        <f t="shared" si="5"/>
        <v>2943333</v>
      </c>
    </row>
    <row r="74" spans="1:10" s="3" customFormat="1" ht="15.75" customHeight="1" x14ac:dyDescent="0.2">
      <c r="A74" s="17" t="s">
        <v>87</v>
      </c>
      <c r="B74" s="2"/>
      <c r="C74" s="36">
        <f>SUM(C72:C73)</f>
        <v>477309</v>
      </c>
      <c r="D74" s="32">
        <f t="shared" ref="D74:J74" si="6">SUM(D72:D73)</f>
        <v>1465951</v>
      </c>
      <c r="E74" s="36">
        <f t="shared" si="6"/>
        <v>9061</v>
      </c>
      <c r="F74" s="32">
        <f t="shared" si="6"/>
        <v>13085</v>
      </c>
      <c r="G74" s="36">
        <f t="shared" si="6"/>
        <v>1426234</v>
      </c>
      <c r="H74" s="32">
        <f t="shared" si="6"/>
        <v>2674977</v>
      </c>
      <c r="I74" s="32">
        <f t="shared" si="6"/>
        <v>1912604</v>
      </c>
      <c r="J74" s="32">
        <f t="shared" si="6"/>
        <v>4154013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I65" sqref="I65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22151</v>
      </c>
      <c r="D5" s="31">
        <f>(Jul!C5*3)+(Aug!C5*2)+(Sep!C5*1)</f>
        <v>75863</v>
      </c>
      <c r="E5" s="8">
        <v>254</v>
      </c>
      <c r="F5" s="31">
        <f>(Jul!E5*3)+(Aug!E5*2)+(Sep!E5*1)</f>
        <v>4542</v>
      </c>
      <c r="G5" s="8">
        <v>17136</v>
      </c>
      <c r="H5" s="31">
        <f>SUM(Aug!H5+G5)</f>
        <v>174648</v>
      </c>
      <c r="I5" s="31">
        <f t="shared" ref="I5:I63" si="0">C5+E5+G5</f>
        <v>39541</v>
      </c>
      <c r="J5" s="31">
        <f t="shared" ref="J5:J63" si="1">D5+F5+H5</f>
        <v>255053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>
        <v>562</v>
      </c>
      <c r="D7" s="31">
        <f>(Jul!C7*3)+(Aug!C7*2)+(Sep!C7*1)</f>
        <v>19428</v>
      </c>
      <c r="E7" s="8"/>
      <c r="F7" s="31">
        <f>(Jul!E7*3)+(Aug!E7*2)+(Sep!E7*1)</f>
        <v>0</v>
      </c>
      <c r="G7" s="8"/>
      <c r="H7" s="31">
        <f>SUM(Aug!H7+G7)</f>
        <v>10835</v>
      </c>
      <c r="I7" s="31">
        <f t="shared" si="0"/>
        <v>562</v>
      </c>
      <c r="J7" s="31">
        <f t="shared" si="1"/>
        <v>30263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882</v>
      </c>
      <c r="D8" s="31">
        <f>(Jul!C8*3)+(Aug!C8*2)+(Sep!C8*1)</f>
        <v>6550</v>
      </c>
      <c r="E8" s="8"/>
      <c r="F8" s="31">
        <f>(Jul!E8*3)+(Aug!E8*2)+(Sep!E8*1)</f>
        <v>0</v>
      </c>
      <c r="G8" s="8"/>
      <c r="H8" s="31">
        <f>SUM(Aug!H8+G8)</f>
        <v>3315</v>
      </c>
      <c r="I8" s="31">
        <f t="shared" si="0"/>
        <v>882</v>
      </c>
      <c r="J8" s="31">
        <f t="shared" si="1"/>
        <v>9865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7092</v>
      </c>
      <c r="D9" s="31">
        <f>(Jul!C9*3)+(Aug!C9*2)+(Sep!C9*1)</f>
        <v>29444</v>
      </c>
      <c r="E9" s="8"/>
      <c r="F9" s="31">
        <f>(Jul!E9*3)+(Aug!E9*2)+(Sep!E9*1)</f>
        <v>0</v>
      </c>
      <c r="G9" s="8">
        <v>21005</v>
      </c>
      <c r="H9" s="31">
        <f>SUM(Aug!H9+G9)</f>
        <v>55896</v>
      </c>
      <c r="I9" s="31">
        <f t="shared" si="0"/>
        <v>28097</v>
      </c>
      <c r="J9" s="31">
        <f t="shared" si="1"/>
        <v>85340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4042</v>
      </c>
      <c r="D10" s="31">
        <f>(Jul!C10*3)+(Aug!C10*2)+(Sep!C10*1)</f>
        <v>298947</v>
      </c>
      <c r="E10" s="8">
        <v>1448</v>
      </c>
      <c r="F10" s="31">
        <f>(Jul!E10*3)+(Aug!E10*2)+(Sep!E10*1)</f>
        <v>1448</v>
      </c>
      <c r="G10" s="8">
        <v>34041</v>
      </c>
      <c r="H10" s="31">
        <f>SUM(Aug!H10+G10)</f>
        <v>225070</v>
      </c>
      <c r="I10" s="31">
        <f t="shared" si="0"/>
        <v>39531</v>
      </c>
      <c r="J10" s="31">
        <f t="shared" si="1"/>
        <v>525465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1648</v>
      </c>
      <c r="D11" s="31">
        <f>(Jul!C11*3)+(Aug!C11*2)+(Sep!C11*1)</f>
        <v>18318</v>
      </c>
      <c r="E11" s="8">
        <v>23550</v>
      </c>
      <c r="F11" s="31">
        <f>(Jul!E11*3)+(Aug!E11*2)+(Sep!E11*1)</f>
        <v>23550</v>
      </c>
      <c r="G11" s="8"/>
      <c r="H11" s="31">
        <f>SUM(Aug!H11+G11)</f>
        <v>52122</v>
      </c>
      <c r="I11" s="31">
        <f t="shared" si="0"/>
        <v>25198</v>
      </c>
      <c r="J11" s="31">
        <f t="shared" si="1"/>
        <v>93990</v>
      </c>
    </row>
    <row r="12" spans="1:10" s="11" customFormat="1" ht="15.75" customHeight="1" x14ac:dyDescent="0.2">
      <c r="A12" s="9" t="s">
        <v>36</v>
      </c>
      <c r="B12" s="10" t="s">
        <v>22</v>
      </c>
      <c r="C12" s="25">
        <v>950</v>
      </c>
      <c r="D12" s="31">
        <f>(Jul!C12*3)+(Aug!C12*2)+(Sep!C12*1)</f>
        <v>3846</v>
      </c>
      <c r="E12" s="8"/>
      <c r="F12" s="31">
        <f>(Jul!E12*3)+(Aug!E12*2)+(Sep!E12*1)</f>
        <v>0</v>
      </c>
      <c r="G12" s="8"/>
      <c r="H12" s="31">
        <f>SUM(Aug!H12+G12)</f>
        <v>2976</v>
      </c>
      <c r="I12" s="31">
        <f t="shared" si="0"/>
        <v>950</v>
      </c>
      <c r="J12" s="31">
        <f t="shared" si="1"/>
        <v>6822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3615</v>
      </c>
      <c r="D13" s="31">
        <f>(Jul!C13*3)+(Aug!C13*2)+(Sep!C13*1)</f>
        <v>23970</v>
      </c>
      <c r="E13" s="8"/>
      <c r="F13" s="31">
        <f>(Jul!E13*3)+(Aug!E13*2)+(Sep!E13*1)</f>
        <v>0</v>
      </c>
      <c r="G13" s="8"/>
      <c r="H13" s="31">
        <f>SUM(Aug!H13+G13)</f>
        <v>14184</v>
      </c>
      <c r="I13" s="31">
        <f t="shared" si="0"/>
        <v>3615</v>
      </c>
      <c r="J13" s="31">
        <f t="shared" si="1"/>
        <v>38154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1784</v>
      </c>
      <c r="D14" s="31">
        <f>(Jul!C14*3)+(Aug!C14*2)+(Sep!C14*1)</f>
        <v>11537</v>
      </c>
      <c r="E14" s="8"/>
      <c r="F14" s="31">
        <f>(Jul!E14*3)+(Aug!E14*2)+(Sep!E14*1)</f>
        <v>0</v>
      </c>
      <c r="G14" s="8">
        <v>3087</v>
      </c>
      <c r="H14" s="31">
        <f>SUM(Aug!H14+G14)</f>
        <v>29089</v>
      </c>
      <c r="I14" s="31">
        <f t="shared" si="0"/>
        <v>4871</v>
      </c>
      <c r="J14" s="31">
        <f t="shared" si="1"/>
        <v>40626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266</v>
      </c>
      <c r="D16" s="31">
        <f>(Jul!C16*3)+(Aug!C16*2)+(Sep!C16*1)</f>
        <v>53222</v>
      </c>
      <c r="E16" s="8"/>
      <c r="F16" s="31">
        <f>(Jul!E16*3)+(Aug!E16*2)+(Sep!E16*1)</f>
        <v>0</v>
      </c>
      <c r="G16" s="8">
        <v>2393</v>
      </c>
      <c r="H16" s="31">
        <f>SUM(Aug!H16+G16)</f>
        <v>30111</v>
      </c>
      <c r="I16" s="31">
        <f t="shared" si="0"/>
        <v>2659</v>
      </c>
      <c r="J16" s="31">
        <f t="shared" si="1"/>
        <v>83333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1156</v>
      </c>
      <c r="D17" s="31">
        <f>(Jul!C17*3)+(Aug!C17*2)+(Sep!C17*1)</f>
        <v>9148</v>
      </c>
      <c r="E17" s="8"/>
      <c r="F17" s="31">
        <f>(Jul!E17*3)+(Aug!E17*2)+(Sep!E17*1)</f>
        <v>0</v>
      </c>
      <c r="G17" s="8">
        <v>97</v>
      </c>
      <c r="H17" s="31">
        <f>SUM(Aug!H17+G17)</f>
        <v>27815</v>
      </c>
      <c r="I17" s="31">
        <f t="shared" si="0"/>
        <v>1253</v>
      </c>
      <c r="J17" s="31">
        <f t="shared" si="1"/>
        <v>36963</v>
      </c>
    </row>
    <row r="18" spans="1:10" s="11" customFormat="1" ht="15.75" customHeight="1" x14ac:dyDescent="0.2">
      <c r="A18" s="9" t="s">
        <v>47</v>
      </c>
      <c r="B18" s="10" t="s">
        <v>22</v>
      </c>
      <c r="C18" s="25">
        <v>605</v>
      </c>
      <c r="D18" s="31">
        <f>(Jul!C18*3)+(Aug!C18*2)+(Sep!C18*1)</f>
        <v>2069</v>
      </c>
      <c r="E18" s="8"/>
      <c r="F18" s="31">
        <f>(Jul!E18*3)+(Aug!E18*2)+(Sep!E18*1)</f>
        <v>0</v>
      </c>
      <c r="G18" s="8"/>
      <c r="H18" s="31">
        <f>SUM(Aug!H18+G18)</f>
        <v>2139</v>
      </c>
      <c r="I18" s="31">
        <f t="shared" si="0"/>
        <v>605</v>
      </c>
      <c r="J18" s="31">
        <f t="shared" si="1"/>
        <v>4208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4398</v>
      </c>
      <c r="E19" s="8"/>
      <c r="F19" s="31">
        <f>(Jul!E19*3)+(Aug!E19*2)+(Sep!E19*1)</f>
        <v>0</v>
      </c>
      <c r="G19" s="8"/>
      <c r="H19" s="31">
        <f>SUM(Aug!H19+G19)</f>
        <v>4002</v>
      </c>
      <c r="I19" s="31">
        <f t="shared" si="0"/>
        <v>0</v>
      </c>
      <c r="J19" s="31">
        <f t="shared" si="1"/>
        <v>8400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6633</v>
      </c>
      <c r="E21" s="8"/>
      <c r="F21" s="31">
        <f>(Jul!E21*3)+(Aug!E21*2)+(Sep!E21*1)</f>
        <v>0</v>
      </c>
      <c r="G21" s="8"/>
      <c r="H21" s="31">
        <f>SUM(Aug!H21+G21)</f>
        <v>17182</v>
      </c>
      <c r="I21" s="31">
        <f t="shared" si="0"/>
        <v>0</v>
      </c>
      <c r="J21" s="31">
        <f t="shared" si="1"/>
        <v>23815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8369</v>
      </c>
      <c r="E22" s="8"/>
      <c r="F22" s="31">
        <f>(Jul!E22*3)+(Aug!E22*2)+(Sep!E22*1)</f>
        <v>0</v>
      </c>
      <c r="G22" s="8"/>
      <c r="H22" s="31">
        <f>SUM(Aug!H22+G22)</f>
        <v>16363</v>
      </c>
      <c r="I22" s="31">
        <f t="shared" si="0"/>
        <v>0</v>
      </c>
      <c r="J22" s="31">
        <f t="shared" si="1"/>
        <v>24732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265509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265509</v>
      </c>
    </row>
    <row r="24" spans="1:10" s="11" customFormat="1" ht="15.75" customHeight="1" x14ac:dyDescent="0.2">
      <c r="A24" s="9" t="s">
        <v>56</v>
      </c>
      <c r="B24" s="10" t="s">
        <v>22</v>
      </c>
      <c r="C24" s="25">
        <v>1515</v>
      </c>
      <c r="D24" s="31">
        <f>(Jul!C24*3)+(Aug!C24*2)+(Sep!C24*1)</f>
        <v>9075</v>
      </c>
      <c r="E24" s="8"/>
      <c r="F24" s="31">
        <f>(Jul!E24*3)+(Aug!E24*2)+(Sep!E24*1)</f>
        <v>0</v>
      </c>
      <c r="G24" s="8">
        <v>27700</v>
      </c>
      <c r="H24" s="31">
        <f>SUM(Aug!H24+G24)</f>
        <v>42295</v>
      </c>
      <c r="I24" s="31">
        <f t="shared" si="0"/>
        <v>29215</v>
      </c>
      <c r="J24" s="31">
        <f t="shared" si="1"/>
        <v>51370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7830</v>
      </c>
      <c r="E25" s="8"/>
      <c r="F25" s="31">
        <f>(Jul!E25*3)+(Aug!E25*2)+(Sep!E25*1)</f>
        <v>0</v>
      </c>
      <c r="G25" s="8"/>
      <c r="H25" s="31">
        <f>SUM(Aug!H25+G25)</f>
        <v>11521</v>
      </c>
      <c r="I25" s="31">
        <f t="shared" si="0"/>
        <v>0</v>
      </c>
      <c r="J25" s="31">
        <f t="shared" si="1"/>
        <v>19351</v>
      </c>
    </row>
    <row r="26" spans="1:10" s="1" customFormat="1" ht="15.75" customHeight="1" x14ac:dyDescent="0.2">
      <c r="A26" s="5" t="s">
        <v>63</v>
      </c>
      <c r="B26" s="6" t="s">
        <v>22</v>
      </c>
      <c r="C26" s="25">
        <v>1778</v>
      </c>
      <c r="D26" s="31">
        <f>(Jul!C26*3)+(Aug!C26*2)+(Sep!C26*1)</f>
        <v>1778</v>
      </c>
      <c r="E26" s="8"/>
      <c r="F26" s="31">
        <f>(Jul!E26*3)+(Aug!E26*2)+(Sep!E26*1)</f>
        <v>0</v>
      </c>
      <c r="G26" s="8">
        <v>3433</v>
      </c>
      <c r="H26" s="31">
        <f>SUM(Aug!H26+G26)</f>
        <v>3433</v>
      </c>
      <c r="I26" s="31">
        <f t="shared" si="0"/>
        <v>5211</v>
      </c>
      <c r="J26" s="31">
        <f t="shared" si="1"/>
        <v>5211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836</v>
      </c>
      <c r="D27" s="31">
        <f>(Jul!C27*3)+(Aug!C27*2)+(Sep!C27*1)</f>
        <v>9526</v>
      </c>
      <c r="E27" s="8"/>
      <c r="F27" s="31">
        <f>(Jul!E27*3)+(Aug!E27*2)+(Sep!E27*1)</f>
        <v>0</v>
      </c>
      <c r="G27" s="8">
        <v>14939</v>
      </c>
      <c r="H27" s="31">
        <f>SUM(Aug!H27+G27)</f>
        <v>42491</v>
      </c>
      <c r="I27" s="31">
        <f t="shared" si="0"/>
        <v>15775</v>
      </c>
      <c r="J27" s="31">
        <f t="shared" si="1"/>
        <v>52017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4005</v>
      </c>
      <c r="E28" s="8"/>
      <c r="F28" s="31">
        <f>(Jul!E28*3)+(Aug!E28*2)+(Sep!E28*1)</f>
        <v>0</v>
      </c>
      <c r="G28" s="8"/>
      <c r="H28" s="31">
        <f>SUM(Aug!H28+G28)</f>
        <v>1378</v>
      </c>
      <c r="I28" s="31">
        <f t="shared" si="0"/>
        <v>0</v>
      </c>
      <c r="J28" s="31">
        <f t="shared" si="1"/>
        <v>5383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3557</v>
      </c>
      <c r="E29" s="8"/>
      <c r="F29" s="31">
        <f>(Jul!E29*3)+(Aug!E29*2)+(Sep!E29*1)</f>
        <v>0</v>
      </c>
      <c r="G29" s="8">
        <v>2308</v>
      </c>
      <c r="H29" s="31">
        <f>SUM(Aug!H29+G29)</f>
        <v>11076</v>
      </c>
      <c r="I29" s="31">
        <f t="shared" si="0"/>
        <v>2308</v>
      </c>
      <c r="J29" s="31">
        <f t="shared" si="1"/>
        <v>14633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2907</v>
      </c>
      <c r="D30" s="31">
        <f>(Jul!C30*3)+(Aug!C30*2)+(Sep!C30*1)</f>
        <v>3173</v>
      </c>
      <c r="E30" s="8"/>
      <c r="F30" s="31">
        <f>(Jul!E30*3)+(Aug!E30*2)+(Sep!E30*1)</f>
        <v>0</v>
      </c>
      <c r="G30" s="8">
        <v>40501</v>
      </c>
      <c r="H30" s="31">
        <f>SUM(Aug!H30+G30)</f>
        <v>42352</v>
      </c>
      <c r="I30" s="31">
        <f t="shared" si="0"/>
        <v>43408</v>
      </c>
      <c r="J30" s="31">
        <f t="shared" si="1"/>
        <v>45525</v>
      </c>
    </row>
    <row r="31" spans="1:10" s="11" customFormat="1" ht="15.75" customHeight="1" x14ac:dyDescent="0.2">
      <c r="A31" s="9" t="s">
        <v>84</v>
      </c>
      <c r="B31" s="10" t="s">
        <v>22</v>
      </c>
      <c r="C31" s="25"/>
      <c r="D31" s="31">
        <f>(Jul!C31*3)+(Aug!C31*2)+(Sep!C31*1)</f>
        <v>21501</v>
      </c>
      <c r="E31" s="8"/>
      <c r="F31" s="31">
        <f>(Jul!E31*3)+(Aug!E31*2)+(Sep!E31*1)</f>
        <v>0</v>
      </c>
      <c r="G31" s="8">
        <v>11033</v>
      </c>
      <c r="H31" s="31">
        <f>SUM(Aug!H31+G31)</f>
        <v>64713</v>
      </c>
      <c r="I31" s="31">
        <f t="shared" si="0"/>
        <v>11033</v>
      </c>
      <c r="J31" s="31">
        <f t="shared" si="1"/>
        <v>86214</v>
      </c>
    </row>
    <row r="32" spans="1:10" s="1" customFormat="1" ht="15.75" customHeight="1" x14ac:dyDescent="0.2">
      <c r="A32" s="5" t="s">
        <v>19</v>
      </c>
      <c r="B32" s="6" t="s">
        <v>20</v>
      </c>
      <c r="C32" s="25">
        <v>1257</v>
      </c>
      <c r="D32" s="31">
        <f>(Jul!C32*3)+(Aug!C32*2)+(Sep!C32*1)</f>
        <v>7104</v>
      </c>
      <c r="E32" s="8"/>
      <c r="F32" s="31">
        <f>(Jul!E32*3)+(Aug!E32*2)+(Sep!E32*1)</f>
        <v>3762</v>
      </c>
      <c r="G32" s="8">
        <v>665</v>
      </c>
      <c r="H32" s="31">
        <f>SUM(Aug!H32+G32)</f>
        <v>665</v>
      </c>
      <c r="I32" s="31">
        <f t="shared" si="0"/>
        <v>1922</v>
      </c>
      <c r="J32" s="31">
        <f t="shared" si="1"/>
        <v>11531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16590</v>
      </c>
      <c r="D33" s="31">
        <f>(Jul!C33*3)+(Aug!C33*2)+(Sep!C33*1)</f>
        <v>141449</v>
      </c>
      <c r="E33" s="8"/>
      <c r="F33" s="31">
        <f>(Jul!E33*3)+(Aug!E33*2)+(Sep!E33*1)</f>
        <v>0</v>
      </c>
      <c r="G33" s="8">
        <v>5318</v>
      </c>
      <c r="H33" s="31">
        <f>SUM(Aug!H33+G33)</f>
        <v>148281</v>
      </c>
      <c r="I33" s="31">
        <f t="shared" si="0"/>
        <v>21908</v>
      </c>
      <c r="J33" s="31">
        <f t="shared" si="1"/>
        <v>289730</v>
      </c>
    </row>
    <row r="34" spans="1:10" s="1" customFormat="1" ht="15.75" customHeight="1" x14ac:dyDescent="0.2">
      <c r="A34" s="5" t="s">
        <v>28</v>
      </c>
      <c r="B34" s="6" t="s">
        <v>20</v>
      </c>
      <c r="C34" s="25">
        <v>1447</v>
      </c>
      <c r="D34" s="31">
        <f>(Jul!C34*3)+(Aug!C34*2)+(Sep!C34*1)</f>
        <v>13571</v>
      </c>
      <c r="E34" s="8"/>
      <c r="F34" s="31">
        <f>(Jul!E34*3)+(Aug!E34*2)+(Sep!E34*1)</f>
        <v>0</v>
      </c>
      <c r="G34" s="8">
        <v>4943</v>
      </c>
      <c r="H34" s="31">
        <f>SUM(Aug!H34+G34)</f>
        <v>17194</v>
      </c>
      <c r="I34" s="31">
        <f t="shared" si="0"/>
        <v>6390</v>
      </c>
      <c r="J34" s="31">
        <f t="shared" si="1"/>
        <v>30765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24362</v>
      </c>
      <c r="D35" s="31">
        <f>(Jul!C35*3)+(Aug!C35*2)+(Sep!C35*1)</f>
        <v>110312</v>
      </c>
      <c r="E35" s="8"/>
      <c r="F35" s="31">
        <f>(Jul!E35*3)+(Aug!E35*2)+(Sep!E35*1)</f>
        <v>0</v>
      </c>
      <c r="G35" s="8">
        <v>40096</v>
      </c>
      <c r="H35" s="31">
        <f>SUM(Aug!H35+G35)</f>
        <v>190104</v>
      </c>
      <c r="I35" s="31">
        <f t="shared" si="0"/>
        <v>64458</v>
      </c>
      <c r="J35" s="31">
        <f t="shared" si="1"/>
        <v>300416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4962</v>
      </c>
      <c r="E36" s="8"/>
      <c r="F36" s="31">
        <f>(Jul!E36*3)+(Aug!E36*2)+(Sep!E36*1)</f>
        <v>0</v>
      </c>
      <c r="G36" s="8"/>
      <c r="H36" s="31">
        <f>SUM(Aug!H36+G36)</f>
        <v>1654</v>
      </c>
      <c r="I36" s="31">
        <f t="shared" si="0"/>
        <v>0</v>
      </c>
      <c r="J36" s="31">
        <f t="shared" si="1"/>
        <v>6616</v>
      </c>
    </row>
    <row r="37" spans="1:10" s="1" customFormat="1" ht="15.75" customHeight="1" x14ac:dyDescent="0.2">
      <c r="A37" s="5" t="s">
        <v>33</v>
      </c>
      <c r="B37" s="6" t="s">
        <v>20</v>
      </c>
      <c r="C37" s="25">
        <v>1059</v>
      </c>
      <c r="D37" s="31">
        <f>(Jul!C37*3)+(Aug!C37*2)+(Sep!C37*1)</f>
        <v>10263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1059</v>
      </c>
      <c r="J37" s="31">
        <f t="shared" si="1"/>
        <v>10263</v>
      </c>
    </row>
    <row r="38" spans="1:10" s="1" customFormat="1" ht="15.75" customHeight="1" x14ac:dyDescent="0.2">
      <c r="A38" s="5" t="s">
        <v>34</v>
      </c>
      <c r="B38" s="6" t="s">
        <v>20</v>
      </c>
      <c r="C38" s="25">
        <v>4385</v>
      </c>
      <c r="D38" s="31">
        <f>(Jul!C38*3)+(Aug!C38*2)+(Sep!C38*1)</f>
        <v>12591</v>
      </c>
      <c r="E38" s="8"/>
      <c r="F38" s="31">
        <f>(Jul!E38*3)+(Aug!E38*2)+(Sep!E38*1)</f>
        <v>0</v>
      </c>
      <c r="G38" s="8">
        <v>4565</v>
      </c>
      <c r="H38" s="31">
        <f>SUM(Aug!H38+G38)</f>
        <v>36580</v>
      </c>
      <c r="I38" s="31">
        <f t="shared" si="0"/>
        <v>8950</v>
      </c>
      <c r="J38" s="31">
        <f t="shared" si="1"/>
        <v>49171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49781</v>
      </c>
      <c r="D39" s="31">
        <f>(Jul!C39*3)+(Aug!C39*2)+(Sep!C39*1)</f>
        <v>113588</v>
      </c>
      <c r="E39" s="8"/>
      <c r="F39" s="31">
        <f>(Jul!E39*3)+(Aug!E39*2)+(Sep!E39*1)</f>
        <v>2274</v>
      </c>
      <c r="G39" s="8">
        <v>110632</v>
      </c>
      <c r="H39" s="31">
        <f>SUM(Aug!H39+G39)</f>
        <v>223175</v>
      </c>
      <c r="I39" s="31">
        <f t="shared" si="0"/>
        <v>160413</v>
      </c>
      <c r="J39" s="31">
        <f t="shared" si="1"/>
        <v>339037</v>
      </c>
    </row>
    <row r="40" spans="1:10" s="1" customFormat="1" ht="15.75" customHeight="1" x14ac:dyDescent="0.2">
      <c r="A40" s="5" t="s">
        <v>38</v>
      </c>
      <c r="B40" s="6" t="s">
        <v>20</v>
      </c>
      <c r="C40" s="25">
        <v>7023</v>
      </c>
      <c r="D40" s="31">
        <f>(Jul!C40*3)+(Aug!C40*2)+(Sep!C40*1)</f>
        <v>113367</v>
      </c>
      <c r="E40" s="8"/>
      <c r="F40" s="31">
        <f>(Jul!E40*3)+(Aug!E40*2)+(Sep!E40*1)</f>
        <v>0</v>
      </c>
      <c r="G40" s="8">
        <v>32514</v>
      </c>
      <c r="H40" s="31">
        <f>SUM(Aug!H40+G40)</f>
        <v>275276</v>
      </c>
      <c r="I40" s="31">
        <f t="shared" si="0"/>
        <v>39537</v>
      </c>
      <c r="J40" s="31">
        <f t="shared" si="1"/>
        <v>388643</v>
      </c>
    </row>
    <row r="41" spans="1:10" s="11" customFormat="1" ht="15.75" customHeight="1" x14ac:dyDescent="0.2">
      <c r="A41" s="9" t="s">
        <v>39</v>
      </c>
      <c r="B41" s="10" t="s">
        <v>20</v>
      </c>
      <c r="C41" s="25">
        <v>15907</v>
      </c>
      <c r="D41" s="31">
        <f>(Jul!C41*3)+(Aug!C41*2)+(Sep!C41*1)</f>
        <v>47331</v>
      </c>
      <c r="E41" s="8"/>
      <c r="F41" s="31">
        <f>(Jul!E41*3)+(Aug!E41*2)+(Sep!E41*1)</f>
        <v>0</v>
      </c>
      <c r="G41" s="8">
        <v>117351</v>
      </c>
      <c r="H41" s="31">
        <f>SUM(Aug!H41+G41)</f>
        <v>129745</v>
      </c>
      <c r="I41" s="31">
        <f t="shared" si="0"/>
        <v>133258</v>
      </c>
      <c r="J41" s="31">
        <f t="shared" si="1"/>
        <v>177076</v>
      </c>
    </row>
    <row r="42" spans="1:10" s="1" customFormat="1" ht="15.75" customHeight="1" x14ac:dyDescent="0.2">
      <c r="A42" s="5" t="s">
        <v>41</v>
      </c>
      <c r="B42" s="6" t="s">
        <v>20</v>
      </c>
      <c r="C42" s="25">
        <v>17689</v>
      </c>
      <c r="D42" s="31">
        <f>(Jul!C42*3)+(Aug!C42*2)+(Sep!C42*1)</f>
        <v>41138</v>
      </c>
      <c r="E42" s="8"/>
      <c r="F42" s="31">
        <f>(Jul!E42*3)+(Aug!E42*2)+(Sep!E42*1)</f>
        <v>0</v>
      </c>
      <c r="G42" s="8">
        <v>176223</v>
      </c>
      <c r="H42" s="31">
        <f>SUM(Aug!H42+G42)</f>
        <v>176655</v>
      </c>
      <c r="I42" s="31">
        <f t="shared" si="0"/>
        <v>193912</v>
      </c>
      <c r="J42" s="31">
        <f t="shared" si="1"/>
        <v>217793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13268</v>
      </c>
      <c r="D43" s="31">
        <f>(Jul!C43*3)+(Aug!C43*2)+(Sep!C43*1)</f>
        <v>33972</v>
      </c>
      <c r="E43" s="8">
        <v>138</v>
      </c>
      <c r="F43" s="31">
        <f>(Jul!E43*3)+(Aug!E43*2)+(Sep!E43*1)</f>
        <v>138</v>
      </c>
      <c r="G43" s="8">
        <v>18770</v>
      </c>
      <c r="H43" s="31">
        <f>SUM(Aug!H43+G43)</f>
        <v>29981</v>
      </c>
      <c r="I43" s="31">
        <f t="shared" si="0"/>
        <v>32176</v>
      </c>
      <c r="J43" s="31">
        <f t="shared" si="1"/>
        <v>64091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14628</v>
      </c>
      <c r="D44" s="31">
        <f>(Jul!C44*3)+(Aug!C44*2)+(Sep!C44*1)</f>
        <v>66266</v>
      </c>
      <c r="E44" s="8">
        <v>285</v>
      </c>
      <c r="F44" s="31">
        <f>(Jul!E44*3)+(Aug!E44*2)+(Sep!E44*1)</f>
        <v>285</v>
      </c>
      <c r="G44" s="8">
        <v>36149</v>
      </c>
      <c r="H44" s="31">
        <f>SUM(Aug!H44+G44)</f>
        <v>100547</v>
      </c>
      <c r="I44" s="31">
        <f t="shared" si="0"/>
        <v>51062</v>
      </c>
      <c r="J44" s="31">
        <f t="shared" si="1"/>
        <v>167098</v>
      </c>
    </row>
    <row r="45" spans="1:10" s="1" customFormat="1" ht="15.75" customHeight="1" x14ac:dyDescent="0.2">
      <c r="A45" s="5" t="s">
        <v>48</v>
      </c>
      <c r="B45" s="6" t="s">
        <v>20</v>
      </c>
      <c r="C45" s="25">
        <v>587</v>
      </c>
      <c r="D45" s="31">
        <f>(Jul!C45*3)+(Aug!C45*2)+(Sep!C45*1)</f>
        <v>20817</v>
      </c>
      <c r="E45" s="8"/>
      <c r="F45" s="31">
        <f>(Jul!E45*3)+(Aug!E45*2)+(Sep!E45*1)</f>
        <v>0</v>
      </c>
      <c r="G45" s="8"/>
      <c r="H45" s="31">
        <f>SUM(Aug!H45+G45)</f>
        <v>3707</v>
      </c>
      <c r="I45" s="31">
        <f t="shared" si="0"/>
        <v>587</v>
      </c>
      <c r="J45" s="31">
        <f t="shared" si="1"/>
        <v>24524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46429</v>
      </c>
      <c r="D47" s="31">
        <f>(Jul!C47*3)+(Aug!C47*2)+(Sep!C47*1)</f>
        <v>118854</v>
      </c>
      <c r="E47" s="8"/>
      <c r="F47" s="31">
        <f>(Jul!E47*3)+(Aug!E47*2)+(Sep!E47*1)</f>
        <v>2686</v>
      </c>
      <c r="G47" s="8">
        <v>254646</v>
      </c>
      <c r="H47" s="31">
        <f>SUM(Aug!H47+G47)</f>
        <v>338168</v>
      </c>
      <c r="I47" s="31">
        <f t="shared" si="0"/>
        <v>301075</v>
      </c>
      <c r="J47" s="31">
        <f t="shared" si="1"/>
        <v>459708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13765</v>
      </c>
      <c r="D48" s="31">
        <f>(Jul!C48*3)+(Aug!C48*2)+(Sep!C48*1)</f>
        <v>118543</v>
      </c>
      <c r="E48" s="8">
        <v>1770</v>
      </c>
      <c r="F48" s="31">
        <f>(Jul!E48*3)+(Aug!E48*2)+(Sep!E48*1)</f>
        <v>1770</v>
      </c>
      <c r="G48" s="8">
        <v>47604</v>
      </c>
      <c r="H48" s="31">
        <f>SUM(Aug!H48+G48)</f>
        <v>174093</v>
      </c>
      <c r="I48" s="31">
        <f t="shared" si="0"/>
        <v>63139</v>
      </c>
      <c r="J48" s="31">
        <f t="shared" si="1"/>
        <v>294406</v>
      </c>
    </row>
    <row r="49" spans="1:10" s="1" customFormat="1" ht="15.75" customHeight="1" x14ac:dyDescent="0.2">
      <c r="A49" s="5" t="s">
        <v>57</v>
      </c>
      <c r="B49" s="6" t="s">
        <v>20</v>
      </c>
      <c r="C49" s="25">
        <v>12589</v>
      </c>
      <c r="D49" s="31">
        <f>(Jul!C49*3)+(Aug!C49*2)+(Sep!C49*1)</f>
        <v>83989</v>
      </c>
      <c r="E49" s="8"/>
      <c r="F49" s="31">
        <f>(Jul!E49*3)+(Aug!E49*2)+(Sep!E49*1)</f>
        <v>0</v>
      </c>
      <c r="G49" s="8">
        <v>14688</v>
      </c>
      <c r="H49" s="31">
        <f>SUM(Aug!H49+G49)</f>
        <v>21242</v>
      </c>
      <c r="I49" s="31">
        <f t="shared" si="0"/>
        <v>27277</v>
      </c>
      <c r="J49" s="31">
        <f t="shared" si="1"/>
        <v>105231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6689</v>
      </c>
      <c r="D50" s="31">
        <f>(Jul!C50*3)+(Aug!C50*2)+(Sep!C50*1)</f>
        <v>43209</v>
      </c>
      <c r="E50" s="8"/>
      <c r="F50" s="31">
        <f>(Jul!E50*3)+(Aug!E50*2)+(Sep!E50*1)</f>
        <v>0</v>
      </c>
      <c r="G50" s="8">
        <v>3073</v>
      </c>
      <c r="H50" s="31">
        <f>SUM(Aug!H50+G50)</f>
        <v>11741</v>
      </c>
      <c r="I50" s="31">
        <f t="shared" si="0"/>
        <v>9762</v>
      </c>
      <c r="J50" s="31">
        <f t="shared" si="1"/>
        <v>54950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30867</v>
      </c>
      <c r="D51" s="31">
        <f>(Jul!C51*3)+(Aug!C51*2)+(Sep!C51*1)</f>
        <v>169446</v>
      </c>
      <c r="E51" s="8">
        <v>476</v>
      </c>
      <c r="F51" s="31">
        <f>(Jul!E51*3)+(Aug!E51*2)+(Sep!E51*1)</f>
        <v>476</v>
      </c>
      <c r="G51" s="8">
        <v>50345</v>
      </c>
      <c r="H51" s="31">
        <f>SUM(Aug!H51+G51)</f>
        <v>279454</v>
      </c>
      <c r="I51" s="31">
        <f t="shared" si="0"/>
        <v>81688</v>
      </c>
      <c r="J51" s="31">
        <f t="shared" si="1"/>
        <v>449376</v>
      </c>
    </row>
    <row r="52" spans="1:10" s="1" customFormat="1" ht="15.75" customHeight="1" x14ac:dyDescent="0.2">
      <c r="A52" s="5" t="s">
        <v>60</v>
      </c>
      <c r="B52" s="6" t="s">
        <v>20</v>
      </c>
      <c r="C52" s="25">
        <v>5749</v>
      </c>
      <c r="D52" s="31">
        <f>(Jul!C52*3)+(Aug!C52*2)+(Sep!C52*1)</f>
        <v>47634</v>
      </c>
      <c r="E52" s="8"/>
      <c r="F52" s="31">
        <f>(Jul!E52*3)+(Aug!E52*2)+(Sep!E52*1)</f>
        <v>0</v>
      </c>
      <c r="G52" s="8">
        <v>13805</v>
      </c>
      <c r="H52" s="31">
        <f>SUM(Aug!H52+G52)</f>
        <v>33938</v>
      </c>
      <c r="I52" s="31">
        <f t="shared" si="0"/>
        <v>19554</v>
      </c>
      <c r="J52" s="31">
        <f t="shared" si="1"/>
        <v>81572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>
        <v>8269</v>
      </c>
      <c r="D54" s="31">
        <f>(Jul!C54*3)+(Aug!C54*2)+(Sep!C54*1)</f>
        <v>77451</v>
      </c>
      <c r="E54" s="8"/>
      <c r="F54" s="31">
        <f>(Jul!E54*3)+(Aug!E54*2)+(Sep!E54*1)</f>
        <v>0</v>
      </c>
      <c r="G54" s="8">
        <v>3314</v>
      </c>
      <c r="H54" s="31">
        <f>SUM(Aug!H54+G54)</f>
        <v>28529</v>
      </c>
      <c r="I54" s="31">
        <f t="shared" si="0"/>
        <v>11583</v>
      </c>
      <c r="J54" s="31">
        <f t="shared" si="1"/>
        <v>105980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18563</v>
      </c>
      <c r="D55" s="31">
        <f>(Jul!C55*3)+(Aug!C55*2)+(Sep!C55*1)</f>
        <v>93729</v>
      </c>
      <c r="E55" s="8"/>
      <c r="F55" s="31">
        <f>(Jul!E55*3)+(Aug!E55*2)+(Sep!E55*1)</f>
        <v>2020</v>
      </c>
      <c r="G55" s="8">
        <v>69416</v>
      </c>
      <c r="H55" s="31">
        <f>SUM(Aug!H55+G55)</f>
        <v>179571</v>
      </c>
      <c r="I55" s="31">
        <f t="shared" si="0"/>
        <v>87979</v>
      </c>
      <c r="J55" s="31">
        <f t="shared" si="1"/>
        <v>275320</v>
      </c>
    </row>
    <row r="56" spans="1:10" s="11" customFormat="1" ht="15.75" customHeight="1" x14ac:dyDescent="0.2">
      <c r="A56" s="9" t="s">
        <v>67</v>
      </c>
      <c r="B56" s="10" t="s">
        <v>20</v>
      </c>
      <c r="C56" s="25">
        <v>3415</v>
      </c>
      <c r="D56" s="31">
        <f>(Jul!C56*3)+(Aug!C56*2)+(Sep!C56*1)</f>
        <v>14472</v>
      </c>
      <c r="E56" s="8"/>
      <c r="F56" s="31">
        <f>(Jul!E56*3)+(Aug!E56*2)+(Sep!E56*1)</f>
        <v>0</v>
      </c>
      <c r="G56" s="8"/>
      <c r="H56" s="31">
        <f>SUM(Aug!H56+G56)</f>
        <v>95566</v>
      </c>
      <c r="I56" s="31">
        <f t="shared" si="0"/>
        <v>3415</v>
      </c>
      <c r="J56" s="31">
        <f t="shared" si="1"/>
        <v>110038</v>
      </c>
    </row>
    <row r="57" spans="1:10" s="1" customFormat="1" ht="15.75" customHeight="1" x14ac:dyDescent="0.2">
      <c r="A57" s="5" t="s">
        <v>68</v>
      </c>
      <c r="B57" s="6" t="s">
        <v>20</v>
      </c>
      <c r="C57" s="25">
        <v>11825</v>
      </c>
      <c r="D57" s="31">
        <f>(Jul!C57*3)+(Aug!C57*2)+(Sep!C57*1)</f>
        <v>37687</v>
      </c>
      <c r="E57" s="8"/>
      <c r="F57" s="31">
        <f>(Jul!E57*3)+(Aug!E57*2)+(Sep!E57*1)</f>
        <v>0</v>
      </c>
      <c r="G57" s="8">
        <v>81848</v>
      </c>
      <c r="H57" s="31">
        <f>SUM(Aug!H57+G57)</f>
        <v>96060</v>
      </c>
      <c r="I57" s="31">
        <f t="shared" si="0"/>
        <v>93673</v>
      </c>
      <c r="J57" s="31">
        <f t="shared" si="1"/>
        <v>133747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3026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3026</v>
      </c>
    </row>
    <row r="59" spans="1:10" s="1" customFormat="1" ht="15.75" customHeight="1" x14ac:dyDescent="0.2">
      <c r="A59" s="5" t="s">
        <v>70</v>
      </c>
      <c r="B59" s="6" t="s">
        <v>20</v>
      </c>
      <c r="C59" s="25">
        <v>1846</v>
      </c>
      <c r="D59" s="31">
        <f>(Jul!C59*3)+(Aug!C59*2)+(Sep!C59*1)</f>
        <v>2112</v>
      </c>
      <c r="E59" s="8"/>
      <c r="F59" s="31">
        <f>(Jul!E59*3)+(Aug!E59*2)+(Sep!E59*1)</f>
        <v>0</v>
      </c>
      <c r="G59" s="8"/>
      <c r="H59" s="31">
        <f>SUM(Aug!H59+G59)</f>
        <v>2361</v>
      </c>
      <c r="I59" s="31">
        <f t="shared" si="0"/>
        <v>1846</v>
      </c>
      <c r="J59" s="31">
        <f t="shared" si="1"/>
        <v>4473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53298</v>
      </c>
      <c r="D60" s="31">
        <f>(Jul!C60*3)+(Aug!C60*2)+(Sep!C60*1)</f>
        <v>249298</v>
      </c>
      <c r="E60" s="8">
        <v>1072</v>
      </c>
      <c r="F60" s="31">
        <f>(Jul!E60*3)+(Aug!E60*2)+(Sep!E60*1)</f>
        <v>9594</v>
      </c>
      <c r="G60" s="8">
        <v>315433</v>
      </c>
      <c r="H60" s="31">
        <f>SUM(Aug!H60+G60)</f>
        <v>617013</v>
      </c>
      <c r="I60" s="31">
        <f t="shared" si="0"/>
        <v>369803</v>
      </c>
      <c r="J60" s="31">
        <f t="shared" si="1"/>
        <v>875905</v>
      </c>
    </row>
    <row r="61" spans="1:10" s="1" customFormat="1" ht="15.75" customHeight="1" x14ac:dyDescent="0.2">
      <c r="A61" s="5" t="s">
        <v>72</v>
      </c>
      <c r="B61" s="6" t="s">
        <v>20</v>
      </c>
      <c r="C61" s="25">
        <v>3568</v>
      </c>
      <c r="D61" s="31">
        <f>(Jul!C61*3)+(Aug!C61*2)+(Sep!C61*1)</f>
        <v>29799</v>
      </c>
      <c r="E61" s="8"/>
      <c r="F61" s="31">
        <f>(Jul!E61*3)+(Aug!E61*2)+(Sep!E61*1)</f>
        <v>0</v>
      </c>
      <c r="G61" s="8">
        <v>44568</v>
      </c>
      <c r="H61" s="31">
        <f>SUM(Aug!H61+G61)</f>
        <v>69333</v>
      </c>
      <c r="I61" s="31">
        <f t="shared" si="0"/>
        <v>48136</v>
      </c>
      <c r="J61" s="31">
        <f t="shared" si="1"/>
        <v>99132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7930</v>
      </c>
      <c r="E62" s="8"/>
      <c r="F62" s="31">
        <f>(Jul!E62*3)+(Aug!E62*2)+(Sep!E62*1)</f>
        <v>0</v>
      </c>
      <c r="G62" s="8"/>
      <c r="H62" s="31">
        <f>SUM(Aug!H62+G62)</f>
        <v>10793</v>
      </c>
      <c r="I62" s="31">
        <f t="shared" si="0"/>
        <v>0</v>
      </c>
      <c r="J62" s="31">
        <f t="shared" si="1"/>
        <v>18723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10225</v>
      </c>
      <c r="D63" s="31">
        <f>(Jul!C63*3)+(Aug!C63*2)+(Sep!C63*1)</f>
        <v>50064</v>
      </c>
      <c r="E63" s="8"/>
      <c r="F63" s="31">
        <f>(Jul!E63*3)+(Aug!E63*2)+(Sep!E63*1)</f>
        <v>0</v>
      </c>
      <c r="G63" s="8">
        <v>30794</v>
      </c>
      <c r="H63" s="31">
        <f>SUM(Aug!H63+G63)</f>
        <v>45962</v>
      </c>
      <c r="I63" s="31">
        <f t="shared" si="0"/>
        <v>41019</v>
      </c>
      <c r="J63" s="31">
        <f t="shared" si="1"/>
        <v>96026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12008</v>
      </c>
      <c r="E65" s="8"/>
      <c r="F65" s="31">
        <f>(Jul!E65*3)+(Aug!E65*2)+(Sep!E65*1)</f>
        <v>606</v>
      </c>
      <c r="G65" s="8"/>
      <c r="H65" s="31">
        <f>SUM(Aug!H65+G65)</f>
        <v>3939</v>
      </c>
      <c r="I65" s="31">
        <f t="shared" si="2"/>
        <v>0</v>
      </c>
      <c r="J65" s="31">
        <f t="shared" si="3"/>
        <v>16553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4653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4653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>
        <v>1996</v>
      </c>
      <c r="D68" s="31">
        <f>(Jul!C68*3)+(Aug!C68*2)+(Sep!C68*1)</f>
        <v>1996</v>
      </c>
      <c r="E68" s="8"/>
      <c r="F68" s="31">
        <f>(Jul!E68*3)+(Aug!E68*2)+(Sep!E68*1)</f>
        <v>0</v>
      </c>
      <c r="G68" s="8">
        <v>31668</v>
      </c>
      <c r="H68" s="31">
        <f>SUM(Aug!H68+G68)</f>
        <v>31668</v>
      </c>
      <c r="I68" s="31">
        <f t="shared" si="2"/>
        <v>33664</v>
      </c>
      <c r="J68" s="31">
        <f t="shared" si="3"/>
        <v>33664</v>
      </c>
    </row>
    <row r="69" spans="1:10" s="11" customFormat="1" ht="15.75" customHeight="1" x14ac:dyDescent="0.2">
      <c r="A69" s="9" t="s">
        <v>83</v>
      </c>
      <c r="B69" s="10" t="s">
        <v>20</v>
      </c>
      <c r="C69" s="25">
        <v>3172</v>
      </c>
      <c r="D69" s="31">
        <f>(Jul!C69*3)+(Aug!C69*2)+(Sep!C69*1)</f>
        <v>6349</v>
      </c>
      <c r="E69" s="8"/>
      <c r="F69" s="31">
        <f>(Jul!E69*3)+(Aug!E69*2)+(Sep!E69*1)</f>
        <v>0</v>
      </c>
      <c r="G69" s="8">
        <v>7252</v>
      </c>
      <c r="H69" s="31">
        <f>SUM(Aug!H69+G69)</f>
        <v>13098</v>
      </c>
      <c r="I69" s="31">
        <f t="shared" si="2"/>
        <v>10424</v>
      </c>
      <c r="J69" s="31">
        <f t="shared" si="3"/>
        <v>19447</v>
      </c>
    </row>
    <row r="70" spans="1:10" s="11" customFormat="1" ht="15.75" customHeight="1" x14ac:dyDescent="0.2">
      <c r="A70" s="9" t="s">
        <v>85</v>
      </c>
      <c r="B70" s="10" t="s">
        <v>20</v>
      </c>
      <c r="C70" s="25">
        <v>4621</v>
      </c>
      <c r="D70" s="31">
        <f>(Jul!C70*3)+(Aug!C70*2)+(Sep!C70*1)</f>
        <v>7267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4621</v>
      </c>
      <c r="J70" s="31">
        <f t="shared" si="3"/>
        <v>7267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16003</v>
      </c>
      <c r="D71" s="31">
        <f>(Jul!C71*3)+(Aug!C71*2)+(Sep!C71*1)</f>
        <v>96299</v>
      </c>
      <c r="E71" s="8"/>
      <c r="F71" s="31">
        <f>(Jul!E71*3)+(Aug!E71*2)+(Sep!E71*1)</f>
        <v>0</v>
      </c>
      <c r="G71" s="8">
        <v>61456</v>
      </c>
      <c r="H71" s="31">
        <f>SUM(Aug!H71+G71)</f>
        <v>158687</v>
      </c>
      <c r="I71" s="31">
        <f t="shared" si="2"/>
        <v>77459</v>
      </c>
      <c r="J71" s="31">
        <f t="shared" si="3"/>
        <v>254986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51789</v>
      </c>
      <c r="D72" s="32">
        <f t="shared" si="4"/>
        <v>897696</v>
      </c>
      <c r="E72" s="32">
        <f t="shared" si="4"/>
        <v>25252</v>
      </c>
      <c r="F72" s="32">
        <f t="shared" si="4"/>
        <v>29540</v>
      </c>
      <c r="G72" s="32">
        <f t="shared" si="4"/>
        <v>177673</v>
      </c>
      <c r="H72" s="32">
        <f t="shared" si="4"/>
        <v>885006</v>
      </c>
      <c r="I72" s="32">
        <f t="shared" si="4"/>
        <v>254714</v>
      </c>
      <c r="J72" s="32">
        <f t="shared" si="4"/>
        <v>1812242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420872</v>
      </c>
      <c r="D73" s="32">
        <f t="shared" si="5"/>
        <v>2012546</v>
      </c>
      <c r="E73" s="32">
        <f t="shared" si="5"/>
        <v>3741</v>
      </c>
      <c r="F73" s="32">
        <f t="shared" si="5"/>
        <v>23611</v>
      </c>
      <c r="G73" s="32">
        <f t="shared" si="5"/>
        <v>1577136</v>
      </c>
      <c r="H73" s="32">
        <f t="shared" si="5"/>
        <v>3544780</v>
      </c>
      <c r="I73" s="32">
        <f t="shared" si="5"/>
        <v>2001749</v>
      </c>
      <c r="J73" s="32">
        <f t="shared" si="5"/>
        <v>5580937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472661</v>
      </c>
      <c r="D74" s="32">
        <f t="shared" ref="D74:J74" si="6">SUM(D72:D73)</f>
        <v>2910242</v>
      </c>
      <c r="E74" s="32">
        <f t="shared" si="6"/>
        <v>28993</v>
      </c>
      <c r="F74" s="32">
        <f t="shared" si="6"/>
        <v>53151</v>
      </c>
      <c r="G74" s="32">
        <f t="shared" si="6"/>
        <v>1754809</v>
      </c>
      <c r="H74" s="32">
        <f t="shared" si="6"/>
        <v>4429786</v>
      </c>
      <c r="I74" s="32">
        <f t="shared" si="6"/>
        <v>2256463</v>
      </c>
      <c r="J74" s="32">
        <f t="shared" si="6"/>
        <v>7393179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C72" sqref="C72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/>
      <c r="D5" s="30">
        <f>(Jul!C5*4)+(Aug!C5*3)+(Sep!C5*2)+(Oct!C5*1)</f>
        <v>119832</v>
      </c>
      <c r="E5" s="26"/>
      <c r="F5" s="30">
        <f>(Jul!E5*4)+(Aug!E5*3)+(Sep!E5*2)+(Oct!E5*1)</f>
        <v>6940</v>
      </c>
      <c r="G5" s="26"/>
      <c r="H5" s="30">
        <f>Sep!H5+G5</f>
        <v>174648</v>
      </c>
      <c r="I5" s="30">
        <f t="shared" ref="I5:I63" si="0">C5+E5+G5</f>
        <v>0</v>
      </c>
      <c r="J5" s="30">
        <f t="shared" ref="J5:J63" si="1">D5+F5+H5</f>
        <v>301420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0</v>
      </c>
      <c r="J6" s="30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28845</v>
      </c>
      <c r="E7" s="26"/>
      <c r="F7" s="30">
        <f>(Jul!E7*4)+(Aug!E7*3)+(Sep!E7*2)+(Oct!E7*1)</f>
        <v>0</v>
      </c>
      <c r="G7" s="26"/>
      <c r="H7" s="30">
        <f>Sep!H7+G7</f>
        <v>10835</v>
      </c>
      <c r="I7" s="30">
        <f t="shared" si="0"/>
        <v>0</v>
      </c>
      <c r="J7" s="30">
        <f t="shared" si="1"/>
        <v>39680</v>
      </c>
    </row>
    <row r="8" spans="1:10" s="15" customFormat="1" ht="15.75" customHeight="1" x14ac:dyDescent="0.2">
      <c r="A8" s="9" t="s">
        <v>25</v>
      </c>
      <c r="B8" s="10" t="s">
        <v>22</v>
      </c>
      <c r="C8" s="26"/>
      <c r="D8" s="30">
        <f>(Jul!C8*4)+(Aug!C8*3)+(Sep!C8*2)+(Oct!C8*1)</f>
        <v>10266</v>
      </c>
      <c r="E8" s="26"/>
      <c r="F8" s="30">
        <f>(Jul!E8*4)+(Aug!E8*3)+(Sep!E8*2)+(Oct!E8*1)</f>
        <v>0</v>
      </c>
      <c r="G8" s="26"/>
      <c r="H8" s="30">
        <f>Sep!H8+G8</f>
        <v>3315</v>
      </c>
      <c r="I8" s="30">
        <f t="shared" si="0"/>
        <v>0</v>
      </c>
      <c r="J8" s="30">
        <f t="shared" si="1"/>
        <v>13581</v>
      </c>
    </row>
    <row r="9" spans="1:10" s="17" customFormat="1" ht="15.75" customHeight="1" x14ac:dyDescent="0.2">
      <c r="A9" s="5" t="s">
        <v>27</v>
      </c>
      <c r="B9" s="6" t="s">
        <v>22</v>
      </c>
      <c r="C9" s="26"/>
      <c r="D9" s="30">
        <f>(Jul!C9*4)+(Aug!C9*3)+(Sep!C9*2)+(Oct!C9*1)</f>
        <v>44847</v>
      </c>
      <c r="E9" s="26"/>
      <c r="F9" s="30">
        <f>(Jul!E9*4)+(Aug!E9*3)+(Sep!E9*2)+(Oct!E9*1)</f>
        <v>0</v>
      </c>
      <c r="G9" s="26"/>
      <c r="H9" s="30">
        <f>Sep!H9+G9</f>
        <v>55896</v>
      </c>
      <c r="I9" s="30">
        <f t="shared" si="0"/>
        <v>0</v>
      </c>
      <c r="J9" s="30">
        <f t="shared" si="1"/>
        <v>100743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444657</v>
      </c>
      <c r="E10" s="26"/>
      <c r="F10" s="30">
        <f>(Jul!E10*4)+(Aug!E10*3)+(Sep!E10*2)+(Oct!E10*1)</f>
        <v>2896</v>
      </c>
      <c r="G10" s="26"/>
      <c r="H10" s="30">
        <f>Sep!H10+G10</f>
        <v>225070</v>
      </c>
      <c r="I10" s="30">
        <f t="shared" si="0"/>
        <v>0</v>
      </c>
      <c r="J10" s="30">
        <f t="shared" si="1"/>
        <v>672623</v>
      </c>
    </row>
    <row r="11" spans="1:10" s="17" customFormat="1" ht="15.75" customHeight="1" x14ac:dyDescent="0.2">
      <c r="A11" s="5" t="s">
        <v>31</v>
      </c>
      <c r="B11" s="6" t="s">
        <v>22</v>
      </c>
      <c r="C11" s="26"/>
      <c r="D11" s="30">
        <f>(Jul!C11*4)+(Aug!C11*3)+(Sep!C11*2)+(Oct!C11*1)</f>
        <v>26396</v>
      </c>
      <c r="E11" s="26"/>
      <c r="F11" s="30">
        <f>(Jul!E11*4)+(Aug!E11*3)+(Sep!E11*2)+(Oct!E11*1)</f>
        <v>47100</v>
      </c>
      <c r="G11" s="26"/>
      <c r="H11" s="30">
        <f>Sep!H11+G11</f>
        <v>52122</v>
      </c>
      <c r="I11" s="30">
        <f t="shared" si="0"/>
        <v>0</v>
      </c>
      <c r="J11" s="30">
        <f t="shared" si="1"/>
        <v>125618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6244</v>
      </c>
      <c r="E12" s="26"/>
      <c r="F12" s="30">
        <f>(Jul!E12*4)+(Aug!E12*3)+(Sep!E12*2)+(Oct!E12*1)</f>
        <v>0</v>
      </c>
      <c r="G12" s="26"/>
      <c r="H12" s="30">
        <f>Sep!H12+G12</f>
        <v>2976</v>
      </c>
      <c r="I12" s="30">
        <f t="shared" si="0"/>
        <v>0</v>
      </c>
      <c r="J12" s="30">
        <f t="shared" si="1"/>
        <v>9220</v>
      </c>
    </row>
    <row r="13" spans="1:10" s="17" customFormat="1" ht="15.75" customHeight="1" x14ac:dyDescent="0.2">
      <c r="A13" s="5" t="s">
        <v>37</v>
      </c>
      <c r="B13" s="6" t="s">
        <v>22</v>
      </c>
      <c r="C13" s="26"/>
      <c r="D13" s="30">
        <f>(Jul!C13*4)+(Aug!C13*3)+(Sep!C13*2)+(Oct!C13*1)</f>
        <v>36102</v>
      </c>
      <c r="E13" s="26"/>
      <c r="F13" s="30">
        <f>(Jul!E13*4)+(Aug!E13*3)+(Sep!E13*2)+(Oct!E13*1)</f>
        <v>0</v>
      </c>
      <c r="G13" s="26"/>
      <c r="H13" s="30">
        <f>Sep!H13+G13</f>
        <v>14184</v>
      </c>
      <c r="I13" s="30">
        <f t="shared" si="0"/>
        <v>0</v>
      </c>
      <c r="J13" s="30">
        <f t="shared" si="1"/>
        <v>50286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16744</v>
      </c>
      <c r="E14" s="26"/>
      <c r="F14" s="30">
        <f>(Jul!E14*4)+(Aug!E14*3)+(Sep!E14*2)+(Oct!E14*1)</f>
        <v>0</v>
      </c>
      <c r="G14" s="26"/>
      <c r="H14" s="30">
        <f>Sep!H14+G14</f>
        <v>29089</v>
      </c>
      <c r="I14" s="30">
        <f t="shared" si="0"/>
        <v>0</v>
      </c>
      <c r="J14" s="30">
        <f t="shared" si="1"/>
        <v>45833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/>
      <c r="D16" s="30">
        <f>(Jul!C16*4)+(Aug!C16*3)+(Sep!C16*2)+(Oct!C16*1)</f>
        <v>71958</v>
      </c>
      <c r="E16" s="26"/>
      <c r="F16" s="30">
        <f>(Jul!E16*4)+(Aug!E16*3)+(Sep!E16*2)+(Oct!E16*1)</f>
        <v>0</v>
      </c>
      <c r="G16" s="26"/>
      <c r="H16" s="30">
        <f>Sep!H16+G16</f>
        <v>30111</v>
      </c>
      <c r="I16" s="30">
        <f t="shared" si="0"/>
        <v>0</v>
      </c>
      <c r="J16" s="30">
        <f t="shared" si="1"/>
        <v>102069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14300</v>
      </c>
      <c r="E17" s="26"/>
      <c r="F17" s="30">
        <f>(Jul!E17*4)+(Aug!E17*3)+(Sep!E17*2)+(Oct!E17*1)</f>
        <v>0</v>
      </c>
      <c r="G17" s="26"/>
      <c r="H17" s="30">
        <f>Sep!H17+G17</f>
        <v>27815</v>
      </c>
      <c r="I17" s="30">
        <f t="shared" si="0"/>
        <v>0</v>
      </c>
      <c r="J17" s="30">
        <f t="shared" si="1"/>
        <v>42115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3406</v>
      </c>
      <c r="E18" s="26"/>
      <c r="F18" s="30">
        <f>(Jul!E18*4)+(Aug!E18*3)+(Sep!E18*2)+(Oct!E18*1)</f>
        <v>0</v>
      </c>
      <c r="G18" s="26"/>
      <c r="H18" s="30">
        <f>Sep!H18+G18</f>
        <v>2139</v>
      </c>
      <c r="I18" s="30">
        <f t="shared" si="0"/>
        <v>0</v>
      </c>
      <c r="J18" s="30">
        <f t="shared" si="1"/>
        <v>5545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5864</v>
      </c>
      <c r="E19" s="26"/>
      <c r="F19" s="30">
        <f>(Jul!E19*4)+(Aug!E19*3)+(Sep!E19*2)+(Oct!E19*1)</f>
        <v>0</v>
      </c>
      <c r="G19" s="26"/>
      <c r="H19" s="30">
        <f>Sep!H19+G19</f>
        <v>4002</v>
      </c>
      <c r="I19" s="30">
        <f t="shared" si="0"/>
        <v>0</v>
      </c>
      <c r="J19" s="30">
        <f t="shared" si="1"/>
        <v>9866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>
        <v>271</v>
      </c>
      <c r="D21" s="30">
        <f>(Jul!C21*4)+(Aug!C21*3)+(Sep!C21*2)+(Oct!C21*1)</f>
        <v>9115</v>
      </c>
      <c r="E21" s="26"/>
      <c r="F21" s="30">
        <f>(Jul!E21*4)+(Aug!E21*3)+(Sep!E21*2)+(Oct!E21*1)</f>
        <v>0</v>
      </c>
      <c r="G21" s="26">
        <v>1420</v>
      </c>
      <c r="H21" s="30">
        <f>Sep!H21+G21</f>
        <v>18602</v>
      </c>
      <c r="I21" s="30">
        <f t="shared" si="0"/>
        <v>1691</v>
      </c>
      <c r="J21" s="30">
        <f t="shared" si="1"/>
        <v>27717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11841</v>
      </c>
      <c r="E22" s="26"/>
      <c r="F22" s="30">
        <f>(Jul!E22*4)+(Aug!E22*3)+(Sep!E22*2)+(Oct!E22*1)</f>
        <v>0</v>
      </c>
      <c r="G22" s="26"/>
      <c r="H22" s="30">
        <f>Sep!H22+G22</f>
        <v>16363</v>
      </c>
      <c r="I22" s="30">
        <f t="shared" si="0"/>
        <v>0</v>
      </c>
      <c r="J22" s="30">
        <f t="shared" si="1"/>
        <v>28204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354012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354012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13110</v>
      </c>
      <c r="E24" s="26"/>
      <c r="F24" s="30">
        <f>(Jul!E24*4)+(Aug!E24*3)+(Sep!E24*2)+(Oct!E24*1)</f>
        <v>0</v>
      </c>
      <c r="G24" s="26"/>
      <c r="H24" s="30">
        <f>Sep!H24+G24</f>
        <v>42295</v>
      </c>
      <c r="I24" s="30">
        <f t="shared" si="0"/>
        <v>0</v>
      </c>
      <c r="J24" s="30">
        <f t="shared" si="1"/>
        <v>55405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11463</v>
      </c>
      <c r="E25" s="26"/>
      <c r="F25" s="30">
        <f>(Jul!E25*4)+(Aug!E25*3)+(Sep!E25*2)+(Oct!E25*1)</f>
        <v>0</v>
      </c>
      <c r="G25" s="26"/>
      <c r="H25" s="30">
        <f>Sep!H25+G25</f>
        <v>11521</v>
      </c>
      <c r="I25" s="30">
        <f t="shared" si="0"/>
        <v>0</v>
      </c>
      <c r="J25" s="30">
        <f t="shared" si="1"/>
        <v>22984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3556</v>
      </c>
      <c r="E26" s="26"/>
      <c r="F26" s="30">
        <f>(Jul!E26*4)+(Aug!E26*3)+(Sep!E26*2)+(Oct!E26*1)</f>
        <v>0</v>
      </c>
      <c r="G26" s="26"/>
      <c r="H26" s="30">
        <f>Sep!H26+G26</f>
        <v>3433</v>
      </c>
      <c r="I26" s="30">
        <f t="shared" si="0"/>
        <v>0</v>
      </c>
      <c r="J26" s="30">
        <f t="shared" si="1"/>
        <v>6989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14707</v>
      </c>
      <c r="E27" s="26"/>
      <c r="F27" s="30">
        <f>(Jul!E27*4)+(Aug!E27*3)+(Sep!E27*2)+(Oct!E27*1)</f>
        <v>0</v>
      </c>
      <c r="G27" s="26"/>
      <c r="H27" s="30">
        <f>Sep!H27+G27</f>
        <v>42491</v>
      </c>
      <c r="I27" s="30">
        <f t="shared" si="0"/>
        <v>0</v>
      </c>
      <c r="J27" s="30">
        <f t="shared" si="1"/>
        <v>57198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5340</v>
      </c>
      <c r="E28" s="26"/>
      <c r="F28" s="30">
        <f>(Jul!E28*4)+(Aug!E28*3)+(Sep!E28*2)+(Oct!E28*1)</f>
        <v>0</v>
      </c>
      <c r="G28" s="26"/>
      <c r="H28" s="30">
        <f>Sep!H28+G28</f>
        <v>1378</v>
      </c>
      <c r="I28" s="30">
        <f t="shared" si="0"/>
        <v>0</v>
      </c>
      <c r="J28" s="30">
        <f t="shared" si="1"/>
        <v>6718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5108</v>
      </c>
      <c r="E29" s="26"/>
      <c r="F29" s="30">
        <f>(Jul!E29*4)+(Aug!E29*3)+(Sep!E29*2)+(Oct!E29*1)</f>
        <v>0</v>
      </c>
      <c r="G29" s="26"/>
      <c r="H29" s="30">
        <f>Sep!H29+G29</f>
        <v>11076</v>
      </c>
      <c r="I29" s="30">
        <f t="shared" si="0"/>
        <v>0</v>
      </c>
      <c r="J29" s="30">
        <f t="shared" si="1"/>
        <v>16184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6213</v>
      </c>
      <c r="E30" s="26"/>
      <c r="F30" s="30">
        <f>(Jul!E30*4)+(Aug!E30*3)+(Sep!E30*2)+(Oct!E30*1)</f>
        <v>0</v>
      </c>
      <c r="G30" s="26"/>
      <c r="H30" s="30">
        <f>Sep!H30+G30</f>
        <v>42352</v>
      </c>
      <c r="I30" s="30">
        <f t="shared" si="0"/>
        <v>0</v>
      </c>
      <c r="J30" s="30">
        <f t="shared" si="1"/>
        <v>48565</v>
      </c>
    </row>
    <row r="31" spans="1:10" s="15" customFormat="1" ht="15.75" customHeight="1" x14ac:dyDescent="0.2">
      <c r="A31" s="9" t="s">
        <v>84</v>
      </c>
      <c r="B31" s="10" t="s">
        <v>22</v>
      </c>
      <c r="C31" s="26"/>
      <c r="D31" s="30">
        <f>(Jul!C31*4)+(Aug!C31*3)+(Sep!C31*2)+(Oct!C31*1)</f>
        <v>30534</v>
      </c>
      <c r="E31" s="26"/>
      <c r="F31" s="30">
        <f>(Jul!E31*4)+(Aug!E31*3)+(Sep!E31*2)+(Oct!E31*1)</f>
        <v>0</v>
      </c>
      <c r="G31" s="26"/>
      <c r="H31" s="30">
        <f>Sep!H31+G31</f>
        <v>64713</v>
      </c>
      <c r="I31" s="30">
        <f t="shared" si="0"/>
        <v>0</v>
      </c>
      <c r="J31" s="30">
        <f t="shared" si="1"/>
        <v>95247</v>
      </c>
    </row>
    <row r="32" spans="1:10" s="17" customFormat="1" ht="15.75" customHeight="1" x14ac:dyDescent="0.2">
      <c r="A32" s="5" t="s">
        <v>19</v>
      </c>
      <c r="B32" s="6" t="s">
        <v>20</v>
      </c>
      <c r="C32" s="26">
        <v>3172</v>
      </c>
      <c r="D32" s="30">
        <f>(Jul!C32*4)+(Aug!C32*3)+(Sep!C32*2)+(Oct!C32*1)</f>
        <v>13482</v>
      </c>
      <c r="E32" s="26"/>
      <c r="F32" s="30">
        <f>(Jul!E32*4)+(Aug!E32*3)+(Sep!E32*2)+(Oct!E32*1)</f>
        <v>5016</v>
      </c>
      <c r="G32" s="26">
        <v>43146</v>
      </c>
      <c r="H32" s="30">
        <f>Sep!H32+G32</f>
        <v>43811</v>
      </c>
      <c r="I32" s="30">
        <f t="shared" si="0"/>
        <v>46318</v>
      </c>
      <c r="J32" s="30">
        <f t="shared" si="1"/>
        <v>62309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9900</v>
      </c>
      <c r="D33" s="30">
        <f>(Jul!C33*4)+(Aug!C33*3)+(Sep!C33*2)+(Oct!C33*1)</f>
        <v>220543</v>
      </c>
      <c r="E33" s="26"/>
      <c r="F33" s="30">
        <f>(Jul!E33*4)+(Aug!E33*3)+(Sep!E33*2)+(Oct!E33*1)</f>
        <v>0</v>
      </c>
      <c r="G33" s="26">
        <v>58133</v>
      </c>
      <c r="H33" s="30">
        <f>Sep!H33+G33</f>
        <v>206414</v>
      </c>
      <c r="I33" s="30">
        <f t="shared" si="0"/>
        <v>68033</v>
      </c>
      <c r="J33" s="30">
        <f t="shared" si="1"/>
        <v>426957</v>
      </c>
    </row>
    <row r="34" spans="1:10" s="17" customFormat="1" ht="15.75" customHeight="1" x14ac:dyDescent="0.2">
      <c r="A34" s="5" t="s">
        <v>28</v>
      </c>
      <c r="B34" s="6" t="s">
        <v>20</v>
      </c>
      <c r="C34" s="26">
        <v>249</v>
      </c>
      <c r="D34" s="30">
        <f>(Jul!C34*4)+(Aug!C34*3)+(Sep!C34*2)+(Oct!C34*1)</f>
        <v>19753</v>
      </c>
      <c r="E34" s="26"/>
      <c r="F34" s="30">
        <f>(Jul!E34*4)+(Aug!E34*3)+(Sep!E34*2)+(Oct!E34*1)</f>
        <v>0</v>
      </c>
      <c r="G34" s="26"/>
      <c r="H34" s="30">
        <f>Sep!H34+G34</f>
        <v>17194</v>
      </c>
      <c r="I34" s="30">
        <f t="shared" si="0"/>
        <v>249</v>
      </c>
      <c r="J34" s="30">
        <f t="shared" si="1"/>
        <v>36947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11559</v>
      </c>
      <c r="D35" s="30">
        <f>(Jul!C35*4)+(Aug!C35*3)+(Sep!C35*2)+(Oct!C35*1)</f>
        <v>182958</v>
      </c>
      <c r="E35" s="26"/>
      <c r="F35" s="30">
        <f>(Jul!E35*4)+(Aug!E35*3)+(Sep!E35*2)+(Oct!E35*1)</f>
        <v>0</v>
      </c>
      <c r="G35" s="26">
        <v>23291</v>
      </c>
      <c r="H35" s="30">
        <f>Sep!H35+G35</f>
        <v>213395</v>
      </c>
      <c r="I35" s="30">
        <f t="shared" si="0"/>
        <v>34850</v>
      </c>
      <c r="J35" s="30">
        <f t="shared" si="1"/>
        <v>396353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6616</v>
      </c>
      <c r="E36" s="26"/>
      <c r="F36" s="30">
        <f>(Jul!E36*4)+(Aug!E36*3)+(Sep!E36*2)+(Oct!E36*1)</f>
        <v>0</v>
      </c>
      <c r="G36" s="26"/>
      <c r="H36" s="30">
        <f>Sep!H36+G36</f>
        <v>1654</v>
      </c>
      <c r="I36" s="30">
        <f t="shared" si="0"/>
        <v>0</v>
      </c>
      <c r="J36" s="30">
        <f t="shared" si="1"/>
        <v>8270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14390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14390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1016</v>
      </c>
      <c r="D38" s="30">
        <f>(Jul!C38*4)+(Aug!C38*3)+(Sep!C38*2)+(Oct!C38*1)</f>
        <v>22095</v>
      </c>
      <c r="E38" s="26"/>
      <c r="F38" s="30">
        <f>(Jul!E38*4)+(Aug!E38*3)+(Sep!E38*2)+(Oct!E38*1)</f>
        <v>0</v>
      </c>
      <c r="G38" s="26"/>
      <c r="H38" s="30">
        <f>Sep!H38+G38</f>
        <v>36580</v>
      </c>
      <c r="I38" s="30">
        <f t="shared" si="0"/>
        <v>1016</v>
      </c>
      <c r="J38" s="30">
        <f t="shared" si="1"/>
        <v>58675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22704</v>
      </c>
      <c r="D39" s="30">
        <f>(Jul!C39*4)+(Aug!C39*3)+(Sep!C39*2)+(Oct!C39*1)</f>
        <v>207342</v>
      </c>
      <c r="E39" s="26"/>
      <c r="F39" s="30">
        <f>(Jul!E39*4)+(Aug!E39*3)+(Sep!E39*2)+(Oct!E39*1)</f>
        <v>3032</v>
      </c>
      <c r="G39" s="26">
        <v>53154</v>
      </c>
      <c r="H39" s="30">
        <f>Sep!H39+G39</f>
        <v>276329</v>
      </c>
      <c r="I39" s="30">
        <f t="shared" si="0"/>
        <v>75858</v>
      </c>
      <c r="J39" s="30">
        <f t="shared" si="1"/>
        <v>486703</v>
      </c>
    </row>
    <row r="40" spans="1:10" s="17" customFormat="1" ht="15.75" customHeight="1" x14ac:dyDescent="0.2">
      <c r="A40" s="5" t="s">
        <v>38</v>
      </c>
      <c r="B40" s="6" t="s">
        <v>20</v>
      </c>
      <c r="C40" s="26">
        <v>7504</v>
      </c>
      <c r="D40" s="30">
        <f>(Jul!C40*4)+(Aug!C40*3)+(Sep!C40*2)+(Oct!C40*1)</f>
        <v>170800</v>
      </c>
      <c r="E40" s="26"/>
      <c r="F40" s="30">
        <f>(Jul!E40*4)+(Aug!E40*3)+(Sep!E40*2)+(Oct!E40*1)</f>
        <v>0</v>
      </c>
      <c r="G40" s="26">
        <v>10601</v>
      </c>
      <c r="H40" s="30">
        <f>Sep!H40+G40</f>
        <v>285877</v>
      </c>
      <c r="I40" s="30">
        <f t="shared" si="0"/>
        <v>18105</v>
      </c>
      <c r="J40" s="30">
        <f t="shared" si="1"/>
        <v>456677</v>
      </c>
    </row>
    <row r="41" spans="1:10" s="15" customFormat="1" ht="15.75" customHeight="1" x14ac:dyDescent="0.2">
      <c r="A41" s="9" t="s">
        <v>39</v>
      </c>
      <c r="B41" s="10" t="s">
        <v>20</v>
      </c>
      <c r="C41" s="26">
        <v>4577</v>
      </c>
      <c r="D41" s="30">
        <f>(Jul!C41*4)+(Aug!C41*3)+(Sep!C41*2)+(Oct!C41*1)</f>
        <v>79892</v>
      </c>
      <c r="E41" s="26"/>
      <c r="F41" s="30">
        <f>(Jul!E41*4)+(Aug!E41*3)+(Sep!E41*2)+(Oct!E41*1)</f>
        <v>0</v>
      </c>
      <c r="G41" s="26">
        <v>37774</v>
      </c>
      <c r="H41" s="30">
        <f>Sep!H41+G41</f>
        <v>167519</v>
      </c>
      <c r="I41" s="30">
        <f t="shared" si="0"/>
        <v>42351</v>
      </c>
      <c r="J41" s="30">
        <f t="shared" si="1"/>
        <v>247411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13587</v>
      </c>
      <c r="D42" s="30">
        <f>(Jul!C42*4)+(Aug!C42*3)+(Sep!C42*2)+(Oct!C42*1)</f>
        <v>82586</v>
      </c>
      <c r="E42" s="26"/>
      <c r="F42" s="30">
        <f>(Jul!E42*4)+(Aug!E42*3)+(Sep!E42*2)+(Oct!E42*1)</f>
        <v>0</v>
      </c>
      <c r="G42" s="26">
        <v>19568</v>
      </c>
      <c r="H42" s="30">
        <f>Sep!H42+G42</f>
        <v>196223</v>
      </c>
      <c r="I42" s="30">
        <f t="shared" si="0"/>
        <v>33155</v>
      </c>
      <c r="J42" s="30">
        <f t="shared" si="1"/>
        <v>278809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9182</v>
      </c>
      <c r="D43" s="30">
        <f>(Jul!C43*4)+(Aug!C43*3)+(Sep!C43*2)+(Oct!C43*1)</f>
        <v>64849</v>
      </c>
      <c r="E43" s="26"/>
      <c r="F43" s="30">
        <f>(Jul!E43*4)+(Aug!E43*3)+(Sep!E43*2)+(Oct!E43*1)</f>
        <v>276</v>
      </c>
      <c r="G43" s="26">
        <v>26187</v>
      </c>
      <c r="H43" s="30">
        <f>Sep!H43+G43</f>
        <v>56168</v>
      </c>
      <c r="I43" s="30">
        <f t="shared" si="0"/>
        <v>35369</v>
      </c>
      <c r="J43" s="30">
        <f t="shared" si="1"/>
        <v>121293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8046</v>
      </c>
      <c r="D44" s="30">
        <f>(Jul!C44*4)+(Aug!C44*3)+(Sep!C44*2)+(Oct!C44*1)</f>
        <v>108571</v>
      </c>
      <c r="E44" s="26"/>
      <c r="F44" s="30">
        <f>(Jul!E44*4)+(Aug!E44*3)+(Sep!E44*2)+(Oct!E44*1)</f>
        <v>570</v>
      </c>
      <c r="G44" s="26">
        <v>34825</v>
      </c>
      <c r="H44" s="30">
        <f>Sep!H44+G44</f>
        <v>135372</v>
      </c>
      <c r="I44" s="30">
        <f t="shared" si="0"/>
        <v>42871</v>
      </c>
      <c r="J44" s="30">
        <f t="shared" si="1"/>
        <v>244513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407</v>
      </c>
      <c r="D45" s="30">
        <f>(Jul!C45*4)+(Aug!C45*3)+(Sep!C45*2)+(Oct!C45*1)</f>
        <v>28833</v>
      </c>
      <c r="E45" s="26"/>
      <c r="F45" s="30">
        <f>(Jul!E45*4)+(Aug!E45*3)+(Sep!E45*2)+(Oct!E45*1)</f>
        <v>0</v>
      </c>
      <c r="G45" s="26">
        <v>6470</v>
      </c>
      <c r="H45" s="30">
        <f>Sep!H45+G45</f>
        <v>10177</v>
      </c>
      <c r="I45" s="30">
        <f t="shared" si="0"/>
        <v>6877</v>
      </c>
      <c r="J45" s="30">
        <f t="shared" si="1"/>
        <v>39010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8455</v>
      </c>
      <c r="D47" s="30">
        <f>(Jul!C47*4)+(Aug!C47*3)+(Sep!C47*2)+(Oct!C47*1)</f>
        <v>201503</v>
      </c>
      <c r="E47" s="26"/>
      <c r="F47" s="30">
        <f>(Jul!E47*4)+(Aug!E47*3)+(Sep!E47*2)+(Oct!E47*1)</f>
        <v>4029</v>
      </c>
      <c r="G47" s="26">
        <v>3859</v>
      </c>
      <c r="H47" s="30">
        <f>Sep!H47+G47</f>
        <v>342027</v>
      </c>
      <c r="I47" s="30">
        <f t="shared" si="0"/>
        <v>12314</v>
      </c>
      <c r="J47" s="30">
        <f t="shared" si="1"/>
        <v>547559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17439</v>
      </c>
      <c r="D48" s="30">
        <f>(Jul!C48*4)+(Aug!C48*3)+(Sep!C48*2)+(Oct!C48*1)</f>
        <v>190348</v>
      </c>
      <c r="E48" s="26"/>
      <c r="F48" s="30">
        <f>(Jul!E48*4)+(Aug!E48*3)+(Sep!E48*2)+(Oct!E48*1)</f>
        <v>3540</v>
      </c>
      <c r="G48" s="26">
        <v>23798</v>
      </c>
      <c r="H48" s="30">
        <f>Sep!H48+G48</f>
        <v>197891</v>
      </c>
      <c r="I48" s="30">
        <f t="shared" si="0"/>
        <v>41237</v>
      </c>
      <c r="J48" s="30">
        <f t="shared" si="1"/>
        <v>391779</v>
      </c>
    </row>
    <row r="49" spans="1:10" s="17" customFormat="1" ht="15.75" customHeight="1" x14ac:dyDescent="0.2">
      <c r="A49" s="5" t="s">
        <v>57</v>
      </c>
      <c r="B49" s="6" t="s">
        <v>20</v>
      </c>
      <c r="C49" s="26">
        <v>12739</v>
      </c>
      <c r="D49" s="30">
        <f>(Jul!C49*4)+(Aug!C49*3)+(Sep!C49*2)+(Oct!C49*1)</f>
        <v>138234</v>
      </c>
      <c r="E49" s="26"/>
      <c r="F49" s="30">
        <f>(Jul!E49*4)+(Aug!E49*3)+(Sep!E49*2)+(Oct!E49*1)</f>
        <v>0</v>
      </c>
      <c r="G49" s="26">
        <v>45500</v>
      </c>
      <c r="H49" s="30">
        <f>Sep!H49+G49</f>
        <v>66742</v>
      </c>
      <c r="I49" s="30">
        <f t="shared" si="0"/>
        <v>58239</v>
      </c>
      <c r="J49" s="30">
        <f t="shared" si="1"/>
        <v>204976</v>
      </c>
    </row>
    <row r="50" spans="1:10" s="17" customFormat="1" ht="15.75" customHeight="1" x14ac:dyDescent="0.2">
      <c r="A50" s="5" t="s">
        <v>58</v>
      </c>
      <c r="B50" s="6" t="s">
        <v>20</v>
      </c>
      <c r="C50" s="26">
        <v>3201</v>
      </c>
      <c r="D50" s="30">
        <f>(Jul!C50*4)+(Aug!C50*3)+(Sep!C50*2)+(Oct!C50*1)</f>
        <v>66290</v>
      </c>
      <c r="E50" s="26"/>
      <c r="F50" s="30">
        <f>(Jul!E50*4)+(Aug!E50*3)+(Sep!E50*2)+(Oct!E50*1)</f>
        <v>0</v>
      </c>
      <c r="G50" s="26">
        <v>932</v>
      </c>
      <c r="H50" s="30">
        <f>Sep!H50+G50</f>
        <v>12673</v>
      </c>
      <c r="I50" s="30">
        <f t="shared" si="0"/>
        <v>4133</v>
      </c>
      <c r="J50" s="30">
        <f t="shared" si="1"/>
        <v>78963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9164</v>
      </c>
      <c r="D51" s="30">
        <f>(Jul!C51*4)+(Aug!C51*3)+(Sep!C51*2)+(Oct!C51*1)</f>
        <v>264583</v>
      </c>
      <c r="E51" s="26"/>
      <c r="F51" s="30">
        <f>(Jul!E51*4)+(Aug!E51*3)+(Sep!E51*2)+(Oct!E51*1)</f>
        <v>952</v>
      </c>
      <c r="G51" s="26">
        <v>100800</v>
      </c>
      <c r="H51" s="30">
        <f>Sep!H51+G51</f>
        <v>380254</v>
      </c>
      <c r="I51" s="30">
        <f t="shared" si="0"/>
        <v>109964</v>
      </c>
      <c r="J51" s="30">
        <f t="shared" si="1"/>
        <v>645789</v>
      </c>
    </row>
    <row r="52" spans="1:10" s="17" customFormat="1" ht="15.75" customHeight="1" x14ac:dyDescent="0.2">
      <c r="A52" s="5" t="s">
        <v>60</v>
      </c>
      <c r="B52" s="6" t="s">
        <v>20</v>
      </c>
      <c r="C52" s="26">
        <v>2021</v>
      </c>
      <c r="D52" s="30">
        <f>(Jul!C52*4)+(Aug!C52*3)+(Sep!C52*2)+(Oct!C52*1)</f>
        <v>70710</v>
      </c>
      <c r="E52" s="26"/>
      <c r="F52" s="30">
        <f>(Jul!E52*4)+(Aug!E52*3)+(Sep!E52*2)+(Oct!E52*1)</f>
        <v>0</v>
      </c>
      <c r="G52" s="26">
        <v>1722</v>
      </c>
      <c r="H52" s="30">
        <f>Sep!H52+G52</f>
        <v>35660</v>
      </c>
      <c r="I52" s="30">
        <f t="shared" si="0"/>
        <v>3743</v>
      </c>
      <c r="J52" s="30">
        <f t="shared" si="1"/>
        <v>106370</v>
      </c>
    </row>
    <row r="53" spans="1:10" s="17" customFormat="1" ht="15.75" customHeight="1" x14ac:dyDescent="0.2">
      <c r="A53" s="5" t="s">
        <v>64</v>
      </c>
      <c r="B53" s="6" t="s">
        <v>20</v>
      </c>
      <c r="C53" s="26">
        <v>133</v>
      </c>
      <c r="D53" s="30">
        <f>(Jul!C53*4)+(Aug!C53*3)+(Sep!C53*2)+(Oct!C53*1)</f>
        <v>133</v>
      </c>
      <c r="E53" s="26"/>
      <c r="F53" s="30">
        <f>(Jul!E53*4)+(Aug!E53*3)+(Sep!E53*2)+(Oct!E53*1)</f>
        <v>0</v>
      </c>
      <c r="G53" s="26">
        <v>1984</v>
      </c>
      <c r="H53" s="30">
        <f>Sep!H53+G53</f>
        <v>1984</v>
      </c>
      <c r="I53" s="30">
        <f t="shared" si="0"/>
        <v>2117</v>
      </c>
      <c r="J53" s="30">
        <f t="shared" si="1"/>
        <v>2117</v>
      </c>
    </row>
    <row r="54" spans="1:10" s="17" customFormat="1" ht="15.75" customHeight="1" x14ac:dyDescent="0.2">
      <c r="A54" s="5" t="s">
        <v>65</v>
      </c>
      <c r="B54" s="6" t="s">
        <v>20</v>
      </c>
      <c r="C54" s="26">
        <v>1360</v>
      </c>
      <c r="D54" s="30">
        <f>(Jul!C54*4)+(Aug!C54*3)+(Sep!C54*2)+(Oct!C54*1)</f>
        <v>113842</v>
      </c>
      <c r="E54" s="26"/>
      <c r="F54" s="30">
        <f>(Jul!E54*4)+(Aug!E54*3)+(Sep!E54*2)+(Oct!E54*1)</f>
        <v>0</v>
      </c>
      <c r="G54" s="26">
        <v>1722</v>
      </c>
      <c r="H54" s="30">
        <f>Sep!H54+G54</f>
        <v>30251</v>
      </c>
      <c r="I54" s="30">
        <f t="shared" si="0"/>
        <v>3082</v>
      </c>
      <c r="J54" s="30">
        <f t="shared" si="1"/>
        <v>144093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15760</v>
      </c>
      <c r="D55" s="30">
        <f>(Jul!C55*4)+(Aug!C55*3)+(Sep!C55*2)+(Oct!C55*1)</f>
        <v>158036</v>
      </c>
      <c r="E55" s="26">
        <v>1014</v>
      </c>
      <c r="F55" s="30">
        <f>(Jul!E55*4)+(Aug!E55*3)+(Sep!E55*2)+(Oct!E55*1)</f>
        <v>4044</v>
      </c>
      <c r="G55" s="26">
        <v>20357</v>
      </c>
      <c r="H55" s="30">
        <f>Sep!H55+G55</f>
        <v>199928</v>
      </c>
      <c r="I55" s="30">
        <f t="shared" si="0"/>
        <v>37131</v>
      </c>
      <c r="J55" s="30">
        <f t="shared" si="1"/>
        <v>362008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22711</v>
      </c>
      <c r="E56" s="26"/>
      <c r="F56" s="30">
        <f>(Jul!E56*4)+(Aug!E56*3)+(Sep!E56*2)+(Oct!E56*1)</f>
        <v>0</v>
      </c>
      <c r="G56" s="26"/>
      <c r="H56" s="30">
        <f>Sep!H56+G56</f>
        <v>95566</v>
      </c>
      <c r="I56" s="30">
        <f t="shared" si="0"/>
        <v>0</v>
      </c>
      <c r="J56" s="30">
        <f t="shared" si="1"/>
        <v>118277</v>
      </c>
    </row>
    <row r="57" spans="1:10" s="17" customFormat="1" ht="15.75" customHeight="1" x14ac:dyDescent="0.2">
      <c r="A57" s="5" t="s">
        <v>68</v>
      </c>
      <c r="B57" s="6" t="s">
        <v>20</v>
      </c>
      <c r="C57" s="26">
        <v>1156</v>
      </c>
      <c r="D57" s="30">
        <f>(Jul!C57*4)+(Aug!C57*3)+(Sep!C57*2)+(Oct!C57*1)</f>
        <v>60427</v>
      </c>
      <c r="E57" s="26"/>
      <c r="F57" s="30">
        <f>(Jul!E57*4)+(Aug!E57*3)+(Sep!E57*2)+(Oct!E57*1)</f>
        <v>0</v>
      </c>
      <c r="G57" s="26">
        <v>4775</v>
      </c>
      <c r="H57" s="30">
        <f>Sep!H57+G57</f>
        <v>100835</v>
      </c>
      <c r="I57" s="30">
        <f t="shared" si="0"/>
        <v>5931</v>
      </c>
      <c r="J57" s="30">
        <f t="shared" si="1"/>
        <v>161262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4539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4539</v>
      </c>
    </row>
    <row r="59" spans="1:10" s="17" customFormat="1" ht="15.75" customHeight="1" x14ac:dyDescent="0.2">
      <c r="A59" s="5" t="s">
        <v>70</v>
      </c>
      <c r="B59" s="6" t="s">
        <v>20</v>
      </c>
      <c r="C59" s="26">
        <v>4419</v>
      </c>
      <c r="D59" s="30">
        <f>(Jul!C59*4)+(Aug!C59*3)+(Sep!C59*2)+(Oct!C59*1)</f>
        <v>8510</v>
      </c>
      <c r="E59" s="26"/>
      <c r="F59" s="30">
        <f>(Jul!E59*4)+(Aug!E59*3)+(Sep!E59*2)+(Oct!E59*1)</f>
        <v>0</v>
      </c>
      <c r="G59" s="26">
        <v>10169</v>
      </c>
      <c r="H59" s="30">
        <f>Sep!H59+G59</f>
        <v>12530</v>
      </c>
      <c r="I59" s="30">
        <f t="shared" si="0"/>
        <v>14588</v>
      </c>
      <c r="J59" s="30">
        <f t="shared" si="1"/>
        <v>21040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46589</v>
      </c>
      <c r="D60" s="30">
        <f>(Jul!C60*4)+(Aug!C60*3)+(Sep!C60*2)+(Oct!C60*1)</f>
        <v>425911</v>
      </c>
      <c r="E60" s="26">
        <v>136</v>
      </c>
      <c r="F60" s="30">
        <f>(Jul!E60*4)+(Aug!E60*3)+(Sep!E60*2)+(Oct!E60*1)</f>
        <v>15063</v>
      </c>
      <c r="G60" s="26">
        <v>240622</v>
      </c>
      <c r="H60" s="30">
        <f>Sep!H60+G60</f>
        <v>857635</v>
      </c>
      <c r="I60" s="30">
        <f t="shared" si="0"/>
        <v>287347</v>
      </c>
      <c r="J60" s="30">
        <f t="shared" si="1"/>
        <v>1298609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43522</v>
      </c>
      <c r="E61" s="26"/>
      <c r="F61" s="30">
        <f>(Jul!E61*4)+(Aug!E61*3)+(Sep!E61*2)+(Oct!E61*1)</f>
        <v>0</v>
      </c>
      <c r="G61" s="26"/>
      <c r="H61" s="30">
        <f>Sep!H61+G61</f>
        <v>69333</v>
      </c>
      <c r="I61" s="30">
        <f t="shared" si="0"/>
        <v>0</v>
      </c>
      <c r="J61" s="30">
        <f t="shared" si="1"/>
        <v>112855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11895</v>
      </c>
      <c r="E62" s="26"/>
      <c r="F62" s="30">
        <f>(Jul!E62*4)+(Aug!E62*3)+(Sep!E62*2)+(Oct!E62*1)</f>
        <v>0</v>
      </c>
      <c r="G62" s="26"/>
      <c r="H62" s="30">
        <f>Sep!H62+G62</f>
        <v>10793</v>
      </c>
      <c r="I62" s="30">
        <f t="shared" si="0"/>
        <v>0</v>
      </c>
      <c r="J62" s="30">
        <f t="shared" si="1"/>
        <v>22688</v>
      </c>
    </row>
    <row r="63" spans="1:10" s="17" customFormat="1" ht="15.75" customHeight="1" x14ac:dyDescent="0.2">
      <c r="A63" s="5" t="s">
        <v>126</v>
      </c>
      <c r="B63" s="6" t="s">
        <v>20</v>
      </c>
      <c r="C63" s="26">
        <v>10834</v>
      </c>
      <c r="D63" s="30">
        <f>(Jul!C63*4)+(Aug!C63*3)+(Sep!C63*2)+(Oct!C63*1)</f>
        <v>86404</v>
      </c>
      <c r="E63" s="26"/>
      <c r="F63" s="30">
        <f>(Jul!E63*4)+(Aug!E63*3)+(Sep!E63*2)+(Oct!E63*1)</f>
        <v>0</v>
      </c>
      <c r="G63" s="26">
        <v>61317</v>
      </c>
      <c r="H63" s="30">
        <f>Sep!H63+G63</f>
        <v>107279</v>
      </c>
      <c r="I63" s="30">
        <f t="shared" si="0"/>
        <v>72151</v>
      </c>
      <c r="J63" s="30">
        <f t="shared" si="1"/>
        <v>193683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18012</v>
      </c>
      <c r="E65" s="26"/>
      <c r="F65" s="30">
        <f>(Jul!E65*4)+(Aug!E65*3)+(Sep!E65*2)+(Oct!E65*1)</f>
        <v>909</v>
      </c>
      <c r="G65" s="26"/>
      <c r="H65" s="30">
        <f>Sep!H65+G65</f>
        <v>3939</v>
      </c>
      <c r="I65" s="30">
        <f t="shared" si="2"/>
        <v>0</v>
      </c>
      <c r="J65" s="30">
        <f t="shared" si="3"/>
        <v>22860</v>
      </c>
    </row>
    <row r="66" spans="1:10" s="15" customFormat="1" ht="15.75" customHeight="1" x14ac:dyDescent="0.2">
      <c r="A66" s="9" t="s">
        <v>77</v>
      </c>
      <c r="B66" s="10" t="s">
        <v>20</v>
      </c>
      <c r="C66" s="26">
        <v>5001</v>
      </c>
      <c r="D66" s="30">
        <f>(Jul!C66*4)+(Aug!C66*3)+(Sep!C66*2)+(Oct!C66*1)</f>
        <v>11205</v>
      </c>
      <c r="E66" s="26"/>
      <c r="F66" s="30">
        <f>(Jul!E66*4)+(Aug!E66*3)+(Sep!E66*2)+(Oct!E66*1)</f>
        <v>0</v>
      </c>
      <c r="G66" s="26">
        <v>3145</v>
      </c>
      <c r="H66" s="30">
        <f>Sep!H66+G66</f>
        <v>3145</v>
      </c>
      <c r="I66" s="30">
        <f t="shared" si="2"/>
        <v>8146</v>
      </c>
      <c r="J66" s="30">
        <f t="shared" si="3"/>
        <v>14350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3992</v>
      </c>
      <c r="E68" s="26"/>
      <c r="F68" s="30">
        <f>(Jul!E68*4)+(Aug!E68*3)+(Sep!E68*2)+(Oct!E68*1)</f>
        <v>0</v>
      </c>
      <c r="G68" s="26"/>
      <c r="H68" s="30">
        <f>Sep!H68+G68</f>
        <v>31668</v>
      </c>
      <c r="I68" s="30">
        <f t="shared" si="2"/>
        <v>0</v>
      </c>
      <c r="J68" s="30">
        <f t="shared" si="3"/>
        <v>35660</v>
      </c>
    </row>
    <row r="69" spans="1:10" s="15" customFormat="1" ht="15.75" customHeight="1" x14ac:dyDescent="0.2">
      <c r="A69" s="9" t="s">
        <v>83</v>
      </c>
      <c r="B69" s="10" t="s">
        <v>20</v>
      </c>
      <c r="C69" s="26">
        <v>3068</v>
      </c>
      <c r="D69" s="30">
        <f>(Jul!C69*4)+(Aug!C69*3)+(Sep!C69*2)+(Oct!C69*1)</f>
        <v>13648</v>
      </c>
      <c r="E69" s="26"/>
      <c r="F69" s="30">
        <f>(Jul!E69*4)+(Aug!E69*3)+(Sep!E69*2)+(Oct!E69*1)</f>
        <v>0</v>
      </c>
      <c r="G69" s="26"/>
      <c r="H69" s="30">
        <f>Sep!H69+G69</f>
        <v>13098</v>
      </c>
      <c r="I69" s="30">
        <f t="shared" si="2"/>
        <v>3068</v>
      </c>
      <c r="J69" s="30">
        <f t="shared" si="3"/>
        <v>26746</v>
      </c>
    </row>
    <row r="70" spans="1:10" s="15" customFormat="1" ht="15.75" customHeight="1" x14ac:dyDescent="0.2">
      <c r="A70" s="9" t="s">
        <v>85</v>
      </c>
      <c r="B70" s="10" t="s">
        <v>20</v>
      </c>
      <c r="C70" s="26">
        <v>4722</v>
      </c>
      <c r="D70" s="30">
        <f>(Jul!C70*4)+(Aug!C70*3)+(Sep!C70*2)+(Oct!C70*1)</f>
        <v>17933</v>
      </c>
      <c r="E70" s="26"/>
      <c r="F70" s="30">
        <f>(Jul!E70*4)+(Aug!E70*3)+(Sep!E70*2)+(Oct!E70*1)</f>
        <v>0</v>
      </c>
      <c r="G70" s="26">
        <v>18250</v>
      </c>
      <c r="H70" s="30">
        <f>Sep!H70+G70</f>
        <v>18250</v>
      </c>
      <c r="I70" s="30">
        <f t="shared" si="2"/>
        <v>22972</v>
      </c>
      <c r="J70" s="30">
        <f t="shared" si="3"/>
        <v>36183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5291</v>
      </c>
      <c r="D71" s="30">
        <f>(Jul!C71*4)+(Aug!C71*3)+(Sep!C71*2)+(Oct!C71*1)</f>
        <v>148501</v>
      </c>
      <c r="E71" s="26"/>
      <c r="F71" s="30">
        <f>(Jul!E71*4)+(Aug!E71*3)+(Sep!E71*2)+(Oct!E71*1)</f>
        <v>0</v>
      </c>
      <c r="G71" s="26">
        <v>40202</v>
      </c>
      <c r="H71" s="30">
        <f>Sep!H71+G71</f>
        <v>198889</v>
      </c>
      <c r="I71" s="30">
        <f t="shared" si="2"/>
        <v>45493</v>
      </c>
      <c r="J71" s="30">
        <f t="shared" si="3"/>
        <v>347390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271</v>
      </c>
      <c r="D72" s="32">
        <f t="shared" si="4"/>
        <v>1294460</v>
      </c>
      <c r="E72" s="32">
        <f t="shared" si="4"/>
        <v>0</v>
      </c>
      <c r="F72" s="32">
        <f t="shared" si="4"/>
        <v>56936</v>
      </c>
      <c r="G72" s="32">
        <f t="shared" si="4"/>
        <v>1420</v>
      </c>
      <c r="H72" s="32">
        <f t="shared" si="4"/>
        <v>886426</v>
      </c>
      <c r="I72" s="32">
        <f t="shared" si="4"/>
        <v>1691</v>
      </c>
      <c r="J72" s="32">
        <f t="shared" si="4"/>
        <v>2237822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243255</v>
      </c>
      <c r="D73" s="32">
        <f t="shared" si="5"/>
        <v>3303599</v>
      </c>
      <c r="E73" s="32">
        <f t="shared" si="5"/>
        <v>1150</v>
      </c>
      <c r="F73" s="32">
        <f t="shared" si="5"/>
        <v>37431</v>
      </c>
      <c r="G73" s="32">
        <f t="shared" si="5"/>
        <v>892303</v>
      </c>
      <c r="H73" s="32">
        <f t="shared" si="5"/>
        <v>4437083</v>
      </c>
      <c r="I73" s="32">
        <f t="shared" si="5"/>
        <v>1136708</v>
      </c>
      <c r="J73" s="32">
        <f t="shared" si="5"/>
        <v>7778113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243526</v>
      </c>
      <c r="D74" s="32">
        <f t="shared" ref="D74:J74" si="6">SUM(D72:D73)</f>
        <v>4598059</v>
      </c>
      <c r="E74" s="32">
        <f t="shared" si="6"/>
        <v>1150</v>
      </c>
      <c r="F74" s="32">
        <f t="shared" si="6"/>
        <v>94367</v>
      </c>
      <c r="G74" s="32">
        <f t="shared" si="6"/>
        <v>893723</v>
      </c>
      <c r="H74" s="32">
        <f t="shared" si="6"/>
        <v>5323509</v>
      </c>
      <c r="I74" s="32">
        <f t="shared" si="6"/>
        <v>1138399</v>
      </c>
      <c r="J74" s="32">
        <f t="shared" si="6"/>
        <v>10015935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5" activePane="bottomLeft" state="frozen"/>
      <selection pane="bottomLeft" activeCell="F80" sqref="F80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13999</v>
      </c>
      <c r="D5" s="31">
        <f>(Jul!C5*5)+(Aug!C5*4)+(Sep!C5*3)+(Oct!C5*2)+(Nov!C5*1)</f>
        <v>177800</v>
      </c>
      <c r="E5" s="8">
        <v>90</v>
      </c>
      <c r="F5" s="31">
        <f>(Jul!E5*5)+(Aug!E5*4)+(Sep!E5*3)+(Oct!E5*2)+(Nov!E5*1)</f>
        <v>9428</v>
      </c>
      <c r="G5" s="8">
        <v>94872</v>
      </c>
      <c r="H5" s="31">
        <f>Oct!H5+G5</f>
        <v>269520</v>
      </c>
      <c r="I5" s="31">
        <f t="shared" ref="I5:I63" si="0">C5+E5+G5</f>
        <v>108961</v>
      </c>
      <c r="J5" s="31">
        <f t="shared" ref="J5:J63" si="1">D5+F5+H5</f>
        <v>456748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1335</v>
      </c>
      <c r="D6" s="31">
        <f>(Jul!C6*5)+(Aug!C6*4)+(Sep!C6*3)+(Oct!C6*2)+(Nov!C6*1)</f>
        <v>1335</v>
      </c>
      <c r="E6" s="8"/>
      <c r="F6" s="31">
        <f>(Jul!E6*5)+(Aug!E6*4)+(Sep!E6*3)+(Oct!E6*2)+(Nov!E6*1)</f>
        <v>0</v>
      </c>
      <c r="G6" s="8">
        <v>3136</v>
      </c>
      <c r="H6" s="31">
        <f>Oct!H6+G6</f>
        <v>3136</v>
      </c>
      <c r="I6" s="31">
        <f t="shared" si="0"/>
        <v>4471</v>
      </c>
      <c r="J6" s="31">
        <f t="shared" si="1"/>
        <v>4471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38262</v>
      </c>
      <c r="E7" s="8"/>
      <c r="F7" s="31">
        <f>(Jul!E7*5)+(Aug!E7*4)+(Sep!E7*3)+(Oct!E7*2)+(Nov!E7*1)</f>
        <v>0</v>
      </c>
      <c r="G7" s="8"/>
      <c r="H7" s="31">
        <f>Oct!H7+G7</f>
        <v>10835</v>
      </c>
      <c r="I7" s="31">
        <f t="shared" si="0"/>
        <v>0</v>
      </c>
      <c r="J7" s="31">
        <f t="shared" si="1"/>
        <v>49097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13982</v>
      </c>
      <c r="E8" s="8"/>
      <c r="F8" s="31">
        <f>(Jul!E8*5)+(Aug!E8*4)+(Sep!E8*3)+(Oct!E8*2)+(Nov!E8*1)</f>
        <v>0</v>
      </c>
      <c r="G8" s="8">
        <v>17901</v>
      </c>
      <c r="H8" s="31">
        <f>Oct!H8+G8</f>
        <v>21216</v>
      </c>
      <c r="I8" s="31">
        <f t="shared" si="0"/>
        <v>17901</v>
      </c>
      <c r="J8" s="31">
        <f t="shared" si="1"/>
        <v>35198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3639</v>
      </c>
      <c r="D9" s="31">
        <f>(Jul!C9*5)+(Aug!C9*4)+(Sep!C9*3)+(Oct!C9*2)+(Nov!C9*1)</f>
        <v>63889</v>
      </c>
      <c r="E9" s="8"/>
      <c r="F9" s="31">
        <f>(Jul!E9*5)+(Aug!E9*4)+(Sep!E9*3)+(Oct!E9*2)+(Nov!E9*1)</f>
        <v>0</v>
      </c>
      <c r="G9" s="8">
        <v>58714</v>
      </c>
      <c r="H9" s="31">
        <f>Oct!H9+G9</f>
        <v>114610</v>
      </c>
      <c r="I9" s="31">
        <f t="shared" si="0"/>
        <v>62353</v>
      </c>
      <c r="J9" s="31">
        <f t="shared" si="1"/>
        <v>178499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3260</v>
      </c>
      <c r="D10" s="31">
        <f>(Jul!C10*5)+(Aug!C10*4)+(Sep!C10*3)+(Oct!C10*2)+(Nov!C10*1)</f>
        <v>593627</v>
      </c>
      <c r="E10" s="8"/>
      <c r="F10" s="31">
        <f>(Jul!E10*5)+(Aug!E10*4)+(Sep!E10*3)+(Oct!E10*2)+(Nov!E10*1)</f>
        <v>4344</v>
      </c>
      <c r="G10" s="8">
        <v>11197</v>
      </c>
      <c r="H10" s="31">
        <f>Oct!H10+G10</f>
        <v>236267</v>
      </c>
      <c r="I10" s="31">
        <f t="shared" si="0"/>
        <v>14457</v>
      </c>
      <c r="J10" s="31">
        <f t="shared" si="1"/>
        <v>834238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3678</v>
      </c>
      <c r="D11" s="31">
        <f>(Jul!C11*5)+(Aug!C11*4)+(Sep!C11*3)+(Oct!C11*2)+(Nov!C11*1)</f>
        <v>38152</v>
      </c>
      <c r="E11" s="8"/>
      <c r="F11" s="31">
        <f>(Jul!E11*5)+(Aug!E11*4)+(Sep!E11*3)+(Oct!E11*2)+(Nov!E11*1)</f>
        <v>70650</v>
      </c>
      <c r="G11" s="8">
        <v>400</v>
      </c>
      <c r="H11" s="31">
        <f>Oct!H11+G11</f>
        <v>52522</v>
      </c>
      <c r="I11" s="31">
        <f t="shared" si="0"/>
        <v>4078</v>
      </c>
      <c r="J11" s="31">
        <f t="shared" si="1"/>
        <v>161324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8642</v>
      </c>
      <c r="E12" s="8"/>
      <c r="F12" s="31">
        <f>(Jul!E12*5)+(Aug!E12*4)+(Sep!E12*3)+(Oct!E12*2)+(Nov!E12*1)</f>
        <v>0</v>
      </c>
      <c r="G12" s="8"/>
      <c r="H12" s="31">
        <f>Oct!H12+G12</f>
        <v>2976</v>
      </c>
      <c r="I12" s="31">
        <f t="shared" si="0"/>
        <v>0</v>
      </c>
      <c r="J12" s="31">
        <f t="shared" si="1"/>
        <v>11618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2603</v>
      </c>
      <c r="D13" s="31">
        <f>(Jul!C13*5)+(Aug!C13*4)+(Sep!C13*3)+(Oct!C13*2)+(Nov!C13*1)</f>
        <v>50837</v>
      </c>
      <c r="E13" s="8"/>
      <c r="F13" s="31">
        <f>(Jul!E13*5)+(Aug!E13*4)+(Sep!E13*3)+(Oct!E13*2)+(Nov!E13*1)</f>
        <v>0</v>
      </c>
      <c r="G13" s="8">
        <v>2290</v>
      </c>
      <c r="H13" s="31">
        <f>Oct!H13+G13</f>
        <v>16474</v>
      </c>
      <c r="I13" s="31">
        <f t="shared" si="0"/>
        <v>4893</v>
      </c>
      <c r="J13" s="31">
        <f t="shared" si="1"/>
        <v>67311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408</v>
      </c>
      <c r="D14" s="31">
        <f>(Jul!C14*5)+(Aug!C14*4)+(Sep!C14*3)+(Oct!C14*2)+(Nov!C14*1)</f>
        <v>22359</v>
      </c>
      <c r="E14" s="8"/>
      <c r="F14" s="31">
        <f>(Jul!E14*5)+(Aug!E14*4)+(Sep!E14*3)+(Oct!E14*2)+(Nov!E14*1)</f>
        <v>0</v>
      </c>
      <c r="G14" s="8">
        <v>12490</v>
      </c>
      <c r="H14" s="31">
        <f>Oct!H14+G14</f>
        <v>41579</v>
      </c>
      <c r="I14" s="31">
        <f t="shared" si="0"/>
        <v>12898</v>
      </c>
      <c r="J14" s="31">
        <f t="shared" si="1"/>
        <v>63938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825</v>
      </c>
      <c r="D16" s="31">
        <f>(Jul!C16*5)+(Aug!C16*4)+(Sep!C16*3)+(Oct!C16*2)+(Nov!C16*1)</f>
        <v>91519</v>
      </c>
      <c r="E16" s="8"/>
      <c r="F16" s="31">
        <f>(Jul!E16*5)+(Aug!E16*4)+(Sep!E16*3)+(Oct!E16*2)+(Nov!E16*1)</f>
        <v>0</v>
      </c>
      <c r="G16" s="8">
        <v>5564</v>
      </c>
      <c r="H16" s="31">
        <f>Oct!H16+G16</f>
        <v>35675</v>
      </c>
      <c r="I16" s="31">
        <f t="shared" si="0"/>
        <v>6389</v>
      </c>
      <c r="J16" s="31">
        <f t="shared" si="1"/>
        <v>127194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1325</v>
      </c>
      <c r="D17" s="31">
        <f>(Jul!C17*5)+(Aug!C17*4)+(Sep!C17*3)+(Oct!C17*2)+(Nov!C17*1)</f>
        <v>20777</v>
      </c>
      <c r="E17" s="8"/>
      <c r="F17" s="31">
        <f>(Jul!E17*5)+(Aug!E17*4)+(Sep!E17*3)+(Oct!E17*2)+(Nov!E17*1)</f>
        <v>0</v>
      </c>
      <c r="G17" s="8"/>
      <c r="H17" s="31">
        <f>Oct!H17+G17</f>
        <v>27815</v>
      </c>
      <c r="I17" s="31">
        <f t="shared" si="0"/>
        <v>1325</v>
      </c>
      <c r="J17" s="31">
        <f t="shared" si="1"/>
        <v>48592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4743</v>
      </c>
      <c r="E18" s="8"/>
      <c r="F18" s="31">
        <f>(Jul!E18*5)+(Aug!E18*4)+(Sep!E18*3)+(Oct!E18*2)+(Nov!E18*1)</f>
        <v>0</v>
      </c>
      <c r="G18" s="8"/>
      <c r="H18" s="31">
        <f>Oct!H18+G18</f>
        <v>2139</v>
      </c>
      <c r="I18" s="31">
        <f t="shared" si="0"/>
        <v>0</v>
      </c>
      <c r="J18" s="31">
        <f t="shared" si="1"/>
        <v>6882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7330</v>
      </c>
      <c r="E19" s="8"/>
      <c r="F19" s="31">
        <f>(Jul!E19*5)+(Aug!E19*4)+(Sep!E19*3)+(Oct!E19*2)+(Nov!E19*1)</f>
        <v>0</v>
      </c>
      <c r="G19" s="8"/>
      <c r="H19" s="31">
        <f>Oct!H19+G19</f>
        <v>4002</v>
      </c>
      <c r="I19" s="31">
        <f t="shared" si="0"/>
        <v>0</v>
      </c>
      <c r="J19" s="31">
        <f t="shared" si="1"/>
        <v>11332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0</v>
      </c>
      <c r="E20" s="8"/>
      <c r="F20" s="31">
        <f>(Jul!E20*5)+(Aug!E20*4)+(Sep!E20*3)+(Oct!E20*2)+(Nov!E20*1)</f>
        <v>0</v>
      </c>
      <c r="G20" s="8"/>
      <c r="H20" s="31">
        <f>Oct!H20+G20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2022</v>
      </c>
      <c r="D21" s="31">
        <f>(Jul!C21*5)+(Aug!C21*4)+(Sep!C21*3)+(Oct!C21*2)+(Nov!C21*1)</f>
        <v>13619</v>
      </c>
      <c r="E21" s="8"/>
      <c r="F21" s="31">
        <f>(Jul!E21*5)+(Aug!E21*4)+(Sep!E21*3)+(Oct!E21*2)+(Nov!E21*1)</f>
        <v>0</v>
      </c>
      <c r="G21" s="8">
        <v>1858</v>
      </c>
      <c r="H21" s="31">
        <f>Oct!H21+G21</f>
        <v>20460</v>
      </c>
      <c r="I21" s="31">
        <f t="shared" si="0"/>
        <v>3880</v>
      </c>
      <c r="J21" s="31">
        <f t="shared" si="1"/>
        <v>34079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15313</v>
      </c>
      <c r="E22" s="8"/>
      <c r="F22" s="31">
        <f>(Jul!E22*5)+(Aug!E22*4)+(Sep!E22*3)+(Oct!E22*2)+(Nov!E22*1)</f>
        <v>0</v>
      </c>
      <c r="G22" s="8"/>
      <c r="H22" s="31">
        <f>Oct!H22+G22</f>
        <v>16363</v>
      </c>
      <c r="I22" s="31">
        <f t="shared" si="0"/>
        <v>0</v>
      </c>
      <c r="J22" s="31">
        <f t="shared" si="1"/>
        <v>31676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442515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442515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2907</v>
      </c>
      <c r="D24" s="31">
        <f>(Jul!C24*5)+(Aug!C24*4)+(Sep!C24*3)+(Oct!C24*2)+(Nov!C24*1)</f>
        <v>20052</v>
      </c>
      <c r="E24" s="8"/>
      <c r="F24" s="31">
        <f>(Jul!E24*5)+(Aug!E24*4)+(Sep!E24*3)+(Oct!E24*2)+(Nov!E24*1)</f>
        <v>0</v>
      </c>
      <c r="G24" s="8">
        <v>35843</v>
      </c>
      <c r="H24" s="31">
        <f>Oct!H24+G24</f>
        <v>78138</v>
      </c>
      <c r="I24" s="31">
        <f t="shared" si="0"/>
        <v>38750</v>
      </c>
      <c r="J24" s="31">
        <f t="shared" si="1"/>
        <v>98190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1564</v>
      </c>
      <c r="D25" s="31">
        <f>(Jul!C25*5)+(Aug!C25*4)+(Sep!C25*3)+(Oct!C25*2)+(Nov!C25*1)</f>
        <v>16660</v>
      </c>
      <c r="E25" s="8"/>
      <c r="F25" s="31">
        <f>(Jul!E25*5)+(Aug!E25*4)+(Sep!E25*3)+(Oct!E25*2)+(Nov!E25*1)</f>
        <v>0</v>
      </c>
      <c r="G25" s="8">
        <v>2479</v>
      </c>
      <c r="H25" s="31">
        <f>Oct!H25+G25</f>
        <v>14000</v>
      </c>
      <c r="I25" s="31">
        <f t="shared" si="0"/>
        <v>4043</v>
      </c>
      <c r="J25" s="31">
        <f t="shared" si="1"/>
        <v>30660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4234</v>
      </c>
      <c r="D26" s="31">
        <f>(Jul!C26*5)+(Aug!C26*4)+(Sep!C26*3)+(Oct!C26*2)+(Nov!C26*1)</f>
        <v>9568</v>
      </c>
      <c r="E26" s="8"/>
      <c r="F26" s="31">
        <f>(Jul!E26*5)+(Aug!E26*4)+(Sep!E26*3)+(Oct!E26*2)+(Nov!E26*1)</f>
        <v>0</v>
      </c>
      <c r="G26" s="8">
        <v>16767</v>
      </c>
      <c r="H26" s="31">
        <f>Oct!H26+G26</f>
        <v>20200</v>
      </c>
      <c r="I26" s="31">
        <f t="shared" si="0"/>
        <v>21001</v>
      </c>
      <c r="J26" s="31">
        <f t="shared" si="1"/>
        <v>29768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(Jul!C27*5)+(Aug!C27*4)+(Sep!C27*3)+(Oct!C27*2)+(Nov!C27*1)</f>
        <v>19888</v>
      </c>
      <c r="E27" s="8"/>
      <c r="F27" s="31">
        <f>(Jul!E27*5)+(Aug!E27*4)+(Sep!E27*3)+(Oct!E27*2)+(Nov!E27*1)</f>
        <v>0</v>
      </c>
      <c r="G27" s="8"/>
      <c r="H27" s="31">
        <f>Oct!H27+G27</f>
        <v>42491</v>
      </c>
      <c r="I27" s="31">
        <f t="shared" si="0"/>
        <v>0</v>
      </c>
      <c r="J27" s="31">
        <f t="shared" si="1"/>
        <v>62379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6675</v>
      </c>
      <c r="E28" s="8"/>
      <c r="F28" s="31">
        <f>(Jul!E28*5)+(Aug!E28*4)+(Sep!E28*3)+(Oct!E28*2)+(Nov!E28*1)</f>
        <v>0</v>
      </c>
      <c r="G28" s="8">
        <v>18006</v>
      </c>
      <c r="H28" s="31">
        <f>Oct!H28+G28</f>
        <v>19384</v>
      </c>
      <c r="I28" s="31">
        <f t="shared" si="0"/>
        <v>18006</v>
      </c>
      <c r="J28" s="31">
        <f t="shared" si="1"/>
        <v>26059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6659</v>
      </c>
      <c r="E29" s="8"/>
      <c r="F29" s="31">
        <f>(Jul!E29*5)+(Aug!E29*4)+(Sep!E29*3)+(Oct!E29*2)+(Nov!E29*1)</f>
        <v>0</v>
      </c>
      <c r="G29" s="8"/>
      <c r="H29" s="31">
        <f>Oct!H29+G29</f>
        <v>11076</v>
      </c>
      <c r="I29" s="31">
        <f t="shared" si="0"/>
        <v>0</v>
      </c>
      <c r="J29" s="31">
        <f t="shared" si="1"/>
        <v>17735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1447</v>
      </c>
      <c r="D30" s="31">
        <f>(Jul!C30*5)+(Aug!C30*4)+(Sep!C30*3)+(Oct!C30*2)+(Nov!C30*1)</f>
        <v>10700</v>
      </c>
      <c r="E30" s="8"/>
      <c r="F30" s="31">
        <f>(Jul!E30*5)+(Aug!E30*4)+(Sep!E30*3)+(Oct!E30*2)+(Nov!E30*1)</f>
        <v>0</v>
      </c>
      <c r="G30" s="8">
        <v>20044</v>
      </c>
      <c r="H30" s="31">
        <f>Oct!H30+G30</f>
        <v>62396</v>
      </c>
      <c r="I30" s="31">
        <f t="shared" si="0"/>
        <v>21491</v>
      </c>
      <c r="J30" s="31">
        <f t="shared" si="1"/>
        <v>73096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9895</v>
      </c>
      <c r="D31" s="31">
        <f>(Jul!C31*5)+(Aug!C31*4)+(Sep!C31*3)+(Oct!C31*2)+(Nov!C31*1)</f>
        <v>49462</v>
      </c>
      <c r="E31" s="8"/>
      <c r="F31" s="31">
        <f>(Jul!E31*5)+(Aug!E31*4)+(Sep!E31*3)+(Oct!E31*2)+(Nov!E31*1)</f>
        <v>0</v>
      </c>
      <c r="G31" s="8">
        <v>12795</v>
      </c>
      <c r="H31" s="31">
        <f>Oct!H31+G31</f>
        <v>77508</v>
      </c>
      <c r="I31" s="31">
        <f t="shared" si="0"/>
        <v>22690</v>
      </c>
      <c r="J31" s="31">
        <f t="shared" si="1"/>
        <v>126970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1192</v>
      </c>
      <c r="D32" s="31">
        <f>(Jul!C32*5)+(Aug!C32*4)+(Sep!C32*3)+(Oct!C32*2)+(Nov!C32*1)</f>
        <v>21052</v>
      </c>
      <c r="E32" s="8"/>
      <c r="F32" s="31">
        <f>(Jul!E32*5)+(Aug!E32*4)+(Sep!E32*3)+(Oct!E32*2)+(Nov!E32*1)</f>
        <v>6270</v>
      </c>
      <c r="G32" s="8">
        <v>7500</v>
      </c>
      <c r="H32" s="31">
        <f>Oct!H32+G32</f>
        <v>51311</v>
      </c>
      <c r="I32" s="31">
        <f t="shared" si="0"/>
        <v>8692</v>
      </c>
      <c r="J32" s="31">
        <f t="shared" si="1"/>
        <v>78633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7951</v>
      </c>
      <c r="D33" s="31">
        <f>(Jul!C33*5)+(Aug!C33*4)+(Sep!C33*3)+(Oct!C33*2)+(Nov!C33*1)</f>
        <v>307588</v>
      </c>
      <c r="E33" s="8"/>
      <c r="F33" s="31">
        <f>(Jul!E33*5)+(Aug!E33*4)+(Sep!E33*3)+(Oct!E33*2)+(Nov!E33*1)</f>
        <v>0</v>
      </c>
      <c r="G33" s="8">
        <v>7453</v>
      </c>
      <c r="H33" s="31">
        <f>Oct!H33+G33</f>
        <v>213867</v>
      </c>
      <c r="I33" s="31">
        <f t="shared" si="0"/>
        <v>15404</v>
      </c>
      <c r="J33" s="31">
        <f t="shared" si="1"/>
        <v>521455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7325</v>
      </c>
      <c r="D34" s="31">
        <f>(Jul!C34*5)+(Aug!C34*4)+(Sep!C34*3)+(Oct!C34*2)+(Nov!C34*1)</f>
        <v>33260</v>
      </c>
      <c r="E34" s="8"/>
      <c r="F34" s="31">
        <f>(Jul!E34*5)+(Aug!E34*4)+(Sep!E34*3)+(Oct!E34*2)+(Nov!E34*1)</f>
        <v>0</v>
      </c>
      <c r="G34" s="8">
        <v>7730</v>
      </c>
      <c r="H34" s="31">
        <f>Oct!H34+G34</f>
        <v>24924</v>
      </c>
      <c r="I34" s="31">
        <f t="shared" si="0"/>
        <v>15055</v>
      </c>
      <c r="J34" s="31">
        <f t="shared" si="1"/>
        <v>58184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12589</v>
      </c>
      <c r="D35" s="31">
        <f>(Jul!C35*5)+(Aug!C35*4)+(Sep!C35*3)+(Oct!C35*2)+(Nov!C35*1)</f>
        <v>268193</v>
      </c>
      <c r="E35" s="8"/>
      <c r="F35" s="31">
        <f>(Jul!E35*5)+(Aug!E35*4)+(Sep!E35*3)+(Oct!E35*2)+(Nov!E35*1)</f>
        <v>0</v>
      </c>
      <c r="G35" s="8">
        <v>14431</v>
      </c>
      <c r="H35" s="31">
        <f>Oct!H35+G35</f>
        <v>227826</v>
      </c>
      <c r="I35" s="31">
        <f t="shared" si="0"/>
        <v>27020</v>
      </c>
      <c r="J35" s="31">
        <f t="shared" si="1"/>
        <v>496019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8270</v>
      </c>
      <c r="E36" s="8"/>
      <c r="F36" s="31">
        <f>(Jul!E36*5)+(Aug!E36*4)+(Sep!E36*3)+(Oct!E36*2)+(Nov!E36*1)</f>
        <v>0</v>
      </c>
      <c r="G36" s="8"/>
      <c r="H36" s="31">
        <f>Oct!H36+G36</f>
        <v>1654</v>
      </c>
      <c r="I36" s="31">
        <f t="shared" si="0"/>
        <v>0</v>
      </c>
      <c r="J36" s="31">
        <f t="shared" si="1"/>
        <v>9924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2906</v>
      </c>
      <c r="D37" s="31">
        <f>(Jul!C37*5)+(Aug!C37*4)+(Sep!C37*3)+(Oct!C37*2)+(Nov!C37*1)</f>
        <v>21423</v>
      </c>
      <c r="E37" s="8"/>
      <c r="F37" s="31">
        <f>(Jul!E37*5)+(Aug!E37*4)+(Sep!E37*3)+(Oct!E37*2)+(Nov!E37*1)</f>
        <v>0</v>
      </c>
      <c r="G37" s="8">
        <v>37124</v>
      </c>
      <c r="H37" s="31">
        <f>Oct!H37+G37</f>
        <v>37124</v>
      </c>
      <c r="I37" s="31">
        <f t="shared" si="0"/>
        <v>40030</v>
      </c>
      <c r="J37" s="31">
        <f t="shared" si="1"/>
        <v>58547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6733</v>
      </c>
      <c r="D38" s="31">
        <f>(Jul!C38*5)+(Aug!C38*4)+(Sep!C38*3)+(Oct!C38*2)+(Nov!C38*1)</f>
        <v>38332</v>
      </c>
      <c r="E38" s="8"/>
      <c r="F38" s="31">
        <f>(Jul!E38*5)+(Aug!E38*4)+(Sep!E38*3)+(Oct!E38*2)+(Nov!E38*1)</f>
        <v>0</v>
      </c>
      <c r="G38" s="8">
        <v>5508</v>
      </c>
      <c r="H38" s="31">
        <f>Oct!H38+G38</f>
        <v>42088</v>
      </c>
      <c r="I38" s="31">
        <f t="shared" si="0"/>
        <v>12241</v>
      </c>
      <c r="J38" s="31">
        <f t="shared" si="1"/>
        <v>80420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30630</v>
      </c>
      <c r="D39" s="31">
        <f>(Jul!C39*5)+(Aug!C39*4)+(Sep!C39*3)+(Oct!C39*2)+(Nov!C39*1)</f>
        <v>331726</v>
      </c>
      <c r="E39" s="8"/>
      <c r="F39" s="31">
        <f>(Jul!E39*5)+(Aug!E39*4)+(Sep!E39*3)+(Oct!E39*2)+(Nov!E39*1)</f>
        <v>3790</v>
      </c>
      <c r="G39" s="8">
        <v>175900</v>
      </c>
      <c r="H39" s="31">
        <f>Oct!H39+G39</f>
        <v>452229</v>
      </c>
      <c r="I39" s="31">
        <f t="shared" si="0"/>
        <v>206530</v>
      </c>
      <c r="J39" s="31">
        <f t="shared" si="1"/>
        <v>787745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15795</v>
      </c>
      <c r="D40" s="31">
        <f>(Jul!C40*5)+(Aug!C40*4)+(Sep!C40*3)+(Oct!C40*2)+(Nov!C40*1)</f>
        <v>244028</v>
      </c>
      <c r="E40" s="8"/>
      <c r="F40" s="31">
        <f>(Jul!E40*5)+(Aug!E40*4)+(Sep!E40*3)+(Oct!E40*2)+(Nov!E40*1)</f>
        <v>0</v>
      </c>
      <c r="G40" s="8">
        <v>80600</v>
      </c>
      <c r="H40" s="31">
        <f>Oct!H40+G40</f>
        <v>366477</v>
      </c>
      <c r="I40" s="31">
        <f t="shared" si="0"/>
        <v>96395</v>
      </c>
      <c r="J40" s="31">
        <f t="shared" si="1"/>
        <v>610505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7473</v>
      </c>
      <c r="D41" s="31">
        <f>(Jul!C41*5)+(Aug!C41*4)+(Sep!C41*3)+(Oct!C41*2)+(Nov!C41*1)</f>
        <v>119926</v>
      </c>
      <c r="E41" s="8"/>
      <c r="F41" s="31">
        <f>(Jul!E41*5)+(Aug!E41*4)+(Sep!E41*3)+(Oct!E41*2)+(Nov!E41*1)</f>
        <v>0</v>
      </c>
      <c r="G41" s="8">
        <v>2499</v>
      </c>
      <c r="H41" s="31">
        <f>Oct!H41+G41</f>
        <v>170018</v>
      </c>
      <c r="I41" s="31">
        <f t="shared" si="0"/>
        <v>9972</v>
      </c>
      <c r="J41" s="31">
        <f t="shared" si="1"/>
        <v>289944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10263</v>
      </c>
      <c r="D42" s="31">
        <f>(Jul!C42*5)+(Aug!C42*4)+(Sep!C42*3)+(Oct!C42*2)+(Nov!C42*1)</f>
        <v>134297</v>
      </c>
      <c r="E42" s="8"/>
      <c r="F42" s="31">
        <f>(Jul!E42*5)+(Aug!E42*4)+(Sep!E42*3)+(Oct!E42*2)+(Nov!E42*1)</f>
        <v>0</v>
      </c>
      <c r="G42" s="8">
        <v>4198</v>
      </c>
      <c r="H42" s="31">
        <f>Oct!H42+G42</f>
        <v>200421</v>
      </c>
      <c r="I42" s="31">
        <f t="shared" si="0"/>
        <v>14461</v>
      </c>
      <c r="J42" s="31">
        <f t="shared" si="1"/>
        <v>334718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16247</v>
      </c>
      <c r="D43" s="31">
        <f>(Jul!C43*5)+(Aug!C43*4)+(Sep!C43*3)+(Oct!C43*2)+(Nov!C43*1)</f>
        <v>111973</v>
      </c>
      <c r="E43" s="8"/>
      <c r="F43" s="31">
        <f>(Jul!E43*5)+(Aug!E43*4)+(Sep!E43*3)+(Oct!E43*2)+(Nov!E43*1)</f>
        <v>414</v>
      </c>
      <c r="G43" s="8">
        <v>64400</v>
      </c>
      <c r="H43" s="31">
        <f>Oct!H43+G43</f>
        <v>120568</v>
      </c>
      <c r="I43" s="31">
        <f t="shared" si="0"/>
        <v>80647</v>
      </c>
      <c r="J43" s="31">
        <f t="shared" si="1"/>
        <v>232955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16755</v>
      </c>
      <c r="D44" s="31">
        <f>(Jul!C44*5)+(Aug!C44*4)+(Sep!C44*3)+(Oct!C44*2)+(Nov!C44*1)</f>
        <v>167631</v>
      </c>
      <c r="E44" s="8"/>
      <c r="F44" s="31">
        <f>(Jul!E44*5)+(Aug!E44*4)+(Sep!E44*3)+(Oct!E44*2)+(Nov!E44*1)</f>
        <v>855</v>
      </c>
      <c r="G44" s="8">
        <v>115288</v>
      </c>
      <c r="H44" s="31">
        <f>Oct!H44+G44</f>
        <v>250660</v>
      </c>
      <c r="I44" s="31">
        <f t="shared" si="0"/>
        <v>132043</v>
      </c>
      <c r="J44" s="31">
        <f t="shared" si="1"/>
        <v>419146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1646</v>
      </c>
      <c r="D45" s="31">
        <f>(Jul!C45*5)+(Aug!C45*4)+(Sep!C45*3)+(Oct!C45*2)+(Nov!C45*1)</f>
        <v>38495</v>
      </c>
      <c r="E45" s="8"/>
      <c r="F45" s="31">
        <f>(Jul!E45*5)+(Aug!E45*4)+(Sep!E45*3)+(Oct!E45*2)+(Nov!E45*1)</f>
        <v>0</v>
      </c>
      <c r="G45" s="8">
        <v>3042</v>
      </c>
      <c r="H45" s="31">
        <f>Oct!H45+G45</f>
        <v>13219</v>
      </c>
      <c r="I45" s="31">
        <f t="shared" si="0"/>
        <v>4688</v>
      </c>
      <c r="J45" s="31">
        <f t="shared" si="1"/>
        <v>51714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3015</v>
      </c>
      <c r="D46" s="31">
        <f>(Jul!C46*5)+(Aug!C46*4)+(Sep!C46*3)+(Oct!C46*2)+(Nov!C46*1)</f>
        <v>3015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3015</v>
      </c>
      <c r="J46" s="31">
        <f t="shared" si="1"/>
        <v>3015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27560</v>
      </c>
      <c r="D47" s="31">
        <f>(Jul!C47*5)+(Aug!C47*4)+(Sep!C47*3)+(Oct!C47*2)+(Nov!C47*1)</f>
        <v>311712</v>
      </c>
      <c r="E47" s="8"/>
      <c r="F47" s="31">
        <f>(Jul!E47*5)+(Aug!E47*4)+(Sep!E47*3)+(Oct!E47*2)+(Nov!E47*1)</f>
        <v>5372</v>
      </c>
      <c r="G47" s="8">
        <v>114809</v>
      </c>
      <c r="H47" s="31">
        <f>Oct!H47+G47</f>
        <v>456836</v>
      </c>
      <c r="I47" s="31">
        <f t="shared" si="0"/>
        <v>142369</v>
      </c>
      <c r="J47" s="31">
        <f t="shared" si="1"/>
        <v>773920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16638</v>
      </c>
      <c r="D48" s="31">
        <f>(Jul!C48*5)+(Aug!C48*4)+(Sep!C48*3)+(Oct!C48*2)+(Nov!C48*1)</f>
        <v>278791</v>
      </c>
      <c r="E48" s="8"/>
      <c r="F48" s="31">
        <f>(Jul!E48*5)+(Aug!E48*4)+(Sep!E48*3)+(Oct!E48*2)+(Nov!E48*1)</f>
        <v>5310</v>
      </c>
      <c r="G48" s="8">
        <v>15909</v>
      </c>
      <c r="H48" s="31">
        <f>Oct!H48+G48</f>
        <v>213800</v>
      </c>
      <c r="I48" s="31">
        <f t="shared" si="0"/>
        <v>32547</v>
      </c>
      <c r="J48" s="31">
        <f t="shared" si="1"/>
        <v>497901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19098</v>
      </c>
      <c r="D49" s="31">
        <f>(Jul!C49*5)+(Aug!C49*4)+(Sep!C49*3)+(Oct!C49*2)+(Nov!C49*1)</f>
        <v>211577</v>
      </c>
      <c r="E49" s="8"/>
      <c r="F49" s="31">
        <f>(Jul!E49*5)+(Aug!E49*4)+(Sep!E49*3)+(Oct!E49*2)+(Nov!E49*1)</f>
        <v>0</v>
      </c>
      <c r="G49" s="8">
        <v>38139</v>
      </c>
      <c r="H49" s="31">
        <f>Oct!H49+G49</f>
        <v>104881</v>
      </c>
      <c r="I49" s="31">
        <f t="shared" si="0"/>
        <v>57237</v>
      </c>
      <c r="J49" s="31">
        <f t="shared" si="1"/>
        <v>316458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8737</v>
      </c>
      <c r="D50" s="31">
        <f>(Jul!C50*5)+(Aug!C50*4)+(Sep!C50*3)+(Oct!C50*2)+(Nov!C50*1)</f>
        <v>98108</v>
      </c>
      <c r="E50" s="8"/>
      <c r="F50" s="31">
        <f>(Jul!E50*5)+(Aug!E50*4)+(Sep!E50*3)+(Oct!E50*2)+(Nov!E50*1)</f>
        <v>0</v>
      </c>
      <c r="G50" s="8">
        <v>8739</v>
      </c>
      <c r="H50" s="31">
        <f>Oct!H50+G50</f>
        <v>21412</v>
      </c>
      <c r="I50" s="31">
        <f t="shared" si="0"/>
        <v>17476</v>
      </c>
      <c r="J50" s="31">
        <f t="shared" si="1"/>
        <v>119520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38666</v>
      </c>
      <c r="D51" s="31">
        <f>(Jul!C51*5)+(Aug!C51*4)+(Sep!C51*3)+(Oct!C51*2)+(Nov!C51*1)</f>
        <v>398386</v>
      </c>
      <c r="E51" s="8"/>
      <c r="F51" s="31">
        <f>(Jul!E51*5)+(Aug!E51*4)+(Sep!E51*3)+(Oct!E51*2)+(Nov!E51*1)</f>
        <v>1428</v>
      </c>
      <c r="G51" s="8">
        <v>117782</v>
      </c>
      <c r="H51" s="31">
        <f>Oct!H51+G51</f>
        <v>498036</v>
      </c>
      <c r="I51" s="31">
        <f t="shared" si="0"/>
        <v>156448</v>
      </c>
      <c r="J51" s="31">
        <f t="shared" si="1"/>
        <v>897850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1597</v>
      </c>
      <c r="D52" s="31">
        <f>(Jul!C52*5)+(Aug!C52*4)+(Sep!C52*3)+(Oct!C52*2)+(Nov!C52*1)</f>
        <v>95383</v>
      </c>
      <c r="E52" s="8"/>
      <c r="F52" s="31">
        <f>(Jul!E52*5)+(Aug!E52*4)+(Sep!E52*3)+(Oct!E52*2)+(Nov!E52*1)</f>
        <v>0</v>
      </c>
      <c r="G52" s="8">
        <v>4460</v>
      </c>
      <c r="H52" s="31">
        <f>Oct!H52+G52</f>
        <v>40120</v>
      </c>
      <c r="I52" s="31">
        <f t="shared" si="0"/>
        <v>6057</v>
      </c>
      <c r="J52" s="31">
        <f t="shared" si="1"/>
        <v>135503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134</v>
      </c>
      <c r="D53" s="31">
        <f>(Jul!C53*5)+(Aug!C53*4)+(Sep!C53*3)+(Oct!C53*2)+(Nov!C53*1)</f>
        <v>400</v>
      </c>
      <c r="E53" s="8"/>
      <c r="F53" s="31">
        <f>(Jul!E53*5)+(Aug!E53*4)+(Sep!E53*3)+(Oct!E53*2)+(Nov!E53*1)</f>
        <v>0</v>
      </c>
      <c r="G53" s="8">
        <v>400</v>
      </c>
      <c r="H53" s="31">
        <f>Oct!H53+G53</f>
        <v>2384</v>
      </c>
      <c r="I53" s="31">
        <f t="shared" si="0"/>
        <v>534</v>
      </c>
      <c r="J53" s="31">
        <f t="shared" si="1"/>
        <v>2784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4213</v>
      </c>
      <c r="D54" s="31">
        <f>(Jul!C54*5)+(Aug!C54*4)+(Sep!C54*3)+(Oct!C54*2)+(Nov!C54*1)</f>
        <v>154446</v>
      </c>
      <c r="E54" s="8"/>
      <c r="F54" s="31">
        <f>(Jul!E54*5)+(Aug!E54*4)+(Sep!E54*3)+(Oct!E54*2)+(Nov!E54*1)</f>
        <v>0</v>
      </c>
      <c r="G54" s="8">
        <v>10129</v>
      </c>
      <c r="H54" s="31">
        <f>Oct!H54+G54</f>
        <v>40380</v>
      </c>
      <c r="I54" s="31">
        <f t="shared" si="0"/>
        <v>14342</v>
      </c>
      <c r="J54" s="31">
        <f t="shared" si="1"/>
        <v>194826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22632</v>
      </c>
      <c r="D55" s="31">
        <f>(Jul!C55*5)+(Aug!C55*4)+(Sep!C55*3)+(Oct!C55*2)+(Nov!C55*1)</f>
        <v>244975</v>
      </c>
      <c r="E55" s="8"/>
      <c r="F55" s="31">
        <f>(Jul!E55*5)+(Aug!E55*4)+(Sep!E55*3)+(Oct!E55*2)+(Nov!E55*1)</f>
        <v>6068</v>
      </c>
      <c r="G55" s="8">
        <v>61914</v>
      </c>
      <c r="H55" s="31">
        <f>Oct!H55+G55</f>
        <v>261842</v>
      </c>
      <c r="I55" s="31">
        <f t="shared" si="0"/>
        <v>84546</v>
      </c>
      <c r="J55" s="31">
        <f t="shared" si="1"/>
        <v>512885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30950</v>
      </c>
      <c r="E56" s="8"/>
      <c r="F56" s="31">
        <f>(Jul!E56*5)+(Aug!E56*4)+(Sep!E56*3)+(Oct!E56*2)+(Nov!E56*1)</f>
        <v>0</v>
      </c>
      <c r="G56" s="8"/>
      <c r="H56" s="31">
        <f>Oct!H56+G56</f>
        <v>95566</v>
      </c>
      <c r="I56" s="31">
        <f t="shared" si="0"/>
        <v>0</v>
      </c>
      <c r="J56" s="31">
        <f t="shared" si="1"/>
        <v>126516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4950</v>
      </c>
      <c r="D57" s="31">
        <f>(Jul!C57*5)+(Aug!C57*4)+(Sep!C57*3)+(Oct!C57*2)+(Nov!C57*1)</f>
        <v>88117</v>
      </c>
      <c r="E57" s="8"/>
      <c r="F57" s="31">
        <f>(Jul!E57*5)+(Aug!E57*4)+(Sep!E57*3)+(Oct!E57*2)+(Nov!E57*1)</f>
        <v>0</v>
      </c>
      <c r="G57" s="8">
        <v>14582</v>
      </c>
      <c r="H57" s="31">
        <f>Oct!H57+G57</f>
        <v>115417</v>
      </c>
      <c r="I57" s="31">
        <f t="shared" si="0"/>
        <v>19532</v>
      </c>
      <c r="J57" s="31">
        <f t="shared" si="1"/>
        <v>203534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2228</v>
      </c>
      <c r="D58" s="31">
        <f>(Jul!C58*5)+(Aug!C58*4)+(Sep!C58*3)+(Oct!C58*2)+(Nov!C58*1)</f>
        <v>8280</v>
      </c>
      <c r="E58" s="8"/>
      <c r="F58" s="31">
        <f>(Jul!E58*5)+(Aug!E58*4)+(Sep!E58*3)+(Oct!E58*2)+(Nov!E58*1)</f>
        <v>0</v>
      </c>
      <c r="G58" s="8">
        <v>21371</v>
      </c>
      <c r="H58" s="31">
        <f>Oct!H58+G58</f>
        <v>21371</v>
      </c>
      <c r="I58" s="31">
        <f t="shared" si="0"/>
        <v>23599</v>
      </c>
      <c r="J58" s="31">
        <f t="shared" si="1"/>
        <v>29651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1743</v>
      </c>
      <c r="D59" s="31">
        <f>(Jul!C59*5)+(Aug!C59*4)+(Sep!C59*3)+(Oct!C59*2)+(Nov!C59*1)</f>
        <v>16651</v>
      </c>
      <c r="E59" s="8"/>
      <c r="F59" s="31">
        <f>(Jul!E59*5)+(Aug!E59*4)+(Sep!E59*3)+(Oct!E59*2)+(Nov!E59*1)</f>
        <v>0</v>
      </c>
      <c r="G59" s="8">
        <v>27720</v>
      </c>
      <c r="H59" s="31">
        <f>Oct!H59+G59</f>
        <v>40250</v>
      </c>
      <c r="I59" s="31">
        <f t="shared" si="0"/>
        <v>29463</v>
      </c>
      <c r="J59" s="31">
        <f t="shared" si="1"/>
        <v>56901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55584</v>
      </c>
      <c r="D60" s="31">
        <f>(Jul!C60*5)+(Aug!C60*4)+(Sep!C60*3)+(Oct!C60*2)+(Nov!C60*1)</f>
        <v>658108</v>
      </c>
      <c r="E60" s="8"/>
      <c r="F60" s="31">
        <f>(Jul!E60*5)+(Aug!E60*4)+(Sep!E60*3)+(Oct!E60*2)+(Nov!E60*1)</f>
        <v>20532</v>
      </c>
      <c r="G60" s="8">
        <v>112216</v>
      </c>
      <c r="H60" s="31">
        <f>Oct!H60+G60</f>
        <v>969851</v>
      </c>
      <c r="I60" s="31">
        <f t="shared" si="0"/>
        <v>167800</v>
      </c>
      <c r="J60" s="31">
        <f t="shared" si="1"/>
        <v>1648491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5946</v>
      </c>
      <c r="D61" s="31">
        <f>(Jul!C61*5)+(Aug!C61*4)+(Sep!C61*3)+(Oct!C61*2)+(Nov!C61*1)</f>
        <v>63191</v>
      </c>
      <c r="E61" s="8"/>
      <c r="F61" s="31">
        <f>(Jul!E61*5)+(Aug!E61*4)+(Sep!E61*3)+(Oct!E61*2)+(Nov!E61*1)</f>
        <v>0</v>
      </c>
      <c r="G61" s="8">
        <v>6361</v>
      </c>
      <c r="H61" s="31">
        <f>Oct!H61+G61</f>
        <v>75694</v>
      </c>
      <c r="I61" s="31">
        <f t="shared" si="0"/>
        <v>12307</v>
      </c>
      <c r="J61" s="31">
        <f t="shared" si="1"/>
        <v>138885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15860</v>
      </c>
      <c r="E62" s="8"/>
      <c r="F62" s="31">
        <f>(Jul!E62*5)+(Aug!E62*4)+(Sep!E62*3)+(Oct!E62*2)+(Nov!E62*1)</f>
        <v>0</v>
      </c>
      <c r="H62" s="31">
        <f>Oct!H62+G62</f>
        <v>10793</v>
      </c>
      <c r="I62" s="31">
        <f t="shared" si="0"/>
        <v>0</v>
      </c>
      <c r="J62" s="31">
        <f t="shared" si="1"/>
        <v>26653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16589</v>
      </c>
      <c r="D63" s="31">
        <f>(Jul!C63*5)+(Aug!C63*4)+(Sep!C63*3)+(Oct!C63*2)+(Nov!C63*1)</f>
        <v>139333</v>
      </c>
      <c r="E63" s="8"/>
      <c r="F63" s="31">
        <f>(Jul!E63*5)+(Aug!E63*4)+(Sep!E63*3)+(Oct!E63*2)+(Nov!E63*1)</f>
        <v>0</v>
      </c>
      <c r="G63" s="8">
        <v>106548</v>
      </c>
      <c r="H63" s="31">
        <f>Oct!H63+G63</f>
        <v>213827</v>
      </c>
      <c r="I63" s="31">
        <f t="shared" si="0"/>
        <v>123137</v>
      </c>
      <c r="J63" s="31">
        <f t="shared" si="1"/>
        <v>353160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24016</v>
      </c>
      <c r="E65" s="8"/>
      <c r="F65" s="31">
        <f>(Jul!E65*5)+(Aug!E65*4)+(Sep!E65*3)+(Oct!E65*2)+(Nov!E65*1)</f>
        <v>1212</v>
      </c>
      <c r="G65" s="8"/>
      <c r="H65" s="31">
        <f>Oct!H65+G65</f>
        <v>3939</v>
      </c>
      <c r="I65" s="31">
        <f t="shared" si="2"/>
        <v>0</v>
      </c>
      <c r="J65" s="31">
        <f t="shared" si="3"/>
        <v>29167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407</v>
      </c>
      <c r="D66" s="31">
        <f>(Jul!C66*5)+(Aug!C66*4)+(Sep!C66*3)+(Oct!C66*2)+(Nov!C66*1)</f>
        <v>18164</v>
      </c>
      <c r="E66" s="8"/>
      <c r="F66" s="31">
        <f>(Jul!E66*5)+(Aug!E66*4)+(Sep!E66*3)+(Oct!E66*2)+(Nov!E66*1)</f>
        <v>0</v>
      </c>
      <c r="G66" s="8"/>
      <c r="H66" s="31">
        <f>Oct!H66+G66</f>
        <v>3145</v>
      </c>
      <c r="I66" s="31">
        <f t="shared" si="2"/>
        <v>407</v>
      </c>
      <c r="J66" s="31">
        <f t="shared" si="3"/>
        <v>21309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407</v>
      </c>
      <c r="D68" s="31">
        <f>(Jul!C68*5)+(Aug!C68*4)+(Sep!C68*3)+(Oct!C68*2)+(Nov!C68*1)</f>
        <v>6395</v>
      </c>
      <c r="E68" s="8"/>
      <c r="F68" s="31">
        <f>(Jul!E68*5)+(Aug!E68*4)+(Sep!E68*3)+(Oct!E68*2)+(Nov!E68*1)</f>
        <v>0</v>
      </c>
      <c r="G68" s="8"/>
      <c r="H68" s="31">
        <f>Oct!H68+G68</f>
        <v>31668</v>
      </c>
      <c r="I68" s="31">
        <f t="shared" si="2"/>
        <v>407</v>
      </c>
      <c r="J68" s="31">
        <f t="shared" si="3"/>
        <v>38063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3525</v>
      </c>
      <c r="D69" s="31">
        <f>(Jul!C69*5)+(Aug!C69*4)+(Sep!C69*3)+(Oct!C69*2)+(Nov!C69*1)</f>
        <v>24472</v>
      </c>
      <c r="E69" s="8"/>
      <c r="F69" s="31">
        <f>(Jul!E69*5)+(Aug!E69*4)+(Sep!E69*3)+(Oct!E69*2)+(Nov!E69*1)</f>
        <v>0</v>
      </c>
      <c r="G69" s="8">
        <v>62546</v>
      </c>
      <c r="H69" s="31">
        <f>Oct!H69+G69</f>
        <v>75644</v>
      </c>
      <c r="I69" s="31">
        <f t="shared" si="2"/>
        <v>66071</v>
      </c>
      <c r="J69" s="31">
        <f t="shared" si="3"/>
        <v>100116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1323</v>
      </c>
      <c r="D70" s="31">
        <f>(Jul!C70*5)+(Aug!C70*4)+(Sep!C70*3)+(Oct!C70*2)+(Nov!C70*1)</f>
        <v>29922</v>
      </c>
      <c r="E70" s="8"/>
      <c r="F70" s="31">
        <f>(Jul!E70*5)+(Aug!E70*4)+(Sep!E70*3)+(Oct!E70*2)+(Nov!E70*1)</f>
        <v>0</v>
      </c>
      <c r="G70" s="8">
        <v>4717</v>
      </c>
      <c r="H70" s="31">
        <f>Oct!H70+G70</f>
        <v>22967</v>
      </c>
      <c r="I70" s="31">
        <f t="shared" si="2"/>
        <v>6040</v>
      </c>
      <c r="J70" s="31">
        <f t="shared" si="3"/>
        <v>52889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25053</v>
      </c>
      <c r="D71" s="31">
        <f>(Jul!C71*5)+(Aug!C71*4)+(Sep!C71*3)+(Oct!C71*2)+(Nov!C71*1)</f>
        <v>225756</v>
      </c>
      <c r="E71" s="8"/>
      <c r="F71" s="31">
        <f>(Jul!E71*5)+(Aug!E71*4)+(Sep!E71*3)+(Oct!E71*2)+(Nov!E71*1)</f>
        <v>0</v>
      </c>
      <c r="G71" s="8">
        <v>185161</v>
      </c>
      <c r="H71" s="31">
        <f>Oct!H71+G71</f>
        <v>384050</v>
      </c>
      <c r="I71" s="31">
        <f t="shared" si="2"/>
        <v>210214</v>
      </c>
      <c r="J71" s="31">
        <f t="shared" si="3"/>
        <v>609806</v>
      </c>
    </row>
    <row r="72" spans="1:10" s="3" customFormat="1" ht="21.75" x14ac:dyDescent="0.2">
      <c r="A72" s="19" t="s">
        <v>123</v>
      </c>
      <c r="B72" s="2"/>
      <c r="C72" s="32">
        <f>SUM(C5:C31)</f>
        <v>53141</v>
      </c>
      <c r="D72" s="32">
        <f t="shared" ref="D72:J72" si="4">SUM(D5:D31)</f>
        <v>1744365</v>
      </c>
      <c r="E72" s="32">
        <f t="shared" si="4"/>
        <v>90</v>
      </c>
      <c r="F72" s="32">
        <f t="shared" si="4"/>
        <v>84422</v>
      </c>
      <c r="G72" s="32">
        <f t="shared" si="4"/>
        <v>314356</v>
      </c>
      <c r="H72" s="32">
        <f t="shared" si="4"/>
        <v>1200782</v>
      </c>
      <c r="I72" s="32">
        <f t="shared" si="4"/>
        <v>367587</v>
      </c>
      <c r="J72" s="32">
        <f t="shared" si="4"/>
        <v>3029569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397550</v>
      </c>
      <c r="D73" s="32">
        <f t="shared" si="5"/>
        <v>4992202</v>
      </c>
      <c r="E73" s="32">
        <f t="shared" si="5"/>
        <v>0</v>
      </c>
      <c r="F73" s="32">
        <f t="shared" si="5"/>
        <v>51251</v>
      </c>
      <c r="G73" s="32">
        <f t="shared" si="5"/>
        <v>1439176</v>
      </c>
      <c r="H73" s="32">
        <f t="shared" si="5"/>
        <v>5876259</v>
      </c>
      <c r="I73" s="32">
        <f t="shared" si="5"/>
        <v>1836726</v>
      </c>
      <c r="J73" s="32">
        <f t="shared" si="5"/>
        <v>10919712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450691</v>
      </c>
      <c r="D74" s="32">
        <f t="shared" ref="D74:J74" si="6">SUM(D72:D73)</f>
        <v>6736567</v>
      </c>
      <c r="E74" s="32">
        <f t="shared" si="6"/>
        <v>90</v>
      </c>
      <c r="F74" s="32">
        <f t="shared" si="6"/>
        <v>135673</v>
      </c>
      <c r="G74" s="32">
        <f t="shared" si="6"/>
        <v>1753532</v>
      </c>
      <c r="H74" s="32">
        <f t="shared" si="6"/>
        <v>7077041</v>
      </c>
      <c r="I74" s="32">
        <f t="shared" si="6"/>
        <v>2204313</v>
      </c>
      <c r="J74" s="32">
        <f t="shared" si="6"/>
        <v>13949281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H68" sqref="H68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7969</v>
      </c>
      <c r="D5" s="31">
        <f>(Jul!C5*6)+(Aug!C5*5)+(Sep!C5*4)+(Oct!C5*3)+(Nov!C5*2)+(Dec!C5*1)</f>
        <v>243737</v>
      </c>
      <c r="E5" s="8"/>
      <c r="F5" s="31">
        <f>(Jul!E5*6)+(Aug!E5*5)+(Sep!E5*4)+(Oct!E5*3)+(Nov!E5*2)+(Dec!E5*1)</f>
        <v>11916</v>
      </c>
      <c r="G5" s="8">
        <v>72628</v>
      </c>
      <c r="H5" s="31">
        <f>Nov!H5+G5</f>
        <v>342148</v>
      </c>
      <c r="I5" s="31">
        <f t="shared" ref="I5:I63" si="0">C5+E5+G5</f>
        <v>80597</v>
      </c>
      <c r="J5" s="31">
        <f t="shared" ref="J5:J63" si="1">D5+F5+H5</f>
        <v>597801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2670</v>
      </c>
      <c r="E6" s="8"/>
      <c r="F6" s="31">
        <f>(Jul!E6*6)+(Aug!E6*5)+(Sep!E6*4)+(Oct!E6*3)+(Nov!E6*2)+(Dec!E6*1)</f>
        <v>0</v>
      </c>
      <c r="G6" s="8"/>
      <c r="H6" s="31">
        <f>Nov!H6+G6</f>
        <v>3136</v>
      </c>
      <c r="I6" s="31">
        <f t="shared" si="0"/>
        <v>0</v>
      </c>
      <c r="J6" s="31">
        <f t="shared" si="1"/>
        <v>5806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47679</v>
      </c>
      <c r="E7" s="8"/>
      <c r="F7" s="31">
        <f>(Jul!E7*6)+(Aug!E7*5)+(Sep!E7*4)+(Oct!E7*3)+(Nov!E7*2)+(Dec!E7*1)</f>
        <v>0</v>
      </c>
      <c r="G7" s="8">
        <v>5685</v>
      </c>
      <c r="H7" s="31">
        <f>Nov!H7+G7</f>
        <v>16520</v>
      </c>
      <c r="I7" s="31">
        <f t="shared" si="0"/>
        <v>5685</v>
      </c>
      <c r="J7" s="31">
        <f t="shared" si="1"/>
        <v>64199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17698</v>
      </c>
      <c r="E8" s="8"/>
      <c r="F8" s="31">
        <f>(Jul!E8*6)+(Aug!E8*5)+(Sep!E8*4)+(Oct!E8*3)+(Nov!E8*2)+(Dec!E8*1)</f>
        <v>0</v>
      </c>
      <c r="G8" s="8"/>
      <c r="H8" s="31">
        <f>Nov!H8+G8</f>
        <v>21216</v>
      </c>
      <c r="I8" s="31">
        <f t="shared" si="0"/>
        <v>0</v>
      </c>
      <c r="J8" s="31">
        <f t="shared" si="1"/>
        <v>38914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3040</v>
      </c>
      <c r="D9" s="31">
        <f>(Jul!C9*6)+(Aug!C9*5)+(Sep!C9*4)+(Oct!C9*3)+(Nov!C9*2)+(Dec!C9*1)</f>
        <v>85971</v>
      </c>
      <c r="E9" s="8"/>
      <c r="F9" s="31">
        <f>(Jul!E9*6)+(Aug!E9*5)+(Sep!E9*4)+(Oct!E9*3)+(Nov!E9*2)+(Dec!E9*1)</f>
        <v>0</v>
      </c>
      <c r="G9" s="8">
        <v>24339</v>
      </c>
      <c r="H9" s="31">
        <f>Nov!H9+G9</f>
        <v>138949</v>
      </c>
      <c r="I9" s="31">
        <f t="shared" si="0"/>
        <v>27379</v>
      </c>
      <c r="J9" s="31">
        <f t="shared" si="1"/>
        <v>224920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8034</v>
      </c>
      <c r="D10" s="31">
        <f>(Jul!C10*6)+(Aug!C10*5)+(Sep!C10*4)+(Oct!C10*3)+(Nov!C10*2)+(Dec!C10*1)</f>
        <v>750631</v>
      </c>
      <c r="E10" s="8"/>
      <c r="F10" s="31">
        <f>(Jul!E10*6)+(Aug!E10*5)+(Sep!E10*4)+(Oct!E10*3)+(Nov!E10*2)+(Dec!E10*1)</f>
        <v>5792</v>
      </c>
      <c r="G10" s="8">
        <v>68215</v>
      </c>
      <c r="H10" s="31">
        <f>Nov!H10+G10</f>
        <v>304482</v>
      </c>
      <c r="I10" s="31">
        <f t="shared" si="0"/>
        <v>76249</v>
      </c>
      <c r="J10" s="31">
        <f t="shared" si="1"/>
        <v>1060905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6094</v>
      </c>
      <c r="D11" s="31">
        <f>(Jul!C11*6)+(Aug!C11*5)+(Sep!C11*4)+(Oct!C11*3)+(Nov!C11*2)+(Dec!C11*1)</f>
        <v>56002</v>
      </c>
      <c r="E11" s="8"/>
      <c r="F11" s="31">
        <f>(Jul!E11*6)+(Aug!E11*5)+(Sep!E11*4)+(Oct!E11*3)+(Nov!E11*2)+(Dec!E11*1)</f>
        <v>94200</v>
      </c>
      <c r="G11" s="8">
        <v>9001</v>
      </c>
      <c r="H11" s="31">
        <f>Nov!H11+G11</f>
        <v>61523</v>
      </c>
      <c r="I11" s="31">
        <f t="shared" si="0"/>
        <v>15095</v>
      </c>
      <c r="J11" s="31">
        <f t="shared" si="1"/>
        <v>211725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11040</v>
      </c>
      <c r="E12" s="8"/>
      <c r="F12" s="31">
        <f>(Jul!E12*6)+(Aug!E12*5)+(Sep!E12*4)+(Oct!E12*3)+(Nov!E12*2)+(Dec!E12*1)</f>
        <v>0</v>
      </c>
      <c r="G12" s="8"/>
      <c r="H12" s="31">
        <f>Nov!H12+G12</f>
        <v>2976</v>
      </c>
      <c r="I12" s="31">
        <f t="shared" si="0"/>
        <v>0</v>
      </c>
      <c r="J12" s="31">
        <f t="shared" si="1"/>
        <v>14016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(Jul!C13*6)+(Aug!C13*5)+(Sep!C13*4)+(Oct!C13*3)+(Nov!C13*2)+(Dec!C13*1)</f>
        <v>65572</v>
      </c>
      <c r="E13" s="8"/>
      <c r="F13" s="31">
        <f>(Jul!E13*6)+(Aug!E13*5)+(Sep!E13*4)+(Oct!E13*3)+(Nov!E13*2)+(Dec!E13*1)</f>
        <v>0</v>
      </c>
      <c r="G13" s="8"/>
      <c r="H13" s="31">
        <f>Nov!H13+G13</f>
        <v>16474</v>
      </c>
      <c r="I13" s="31">
        <f t="shared" si="0"/>
        <v>0</v>
      </c>
      <c r="J13" s="31">
        <f t="shared" si="1"/>
        <v>82046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1784</v>
      </c>
      <c r="D14" s="31">
        <f>(Jul!C14*6)+(Aug!C14*5)+(Sep!C14*4)+(Oct!C14*3)+(Nov!C14*2)+(Dec!C14*1)</f>
        <v>29758</v>
      </c>
      <c r="E14" s="8"/>
      <c r="F14" s="31">
        <f>(Jul!E14*6)+(Aug!E14*5)+(Sep!E14*4)+(Oct!E14*3)+(Nov!E14*2)+(Dec!E14*1)</f>
        <v>0</v>
      </c>
      <c r="G14" s="8">
        <v>5915</v>
      </c>
      <c r="H14" s="31">
        <f>Nov!H14+G14</f>
        <v>47494</v>
      </c>
      <c r="I14" s="31">
        <f t="shared" si="0"/>
        <v>7699</v>
      </c>
      <c r="J14" s="31">
        <f t="shared" si="1"/>
        <v>77252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1147</v>
      </c>
      <c r="D16" s="31">
        <f>(Jul!C16*6)+(Aug!C16*5)+(Sep!C16*4)+(Oct!C16*3)+(Nov!C16*2)+(Dec!C16*1)</f>
        <v>112227</v>
      </c>
      <c r="E16" s="8"/>
      <c r="F16" s="31">
        <f>(Jul!E16*6)+(Aug!E16*5)+(Sep!E16*4)+(Oct!E16*3)+(Nov!E16*2)+(Dec!E16*1)</f>
        <v>0</v>
      </c>
      <c r="G16" s="8">
        <v>7437</v>
      </c>
      <c r="H16" s="31">
        <f>Nov!H16+G16</f>
        <v>43112</v>
      </c>
      <c r="I16" s="31">
        <f t="shared" si="0"/>
        <v>8584</v>
      </c>
      <c r="J16" s="31">
        <f t="shared" si="1"/>
        <v>155339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27254</v>
      </c>
      <c r="E17" s="8"/>
      <c r="F17" s="31">
        <f>(Jul!E17*6)+(Aug!E17*5)+(Sep!E17*4)+(Oct!E17*3)+(Nov!E17*2)+(Dec!E17*1)</f>
        <v>0</v>
      </c>
      <c r="G17" s="8"/>
      <c r="H17" s="31">
        <f>Nov!H17+G17</f>
        <v>27815</v>
      </c>
      <c r="I17" s="31">
        <f t="shared" si="0"/>
        <v>0</v>
      </c>
      <c r="J17" s="31">
        <f t="shared" si="1"/>
        <v>55069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6080</v>
      </c>
      <c r="E18" s="8"/>
      <c r="F18" s="31">
        <f>(Jul!E18*6)+(Aug!E18*5)+(Sep!E18*4)+(Oct!E18*3)+(Nov!E18*2)+(Dec!E18*1)</f>
        <v>0</v>
      </c>
      <c r="G18" s="8"/>
      <c r="H18" s="31">
        <f>Nov!H18+G18</f>
        <v>2139</v>
      </c>
      <c r="I18" s="31">
        <f t="shared" si="0"/>
        <v>0</v>
      </c>
      <c r="J18" s="31">
        <f t="shared" si="1"/>
        <v>8219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8796</v>
      </c>
      <c r="E19" s="8"/>
      <c r="F19" s="31">
        <f>(Jul!E19*6)+(Aug!E19*5)+(Sep!E19*4)+(Oct!E19*3)+(Nov!E19*2)+(Dec!E19*1)</f>
        <v>0</v>
      </c>
      <c r="G19" s="8"/>
      <c r="H19" s="31">
        <f>Nov!H19+G19</f>
        <v>4002</v>
      </c>
      <c r="I19" s="31">
        <f t="shared" si="0"/>
        <v>0</v>
      </c>
      <c r="J19" s="31">
        <f t="shared" si="1"/>
        <v>12798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0</v>
      </c>
      <c r="E20" s="8"/>
      <c r="F20" s="31">
        <f>(Jul!E20*6)+(Aug!E20*5)+(Sep!E20*4)+(Oct!E20*3)+(Nov!E20*2)+(Dec!E20*1)</f>
        <v>0</v>
      </c>
      <c r="G20" s="8"/>
      <c r="H20" s="31">
        <f>Nov!H20+G20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440</v>
      </c>
      <c r="D21" s="31">
        <f>(Jul!C21*6)+(Aug!C21*5)+(Sep!C21*4)+(Oct!C21*3)+(Nov!C21*2)+(Dec!C21*1)</f>
        <v>18563</v>
      </c>
      <c r="E21" s="8"/>
      <c r="F21" s="31">
        <f>(Jul!E21*6)+(Aug!E21*5)+(Sep!E21*4)+(Oct!E21*3)+(Nov!E21*2)+(Dec!E21*1)</f>
        <v>0</v>
      </c>
      <c r="G21" s="8">
        <v>4760</v>
      </c>
      <c r="H21" s="31">
        <f>Nov!H21+G21</f>
        <v>25220</v>
      </c>
      <c r="I21" s="31">
        <f t="shared" si="0"/>
        <v>5200</v>
      </c>
      <c r="J21" s="31">
        <f t="shared" si="1"/>
        <v>43783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1680</v>
      </c>
      <c r="D22" s="31">
        <f>(Jul!C22*6)+(Aug!C22*5)+(Sep!C22*4)+(Oct!C22*3)+(Nov!C22*2)+(Dec!C22*1)</f>
        <v>20465</v>
      </c>
      <c r="E22" s="8"/>
      <c r="F22" s="31">
        <f>(Jul!E22*6)+(Aug!E22*5)+(Sep!E22*4)+(Oct!E22*3)+(Nov!E22*2)+(Dec!E22*1)</f>
        <v>0</v>
      </c>
      <c r="G22" s="8"/>
      <c r="H22" s="31">
        <f>Nov!H22+G22</f>
        <v>16363</v>
      </c>
      <c r="I22" s="31">
        <f t="shared" si="0"/>
        <v>1680</v>
      </c>
      <c r="J22" s="31">
        <f t="shared" si="1"/>
        <v>36828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531018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531018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755</v>
      </c>
      <c r="D24" s="31">
        <f>(Jul!C24*6)+(Aug!C24*5)+(Sep!C24*4)+(Oct!C24*3)+(Nov!C24*2)+(Dec!C24*1)</f>
        <v>27749</v>
      </c>
      <c r="E24" s="8"/>
      <c r="F24" s="31">
        <f>(Jul!E24*6)+(Aug!E24*5)+(Sep!E24*4)+(Oct!E24*3)+(Nov!E24*2)+(Dec!E24*1)</f>
        <v>0</v>
      </c>
      <c r="G24" s="8">
        <v>1208</v>
      </c>
      <c r="H24" s="31">
        <f>Nov!H24+G24</f>
        <v>79346</v>
      </c>
      <c r="I24" s="31">
        <f t="shared" si="0"/>
        <v>1963</v>
      </c>
      <c r="J24" s="31">
        <f t="shared" si="1"/>
        <v>107095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21857</v>
      </c>
      <c r="E25" s="8"/>
      <c r="F25" s="31">
        <f>(Jul!E25*6)+(Aug!E25*5)+(Sep!E25*4)+(Oct!E25*3)+(Nov!E25*2)+(Dec!E25*1)</f>
        <v>0</v>
      </c>
      <c r="G25" s="8"/>
      <c r="H25" s="31">
        <f>Nov!H25+G25</f>
        <v>14000</v>
      </c>
      <c r="I25" s="31">
        <f t="shared" si="0"/>
        <v>0</v>
      </c>
      <c r="J25" s="31">
        <f t="shared" si="1"/>
        <v>35857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4199</v>
      </c>
      <c r="D26" s="31">
        <f>(Jul!C26*6)+(Aug!C26*5)+(Sep!C26*4)+(Oct!C26*3)+(Nov!C26*2)+(Dec!C26*1)</f>
        <v>19779</v>
      </c>
      <c r="E26" s="8"/>
      <c r="F26" s="31">
        <f>(Jul!E26*6)+(Aug!E26*5)+(Sep!E26*4)+(Oct!E26*3)+(Nov!E26*2)+(Dec!E26*1)</f>
        <v>0</v>
      </c>
      <c r="G26" s="8">
        <v>9903</v>
      </c>
      <c r="H26" s="31">
        <f>Nov!H26+G26</f>
        <v>30103</v>
      </c>
      <c r="I26" s="31">
        <f t="shared" si="0"/>
        <v>14102</v>
      </c>
      <c r="J26" s="31">
        <f t="shared" si="1"/>
        <v>49882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3639</v>
      </c>
      <c r="D27" s="31">
        <f>(Jul!C27*6)+(Aug!C27*5)+(Sep!C27*4)+(Oct!C27*3)+(Nov!C27*2)+(Dec!C27*1)</f>
        <v>28708</v>
      </c>
      <c r="E27" s="8"/>
      <c r="F27" s="31">
        <f>(Jul!E27*6)+(Aug!E27*5)+(Sep!E27*4)+(Oct!E27*3)+(Nov!E27*2)+(Dec!E27*1)</f>
        <v>0</v>
      </c>
      <c r="G27" s="8">
        <v>1335</v>
      </c>
      <c r="H27" s="31">
        <f>Nov!H27+G27</f>
        <v>43826</v>
      </c>
      <c r="I27" s="31">
        <f t="shared" si="0"/>
        <v>4974</v>
      </c>
      <c r="J27" s="31">
        <f t="shared" si="1"/>
        <v>72534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8010</v>
      </c>
      <c r="E28" s="8"/>
      <c r="F28" s="31">
        <f>(Jul!E28*6)+(Aug!E28*5)+(Sep!E28*4)+(Oct!E28*3)+(Nov!E28*2)+(Dec!E28*1)</f>
        <v>0</v>
      </c>
      <c r="G28" s="8"/>
      <c r="H28" s="31">
        <f>Nov!H28+G28</f>
        <v>19384</v>
      </c>
      <c r="I28" s="31">
        <f t="shared" si="0"/>
        <v>0</v>
      </c>
      <c r="J28" s="31">
        <f t="shared" si="1"/>
        <v>27394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1784</v>
      </c>
      <c r="D29" s="31">
        <f>(Jul!C29*6)+(Aug!C29*5)+(Sep!C29*4)+(Oct!C29*3)+(Nov!C29*2)+(Dec!C29*1)</f>
        <v>9994</v>
      </c>
      <c r="E29" s="8"/>
      <c r="F29" s="31">
        <f>(Jul!E29*6)+(Aug!E29*5)+(Sep!E29*4)+(Oct!E29*3)+(Nov!E29*2)+(Dec!E29*1)</f>
        <v>0</v>
      </c>
      <c r="G29" s="8">
        <v>3687</v>
      </c>
      <c r="H29" s="31">
        <f>Nov!H29+G29</f>
        <v>14763</v>
      </c>
      <c r="I29" s="31">
        <f t="shared" si="0"/>
        <v>5471</v>
      </c>
      <c r="J29" s="31">
        <f t="shared" si="1"/>
        <v>24757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1428</v>
      </c>
      <c r="D30" s="31">
        <f>(Jul!C30*6)+(Aug!C30*5)+(Sep!C30*4)+(Oct!C30*3)+(Nov!C30*2)+(Dec!C30*1)</f>
        <v>16615</v>
      </c>
      <c r="E30" s="8">
        <v>772</v>
      </c>
      <c r="F30" s="31">
        <f>(Jul!E30*6)+(Aug!E30*5)+(Sep!E30*4)+(Oct!E30*3)+(Nov!E30*2)+(Dec!E30*1)</f>
        <v>772</v>
      </c>
      <c r="G30" s="8">
        <v>5509</v>
      </c>
      <c r="H30" s="31">
        <f>Nov!H30+G30</f>
        <v>67905</v>
      </c>
      <c r="I30" s="31">
        <f t="shared" si="0"/>
        <v>7709</v>
      </c>
      <c r="J30" s="31">
        <f t="shared" si="1"/>
        <v>85292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(Jul!C31*6)+(Aug!C31*5)+(Sep!C31*4)+(Oct!C31*3)+(Nov!C31*2)+(Dec!C31*1)</f>
        <v>68390</v>
      </c>
      <c r="E31" s="8"/>
      <c r="F31" s="31">
        <f>(Jul!E31*6)+(Aug!E31*5)+(Sep!E31*4)+(Oct!E31*3)+(Nov!E31*2)+(Dec!E31*1)</f>
        <v>0</v>
      </c>
      <c r="G31" s="8">
        <v>20293</v>
      </c>
      <c r="H31" s="31">
        <f>Nov!H31+G31</f>
        <v>97801</v>
      </c>
      <c r="I31" s="31">
        <f t="shared" si="0"/>
        <v>20293</v>
      </c>
      <c r="J31" s="31">
        <f t="shared" si="1"/>
        <v>166191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3113</v>
      </c>
      <c r="D32" s="31">
        <f>(Jul!C32*6)+(Aug!C32*5)+(Sep!C32*4)+(Oct!C32*3)+(Nov!C32*2)+(Dec!C32*1)</f>
        <v>31735</v>
      </c>
      <c r="E32" s="8"/>
      <c r="F32" s="31">
        <f>(Jul!E32*6)+(Aug!E32*5)+(Sep!E32*4)+(Oct!E32*3)+(Nov!E32*2)+(Dec!E32*1)</f>
        <v>7524</v>
      </c>
      <c r="G32" s="8">
        <v>100</v>
      </c>
      <c r="H32" s="31">
        <f>Nov!H32+G32</f>
        <v>51411</v>
      </c>
      <c r="I32" s="31">
        <f t="shared" si="0"/>
        <v>3213</v>
      </c>
      <c r="J32" s="31">
        <f t="shared" si="1"/>
        <v>90670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14346</v>
      </c>
      <c r="D33" s="31">
        <f>(Jul!C33*6)+(Aug!C33*5)+(Sep!C33*4)+(Oct!C33*3)+(Nov!C33*2)+(Dec!C33*1)</f>
        <v>408979</v>
      </c>
      <c r="E33" s="8"/>
      <c r="F33" s="31">
        <f>(Jul!E33*6)+(Aug!E33*5)+(Sep!E33*4)+(Oct!E33*3)+(Nov!E33*2)+(Dec!E33*1)</f>
        <v>0</v>
      </c>
      <c r="G33" s="8">
        <v>30772</v>
      </c>
      <c r="H33" s="31">
        <f>Nov!H33+G33</f>
        <v>244639</v>
      </c>
      <c r="I33" s="31">
        <f t="shared" si="0"/>
        <v>45118</v>
      </c>
      <c r="J33" s="31">
        <f t="shared" si="1"/>
        <v>653618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46767</v>
      </c>
      <c r="E34" s="8"/>
      <c r="F34" s="31">
        <f>(Jul!E34*6)+(Aug!E34*5)+(Sep!E34*4)+(Oct!E34*3)+(Nov!E34*2)+(Dec!E34*1)</f>
        <v>0</v>
      </c>
      <c r="G34" s="8"/>
      <c r="H34" s="31">
        <f>Nov!H34+G34</f>
        <v>24924</v>
      </c>
      <c r="I34" s="31">
        <f t="shared" si="0"/>
        <v>0</v>
      </c>
      <c r="J34" s="31">
        <f t="shared" si="1"/>
        <v>71691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22876</v>
      </c>
      <c r="D35" s="31">
        <f>(Jul!C35*6)+(Aug!C35*5)+(Sep!C35*4)+(Oct!C35*3)+(Nov!C35*2)+(Dec!C35*1)</f>
        <v>376304</v>
      </c>
      <c r="E35" s="8"/>
      <c r="F35" s="31">
        <f>(Jul!E35*6)+(Aug!E35*5)+(Sep!E35*4)+(Oct!E35*3)+(Nov!E35*2)+(Dec!E35*1)</f>
        <v>0</v>
      </c>
      <c r="G35" s="8">
        <v>96506</v>
      </c>
      <c r="H35" s="31">
        <f>Nov!H35+G35</f>
        <v>324332</v>
      </c>
      <c r="I35" s="31">
        <f t="shared" si="0"/>
        <v>119382</v>
      </c>
      <c r="J35" s="31">
        <f t="shared" si="1"/>
        <v>700636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9924</v>
      </c>
      <c r="E36" s="8"/>
      <c r="F36" s="31">
        <f>(Jul!E36*6)+(Aug!E36*5)+(Sep!E36*4)+(Oct!E36*3)+(Nov!E36*2)+(Dec!E36*1)</f>
        <v>0</v>
      </c>
      <c r="G36" s="8"/>
      <c r="H36" s="31">
        <f>Nov!H36+G36</f>
        <v>1654</v>
      </c>
      <c r="I36" s="31">
        <f t="shared" si="0"/>
        <v>0</v>
      </c>
      <c r="J36" s="31">
        <f t="shared" si="1"/>
        <v>11578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3518</v>
      </c>
      <c r="D37" s="31">
        <f>(Jul!C37*6)+(Aug!C37*5)+(Sep!C37*4)+(Oct!C37*3)+(Nov!C37*2)+(Dec!C37*1)</f>
        <v>31974</v>
      </c>
      <c r="E37" s="8"/>
      <c r="F37" s="31">
        <f>(Jul!E37*6)+(Aug!E37*5)+(Sep!E37*4)+(Oct!E37*3)+(Nov!E37*2)+(Dec!E37*1)</f>
        <v>0</v>
      </c>
      <c r="G37" s="8"/>
      <c r="H37" s="31">
        <f>Nov!H37+G37</f>
        <v>37124</v>
      </c>
      <c r="I37" s="31">
        <f t="shared" si="0"/>
        <v>3518</v>
      </c>
      <c r="J37" s="31">
        <f t="shared" si="1"/>
        <v>69098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2906</v>
      </c>
      <c r="D38" s="31">
        <f>(Jul!C38*6)+(Aug!C38*5)+(Sep!C38*4)+(Oct!C38*3)+(Nov!C38*2)+(Dec!C38*1)</f>
        <v>57475</v>
      </c>
      <c r="E38" s="8"/>
      <c r="F38" s="31">
        <f>(Jul!E38*6)+(Aug!E38*5)+(Sep!E38*4)+(Oct!E38*3)+(Nov!E38*2)+(Dec!E38*1)</f>
        <v>0</v>
      </c>
      <c r="G38" s="8">
        <v>2096</v>
      </c>
      <c r="H38" s="31">
        <f>Nov!H38+G38</f>
        <v>44184</v>
      </c>
      <c r="I38" s="31">
        <f t="shared" si="0"/>
        <v>5002</v>
      </c>
      <c r="J38" s="31">
        <f t="shared" si="1"/>
        <v>101659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17462</v>
      </c>
      <c r="D39" s="31">
        <f>(Jul!C39*6)+(Aug!C39*5)+(Sep!C39*4)+(Oct!C39*3)+(Nov!C39*2)+(Dec!C39*1)</f>
        <v>473572</v>
      </c>
      <c r="E39" s="8"/>
      <c r="F39" s="31">
        <f>(Jul!E39*6)+(Aug!E39*5)+(Sep!E39*4)+(Oct!E39*3)+(Nov!E39*2)+(Dec!E39*1)</f>
        <v>4548</v>
      </c>
      <c r="G39" s="8">
        <v>42289</v>
      </c>
      <c r="H39" s="31">
        <f>Nov!H39+G39</f>
        <v>494518</v>
      </c>
      <c r="I39" s="31">
        <f t="shared" si="0"/>
        <v>59751</v>
      </c>
      <c r="J39" s="31">
        <f t="shared" si="1"/>
        <v>972638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8716</v>
      </c>
      <c r="D40" s="31">
        <f>(Jul!C40*6)+(Aug!C40*5)+(Sep!C40*4)+(Oct!C40*3)+(Nov!C40*2)+(Dec!C40*1)</f>
        <v>325972</v>
      </c>
      <c r="E40" s="8">
        <v>266</v>
      </c>
      <c r="F40" s="31">
        <f>(Jul!E40*6)+(Aug!E40*5)+(Sep!E40*4)+(Oct!E40*3)+(Nov!E40*2)+(Dec!E40*1)</f>
        <v>266</v>
      </c>
      <c r="G40" s="8">
        <v>7749</v>
      </c>
      <c r="H40" s="31">
        <f>Nov!H40+G40</f>
        <v>374226</v>
      </c>
      <c r="I40" s="31">
        <f t="shared" si="0"/>
        <v>16731</v>
      </c>
      <c r="J40" s="31">
        <f t="shared" si="1"/>
        <v>700464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159960</v>
      </c>
      <c r="E41" s="8"/>
      <c r="F41" s="31">
        <f>(Jul!E41*6)+(Aug!E41*5)+(Sep!E41*4)+(Oct!E41*3)+(Nov!E41*2)+(Dec!E41*1)</f>
        <v>0</v>
      </c>
      <c r="G41" s="8"/>
      <c r="H41" s="31">
        <f>Nov!H41+G41</f>
        <v>170018</v>
      </c>
      <c r="I41" s="31">
        <f t="shared" si="0"/>
        <v>0</v>
      </c>
      <c r="J41" s="31">
        <f t="shared" si="1"/>
        <v>329978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11823</v>
      </c>
      <c r="D42" s="31">
        <f>(Jul!C42*6)+(Aug!C42*5)+(Sep!C42*4)+(Oct!C42*3)+(Nov!C42*2)+(Dec!C42*1)</f>
        <v>197831</v>
      </c>
      <c r="E42" s="8"/>
      <c r="F42" s="31">
        <f>(Jul!E42*6)+(Aug!E42*5)+(Sep!E42*4)+(Oct!E42*3)+(Nov!E42*2)+(Dec!E42*1)</f>
        <v>0</v>
      </c>
      <c r="G42" s="8">
        <v>6368</v>
      </c>
      <c r="H42" s="31">
        <f>Nov!H42+G42</f>
        <v>206789</v>
      </c>
      <c r="I42" s="31">
        <f t="shared" si="0"/>
        <v>18191</v>
      </c>
      <c r="J42" s="31">
        <f t="shared" si="1"/>
        <v>404620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13552</v>
      </c>
      <c r="D43" s="31">
        <f>(Jul!C43*6)+(Aug!C43*5)+(Sep!C43*4)+(Oct!C43*3)+(Nov!C43*2)+(Dec!C43*1)</f>
        <v>172649</v>
      </c>
      <c r="E43" s="8"/>
      <c r="F43" s="31">
        <f>(Jul!E43*6)+(Aug!E43*5)+(Sep!E43*4)+(Oct!E43*3)+(Nov!E43*2)+(Dec!E43*1)</f>
        <v>552</v>
      </c>
      <c r="G43" s="8">
        <v>89148</v>
      </c>
      <c r="H43" s="31">
        <f>Nov!H43+G43</f>
        <v>209716</v>
      </c>
      <c r="I43" s="31">
        <f t="shared" si="0"/>
        <v>102700</v>
      </c>
      <c r="J43" s="31">
        <f t="shared" si="1"/>
        <v>382917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12561</v>
      </c>
      <c r="D44" s="31">
        <f>(Jul!C44*6)+(Aug!C44*5)+(Sep!C44*4)+(Oct!C44*3)+(Nov!C44*2)+(Dec!C44*1)</f>
        <v>239252</v>
      </c>
      <c r="E44" s="8">
        <v>1404</v>
      </c>
      <c r="F44" s="31">
        <f>(Jul!E44*6)+(Aug!E44*5)+(Sep!E44*4)+(Oct!E44*3)+(Nov!E44*2)+(Dec!E44*1)</f>
        <v>2544</v>
      </c>
      <c r="G44" s="8">
        <v>11565</v>
      </c>
      <c r="H44" s="31">
        <f>Nov!H44+G44</f>
        <v>262225</v>
      </c>
      <c r="I44" s="31">
        <f t="shared" si="0"/>
        <v>25530</v>
      </c>
      <c r="J44" s="31">
        <f t="shared" si="1"/>
        <v>504021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48157</v>
      </c>
      <c r="E45" s="8"/>
      <c r="F45" s="31">
        <f>(Jul!E45*6)+(Aug!E45*5)+(Sep!E45*4)+(Oct!E45*3)+(Nov!E45*2)+(Dec!E45*1)</f>
        <v>0</v>
      </c>
      <c r="G45" s="8"/>
      <c r="H45" s="31">
        <f>Nov!H45+G45</f>
        <v>13219</v>
      </c>
      <c r="I45" s="31">
        <f t="shared" si="0"/>
        <v>0</v>
      </c>
      <c r="J45" s="31">
        <f t="shared" si="1"/>
        <v>61376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3769</v>
      </c>
      <c r="D46" s="31">
        <f>(Jul!C46*6)+(Aug!C46*5)+(Sep!C46*4)+(Oct!C46*3)+(Nov!C46*2)+(Dec!C46*1)</f>
        <v>9799</v>
      </c>
      <c r="E46" s="8"/>
      <c r="F46" s="31">
        <f>(Jul!E46*6)+(Aug!E46*5)+(Sep!E46*4)+(Oct!E46*3)+(Nov!E46*2)+(Dec!E46*1)</f>
        <v>0</v>
      </c>
      <c r="G46" s="8">
        <v>1823</v>
      </c>
      <c r="H46" s="31">
        <f>Nov!H46+G46</f>
        <v>1823</v>
      </c>
      <c r="I46" s="31">
        <f t="shared" si="0"/>
        <v>5592</v>
      </c>
      <c r="J46" s="31">
        <f t="shared" si="1"/>
        <v>11622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27750</v>
      </c>
      <c r="D47" s="31">
        <f>(Jul!C47*6)+(Aug!C47*5)+(Sep!C47*4)+(Oct!C47*3)+(Nov!C47*2)+(Dec!C47*1)</f>
        <v>449671</v>
      </c>
      <c r="E47" s="8">
        <v>538</v>
      </c>
      <c r="F47" s="31">
        <f>(Jul!E47*6)+(Aug!E47*5)+(Sep!E47*4)+(Oct!E47*3)+(Nov!E47*2)+(Dec!E47*1)</f>
        <v>7253</v>
      </c>
      <c r="G47" s="8">
        <v>29475</v>
      </c>
      <c r="H47" s="31">
        <f>Nov!H47+G47</f>
        <v>486311</v>
      </c>
      <c r="I47" s="31">
        <f t="shared" si="0"/>
        <v>57763</v>
      </c>
      <c r="J47" s="31">
        <f t="shared" si="1"/>
        <v>943235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8864</v>
      </c>
      <c r="D48" s="31">
        <f>(Jul!C48*6)+(Aug!C48*5)+(Sep!C48*4)+(Oct!C48*3)+(Nov!C48*2)+(Dec!C48*1)</f>
        <v>376098</v>
      </c>
      <c r="E48" s="8"/>
      <c r="F48" s="31">
        <f>(Jul!E48*6)+(Aug!E48*5)+(Sep!E48*4)+(Oct!E48*3)+(Nov!E48*2)+(Dec!E48*1)</f>
        <v>7080</v>
      </c>
      <c r="G48" s="8">
        <v>3586</v>
      </c>
      <c r="H48" s="31">
        <f>Nov!H48+G48</f>
        <v>217386</v>
      </c>
      <c r="I48" s="31">
        <f t="shared" si="0"/>
        <v>12450</v>
      </c>
      <c r="J48" s="31">
        <f t="shared" si="1"/>
        <v>600564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10184</v>
      </c>
      <c r="D49" s="31">
        <f>(Jul!C49*6)+(Aug!C49*5)+(Sep!C49*4)+(Oct!C49*3)+(Nov!C49*2)+(Dec!C49*1)</f>
        <v>295104</v>
      </c>
      <c r="E49" s="8"/>
      <c r="F49" s="31">
        <f>(Jul!E49*6)+(Aug!E49*5)+(Sep!E49*4)+(Oct!E49*3)+(Nov!E49*2)+(Dec!E49*1)</f>
        <v>0</v>
      </c>
      <c r="G49" s="8">
        <v>6890</v>
      </c>
      <c r="H49" s="31">
        <f>Nov!H49+G49</f>
        <v>111771</v>
      </c>
      <c r="I49" s="31">
        <f t="shared" si="0"/>
        <v>17074</v>
      </c>
      <c r="J49" s="31">
        <f t="shared" si="1"/>
        <v>406875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6196</v>
      </c>
      <c r="D50" s="31">
        <f>(Jul!C50*6)+(Aug!C50*5)+(Sep!C50*4)+(Oct!C50*3)+(Nov!C50*2)+(Dec!C50*1)</f>
        <v>136122</v>
      </c>
      <c r="E50" s="8"/>
      <c r="F50" s="31">
        <f>(Jul!E50*6)+(Aug!E50*5)+(Sep!E50*4)+(Oct!E50*3)+(Nov!E50*2)+(Dec!E50*1)</f>
        <v>0</v>
      </c>
      <c r="G50" s="8">
        <v>6196</v>
      </c>
      <c r="H50" s="31">
        <f>Nov!H50+G50</f>
        <v>27608</v>
      </c>
      <c r="I50" s="31">
        <f t="shared" si="0"/>
        <v>12392</v>
      </c>
      <c r="J50" s="31">
        <f t="shared" si="1"/>
        <v>163730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20872</v>
      </c>
      <c r="D51" s="31">
        <f>(Jul!C51*6)+(Aug!C51*5)+(Sep!C51*4)+(Oct!C51*3)+(Nov!C51*2)+(Dec!C51*1)</f>
        <v>553061</v>
      </c>
      <c r="E51" s="8"/>
      <c r="F51" s="31">
        <f>(Jul!E51*6)+(Aug!E51*5)+(Sep!E51*4)+(Oct!E51*3)+(Nov!E51*2)+(Dec!E51*1)</f>
        <v>1904</v>
      </c>
      <c r="G51" s="8">
        <v>52262</v>
      </c>
      <c r="H51" s="31">
        <f>Nov!H51+G51</f>
        <v>550298</v>
      </c>
      <c r="I51" s="31">
        <f t="shared" si="0"/>
        <v>73134</v>
      </c>
      <c r="J51" s="31">
        <f t="shared" si="1"/>
        <v>1105263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133</v>
      </c>
      <c r="D52" s="31">
        <f>(Jul!C52*6)+(Aug!C52*5)+(Sep!C52*4)+(Oct!C52*3)+(Nov!C52*2)+(Dec!C52*1)</f>
        <v>120189</v>
      </c>
      <c r="E52" s="8">
        <v>1520</v>
      </c>
      <c r="F52" s="31">
        <f>(Jul!E52*6)+(Aug!E52*5)+(Sep!E52*4)+(Oct!E52*3)+(Nov!E52*2)+(Dec!E52*1)</f>
        <v>1520</v>
      </c>
      <c r="G52" s="8">
        <v>3966</v>
      </c>
      <c r="H52" s="31">
        <f>Nov!H52+G52</f>
        <v>44086</v>
      </c>
      <c r="I52" s="31">
        <f t="shared" si="0"/>
        <v>5619</v>
      </c>
      <c r="J52" s="31">
        <f t="shared" si="1"/>
        <v>165795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667</v>
      </c>
      <c r="E53" s="8"/>
      <c r="F53" s="31">
        <f>(Jul!E53*6)+(Aug!E53*5)+(Sep!E53*4)+(Oct!E53*3)+(Nov!E53*2)+(Dec!E53*1)</f>
        <v>0</v>
      </c>
      <c r="G53" s="8"/>
      <c r="H53" s="31">
        <f>Nov!H53+G53</f>
        <v>2384</v>
      </c>
      <c r="I53" s="31">
        <f t="shared" si="0"/>
        <v>0</v>
      </c>
      <c r="J53" s="31">
        <f t="shared" si="1"/>
        <v>3051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14053</v>
      </c>
      <c r="D54" s="31">
        <f>(Jul!C54*6)+(Aug!C54*5)+(Sep!C54*4)+(Oct!C54*3)+(Nov!C54*2)+(Dec!C54*1)</f>
        <v>209103</v>
      </c>
      <c r="E54" s="8"/>
      <c r="F54" s="31">
        <f>(Jul!E54*6)+(Aug!E54*5)+(Sep!E54*4)+(Oct!E54*3)+(Nov!E54*2)+(Dec!E54*1)</f>
        <v>0</v>
      </c>
      <c r="G54" s="8">
        <v>55111</v>
      </c>
      <c r="H54" s="31">
        <f>Nov!H54+G54</f>
        <v>95491</v>
      </c>
      <c r="I54" s="31">
        <f t="shared" si="0"/>
        <v>69164</v>
      </c>
      <c r="J54" s="31">
        <f t="shared" si="1"/>
        <v>304594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20209</v>
      </c>
      <c r="D55" s="31">
        <f>(Jul!C55*6)+(Aug!C55*5)+(Sep!C55*4)+(Oct!C55*3)+(Nov!C55*2)+(Dec!C55*1)</f>
        <v>352123</v>
      </c>
      <c r="E55" s="8"/>
      <c r="F55" s="31">
        <f>(Jul!E55*6)+(Aug!E55*5)+(Sep!E55*4)+(Oct!E55*3)+(Nov!E55*2)+(Dec!E55*1)</f>
        <v>8092</v>
      </c>
      <c r="G55" s="8">
        <v>21190</v>
      </c>
      <c r="H55" s="31">
        <f>Nov!H55+G55</f>
        <v>283032</v>
      </c>
      <c r="I55" s="31">
        <f t="shared" si="0"/>
        <v>41399</v>
      </c>
      <c r="J55" s="31">
        <f t="shared" si="1"/>
        <v>643247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39189</v>
      </c>
      <c r="E56" s="8"/>
      <c r="F56" s="31">
        <f>(Jul!E56*6)+(Aug!E56*5)+(Sep!E56*4)+(Oct!E56*3)+(Nov!E56*2)+(Dec!E56*1)</f>
        <v>0</v>
      </c>
      <c r="G56" s="8"/>
      <c r="H56" s="31">
        <f>Nov!H56+G56</f>
        <v>95566</v>
      </c>
      <c r="I56" s="31">
        <f t="shared" si="0"/>
        <v>0</v>
      </c>
      <c r="J56" s="31">
        <f t="shared" si="1"/>
        <v>134755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2970</v>
      </c>
      <c r="D57" s="31">
        <f>(Jul!C57*6)+(Aug!C57*5)+(Sep!C57*4)+(Oct!C57*3)+(Nov!C57*2)+(Dec!C57*1)</f>
        <v>118777</v>
      </c>
      <c r="E57" s="8"/>
      <c r="F57" s="31">
        <f>(Jul!E57*6)+(Aug!E57*5)+(Sep!E57*4)+(Oct!E57*3)+(Nov!E57*2)+(Dec!E57*1)</f>
        <v>0</v>
      </c>
      <c r="G57" s="8">
        <v>13302</v>
      </c>
      <c r="H57" s="31">
        <f>Nov!H57+G57</f>
        <v>128719</v>
      </c>
      <c r="I57" s="31">
        <f t="shared" si="0"/>
        <v>16272</v>
      </c>
      <c r="J57" s="31">
        <f t="shared" si="1"/>
        <v>247496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12021</v>
      </c>
      <c r="E58" s="8"/>
      <c r="F58" s="31">
        <f>(Jul!E58*6)+(Aug!E58*5)+(Sep!E58*4)+(Oct!E58*3)+(Nov!E58*2)+(Dec!E58*1)</f>
        <v>0</v>
      </c>
      <c r="G58" s="8"/>
      <c r="H58" s="31">
        <f>Nov!H58+G58</f>
        <v>21371</v>
      </c>
      <c r="I58" s="31">
        <f t="shared" si="0"/>
        <v>0</v>
      </c>
      <c r="J58" s="31">
        <f t="shared" si="1"/>
        <v>33392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6586</v>
      </c>
      <c r="D59" s="31">
        <f>(Jul!C59*6)+(Aug!C59*5)+(Sep!C59*4)+(Oct!C59*3)+(Nov!C59*2)+(Dec!C59*1)</f>
        <v>31378</v>
      </c>
      <c r="E59" s="8"/>
      <c r="F59" s="31">
        <f>(Jul!E59*6)+(Aug!E59*5)+(Sep!E59*4)+(Oct!E59*3)+(Nov!E59*2)+(Dec!E59*1)</f>
        <v>0</v>
      </c>
      <c r="G59" s="8">
        <v>6586</v>
      </c>
      <c r="H59" s="31">
        <f>Nov!H59+G59</f>
        <v>46836</v>
      </c>
      <c r="I59" s="31">
        <f t="shared" si="0"/>
        <v>13172</v>
      </c>
      <c r="J59" s="31">
        <f t="shared" si="1"/>
        <v>78214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39602</v>
      </c>
      <c r="D60" s="31">
        <f>(Jul!C60*6)+(Aug!C60*5)+(Sep!C60*4)+(Oct!C60*3)+(Nov!C60*2)+(Dec!C60*1)</f>
        <v>929907</v>
      </c>
      <c r="E60" s="8">
        <v>549</v>
      </c>
      <c r="F60" s="31">
        <f>(Jul!E60*6)+(Aug!E60*5)+(Sep!E60*4)+(Oct!E60*3)+(Nov!E60*2)+(Dec!E60*1)</f>
        <v>26550</v>
      </c>
      <c r="G60" s="8">
        <v>121422</v>
      </c>
      <c r="H60" s="31">
        <f>Nov!H60+G60</f>
        <v>1091273</v>
      </c>
      <c r="I60" s="31">
        <f t="shared" si="0"/>
        <v>161573</v>
      </c>
      <c r="J60" s="31">
        <f t="shared" si="1"/>
        <v>2047730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82860</v>
      </c>
      <c r="E61" s="8"/>
      <c r="F61" s="31">
        <f>(Jul!E61*6)+(Aug!E61*5)+(Sep!E61*4)+(Oct!E61*3)+(Nov!E61*2)+(Dec!E61*1)</f>
        <v>0</v>
      </c>
      <c r="G61" s="8"/>
      <c r="H61" s="31">
        <f>Nov!H61+G61</f>
        <v>75694</v>
      </c>
      <c r="I61" s="31">
        <f t="shared" si="0"/>
        <v>0</v>
      </c>
      <c r="J61" s="31">
        <f t="shared" si="1"/>
        <v>158554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19825</v>
      </c>
      <c r="E62" s="8"/>
      <c r="F62" s="31">
        <f>(Jul!E62*6)+(Aug!E62*5)+(Sep!E62*4)+(Oct!E62*3)+(Nov!E62*2)+(Dec!E62*1)</f>
        <v>0</v>
      </c>
      <c r="G62" s="8"/>
      <c r="H62" s="31">
        <f>Nov!H62+G62</f>
        <v>10793</v>
      </c>
      <c r="I62" s="31">
        <f t="shared" si="0"/>
        <v>0</v>
      </c>
      <c r="J62" s="31">
        <f t="shared" si="1"/>
        <v>30618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7649</v>
      </c>
      <c r="D63" s="31">
        <f>(Jul!C63*6)+(Aug!C63*5)+(Sep!C63*4)+(Oct!C63*3)+(Nov!C63*2)+(Dec!C63*1)</f>
        <v>199911</v>
      </c>
      <c r="E63" s="8"/>
      <c r="F63" s="31">
        <f>(Jul!E63*6)+(Aug!E63*5)+(Sep!E63*4)+(Oct!E63*3)+(Nov!E63*2)+(Dec!E63*1)</f>
        <v>0</v>
      </c>
      <c r="G63" s="8">
        <v>19825</v>
      </c>
      <c r="H63" s="31">
        <f>Nov!H63+G63</f>
        <v>233652</v>
      </c>
      <c r="I63" s="31">
        <f t="shared" si="0"/>
        <v>27474</v>
      </c>
      <c r="J63" s="31">
        <f t="shared" si="1"/>
        <v>433563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366</v>
      </c>
      <c r="D64" s="31">
        <f>(Jul!C64*6)+(Aug!C64*5)+(Sep!C64*4)+(Oct!C64*3)+(Nov!C64*2)+(Dec!C64*1)</f>
        <v>366</v>
      </c>
      <c r="E64" s="8"/>
      <c r="F64" s="31">
        <f>(Jul!E64*6)+(Aug!E64*5)+(Sep!E64*4)+(Oct!E64*3)+(Nov!E64*2)+(Dec!E64*1)</f>
        <v>0</v>
      </c>
      <c r="G64" s="8">
        <v>650</v>
      </c>
      <c r="H64" s="31">
        <f>Nov!H64+G64</f>
        <v>650</v>
      </c>
      <c r="I64" s="31">
        <f t="shared" ref="I64:I71" si="2">C64+E64+G64</f>
        <v>1016</v>
      </c>
      <c r="J64" s="31">
        <f t="shared" ref="J64:J71" si="3">D64+F64+H64</f>
        <v>1016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30020</v>
      </c>
      <c r="E65" s="8"/>
      <c r="F65" s="31">
        <f>(Jul!E65*6)+(Aug!E65*5)+(Sep!E65*4)+(Oct!E65*3)+(Nov!E65*2)+(Dec!E65*1)</f>
        <v>1515</v>
      </c>
      <c r="G65" s="8"/>
      <c r="H65" s="31">
        <f>Nov!H65+G65</f>
        <v>3939</v>
      </c>
      <c r="I65" s="31">
        <f t="shared" si="2"/>
        <v>0</v>
      </c>
      <c r="J65" s="31">
        <f t="shared" si="3"/>
        <v>35474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407</v>
      </c>
      <c r="D66" s="31">
        <f>(Jul!C66*6)+(Aug!C66*5)+(Sep!C66*4)+(Oct!C66*3)+(Nov!C66*2)+(Dec!C66*1)</f>
        <v>25530</v>
      </c>
      <c r="E66" s="8"/>
      <c r="F66" s="31">
        <f>(Jul!E66*6)+(Aug!E66*5)+(Sep!E66*4)+(Oct!E66*3)+(Nov!E66*2)+(Dec!E66*1)</f>
        <v>0</v>
      </c>
      <c r="G66" s="8"/>
      <c r="H66" s="31">
        <f>Nov!H66+G66</f>
        <v>3145</v>
      </c>
      <c r="I66" s="31">
        <f t="shared" si="2"/>
        <v>407</v>
      </c>
      <c r="J66" s="31">
        <f t="shared" si="3"/>
        <v>28675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8798</v>
      </c>
      <c r="E68" s="8"/>
      <c r="F68" s="31">
        <f>(Jul!E68*6)+(Aug!E68*5)+(Sep!E68*4)+(Oct!E68*3)+(Nov!E68*2)+(Dec!E68*1)</f>
        <v>0</v>
      </c>
      <c r="G68" s="8"/>
      <c r="H68" s="31">
        <f>Nov!H68+G68</f>
        <v>31668</v>
      </c>
      <c r="I68" s="31">
        <f t="shared" si="2"/>
        <v>0</v>
      </c>
      <c r="J68" s="31">
        <f t="shared" si="3"/>
        <v>40466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3068</v>
      </c>
      <c r="D69" s="31">
        <f>(Jul!C69*6)+(Aug!C69*5)+(Sep!C69*4)+(Oct!C69*3)+(Nov!C69*2)+(Dec!C69*1)</f>
        <v>38364</v>
      </c>
      <c r="E69" s="8"/>
      <c r="F69" s="31">
        <f>(Jul!E69*6)+(Aug!E69*5)+(Sep!E69*4)+(Oct!E69*3)+(Nov!E69*2)+(Dec!E69*1)</f>
        <v>0</v>
      </c>
      <c r="G69" s="8"/>
      <c r="H69" s="31">
        <f>Nov!H69+G69</f>
        <v>75644</v>
      </c>
      <c r="I69" s="31">
        <f t="shared" si="2"/>
        <v>3068</v>
      </c>
      <c r="J69" s="31">
        <f t="shared" si="3"/>
        <v>114008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3015</v>
      </c>
      <c r="D70" s="31">
        <f>(Jul!C70*6)+(Aug!C70*5)+(Sep!C70*4)+(Oct!C70*3)+(Nov!C70*2)+(Dec!C70*1)</f>
        <v>44926</v>
      </c>
      <c r="E70" s="8"/>
      <c r="F70" s="31">
        <f>(Jul!E70*6)+(Aug!E70*5)+(Sep!E70*4)+(Oct!E70*3)+(Nov!E70*2)+(Dec!E70*1)</f>
        <v>0</v>
      </c>
      <c r="G70" s="8">
        <v>9455</v>
      </c>
      <c r="H70" s="31">
        <f>Nov!H70+G70</f>
        <v>32422</v>
      </c>
      <c r="I70" s="31">
        <f t="shared" si="2"/>
        <v>12470</v>
      </c>
      <c r="J70" s="31">
        <f t="shared" si="3"/>
        <v>77348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13365</v>
      </c>
      <c r="D71" s="31">
        <f>(Jul!C71*6)+(Aug!C71*5)+(Sep!C71*4)+(Oct!C71*3)+(Nov!C71*2)+(Dec!C71*1)</f>
        <v>316376</v>
      </c>
      <c r="E71" s="8"/>
      <c r="F71" s="31">
        <f>(Jul!E71*6)+(Aug!E71*5)+(Sep!E71*4)+(Oct!E71*3)+(Nov!E71*2)+(Dec!E71*1)</f>
        <v>0</v>
      </c>
      <c r="G71" s="8">
        <v>17612</v>
      </c>
      <c r="H71" s="31">
        <f>Nov!H71+G71</f>
        <v>401662</v>
      </c>
      <c r="I71" s="31">
        <f t="shared" si="2"/>
        <v>30977</v>
      </c>
      <c r="J71" s="31">
        <f t="shared" si="3"/>
        <v>718038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41993</v>
      </c>
      <c r="D72" s="32">
        <f t="shared" si="4"/>
        <v>2236263</v>
      </c>
      <c r="E72" s="32">
        <f t="shared" si="4"/>
        <v>772</v>
      </c>
      <c r="F72" s="32">
        <f t="shared" si="4"/>
        <v>112680</v>
      </c>
      <c r="G72" s="32">
        <f t="shared" si="4"/>
        <v>239915</v>
      </c>
      <c r="H72" s="32">
        <f t="shared" si="4"/>
        <v>1440697</v>
      </c>
      <c r="I72" s="32">
        <f t="shared" si="4"/>
        <v>282680</v>
      </c>
      <c r="J72" s="32">
        <f t="shared" si="4"/>
        <v>3789640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299931</v>
      </c>
      <c r="D73" s="32">
        <f t="shared" si="5"/>
        <v>6980736</v>
      </c>
      <c r="E73" s="32">
        <f t="shared" si="5"/>
        <v>4277</v>
      </c>
      <c r="F73" s="32">
        <f t="shared" si="5"/>
        <v>69348</v>
      </c>
      <c r="G73" s="32">
        <f t="shared" si="5"/>
        <v>655944</v>
      </c>
      <c r="H73" s="32">
        <f t="shared" si="5"/>
        <v>6532203</v>
      </c>
      <c r="I73" s="32">
        <f t="shared" si="5"/>
        <v>960152</v>
      </c>
      <c r="J73" s="32">
        <f t="shared" si="5"/>
        <v>13582287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341924</v>
      </c>
      <c r="D74" s="32">
        <f t="shared" ref="D74:J74" si="6">SUM(D72:D73)</f>
        <v>9216999</v>
      </c>
      <c r="E74" s="32">
        <f t="shared" si="6"/>
        <v>5049</v>
      </c>
      <c r="F74" s="32">
        <f t="shared" si="6"/>
        <v>182028</v>
      </c>
      <c r="G74" s="32">
        <f t="shared" si="6"/>
        <v>895859</v>
      </c>
      <c r="H74" s="32">
        <f t="shared" si="6"/>
        <v>7972900</v>
      </c>
      <c r="I74" s="32">
        <f t="shared" si="6"/>
        <v>1242832</v>
      </c>
      <c r="J74" s="32">
        <f t="shared" si="6"/>
        <v>17371927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H61" sqref="H6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7940</v>
      </c>
      <c r="D5" s="31">
        <f>(Jul!C5*7)+(Aug!C5*6)+(Sep!C5*5)+(Oct!C5*4)+(Nov!C5*3)+(Dec!C5*2)+(Jan!C5*1)</f>
        <v>317614</v>
      </c>
      <c r="E5" s="8"/>
      <c r="F5" s="31">
        <f>(Jul!E5*7)+(Aug!E5*6)+(Sep!E5*5)+(Oct!E5*4)+(Nov!E5*3)+(Dec!E5*2)+(Jan!E5*1)</f>
        <v>14404</v>
      </c>
      <c r="G5" s="8">
        <v>32713</v>
      </c>
      <c r="H5" s="31">
        <f>Dec!H5+G5</f>
        <v>374861</v>
      </c>
      <c r="I5" s="31">
        <f t="shared" ref="I5:I63" si="0">C5+E5+G5</f>
        <v>40653</v>
      </c>
      <c r="J5" s="31">
        <f t="shared" ref="J5:J63" si="1">D5+F5+H5</f>
        <v>706879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4005</v>
      </c>
      <c r="E6" s="8"/>
      <c r="F6" s="31">
        <f>(Jul!E6*7)+(Aug!E6*6)+(Sep!E6*5)+(Oct!E6*4)+(Nov!E6*3)+(Dec!E6*2)+(Jan!E6*1)</f>
        <v>0</v>
      </c>
      <c r="G6" s="8"/>
      <c r="H6" s="31">
        <f>Dec!H6+G6</f>
        <v>3136</v>
      </c>
      <c r="I6" s="31">
        <f t="shared" si="0"/>
        <v>0</v>
      </c>
      <c r="J6" s="31">
        <f t="shared" si="1"/>
        <v>7141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57096</v>
      </c>
      <c r="E7" s="8"/>
      <c r="F7" s="31">
        <f>(Jul!E7*7)+(Aug!E7*6)+(Sep!E7*5)+(Oct!E7*4)+(Nov!E7*3)+(Dec!E7*2)+(Jan!E7*1)</f>
        <v>0</v>
      </c>
      <c r="G7" s="8"/>
      <c r="H7" s="31">
        <f>Dec!H7+G7</f>
        <v>16520</v>
      </c>
      <c r="I7" s="31">
        <f t="shared" si="0"/>
        <v>0</v>
      </c>
      <c r="J7" s="31">
        <f t="shared" si="1"/>
        <v>73616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21414</v>
      </c>
      <c r="E8" s="8"/>
      <c r="F8" s="31">
        <f>(Jul!E8*7)+(Aug!E8*6)+(Sep!E8*5)+(Oct!E8*4)+(Nov!E8*3)+(Dec!E8*2)+(Jan!E8*1)</f>
        <v>0</v>
      </c>
      <c r="G8" s="8"/>
      <c r="H8" s="31">
        <f>Dec!H8+G8</f>
        <v>21216</v>
      </c>
      <c r="I8" s="31">
        <f t="shared" si="0"/>
        <v>0</v>
      </c>
      <c r="J8" s="31">
        <f t="shared" si="1"/>
        <v>42630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4993</v>
      </c>
      <c r="D9" s="31">
        <f>(Jul!C9*7)+(Aug!C9*6)+(Sep!C9*5)+(Oct!C9*4)+(Nov!C9*3)+(Dec!C9*2)+(Jan!C9*1)</f>
        <v>113046</v>
      </c>
      <c r="E9" s="8"/>
      <c r="F9" s="31">
        <f>(Jul!E9*7)+(Aug!E9*6)+(Sep!E9*5)+(Oct!E9*4)+(Nov!E9*3)+(Dec!E9*2)+(Jan!E9*1)</f>
        <v>0</v>
      </c>
      <c r="G9" s="8">
        <v>23030</v>
      </c>
      <c r="H9" s="31">
        <f>Dec!H9+G9</f>
        <v>161979</v>
      </c>
      <c r="I9" s="31">
        <f t="shared" si="0"/>
        <v>28023</v>
      </c>
      <c r="J9" s="31">
        <f t="shared" si="1"/>
        <v>275025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907635</v>
      </c>
      <c r="E10" s="8"/>
      <c r="F10" s="31">
        <f>(Jul!E10*7)+(Aug!E10*6)+(Sep!E10*5)+(Oct!E10*4)+(Nov!E10*3)+(Dec!E10*2)+(Jan!E10*1)</f>
        <v>7240</v>
      </c>
      <c r="G10" s="8"/>
      <c r="H10" s="31">
        <f>Dec!H10+G10</f>
        <v>304482</v>
      </c>
      <c r="I10" s="31">
        <f t="shared" si="0"/>
        <v>0</v>
      </c>
      <c r="J10" s="31">
        <f t="shared" si="1"/>
        <v>1219357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(Jul!C11*7)+(Aug!C11*6)+(Sep!C11*5)+(Oct!C11*4)+(Nov!C11*3)+(Dec!C11*2)+(Jan!C11*1)</f>
        <v>73852</v>
      </c>
      <c r="E11" s="8"/>
      <c r="F11" s="31">
        <f>(Jul!E11*7)+(Aug!E11*6)+(Sep!E11*5)+(Oct!E11*4)+(Nov!E11*3)+(Dec!E11*2)+(Jan!E11*1)</f>
        <v>117750</v>
      </c>
      <c r="G11" s="8"/>
      <c r="H11" s="31">
        <f>Dec!H11+G11</f>
        <v>61523</v>
      </c>
      <c r="I11" s="31">
        <f t="shared" si="0"/>
        <v>0</v>
      </c>
      <c r="J11" s="31">
        <f t="shared" si="1"/>
        <v>253125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13438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2976</v>
      </c>
      <c r="I12" s="31">
        <f t="shared" si="0"/>
        <v>0</v>
      </c>
      <c r="J12" s="31">
        <f t="shared" si="1"/>
        <v>16414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80307</v>
      </c>
      <c r="E13" s="8"/>
      <c r="F13" s="31">
        <f>(Jul!E13*7)+(Aug!E13*6)+(Sep!E13*5)+(Oct!E13*4)+(Nov!E13*3)+(Dec!E13*2)+(Jan!E13*1)</f>
        <v>0</v>
      </c>
      <c r="G13" s="8"/>
      <c r="H13" s="31">
        <f>Dec!H13+G13</f>
        <v>16474</v>
      </c>
      <c r="I13" s="31">
        <f t="shared" si="0"/>
        <v>0</v>
      </c>
      <c r="J13" s="31">
        <f t="shared" si="1"/>
        <v>96781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1448</v>
      </c>
      <c r="D14" s="31">
        <f>(Jul!C14*7)+(Aug!C14*6)+(Sep!C14*5)+(Oct!C14*4)+(Nov!C14*3)+(Dec!C14*2)+(Jan!C14*1)</f>
        <v>38605</v>
      </c>
      <c r="E14" s="8"/>
      <c r="F14" s="31">
        <f>(Jul!E14*7)+(Aug!E14*6)+(Sep!E14*5)+(Oct!E14*4)+(Nov!E14*3)+(Dec!E14*2)+(Jan!E14*1)</f>
        <v>0</v>
      </c>
      <c r="G14" s="8">
        <v>1725</v>
      </c>
      <c r="H14" s="31">
        <f>Dec!H14+G14</f>
        <v>49219</v>
      </c>
      <c r="I14" s="31">
        <f t="shared" si="0"/>
        <v>3173</v>
      </c>
      <c r="J14" s="31">
        <f t="shared" si="1"/>
        <v>87824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1177</v>
      </c>
      <c r="D15" s="31">
        <f>(Jul!C15*7)+(Aug!C15*6)+(Sep!C15*5)+(Oct!C15*4)+(Nov!C15*3)+(Dec!C15*2)+(Jan!C15*1)</f>
        <v>1177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1177</v>
      </c>
      <c r="J15" s="31">
        <f t="shared" si="1"/>
        <v>1177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(Jul!C16*7)+(Aug!C16*6)+(Sep!C16*5)+(Oct!C16*4)+(Nov!C16*3)+(Dec!C16*2)+(Jan!C16*1)</f>
        <v>132935</v>
      </c>
      <c r="E16" s="8"/>
      <c r="F16" s="31">
        <f>(Jul!E16*7)+(Aug!E16*6)+(Sep!E16*5)+(Oct!E16*4)+(Nov!E16*3)+(Dec!E16*2)+(Jan!E16*1)</f>
        <v>0</v>
      </c>
      <c r="G16" s="8"/>
      <c r="H16" s="31">
        <f>Dec!H16+G16</f>
        <v>43112</v>
      </c>
      <c r="I16" s="31">
        <f t="shared" si="0"/>
        <v>0</v>
      </c>
      <c r="J16" s="31">
        <f t="shared" si="1"/>
        <v>176047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33731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27815</v>
      </c>
      <c r="I17" s="31">
        <f t="shared" si="0"/>
        <v>0</v>
      </c>
      <c r="J17" s="31">
        <f t="shared" si="1"/>
        <v>61546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7417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2139</v>
      </c>
      <c r="I18" s="31">
        <f t="shared" si="0"/>
        <v>0</v>
      </c>
      <c r="J18" s="31">
        <f t="shared" si="1"/>
        <v>9556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10262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4002</v>
      </c>
      <c r="I19" s="31">
        <f t="shared" si="0"/>
        <v>0</v>
      </c>
      <c r="J19" s="31">
        <f t="shared" si="1"/>
        <v>14264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0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2252</v>
      </c>
      <c r="D21" s="31">
        <f>(Jul!C21*7)+(Aug!C21*6)+(Sep!C21*5)+(Oct!C21*4)+(Nov!C21*3)+(Dec!C21*2)+(Jan!C21*1)</f>
        <v>25759</v>
      </c>
      <c r="E21" s="8"/>
      <c r="F21" s="31">
        <f>(Jul!E21*7)+(Aug!E21*6)+(Sep!E21*5)+(Oct!E21*4)+(Nov!E21*3)+(Dec!E21*2)+(Jan!E21*1)</f>
        <v>0</v>
      </c>
      <c r="G21" s="8">
        <v>1456</v>
      </c>
      <c r="H21" s="31">
        <f>Dec!H21+G21</f>
        <v>26676</v>
      </c>
      <c r="I21" s="31">
        <f t="shared" si="0"/>
        <v>3708</v>
      </c>
      <c r="J21" s="31">
        <f t="shared" si="1"/>
        <v>52435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1335</v>
      </c>
      <c r="D22" s="31">
        <f>(Jul!C22*7)+(Aug!C22*6)+(Sep!C22*5)+(Oct!C22*4)+(Nov!C22*3)+(Dec!C22*2)+(Jan!C22*1)</f>
        <v>26952</v>
      </c>
      <c r="E22" s="8"/>
      <c r="F22" s="31">
        <f>(Jul!E22*7)+(Aug!E22*6)+(Sep!E22*5)+(Oct!E22*4)+(Nov!E22*3)+(Dec!E22*2)+(Jan!E22*1)</f>
        <v>0</v>
      </c>
      <c r="G22" s="8">
        <v>4797</v>
      </c>
      <c r="H22" s="31">
        <f>Dec!H22+G22</f>
        <v>21160</v>
      </c>
      <c r="I22" s="31">
        <f t="shared" si="0"/>
        <v>6132</v>
      </c>
      <c r="J22" s="31">
        <f t="shared" si="1"/>
        <v>48112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619521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619521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35446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79346</v>
      </c>
      <c r="I24" s="31">
        <f t="shared" si="0"/>
        <v>0</v>
      </c>
      <c r="J24" s="31">
        <f t="shared" si="1"/>
        <v>114792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27054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14000</v>
      </c>
      <c r="I25" s="31">
        <f t="shared" si="0"/>
        <v>0</v>
      </c>
      <c r="J25" s="31">
        <f t="shared" si="1"/>
        <v>41054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885</v>
      </c>
      <c r="D26" s="31">
        <f>(Jul!C26*7)+(Aug!C26*6)+(Sep!C26*5)+(Oct!C26*4)+(Nov!C26*3)+(Dec!C26*2)+(Jan!C26*1)</f>
        <v>30875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30103</v>
      </c>
      <c r="I26" s="31">
        <f t="shared" si="0"/>
        <v>885</v>
      </c>
      <c r="J26" s="31">
        <f t="shared" si="1"/>
        <v>60978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37528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43826</v>
      </c>
      <c r="I27" s="31">
        <f t="shared" si="0"/>
        <v>0</v>
      </c>
      <c r="J27" s="31">
        <f t="shared" si="1"/>
        <v>81354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9345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19384</v>
      </c>
      <c r="I28" s="31">
        <f t="shared" si="0"/>
        <v>0</v>
      </c>
      <c r="J28" s="31">
        <f t="shared" si="1"/>
        <v>28729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13329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14763</v>
      </c>
      <c r="I29" s="31">
        <f t="shared" si="0"/>
        <v>0</v>
      </c>
      <c r="J29" s="31">
        <f t="shared" si="1"/>
        <v>28092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22530</v>
      </c>
      <c r="E30" s="8"/>
      <c r="F30" s="31">
        <f>(Jul!E30*7)+(Aug!E30*6)+(Sep!E30*5)+(Oct!E30*4)+(Nov!E30*3)+(Dec!E30*2)+(Jan!E30*1)</f>
        <v>1544</v>
      </c>
      <c r="G30" s="8"/>
      <c r="H30" s="31">
        <f>Dec!H30+G30</f>
        <v>67905</v>
      </c>
      <c r="I30" s="31">
        <f t="shared" si="0"/>
        <v>0</v>
      </c>
      <c r="J30" s="31">
        <f t="shared" si="1"/>
        <v>91979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6400</v>
      </c>
      <c r="D31" s="31">
        <f>(Jul!C31*7)+(Aug!C31*6)+(Sep!C31*5)+(Oct!C31*4)+(Nov!C31*3)+(Dec!C31*2)+(Jan!C31*1)</f>
        <v>93718</v>
      </c>
      <c r="E31" s="8"/>
      <c r="F31" s="31">
        <f>(Jul!E31*7)+(Aug!E31*6)+(Sep!E31*5)+(Oct!E31*4)+(Nov!E31*3)+(Dec!E31*2)+(Jan!E31*1)</f>
        <v>0</v>
      </c>
      <c r="G31" s="8">
        <v>56801</v>
      </c>
      <c r="H31" s="31">
        <f>Dec!H31+G31</f>
        <v>154602</v>
      </c>
      <c r="I31" s="31">
        <f t="shared" si="0"/>
        <v>63201</v>
      </c>
      <c r="J31" s="31">
        <f t="shared" si="1"/>
        <v>248320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42418</v>
      </c>
      <c r="E32" s="8"/>
      <c r="F32" s="31">
        <f>(Jul!E32*7)+(Aug!E32*6)+(Sep!E32*5)+(Oct!E32*4)+(Nov!E32*3)+(Dec!E32*2)+(Jan!E32*1)</f>
        <v>8778</v>
      </c>
      <c r="G32" s="8"/>
      <c r="H32" s="31">
        <f>Dec!H32+G32</f>
        <v>51411</v>
      </c>
      <c r="I32" s="31">
        <f t="shared" si="0"/>
        <v>0</v>
      </c>
      <c r="J32" s="31">
        <f t="shared" si="1"/>
        <v>102607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13423</v>
      </c>
      <c r="D33" s="31">
        <f>(Jul!C33*7)+(Aug!C33*6)+(Sep!C33*5)+(Oct!C33*4)+(Nov!C33*3)+(Dec!C33*2)+(Jan!C33*1)</f>
        <v>523793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244639</v>
      </c>
      <c r="I33" s="31">
        <f t="shared" si="0"/>
        <v>13423</v>
      </c>
      <c r="J33" s="31">
        <f t="shared" si="1"/>
        <v>768432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3069</v>
      </c>
      <c r="D34" s="31">
        <f>(Jul!C34*7)+(Aug!C34*6)+(Sep!C34*5)+(Oct!C34*4)+(Nov!C34*3)+(Dec!C34*2)+(Jan!C34*1)</f>
        <v>63343</v>
      </c>
      <c r="E34" s="8"/>
      <c r="F34" s="31">
        <f>(Jul!E34*7)+(Aug!E34*6)+(Sep!E34*5)+(Oct!E34*4)+(Nov!E34*3)+(Dec!E34*2)+(Jan!E34*1)</f>
        <v>0</v>
      </c>
      <c r="G34" s="8">
        <v>25117</v>
      </c>
      <c r="H34" s="31">
        <f>Dec!H34+G34</f>
        <v>50041</v>
      </c>
      <c r="I34" s="31">
        <f t="shared" si="0"/>
        <v>28186</v>
      </c>
      <c r="J34" s="31">
        <f t="shared" si="1"/>
        <v>113384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16289</v>
      </c>
      <c r="D35" s="31">
        <f>(Jul!C35*7)+(Aug!C35*6)+(Sep!C35*5)+(Oct!C35*4)+(Nov!C35*3)+(Dec!C35*2)+(Jan!C35*1)</f>
        <v>500704</v>
      </c>
      <c r="E35" s="8"/>
      <c r="F35" s="31">
        <f>(Jul!E35*7)+(Aug!E35*6)+(Sep!E35*5)+(Oct!E35*4)+(Nov!E35*3)+(Dec!E35*2)+(Jan!E35*1)</f>
        <v>0</v>
      </c>
      <c r="G35" s="8">
        <v>16911</v>
      </c>
      <c r="H35" s="31">
        <f>Dec!H35+G35</f>
        <v>341243</v>
      </c>
      <c r="I35" s="31">
        <f t="shared" si="0"/>
        <v>33200</v>
      </c>
      <c r="J35" s="31">
        <f t="shared" si="1"/>
        <v>841947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11578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1654</v>
      </c>
      <c r="I36" s="31">
        <f t="shared" si="0"/>
        <v>0</v>
      </c>
      <c r="J36" s="31">
        <f t="shared" si="1"/>
        <v>13232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6222</v>
      </c>
      <c r="D37" s="31">
        <f>(Jul!C37*7)+(Aug!C37*6)+(Sep!C37*5)+(Oct!C37*4)+(Nov!C37*3)+(Dec!C37*2)+(Jan!C37*1)</f>
        <v>48747</v>
      </c>
      <c r="E37" s="8"/>
      <c r="F37" s="31">
        <f>(Jul!E37*7)+(Aug!E37*6)+(Sep!E37*5)+(Oct!E37*4)+(Nov!E37*3)+(Dec!E37*2)+(Jan!E37*1)</f>
        <v>0</v>
      </c>
      <c r="G37" s="8">
        <v>25277</v>
      </c>
      <c r="H37" s="31">
        <f>Dec!H37+G37</f>
        <v>62401</v>
      </c>
      <c r="I37" s="31">
        <f t="shared" si="0"/>
        <v>31499</v>
      </c>
      <c r="J37" s="31">
        <f t="shared" si="1"/>
        <v>111148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2215</v>
      </c>
      <c r="D38" s="31">
        <f>(Jul!C38*7)+(Aug!C38*6)+(Sep!C38*5)+(Oct!C38*4)+(Nov!C38*3)+(Dec!C38*2)+(Jan!C38*1)</f>
        <v>78833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44184</v>
      </c>
      <c r="I38" s="31">
        <f t="shared" si="0"/>
        <v>2215</v>
      </c>
      <c r="J38" s="31">
        <f t="shared" si="1"/>
        <v>123017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14950</v>
      </c>
      <c r="D39" s="31">
        <f>(Jul!C39*7)+(Aug!C39*6)+(Sep!C39*5)+(Oct!C39*4)+(Nov!C39*3)+(Dec!C39*2)+(Jan!C39*1)</f>
        <v>630368</v>
      </c>
      <c r="E39" s="8"/>
      <c r="F39" s="31">
        <f>(Jul!E39*7)+(Aug!E39*6)+(Sep!E39*5)+(Oct!E39*4)+(Nov!E39*3)+(Dec!E39*2)+(Jan!E39*1)</f>
        <v>5306</v>
      </c>
      <c r="G39" s="8">
        <v>49484</v>
      </c>
      <c r="H39" s="31">
        <f>Dec!H39+G39</f>
        <v>544002</v>
      </c>
      <c r="I39" s="31">
        <f t="shared" si="0"/>
        <v>64434</v>
      </c>
      <c r="J39" s="31">
        <f t="shared" si="1"/>
        <v>1179676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12816</v>
      </c>
      <c r="D40" s="31">
        <f>(Jul!C40*7)+(Aug!C40*6)+(Sep!C40*5)+(Oct!C40*4)+(Nov!C40*3)+(Dec!C40*2)+(Jan!C40*1)</f>
        <v>420732</v>
      </c>
      <c r="E40" s="8"/>
      <c r="F40" s="31">
        <f>(Jul!E40*7)+(Aug!E40*6)+(Sep!E40*5)+(Oct!E40*4)+(Nov!E40*3)+(Dec!E40*2)+(Jan!E40*1)</f>
        <v>532</v>
      </c>
      <c r="G40" s="8">
        <v>73251</v>
      </c>
      <c r="H40" s="31">
        <f>Dec!H40+G40</f>
        <v>447477</v>
      </c>
      <c r="I40" s="31">
        <f t="shared" si="0"/>
        <v>86067</v>
      </c>
      <c r="J40" s="31">
        <f t="shared" si="1"/>
        <v>868741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3068</v>
      </c>
      <c r="D41" s="31">
        <f>(Jul!C41*7)+(Aug!C41*6)+(Sep!C41*5)+(Oct!C41*4)+(Nov!C41*3)+(Dec!C41*2)+(Jan!C41*1)</f>
        <v>203062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170018</v>
      </c>
      <c r="I41" s="31">
        <f t="shared" si="0"/>
        <v>3068</v>
      </c>
      <c r="J41" s="31">
        <f t="shared" si="1"/>
        <v>373080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8373</v>
      </c>
      <c r="D42" s="31">
        <f>(Jul!C42*7)+(Aug!C42*6)+(Sep!C42*5)+(Oct!C42*4)+(Nov!C42*3)+(Dec!C42*2)+(Jan!C42*1)</f>
        <v>269738</v>
      </c>
      <c r="E42" s="8"/>
      <c r="F42" s="31">
        <f>(Jul!E42*7)+(Aug!E42*6)+(Sep!E42*5)+(Oct!E42*4)+(Nov!E42*3)+(Dec!E42*2)+(Jan!E42*1)</f>
        <v>0</v>
      </c>
      <c r="G42" s="8">
        <v>8969</v>
      </c>
      <c r="H42" s="31">
        <f>Dec!H42+G42</f>
        <v>215758</v>
      </c>
      <c r="I42" s="31">
        <f t="shared" si="0"/>
        <v>17342</v>
      </c>
      <c r="J42" s="31">
        <f t="shared" si="1"/>
        <v>485496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6585</v>
      </c>
      <c r="D43" s="31">
        <f>(Jul!C43*7)+(Aug!C43*6)+(Sep!C43*5)+(Oct!C43*4)+(Nov!C43*3)+(Dec!C43*2)+(Jan!C43*1)</f>
        <v>239910</v>
      </c>
      <c r="E43" s="8"/>
      <c r="F43" s="31">
        <f>(Jul!E43*7)+(Aug!E43*6)+(Sep!E43*5)+(Oct!E43*4)+(Nov!E43*3)+(Dec!E43*2)+(Jan!E43*1)</f>
        <v>690</v>
      </c>
      <c r="G43" s="8">
        <v>9281</v>
      </c>
      <c r="H43" s="31">
        <f>Dec!H43+G43</f>
        <v>218997</v>
      </c>
      <c r="I43" s="31">
        <f t="shared" si="0"/>
        <v>15866</v>
      </c>
      <c r="J43" s="31">
        <f t="shared" si="1"/>
        <v>459597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11659</v>
      </c>
      <c r="D44" s="31">
        <f>(Jul!C44*7)+(Aug!C44*6)+(Sep!C44*5)+(Oct!C44*4)+(Nov!C44*3)+(Dec!C44*2)+(Jan!C44*1)</f>
        <v>322532</v>
      </c>
      <c r="E44" s="8"/>
      <c r="F44" s="31">
        <f>(Jul!E44*7)+(Aug!E44*6)+(Sep!E44*5)+(Oct!E44*4)+(Nov!E44*3)+(Dec!E44*2)+(Jan!E44*1)</f>
        <v>4233</v>
      </c>
      <c r="G44" s="8">
        <v>4926</v>
      </c>
      <c r="H44" s="31">
        <f>Dec!H44+G44</f>
        <v>267151</v>
      </c>
      <c r="I44" s="31">
        <f t="shared" si="0"/>
        <v>16585</v>
      </c>
      <c r="J44" s="31">
        <f t="shared" si="1"/>
        <v>593916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976</v>
      </c>
      <c r="D45" s="31">
        <f>(Jul!C45*7)+(Aug!C45*6)+(Sep!C45*5)+(Oct!C45*4)+(Nov!C45*3)+(Dec!C45*2)+(Jan!C45*1)</f>
        <v>58795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13219</v>
      </c>
      <c r="I45" s="31">
        <f t="shared" si="0"/>
        <v>976</v>
      </c>
      <c r="J45" s="31">
        <f t="shared" si="1"/>
        <v>72014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16583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1823</v>
      </c>
      <c r="I46" s="31">
        <f t="shared" si="0"/>
        <v>0</v>
      </c>
      <c r="J46" s="31">
        <f t="shared" si="1"/>
        <v>18406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9983</v>
      </c>
      <c r="D47" s="31">
        <f>(Jul!C47*7)+(Aug!C47*6)+(Sep!C47*5)+(Oct!C47*4)+(Nov!C47*3)+(Dec!C47*2)+(Jan!C47*1)</f>
        <v>597613</v>
      </c>
      <c r="E47" s="8"/>
      <c r="F47" s="31">
        <f>(Jul!E47*7)+(Aug!E47*6)+(Sep!E47*5)+(Oct!E47*4)+(Nov!E47*3)+(Dec!E47*2)+(Jan!E47*1)</f>
        <v>9134</v>
      </c>
      <c r="G47" s="8">
        <v>17818</v>
      </c>
      <c r="H47" s="31">
        <f>Dec!H47+G47</f>
        <v>504129</v>
      </c>
      <c r="I47" s="31">
        <f t="shared" si="0"/>
        <v>27801</v>
      </c>
      <c r="J47" s="31">
        <f t="shared" si="1"/>
        <v>1110876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7579</v>
      </c>
      <c r="D48" s="31">
        <f>(Jul!C48*7)+(Aug!C48*6)+(Sep!C48*5)+(Oct!C48*4)+(Nov!C48*3)+(Dec!C48*2)+(Jan!C48*1)</f>
        <v>480984</v>
      </c>
      <c r="E48" s="8"/>
      <c r="F48" s="31">
        <f>(Jul!E48*7)+(Aug!E48*6)+(Sep!E48*5)+(Oct!E48*4)+(Nov!E48*3)+(Dec!E48*2)+(Jan!E48*1)</f>
        <v>8850</v>
      </c>
      <c r="G48" s="8">
        <v>16742</v>
      </c>
      <c r="H48" s="31">
        <f>Dec!H48+G48</f>
        <v>234128</v>
      </c>
      <c r="I48" s="31">
        <f t="shared" si="0"/>
        <v>24321</v>
      </c>
      <c r="J48" s="31">
        <f t="shared" si="1"/>
        <v>723962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8863</v>
      </c>
      <c r="D49" s="31">
        <f>(Jul!C49*7)+(Aug!C49*6)+(Sep!C49*5)+(Oct!C49*4)+(Nov!C49*3)+(Dec!C49*2)+(Jan!C49*1)</f>
        <v>387494</v>
      </c>
      <c r="E49" s="8"/>
      <c r="F49" s="31">
        <f>(Jul!E49*7)+(Aug!E49*6)+(Sep!E49*5)+(Oct!E49*4)+(Nov!E49*3)+(Dec!E49*2)+(Jan!E49*1)</f>
        <v>0</v>
      </c>
      <c r="G49" s="8">
        <v>25697</v>
      </c>
      <c r="H49" s="31">
        <f>Dec!H49+G49</f>
        <v>137468</v>
      </c>
      <c r="I49" s="31">
        <f t="shared" si="0"/>
        <v>34560</v>
      </c>
      <c r="J49" s="31">
        <f t="shared" si="1"/>
        <v>524962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11677</v>
      </c>
      <c r="D50" s="31">
        <f>(Jul!C50*7)+(Aug!C50*6)+(Sep!C50*5)+(Oct!C50*4)+(Nov!C50*3)+(Dec!C50*2)+(Jan!C50*1)</f>
        <v>185813</v>
      </c>
      <c r="E50" s="8"/>
      <c r="F50" s="31">
        <f>(Jul!E50*7)+(Aug!E50*6)+(Sep!E50*5)+(Oct!E50*4)+(Nov!E50*3)+(Dec!E50*2)+(Jan!E50*1)</f>
        <v>0</v>
      </c>
      <c r="G50" s="8">
        <v>15528</v>
      </c>
      <c r="H50" s="31">
        <f>Dec!H50+G50</f>
        <v>43136</v>
      </c>
      <c r="I50" s="31">
        <f t="shared" si="0"/>
        <v>27205</v>
      </c>
      <c r="J50" s="31">
        <f t="shared" si="1"/>
        <v>228949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23383</v>
      </c>
      <c r="D51" s="31">
        <f>(Jul!C51*7)+(Aug!C51*6)+(Sep!C51*5)+(Oct!C51*4)+(Nov!C51*3)+(Dec!C51*2)+(Jan!C51*1)</f>
        <v>731119</v>
      </c>
      <c r="E51" s="8"/>
      <c r="F51" s="31">
        <f>(Jul!E51*7)+(Aug!E51*6)+(Sep!E51*5)+(Oct!E51*4)+(Nov!E51*3)+(Dec!E51*2)+(Jan!E51*1)</f>
        <v>2380</v>
      </c>
      <c r="G51" s="8">
        <v>72049</v>
      </c>
      <c r="H51" s="31">
        <f>Dec!H51+G51</f>
        <v>622347</v>
      </c>
      <c r="I51" s="31">
        <f t="shared" si="0"/>
        <v>95432</v>
      </c>
      <c r="J51" s="31">
        <f t="shared" si="1"/>
        <v>1355846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144995</v>
      </c>
      <c r="E52" s="8"/>
      <c r="F52" s="31">
        <f>(Jul!E52*7)+(Aug!E52*6)+(Sep!E52*5)+(Oct!E52*4)+(Nov!E52*3)+(Dec!E52*2)+(Jan!E52*1)</f>
        <v>3040</v>
      </c>
      <c r="G52" s="8"/>
      <c r="H52" s="31">
        <f>Dec!H52+G52</f>
        <v>44086</v>
      </c>
      <c r="I52" s="31">
        <f t="shared" si="0"/>
        <v>0</v>
      </c>
      <c r="J52" s="31">
        <f t="shared" si="1"/>
        <v>192121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934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2384</v>
      </c>
      <c r="I53" s="31">
        <f t="shared" si="0"/>
        <v>0</v>
      </c>
      <c r="J53" s="31">
        <f t="shared" si="1"/>
        <v>3318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16887</v>
      </c>
      <c r="D54" s="31">
        <f>(Jul!C54*7)+(Aug!C54*6)+(Sep!C54*5)+(Oct!C54*4)+(Nov!C54*3)+(Dec!C54*2)+(Jan!C54*1)</f>
        <v>280647</v>
      </c>
      <c r="E54" s="8"/>
      <c r="F54" s="31">
        <f>(Jul!E54*7)+(Aug!E54*6)+(Sep!E54*5)+(Oct!E54*4)+(Nov!E54*3)+(Dec!E54*2)+(Jan!E54*1)</f>
        <v>0</v>
      </c>
      <c r="G54" s="8">
        <v>14442</v>
      </c>
      <c r="H54" s="31">
        <f>Dec!H54+G54</f>
        <v>109933</v>
      </c>
      <c r="I54" s="31">
        <f t="shared" si="0"/>
        <v>31329</v>
      </c>
      <c r="J54" s="31">
        <f t="shared" si="1"/>
        <v>390580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7200</v>
      </c>
      <c r="D55" s="31">
        <f>(Jul!C55*7)+(Aug!C55*6)+(Sep!C55*5)+(Oct!C55*4)+(Nov!C55*3)+(Dec!C55*2)+(Jan!C55*1)</f>
        <v>466471</v>
      </c>
      <c r="E55" s="8">
        <v>105</v>
      </c>
      <c r="F55" s="31">
        <f>(Jul!E55*7)+(Aug!E55*6)+(Sep!E55*5)+(Oct!E55*4)+(Nov!E55*3)+(Dec!E55*2)+(Jan!E55*1)</f>
        <v>10221</v>
      </c>
      <c r="G55" s="8">
        <v>1317</v>
      </c>
      <c r="H55" s="31">
        <f>Dec!H55+G55</f>
        <v>284349</v>
      </c>
      <c r="I55" s="31">
        <f t="shared" si="0"/>
        <v>8622</v>
      </c>
      <c r="J55" s="31">
        <f t="shared" si="1"/>
        <v>761041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47428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95566</v>
      </c>
      <c r="I56" s="31">
        <f t="shared" si="0"/>
        <v>0</v>
      </c>
      <c r="J56" s="31">
        <f t="shared" si="1"/>
        <v>142994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149437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128719</v>
      </c>
      <c r="I57" s="31">
        <f t="shared" si="0"/>
        <v>0</v>
      </c>
      <c r="J57" s="31">
        <f t="shared" si="1"/>
        <v>278156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263</v>
      </c>
      <c r="D58" s="31">
        <f>(Jul!C58*7)+(Aug!C58*6)+(Sep!C58*5)+(Oct!C58*4)+(Nov!C58*3)+(Dec!C58*2)+(Jan!C58*1)</f>
        <v>16025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21371</v>
      </c>
      <c r="I58" s="31">
        <f t="shared" si="0"/>
        <v>263</v>
      </c>
      <c r="J58" s="31">
        <f t="shared" si="1"/>
        <v>37396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46105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46836</v>
      </c>
      <c r="I59" s="31">
        <f t="shared" si="0"/>
        <v>0</v>
      </c>
      <c r="J59" s="31">
        <f t="shared" si="1"/>
        <v>92941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22109</v>
      </c>
      <c r="D60" s="31">
        <f>(Jul!C60*7)+(Aug!C60*6)+(Sep!C60*5)+(Oct!C60*4)+(Nov!C60*3)+(Dec!C60*2)+(Jan!C60*1)</f>
        <v>1223815</v>
      </c>
      <c r="E60" s="8">
        <v>692</v>
      </c>
      <c r="F60" s="31">
        <f>(Jul!E60*7)+(Aug!E60*6)+(Sep!E60*5)+(Oct!E60*4)+(Nov!E60*3)+(Dec!E60*2)+(Jan!E60*1)</f>
        <v>33260</v>
      </c>
      <c r="G60" s="8">
        <v>38703</v>
      </c>
      <c r="H60" s="31">
        <f>Dec!H60+G60</f>
        <v>1129976</v>
      </c>
      <c r="I60" s="31">
        <f t="shared" si="0"/>
        <v>61504</v>
      </c>
      <c r="J60" s="31">
        <f t="shared" si="1"/>
        <v>2387051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3518</v>
      </c>
      <c r="D61" s="31">
        <f>(Jul!C61*7)+(Aug!C61*6)+(Sep!C61*5)+(Oct!C61*4)+(Nov!C61*3)+(Dec!C61*2)+(Jan!C61*1)</f>
        <v>106047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75694</v>
      </c>
      <c r="I61" s="31">
        <f t="shared" si="0"/>
        <v>3518</v>
      </c>
      <c r="J61" s="31">
        <f t="shared" si="1"/>
        <v>181741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23790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10793</v>
      </c>
      <c r="I62" s="31">
        <f t="shared" si="0"/>
        <v>0</v>
      </c>
      <c r="J62" s="31">
        <f t="shared" si="1"/>
        <v>34583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5056</v>
      </c>
      <c r="D63" s="31">
        <f>(Jul!C63*7)+(Aug!C63*6)+(Sep!C63*5)+(Oct!C63*4)+(Nov!C63*3)+(Dec!C63*2)+(Jan!C63*1)</f>
        <v>265545</v>
      </c>
      <c r="E63" s="8"/>
      <c r="F63" s="31">
        <f>(Jul!E63*7)+(Aug!E63*6)+(Sep!E63*5)+(Oct!E63*4)+(Nov!E63*3)+(Dec!E63*2)+(Jan!E63*1)</f>
        <v>0</v>
      </c>
      <c r="G63" s="8">
        <v>399</v>
      </c>
      <c r="H63" s="31">
        <f>Dec!H63+G63</f>
        <v>234051</v>
      </c>
      <c r="I63" s="31">
        <f t="shared" si="0"/>
        <v>5455</v>
      </c>
      <c r="J63" s="31">
        <f t="shared" si="1"/>
        <v>499596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732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650</v>
      </c>
      <c r="I64" s="31">
        <f t="shared" ref="I64:I71" si="2">C64+E64+G64</f>
        <v>0</v>
      </c>
      <c r="J64" s="31">
        <f t="shared" ref="J64:J71" si="3">D64+F64+H64</f>
        <v>1382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36024</v>
      </c>
      <c r="E65" s="8"/>
      <c r="F65" s="31">
        <f>(Jul!E65*7)+(Aug!E65*6)+(Sep!E65*5)+(Oct!E65*4)+(Nov!E65*3)+(Dec!E65*2)+(Jan!E65*1)</f>
        <v>1818</v>
      </c>
      <c r="G65" s="8"/>
      <c r="H65" s="31">
        <f>Dec!H65+G65</f>
        <v>3939</v>
      </c>
      <c r="I65" s="31">
        <f t="shared" si="2"/>
        <v>0</v>
      </c>
      <c r="J65" s="31">
        <f t="shared" si="3"/>
        <v>41781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2906</v>
      </c>
      <c r="D66" s="31">
        <f>(Jul!C66*7)+(Aug!C66*6)+(Sep!C66*5)+(Oct!C66*4)+(Nov!C66*3)+(Dec!C66*2)+(Jan!C66*1)</f>
        <v>35802</v>
      </c>
      <c r="E66" s="8"/>
      <c r="F66" s="31">
        <f>(Jul!E66*7)+(Aug!E66*6)+(Sep!E66*5)+(Oct!E66*4)+(Nov!E66*3)+(Dec!E66*2)+(Jan!E66*1)</f>
        <v>0</v>
      </c>
      <c r="G66" s="8">
        <v>11626</v>
      </c>
      <c r="H66" s="31">
        <f>Dec!H66+G66</f>
        <v>14771</v>
      </c>
      <c r="I66" s="31">
        <f t="shared" si="2"/>
        <v>14532</v>
      </c>
      <c r="J66" s="31">
        <f t="shared" si="3"/>
        <v>50573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11201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31668</v>
      </c>
      <c r="I68" s="31">
        <f t="shared" si="2"/>
        <v>0</v>
      </c>
      <c r="J68" s="31">
        <f t="shared" si="3"/>
        <v>42869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1855</v>
      </c>
      <c r="D69" s="31">
        <f>(Jul!C69*7)+(Aug!C69*6)+(Sep!C69*5)+(Oct!C69*4)+(Nov!C69*3)+(Dec!C69*2)+(Jan!C69*1)</f>
        <v>54111</v>
      </c>
      <c r="E69" s="8"/>
      <c r="F69" s="31">
        <f>(Jul!E69*7)+(Aug!E69*6)+(Sep!E69*5)+(Oct!E69*4)+(Nov!E69*3)+(Dec!E69*2)+(Jan!E69*1)</f>
        <v>0</v>
      </c>
      <c r="G69" s="8">
        <v>41629</v>
      </c>
      <c r="H69" s="31">
        <f>Dec!H69+G69</f>
        <v>117273</v>
      </c>
      <c r="I69" s="31">
        <f t="shared" si="2"/>
        <v>43484</v>
      </c>
      <c r="J69" s="31">
        <f t="shared" si="3"/>
        <v>171384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1334</v>
      </c>
      <c r="D70" s="31">
        <f>(Jul!C70*7)+(Aug!C70*6)+(Sep!C70*5)+(Oct!C70*4)+(Nov!C70*3)+(Dec!C70*2)+(Jan!C70*1)</f>
        <v>61264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32422</v>
      </c>
      <c r="I70" s="31">
        <f t="shared" si="2"/>
        <v>1334</v>
      </c>
      <c r="J70" s="31">
        <f t="shared" si="3"/>
        <v>93686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6348</v>
      </c>
      <c r="D71" s="31">
        <f>(Jul!C71*7)+(Aug!C71*6)+(Sep!C71*5)+(Oct!C71*4)+(Nov!C71*3)+(Dec!C71*2)+(Jan!C71*1)</f>
        <v>413344</v>
      </c>
      <c r="E71" s="8"/>
      <c r="F71" s="31">
        <f>(Jul!E71*7)+(Aug!E71*6)+(Sep!E71*5)+(Oct!E71*4)+(Nov!E71*3)+(Dec!E71*2)+(Jan!E71*1)</f>
        <v>0</v>
      </c>
      <c r="G71" s="8">
        <v>1663</v>
      </c>
      <c r="H71" s="31">
        <f>Dec!H71+G71</f>
        <v>403325</v>
      </c>
      <c r="I71" s="31">
        <f t="shared" si="2"/>
        <v>8011</v>
      </c>
      <c r="J71" s="31">
        <f t="shared" si="3"/>
        <v>816669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26430</v>
      </c>
      <c r="D72" s="32">
        <f t="shared" si="4"/>
        <v>2754591</v>
      </c>
      <c r="E72" s="32">
        <f t="shared" si="4"/>
        <v>0</v>
      </c>
      <c r="F72" s="32">
        <f t="shared" si="4"/>
        <v>140938</v>
      </c>
      <c r="G72" s="32">
        <f t="shared" si="4"/>
        <v>120522</v>
      </c>
      <c r="H72" s="32">
        <f t="shared" si="4"/>
        <v>1561219</v>
      </c>
      <c r="I72" s="32">
        <f t="shared" si="4"/>
        <v>146952</v>
      </c>
      <c r="J72" s="32">
        <f t="shared" si="4"/>
        <v>4456748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228606</v>
      </c>
      <c r="D73" s="32">
        <f t="shared" si="5"/>
        <v>9197876</v>
      </c>
      <c r="E73" s="32">
        <f t="shared" si="5"/>
        <v>797</v>
      </c>
      <c r="F73" s="32">
        <f t="shared" si="5"/>
        <v>88242</v>
      </c>
      <c r="G73" s="32">
        <f t="shared" si="5"/>
        <v>470829</v>
      </c>
      <c r="H73" s="32">
        <f t="shared" si="5"/>
        <v>7003032</v>
      </c>
      <c r="I73" s="32">
        <f t="shared" si="5"/>
        <v>700232</v>
      </c>
      <c r="J73" s="32">
        <f t="shared" si="5"/>
        <v>16289150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255036</v>
      </c>
      <c r="D74" s="32">
        <f t="shared" ref="D74:J74" si="6">SUM(D72:D73)</f>
        <v>11952467</v>
      </c>
      <c r="E74" s="32">
        <f t="shared" si="6"/>
        <v>797</v>
      </c>
      <c r="F74" s="32">
        <f t="shared" si="6"/>
        <v>229180</v>
      </c>
      <c r="G74" s="32">
        <f t="shared" si="6"/>
        <v>591351</v>
      </c>
      <c r="H74" s="32">
        <f t="shared" si="6"/>
        <v>8564251</v>
      </c>
      <c r="I74" s="32">
        <f t="shared" si="6"/>
        <v>847184</v>
      </c>
      <c r="J74" s="32">
        <f t="shared" si="6"/>
        <v>20745898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9" activePane="bottomLeft" state="frozen"/>
      <selection pane="bottomLeft" activeCell="H73" sqref="H73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8655</v>
      </c>
      <c r="D5" s="31">
        <f>(Jul!C5*8)+(Aug!C5*7)+(Sep!C5*6)+(Oct!C5*5)+(Nov!C5*4)+(Dec!C5*3)+(Jan!C5*2)+(Feb!C5*1)</f>
        <v>400146</v>
      </c>
      <c r="E5" s="8"/>
      <c r="F5" s="31">
        <f>(Jul!E5*8)+(Aug!E5*7)+(Sep!E5*6)+(Oct!E5*5)+(Nov!E5*4)+(Dec!E5*3)+(Jan!E5*2)+(Feb!E5*1)</f>
        <v>16892</v>
      </c>
      <c r="G5" s="8">
        <v>116365</v>
      </c>
      <c r="H5" s="31">
        <f>Jan!H5+G5</f>
        <v>491226</v>
      </c>
      <c r="I5" s="31">
        <f t="shared" ref="I5:I63" si="0">C5+E5+G5</f>
        <v>125020</v>
      </c>
      <c r="J5" s="31">
        <f t="shared" ref="J5:J63" si="1">D5+F5+H5</f>
        <v>908264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5340</v>
      </c>
      <c r="E6" s="8"/>
      <c r="F6" s="31">
        <f>(Jul!E6*8)+(Aug!E6*7)+(Sep!E6*6)+(Oct!E6*5)+(Nov!E6*4)+(Dec!E6*3)+(Jan!E6*2)+(Feb!E6*1)</f>
        <v>0</v>
      </c>
      <c r="G6" s="8"/>
      <c r="H6" s="31">
        <f>Jan!H6+G6</f>
        <v>3136</v>
      </c>
      <c r="I6" s="31">
        <f t="shared" si="0"/>
        <v>0</v>
      </c>
      <c r="J6" s="31">
        <f t="shared" si="1"/>
        <v>8476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6131</v>
      </c>
      <c r="D7" s="31">
        <f>(Jul!C7*8)+(Aug!C7*7)+(Sep!C7*6)+(Oct!C7*5)+(Nov!C7*4)+(Dec!C7*3)+(Jan!C7*2)+(Feb!C7*1)</f>
        <v>72644</v>
      </c>
      <c r="E7" s="8"/>
      <c r="F7" s="31">
        <f>(Jul!E7*8)+(Aug!E7*7)+(Sep!E7*6)+(Oct!E7*5)+(Nov!E7*4)+(Dec!E7*3)+(Jan!E7*2)+(Feb!E7*1)</f>
        <v>0</v>
      </c>
      <c r="G7" s="8">
        <v>7249</v>
      </c>
      <c r="H7" s="31">
        <f>Jan!H7+G7</f>
        <v>23769</v>
      </c>
      <c r="I7" s="31">
        <f t="shared" si="0"/>
        <v>13380</v>
      </c>
      <c r="J7" s="31">
        <f t="shared" si="1"/>
        <v>96413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1009</v>
      </c>
      <c r="D8" s="31">
        <f>(Jul!C8*8)+(Aug!C8*7)+(Sep!C8*6)+(Oct!C8*5)+(Nov!C8*4)+(Dec!C8*3)+(Jan!C8*2)+(Feb!C8*1)</f>
        <v>26139</v>
      </c>
      <c r="E8" s="8"/>
      <c r="F8" s="31">
        <f>(Jul!E8*8)+(Aug!E8*7)+(Sep!E8*6)+(Oct!E8*5)+(Nov!E8*4)+(Dec!E8*3)+(Jan!E8*2)+(Feb!E8*1)</f>
        <v>0</v>
      </c>
      <c r="G8" s="8">
        <v>1156</v>
      </c>
      <c r="H8" s="31">
        <f>Jan!H8+G8</f>
        <v>22372</v>
      </c>
      <c r="I8" s="31">
        <f t="shared" si="0"/>
        <v>2165</v>
      </c>
      <c r="J8" s="31">
        <f t="shared" si="1"/>
        <v>48511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1438</v>
      </c>
      <c r="D9" s="31">
        <f>(Jul!C9*8)+(Aug!C9*7)+(Sep!C9*6)+(Oct!C9*5)+(Nov!C9*4)+(Dec!C9*3)+(Jan!C9*2)+(Feb!C9*1)</f>
        <v>141559</v>
      </c>
      <c r="E9" s="8"/>
      <c r="F9" s="31">
        <f>(Jul!E9*8)+(Aug!E9*7)+(Sep!E9*6)+(Oct!E9*5)+(Nov!E9*4)+(Dec!E9*3)+(Jan!E9*2)+(Feb!E9*1)</f>
        <v>0</v>
      </c>
      <c r="G9" s="8">
        <v>827</v>
      </c>
      <c r="H9" s="31">
        <f>Jan!H9+G9</f>
        <v>162806</v>
      </c>
      <c r="I9" s="31">
        <f t="shared" si="0"/>
        <v>2265</v>
      </c>
      <c r="J9" s="31">
        <f t="shared" si="1"/>
        <v>304365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14016</v>
      </c>
      <c r="D10" s="31">
        <f>(Jul!C10*8)+(Aug!C10*7)+(Sep!C10*6)+(Oct!C10*5)+(Nov!C10*4)+(Dec!C10*3)+(Jan!C10*2)+(Feb!C10*1)</f>
        <v>1078655</v>
      </c>
      <c r="E10" s="8"/>
      <c r="F10" s="31">
        <f>(Jul!E10*8)+(Aug!E10*7)+(Sep!E10*6)+(Oct!E10*5)+(Nov!E10*4)+(Dec!E10*3)+(Jan!E10*2)+(Feb!E10*1)</f>
        <v>8688</v>
      </c>
      <c r="G10" s="8">
        <v>73186</v>
      </c>
      <c r="H10" s="31">
        <f>Jan!H10+G10</f>
        <v>377668</v>
      </c>
      <c r="I10" s="31">
        <f t="shared" si="0"/>
        <v>87202</v>
      </c>
      <c r="J10" s="31">
        <f t="shared" si="1"/>
        <v>1465011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2655</v>
      </c>
      <c r="D11" s="31">
        <f>(Jul!C11*8)+(Aug!C11*7)+(Sep!C11*6)+(Oct!C11*5)+(Nov!C11*4)+(Dec!C11*3)+(Jan!C11*2)+(Feb!C11*1)</f>
        <v>94357</v>
      </c>
      <c r="E11" s="8"/>
      <c r="F11" s="31">
        <f>(Jul!E11*8)+(Aug!E11*7)+(Sep!E11*6)+(Oct!E11*5)+(Nov!E11*4)+(Dec!E11*3)+(Jan!E11*2)+(Feb!E11*1)</f>
        <v>141300</v>
      </c>
      <c r="G11" s="8">
        <v>14333</v>
      </c>
      <c r="H11" s="31">
        <f>Jan!H11+G11</f>
        <v>75856</v>
      </c>
      <c r="I11" s="31">
        <f t="shared" si="0"/>
        <v>16988</v>
      </c>
      <c r="J11" s="31">
        <f t="shared" si="1"/>
        <v>311513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15836</v>
      </c>
      <c r="E12" s="8"/>
      <c r="F12" s="31">
        <f>(Jul!E12*8)+(Aug!E12*7)+(Sep!E12*6)+(Oct!E12*5)+(Nov!E12*4)+(Dec!E12*3)+(Jan!E12*2)+(Feb!E12*1)</f>
        <v>0</v>
      </c>
      <c r="G12" s="8">
        <v>428</v>
      </c>
      <c r="H12" s="31">
        <f>Jan!H12+G12</f>
        <v>3404</v>
      </c>
      <c r="I12" s="31">
        <f t="shared" si="0"/>
        <v>428</v>
      </c>
      <c r="J12" s="31">
        <f t="shared" si="1"/>
        <v>19240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(Jul!C13*8)+(Aug!C13*7)+(Sep!C13*6)+(Oct!C13*5)+(Nov!C13*4)+(Dec!C13*3)+(Jan!C13*2)+(Feb!C13*1)</f>
        <v>95042</v>
      </c>
      <c r="E13" s="8"/>
      <c r="F13" s="31">
        <f>(Jul!E13*8)+(Aug!E13*7)+(Sep!E13*6)+(Oct!E13*5)+(Nov!E13*4)+(Dec!E13*3)+(Jan!E13*2)+(Feb!E13*1)</f>
        <v>0</v>
      </c>
      <c r="G13" s="8"/>
      <c r="H13" s="31">
        <f>Jan!H13+G13</f>
        <v>16474</v>
      </c>
      <c r="I13" s="31">
        <f t="shared" si="0"/>
        <v>0</v>
      </c>
      <c r="J13" s="31">
        <f t="shared" si="1"/>
        <v>111516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47452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49219</v>
      </c>
      <c r="I14" s="31">
        <f t="shared" si="0"/>
        <v>0</v>
      </c>
      <c r="J14" s="31">
        <f t="shared" si="1"/>
        <v>96671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2354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2354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1320</v>
      </c>
      <c r="D16" s="31">
        <f>(Jul!C16*8)+(Aug!C16*7)+(Sep!C16*6)+(Oct!C16*5)+(Nov!C16*4)+(Dec!C16*3)+(Jan!C16*2)+(Feb!C16*1)</f>
        <v>154963</v>
      </c>
      <c r="E16" s="8"/>
      <c r="F16" s="31">
        <f>(Jul!E16*8)+(Aug!E16*7)+(Sep!E16*6)+(Oct!E16*5)+(Nov!E16*4)+(Dec!E16*3)+(Jan!E16*2)+(Feb!E16*1)</f>
        <v>0</v>
      </c>
      <c r="G16" s="8">
        <v>1598</v>
      </c>
      <c r="H16" s="31">
        <f>Jan!H16+G16</f>
        <v>44710</v>
      </c>
      <c r="I16" s="31">
        <f t="shared" si="0"/>
        <v>2918</v>
      </c>
      <c r="J16" s="31">
        <f t="shared" si="1"/>
        <v>199673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40208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27815</v>
      </c>
      <c r="I17" s="31">
        <f t="shared" si="0"/>
        <v>0</v>
      </c>
      <c r="J17" s="31">
        <f t="shared" si="1"/>
        <v>68023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8754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2139</v>
      </c>
      <c r="I18" s="31">
        <f t="shared" si="0"/>
        <v>0</v>
      </c>
      <c r="J18" s="31">
        <f t="shared" si="1"/>
        <v>10893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11728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4002</v>
      </c>
      <c r="I19" s="31">
        <f t="shared" si="0"/>
        <v>0</v>
      </c>
      <c r="J19" s="31">
        <f t="shared" si="1"/>
        <v>15730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2007</v>
      </c>
      <c r="D20" s="31">
        <f>(Jul!C20*8)+(Aug!C20*7)+(Sep!C20*6)+(Oct!C20*5)+(Nov!C20*4)+(Dec!C20*3)+(Jan!C20*2)+(Feb!C20*1)</f>
        <v>2007</v>
      </c>
      <c r="E20" s="8"/>
      <c r="F20" s="31">
        <f>(Jul!E20*8)+(Aug!E20*7)+(Sep!E20*6)+(Oct!E20*5)+(Nov!E20*4)+(Dec!E20*3)+(Jan!E20*2)+(Feb!E20*1)</f>
        <v>0</v>
      </c>
      <c r="G20" s="8">
        <v>3556</v>
      </c>
      <c r="H20" s="31">
        <f>Jan!H20+G20</f>
        <v>3556</v>
      </c>
      <c r="I20" s="31">
        <f t="shared" si="0"/>
        <v>5563</v>
      </c>
      <c r="J20" s="31">
        <f t="shared" si="1"/>
        <v>5563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456</v>
      </c>
      <c r="D21" s="31">
        <f>(Jul!C21*8)+(Aug!C21*7)+(Sep!C21*6)+(Oct!C21*5)+(Nov!C21*4)+(Dec!C21*3)+(Jan!C21*2)+(Feb!C21*1)</f>
        <v>33411</v>
      </c>
      <c r="E21" s="8"/>
      <c r="F21" s="31">
        <f>(Jul!E21*8)+(Aug!E21*7)+(Sep!E21*6)+(Oct!E21*5)+(Nov!E21*4)+(Dec!E21*3)+(Jan!E21*2)+(Feb!E21*1)</f>
        <v>0</v>
      </c>
      <c r="G21" s="8">
        <v>1367</v>
      </c>
      <c r="H21" s="31">
        <f>Jan!H21+G21</f>
        <v>28043</v>
      </c>
      <c r="I21" s="31">
        <f t="shared" si="0"/>
        <v>1823</v>
      </c>
      <c r="J21" s="31">
        <f t="shared" si="1"/>
        <v>61454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(Jul!C22*8)+(Aug!C22*7)+(Sep!C22*6)+(Oct!C22*5)+(Nov!C22*4)+(Dec!C22*3)+(Jan!C22*2)+(Feb!C22*1)</f>
        <v>33439</v>
      </c>
      <c r="E22" s="8"/>
      <c r="F22" s="31">
        <f>(Jul!E22*8)+(Aug!E22*7)+(Sep!E22*6)+(Oct!E22*5)+(Nov!E22*4)+(Dec!E22*3)+(Jan!E22*2)+(Feb!E22*1)</f>
        <v>0</v>
      </c>
      <c r="G22" s="8"/>
      <c r="H22" s="31">
        <f>Jan!H22+G22</f>
        <v>21160</v>
      </c>
      <c r="I22" s="31">
        <f t="shared" si="0"/>
        <v>0</v>
      </c>
      <c r="J22" s="31">
        <f t="shared" si="1"/>
        <v>54599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708024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708024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43143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79346</v>
      </c>
      <c r="I24" s="31">
        <f t="shared" si="0"/>
        <v>0</v>
      </c>
      <c r="J24" s="31">
        <f t="shared" si="1"/>
        <v>122489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32251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14000</v>
      </c>
      <c r="I25" s="31">
        <f t="shared" si="0"/>
        <v>0</v>
      </c>
      <c r="J25" s="31">
        <f t="shared" si="1"/>
        <v>46251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41971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30103</v>
      </c>
      <c r="I26" s="31">
        <f t="shared" si="0"/>
        <v>0</v>
      </c>
      <c r="J26" s="31">
        <f t="shared" si="1"/>
        <v>72074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46348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43826</v>
      </c>
      <c r="I27" s="31">
        <f t="shared" si="0"/>
        <v>0</v>
      </c>
      <c r="J27" s="31">
        <f t="shared" si="1"/>
        <v>90174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10680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19384</v>
      </c>
      <c r="I28" s="31">
        <f t="shared" si="0"/>
        <v>0</v>
      </c>
      <c r="J28" s="31">
        <f t="shared" si="1"/>
        <v>30064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16664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14763</v>
      </c>
      <c r="I29" s="31">
        <f t="shared" si="0"/>
        <v>0</v>
      </c>
      <c r="J29" s="31">
        <f t="shared" si="1"/>
        <v>31427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28445</v>
      </c>
      <c r="E30" s="8"/>
      <c r="F30" s="31">
        <f>(Jul!E30*8)+(Aug!E30*7)+(Sep!E30*6)+(Oct!E30*5)+(Nov!E30*4)+(Dec!E30*3)+(Jan!E30*2)+(Feb!E30*1)</f>
        <v>2316</v>
      </c>
      <c r="G30" s="8"/>
      <c r="H30" s="31">
        <f>Jan!H30+G30</f>
        <v>67905</v>
      </c>
      <c r="I30" s="31">
        <f t="shared" si="0"/>
        <v>0</v>
      </c>
      <c r="J30" s="31">
        <f t="shared" si="1"/>
        <v>98666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408</v>
      </c>
      <c r="D31" s="31">
        <f>(Jul!C31*8)+(Aug!C31*7)+(Sep!C31*6)+(Oct!C31*5)+(Nov!C31*4)+(Dec!C31*3)+(Jan!C31*2)+(Feb!C31*1)</f>
        <v>119454</v>
      </c>
      <c r="E31" s="8"/>
      <c r="F31" s="31">
        <f>(Jul!E31*8)+(Aug!E31*7)+(Sep!E31*6)+(Oct!E31*5)+(Nov!E31*4)+(Dec!E31*3)+(Jan!E31*2)+(Feb!E31*1)</f>
        <v>0</v>
      </c>
      <c r="G31" s="8">
        <v>1223</v>
      </c>
      <c r="H31" s="31">
        <f>Jan!H31+G31</f>
        <v>155825</v>
      </c>
      <c r="I31" s="31">
        <f t="shared" si="0"/>
        <v>1631</v>
      </c>
      <c r="J31" s="31">
        <f t="shared" si="1"/>
        <v>275279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2253</v>
      </c>
      <c r="D32" s="31">
        <f>(Jul!C32*8)+(Aug!C32*7)+(Sep!C32*6)+(Oct!C32*5)+(Nov!C32*4)+(Dec!C32*3)+(Jan!C32*2)+(Feb!C32*1)</f>
        <v>55354</v>
      </c>
      <c r="E32" s="8"/>
      <c r="F32" s="31">
        <f>(Jul!E32*8)+(Aug!E32*7)+(Sep!E32*6)+(Oct!E32*5)+(Nov!E32*4)+(Dec!E32*3)+(Jan!E32*2)+(Feb!E32*1)</f>
        <v>10032</v>
      </c>
      <c r="G32" s="8">
        <v>3025</v>
      </c>
      <c r="H32" s="31">
        <f>Jan!H32+G32</f>
        <v>54436</v>
      </c>
      <c r="I32" s="31">
        <f t="shared" si="0"/>
        <v>5278</v>
      </c>
      <c r="J32" s="31">
        <f t="shared" si="1"/>
        <v>119822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10851</v>
      </c>
      <c r="D33" s="31">
        <f>(Jul!C33*8)+(Aug!C33*7)+(Sep!C33*6)+(Oct!C33*5)+(Nov!C33*4)+(Dec!C33*3)+(Jan!C33*2)+(Feb!C33*1)</f>
        <v>649458</v>
      </c>
      <c r="E33" s="8"/>
      <c r="F33" s="31">
        <f>(Jul!E33*8)+(Aug!E33*7)+(Sep!E33*6)+(Oct!E33*5)+(Nov!E33*4)+(Dec!E33*3)+(Jan!E33*2)+(Feb!E33*1)</f>
        <v>0</v>
      </c>
      <c r="G33" s="8">
        <v>12649</v>
      </c>
      <c r="H33" s="31">
        <f>Jan!H33+G33</f>
        <v>257288</v>
      </c>
      <c r="I33" s="31">
        <f t="shared" si="0"/>
        <v>23500</v>
      </c>
      <c r="J33" s="31">
        <f t="shared" si="1"/>
        <v>906746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79919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50041</v>
      </c>
      <c r="I34" s="31">
        <f t="shared" si="0"/>
        <v>0</v>
      </c>
      <c r="J34" s="31">
        <f t="shared" si="1"/>
        <v>129960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16832</v>
      </c>
      <c r="D35" s="31">
        <f>(Jul!C35*8)+(Aug!C35*7)+(Sep!C35*6)+(Oct!C35*5)+(Nov!C35*4)+(Dec!C35*3)+(Jan!C35*2)+(Feb!C35*1)</f>
        <v>641936</v>
      </c>
      <c r="E35" s="8"/>
      <c r="F35" s="31">
        <f>(Jul!E35*8)+(Aug!E35*7)+(Sep!E35*6)+(Oct!E35*5)+(Nov!E35*4)+(Dec!E35*3)+(Jan!E35*2)+(Feb!E35*1)</f>
        <v>0</v>
      </c>
      <c r="G35" s="8">
        <v>21875</v>
      </c>
      <c r="H35" s="31">
        <f>Jan!H35+G35</f>
        <v>363118</v>
      </c>
      <c r="I35" s="31">
        <f t="shared" si="0"/>
        <v>38707</v>
      </c>
      <c r="J35" s="31">
        <f t="shared" si="1"/>
        <v>1005054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13232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1654</v>
      </c>
      <c r="I36" s="31">
        <f t="shared" si="0"/>
        <v>0</v>
      </c>
      <c r="J36" s="31">
        <f t="shared" si="1"/>
        <v>14886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65520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62401</v>
      </c>
      <c r="I37" s="31">
        <f t="shared" si="0"/>
        <v>0</v>
      </c>
      <c r="J37" s="31">
        <f t="shared" si="1"/>
        <v>127921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5254</v>
      </c>
      <c r="D38" s="31">
        <f>(Jul!C38*8)+(Aug!C38*7)+(Sep!C38*6)+(Oct!C38*5)+(Nov!C38*4)+(Dec!C38*3)+(Jan!C38*2)+(Feb!C38*1)</f>
        <v>105445</v>
      </c>
      <c r="E38" s="8"/>
      <c r="F38" s="31">
        <f>(Jul!E38*8)+(Aug!E38*7)+(Sep!E38*6)+(Oct!E38*5)+(Nov!E38*4)+(Dec!E38*3)+(Jan!E38*2)+(Feb!E38*1)</f>
        <v>0</v>
      </c>
      <c r="G38" s="8">
        <v>266</v>
      </c>
      <c r="H38" s="31">
        <f>Jan!H38+G38</f>
        <v>44450</v>
      </c>
      <c r="I38" s="31">
        <f t="shared" si="0"/>
        <v>5520</v>
      </c>
      <c r="J38" s="31">
        <f t="shared" si="1"/>
        <v>149895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26284</v>
      </c>
      <c r="D39" s="31">
        <f>(Jul!C39*8)+(Aug!C39*7)+(Sep!C39*6)+(Oct!C39*5)+(Nov!C39*4)+(Dec!C39*3)+(Jan!C39*2)+(Feb!C39*1)</f>
        <v>813448</v>
      </c>
      <c r="E39" s="8"/>
      <c r="F39" s="31">
        <f>(Jul!E39*8)+(Aug!E39*7)+(Sep!E39*6)+(Oct!E39*5)+(Nov!E39*4)+(Dec!E39*3)+(Jan!E39*2)+(Feb!E39*1)</f>
        <v>6064</v>
      </c>
      <c r="G39" s="8">
        <v>42909</v>
      </c>
      <c r="H39" s="31">
        <f>Jan!H39+G39</f>
        <v>586911</v>
      </c>
      <c r="I39" s="31">
        <f t="shared" si="0"/>
        <v>69193</v>
      </c>
      <c r="J39" s="31">
        <f t="shared" si="1"/>
        <v>1406423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5286</v>
      </c>
      <c r="D40" s="31">
        <f>(Jul!C40*8)+(Aug!C40*7)+(Sep!C40*6)+(Oct!C40*5)+(Nov!C40*4)+(Dec!C40*3)+(Jan!C40*2)+(Feb!C40*1)</f>
        <v>520778</v>
      </c>
      <c r="E40" s="8"/>
      <c r="F40" s="31">
        <f>(Jul!E40*8)+(Aug!E40*7)+(Sep!E40*6)+(Oct!E40*5)+(Nov!E40*4)+(Dec!E40*3)+(Jan!E40*2)+(Feb!E40*1)</f>
        <v>798</v>
      </c>
      <c r="G40" s="8">
        <v>22082</v>
      </c>
      <c r="H40" s="31">
        <f>Jan!H40+G40</f>
        <v>469559</v>
      </c>
      <c r="I40" s="31">
        <f t="shared" si="0"/>
        <v>27368</v>
      </c>
      <c r="J40" s="31">
        <f t="shared" si="1"/>
        <v>991135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9441</v>
      </c>
      <c r="D41" s="31">
        <f>(Jul!C41*8)+(Aug!C41*7)+(Sep!C41*6)+(Oct!C41*5)+(Nov!C41*4)+(Dec!C41*3)+(Jan!C41*2)+(Feb!C41*1)</f>
        <v>255605</v>
      </c>
      <c r="E41" s="8">
        <v>22</v>
      </c>
      <c r="F41" s="31">
        <f>(Jul!E41*8)+(Aug!E41*7)+(Sep!E41*6)+(Oct!E41*5)+(Nov!E41*4)+(Dec!E41*3)+(Jan!E41*2)+(Feb!E41*1)</f>
        <v>22</v>
      </c>
      <c r="G41" s="8">
        <v>17112</v>
      </c>
      <c r="H41" s="31">
        <f>Jan!H41+G41</f>
        <v>187130</v>
      </c>
      <c r="I41" s="31">
        <f t="shared" si="0"/>
        <v>26575</v>
      </c>
      <c r="J41" s="31">
        <f t="shared" si="1"/>
        <v>442757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17077</v>
      </c>
      <c r="D42" s="31">
        <f>(Jul!C42*8)+(Aug!C42*7)+(Sep!C42*6)+(Oct!C42*5)+(Nov!C42*4)+(Dec!C42*3)+(Jan!C42*2)+(Feb!C42*1)</f>
        <v>358722</v>
      </c>
      <c r="E42" s="8"/>
      <c r="F42" s="31">
        <f>(Jul!E42*8)+(Aug!E42*7)+(Sep!E42*6)+(Oct!E42*5)+(Nov!E42*4)+(Dec!E42*3)+(Jan!E42*2)+(Feb!E42*1)</f>
        <v>0</v>
      </c>
      <c r="G42" s="8">
        <v>21347</v>
      </c>
      <c r="H42" s="31">
        <f>Jan!H42+G42</f>
        <v>237105</v>
      </c>
      <c r="I42" s="31">
        <f t="shared" si="0"/>
        <v>38424</v>
      </c>
      <c r="J42" s="31">
        <f t="shared" si="1"/>
        <v>595827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9524</v>
      </c>
      <c r="D43" s="31">
        <f>(Jul!C43*8)+(Aug!C43*7)+(Sep!C43*6)+(Oct!C43*5)+(Nov!C43*4)+(Dec!C43*3)+(Jan!C43*2)+(Feb!C43*1)</f>
        <v>316695</v>
      </c>
      <c r="E43" s="8"/>
      <c r="F43" s="31">
        <f>(Jul!E43*8)+(Aug!E43*7)+(Sep!E43*6)+(Oct!E43*5)+(Nov!E43*4)+(Dec!E43*3)+(Jan!E43*2)+(Feb!E43*1)</f>
        <v>828</v>
      </c>
      <c r="G43" s="8">
        <v>15796</v>
      </c>
      <c r="H43" s="31">
        <f>Jan!H43+G43</f>
        <v>234793</v>
      </c>
      <c r="I43" s="31">
        <f t="shared" si="0"/>
        <v>25320</v>
      </c>
      <c r="J43" s="31">
        <f t="shared" si="1"/>
        <v>552316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20631</v>
      </c>
      <c r="D44" s="31">
        <f>(Jul!C44*8)+(Aug!C44*7)+(Sep!C44*6)+(Oct!C44*5)+(Nov!C44*4)+(Dec!C44*3)+(Jan!C44*2)+(Feb!C44*1)</f>
        <v>426443</v>
      </c>
      <c r="E44" s="8"/>
      <c r="F44" s="31">
        <f>(Jul!E44*8)+(Aug!E44*7)+(Sep!E44*6)+(Oct!E44*5)+(Nov!E44*4)+(Dec!E44*3)+(Jan!E44*2)+(Feb!E44*1)</f>
        <v>5922</v>
      </c>
      <c r="G44" s="8">
        <v>57562</v>
      </c>
      <c r="H44" s="31">
        <f>Jan!H44+G44</f>
        <v>324713</v>
      </c>
      <c r="I44" s="31">
        <f t="shared" si="0"/>
        <v>78193</v>
      </c>
      <c r="J44" s="31">
        <f t="shared" si="1"/>
        <v>757078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69433</v>
      </c>
      <c r="E45" s="8"/>
      <c r="F45" s="31">
        <f>(Jul!E45*8)+(Aug!E45*7)+(Sep!E45*6)+(Oct!E45*5)+(Nov!E45*4)+(Dec!E45*3)+(Jan!E45*2)+(Feb!E45*1)</f>
        <v>0</v>
      </c>
      <c r="G45" s="8">
        <v>1930</v>
      </c>
      <c r="H45" s="31">
        <f>Jan!H45+G45</f>
        <v>15149</v>
      </c>
      <c r="I45" s="31">
        <f t="shared" si="0"/>
        <v>1930</v>
      </c>
      <c r="J45" s="31">
        <f t="shared" si="1"/>
        <v>84582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23367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1823</v>
      </c>
      <c r="I46" s="31">
        <f t="shared" si="0"/>
        <v>0</v>
      </c>
      <c r="J46" s="31">
        <f t="shared" si="1"/>
        <v>25190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22385</v>
      </c>
      <c r="D47" s="31">
        <f>(Jul!C47*8)+(Aug!C47*7)+(Sep!C47*6)+(Oct!C47*5)+(Nov!C47*4)+(Dec!C47*3)+(Jan!C47*2)+(Feb!C47*1)</f>
        <v>767940</v>
      </c>
      <c r="E47" s="8"/>
      <c r="F47" s="31">
        <f>(Jul!E47*8)+(Aug!E47*7)+(Sep!E47*6)+(Oct!E47*5)+(Nov!E47*4)+(Dec!E47*3)+(Jan!E47*2)+(Feb!E47*1)</f>
        <v>11015</v>
      </c>
      <c r="G47" s="8">
        <v>120678</v>
      </c>
      <c r="H47" s="31">
        <f>Jan!H47+G47</f>
        <v>624807</v>
      </c>
      <c r="I47" s="31">
        <f t="shared" si="0"/>
        <v>143063</v>
      </c>
      <c r="J47" s="31">
        <f t="shared" si="1"/>
        <v>1403762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20549</v>
      </c>
      <c r="D48" s="31">
        <f>(Jul!C48*8)+(Aug!C48*7)+(Sep!C48*6)+(Oct!C48*5)+(Nov!C48*4)+(Dec!C48*3)+(Jan!C48*2)+(Feb!C48*1)</f>
        <v>606419</v>
      </c>
      <c r="E48" s="8"/>
      <c r="F48" s="31">
        <f>(Jul!E48*8)+(Aug!E48*7)+(Sep!E48*6)+(Oct!E48*5)+(Nov!E48*4)+(Dec!E48*3)+(Jan!E48*2)+(Feb!E48*1)</f>
        <v>10620</v>
      </c>
      <c r="G48" s="8">
        <v>95625</v>
      </c>
      <c r="H48" s="31">
        <f>Jan!H48+G48</f>
        <v>329753</v>
      </c>
      <c r="I48" s="31">
        <f t="shared" si="0"/>
        <v>116174</v>
      </c>
      <c r="J48" s="31">
        <f t="shared" si="1"/>
        <v>946792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17335</v>
      </c>
      <c r="D49" s="31">
        <f>(Jul!C49*8)+(Aug!C49*7)+(Sep!C49*6)+(Oct!C49*5)+(Nov!C49*4)+(Dec!C49*3)+(Jan!C49*2)+(Feb!C49*1)</f>
        <v>497219</v>
      </c>
      <c r="E49" s="8"/>
      <c r="F49" s="31">
        <f>(Jul!E49*8)+(Aug!E49*7)+(Sep!E49*6)+(Oct!E49*5)+(Nov!E49*4)+(Dec!E49*3)+(Jan!E49*2)+(Feb!E49*1)</f>
        <v>0</v>
      </c>
      <c r="G49" s="8">
        <v>17145</v>
      </c>
      <c r="H49" s="31">
        <f>Jan!H49+G49</f>
        <v>154613</v>
      </c>
      <c r="I49" s="31">
        <f t="shared" si="0"/>
        <v>34480</v>
      </c>
      <c r="J49" s="31">
        <f t="shared" si="1"/>
        <v>651832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11263</v>
      </c>
      <c r="D50" s="31">
        <f>(Jul!C50*8)+(Aug!C50*7)+(Sep!C50*6)+(Oct!C50*5)+(Nov!C50*4)+(Dec!C50*3)+(Jan!C50*2)+(Feb!C50*1)</f>
        <v>246767</v>
      </c>
      <c r="E50" s="8"/>
      <c r="F50" s="31">
        <f>(Jul!E50*8)+(Aug!E50*7)+(Sep!E50*6)+(Oct!E50*5)+(Nov!E50*4)+(Dec!E50*3)+(Jan!E50*2)+(Feb!E50*1)</f>
        <v>0</v>
      </c>
      <c r="G50" s="8">
        <v>8010</v>
      </c>
      <c r="H50" s="31">
        <f>Jan!H50+G50</f>
        <v>51146</v>
      </c>
      <c r="I50" s="31">
        <f t="shared" si="0"/>
        <v>19273</v>
      </c>
      <c r="J50" s="31">
        <f t="shared" si="1"/>
        <v>297913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29690</v>
      </c>
      <c r="D51" s="31">
        <f>(Jul!C51*8)+(Aug!C51*7)+(Sep!C51*6)+(Oct!C51*5)+(Nov!C51*4)+(Dec!C51*3)+(Jan!C51*2)+(Feb!C51*1)</f>
        <v>938867</v>
      </c>
      <c r="E51" s="8"/>
      <c r="F51" s="31">
        <f>(Jul!E51*8)+(Aug!E51*7)+(Sep!E51*6)+(Oct!E51*5)+(Nov!E51*4)+(Dec!E51*3)+(Jan!E51*2)+(Feb!E51*1)</f>
        <v>2856</v>
      </c>
      <c r="G51" s="8">
        <v>82847</v>
      </c>
      <c r="H51" s="31">
        <f>Jan!H51+G51</f>
        <v>705194</v>
      </c>
      <c r="I51" s="31">
        <f t="shared" si="0"/>
        <v>112537</v>
      </c>
      <c r="J51" s="31">
        <f t="shared" si="1"/>
        <v>1646917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4166</v>
      </c>
      <c r="D52" s="31">
        <f>(Jul!C52*8)+(Aug!C52*7)+(Sep!C52*6)+(Oct!C52*5)+(Nov!C52*4)+(Dec!C52*3)+(Jan!C52*2)+(Feb!C52*1)</f>
        <v>173967</v>
      </c>
      <c r="E52" s="8"/>
      <c r="F52" s="31">
        <f>(Jul!E52*8)+(Aug!E52*7)+(Sep!E52*6)+(Oct!E52*5)+(Nov!E52*4)+(Dec!E52*3)+(Jan!E52*2)+(Feb!E52*1)</f>
        <v>4560</v>
      </c>
      <c r="G52" s="8">
        <v>2349</v>
      </c>
      <c r="H52" s="31">
        <f>Jan!H52+G52</f>
        <v>46435</v>
      </c>
      <c r="I52" s="31">
        <f t="shared" si="0"/>
        <v>6515</v>
      </c>
      <c r="J52" s="31">
        <f t="shared" si="1"/>
        <v>224962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1201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2384</v>
      </c>
      <c r="I53" s="31">
        <f t="shared" si="0"/>
        <v>0</v>
      </c>
      <c r="J53" s="31">
        <f t="shared" si="1"/>
        <v>3585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8818</v>
      </c>
      <c r="D54" s="31">
        <f>(Jul!C54*8)+(Aug!C54*7)+(Sep!C54*6)+(Oct!C54*5)+(Nov!C54*4)+(Dec!C54*3)+(Jan!C54*2)+(Feb!C54*1)</f>
        <v>361009</v>
      </c>
      <c r="E54" s="8"/>
      <c r="F54" s="31">
        <f>(Jul!E54*8)+(Aug!E54*7)+(Sep!E54*6)+(Oct!E54*5)+(Nov!E54*4)+(Dec!E54*3)+(Jan!E54*2)+(Feb!E54*1)</f>
        <v>0</v>
      </c>
      <c r="G54" s="8">
        <v>9138</v>
      </c>
      <c r="H54" s="31">
        <f>Jan!H54+G54</f>
        <v>119071</v>
      </c>
      <c r="I54" s="31">
        <f t="shared" si="0"/>
        <v>17956</v>
      </c>
      <c r="J54" s="31">
        <f t="shared" si="1"/>
        <v>480080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21188</v>
      </c>
      <c r="D55" s="31">
        <f>(Jul!C55*8)+(Aug!C55*7)+(Sep!C55*6)+(Oct!C55*5)+(Nov!C55*4)+(Dec!C55*3)+(Jan!C55*2)+(Feb!C55*1)</f>
        <v>602007</v>
      </c>
      <c r="E55" s="8"/>
      <c r="F55" s="31">
        <f>(Jul!E55*8)+(Aug!E55*7)+(Sep!E55*6)+(Oct!E55*5)+(Nov!E55*4)+(Dec!E55*3)+(Jan!E55*2)+(Feb!E55*1)</f>
        <v>12350</v>
      </c>
      <c r="G55" s="8">
        <v>14059</v>
      </c>
      <c r="H55" s="31">
        <f>Jan!H55+G55</f>
        <v>298408</v>
      </c>
      <c r="I55" s="31">
        <f t="shared" si="0"/>
        <v>35247</v>
      </c>
      <c r="J55" s="31">
        <f t="shared" si="1"/>
        <v>912765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55667</v>
      </c>
      <c r="E56" s="8"/>
      <c r="F56" s="31">
        <f>(Jul!E56*8)+(Aug!E56*7)+(Sep!E56*6)+(Oct!E56*5)+(Nov!E56*4)+(Dec!E56*3)+(Jan!E56*2)+(Feb!E56*1)</f>
        <v>0</v>
      </c>
      <c r="G56" s="8">
        <v>250</v>
      </c>
      <c r="H56" s="31">
        <f>Jan!H56+G56</f>
        <v>95816</v>
      </c>
      <c r="I56" s="31">
        <f t="shared" si="0"/>
        <v>250</v>
      </c>
      <c r="J56" s="31">
        <f t="shared" si="1"/>
        <v>151483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6430</v>
      </c>
      <c r="D57" s="31">
        <f>(Jul!C57*8)+(Aug!C57*7)+(Sep!C57*6)+(Oct!C57*5)+(Nov!C57*4)+(Dec!C57*3)+(Jan!C57*2)+(Feb!C57*1)</f>
        <v>186527</v>
      </c>
      <c r="E57" s="8"/>
      <c r="F57" s="31">
        <f>(Jul!E57*8)+(Aug!E57*7)+(Sep!E57*6)+(Oct!E57*5)+(Nov!E57*4)+(Dec!E57*3)+(Jan!E57*2)+(Feb!E57*1)</f>
        <v>0</v>
      </c>
      <c r="G57" s="8">
        <v>3736</v>
      </c>
      <c r="H57" s="31">
        <f>Jan!H57+G57</f>
        <v>132455</v>
      </c>
      <c r="I57" s="31">
        <f t="shared" si="0"/>
        <v>10166</v>
      </c>
      <c r="J57" s="31">
        <f t="shared" si="1"/>
        <v>318982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3068</v>
      </c>
      <c r="D58" s="31">
        <f>(Jul!C58*8)+(Aug!C58*7)+(Sep!C58*6)+(Oct!C58*5)+(Nov!C58*4)+(Dec!C58*3)+(Jan!C58*2)+(Feb!C58*1)</f>
        <v>23097</v>
      </c>
      <c r="E58" s="8"/>
      <c r="F58" s="31">
        <f>(Jul!E58*8)+(Aug!E58*7)+(Sep!E58*6)+(Oct!E58*5)+(Nov!E58*4)+(Dec!E58*3)+(Jan!E58*2)+(Feb!E58*1)</f>
        <v>0</v>
      </c>
      <c r="G58" s="8">
        <v>1643</v>
      </c>
      <c r="H58" s="31">
        <f>Jan!H58+G58</f>
        <v>23014</v>
      </c>
      <c r="I58" s="31">
        <f t="shared" si="0"/>
        <v>4711</v>
      </c>
      <c r="J58" s="31">
        <f t="shared" si="1"/>
        <v>46111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1334</v>
      </c>
      <c r="D59" s="31">
        <f>(Jul!C59*8)+(Aug!C59*7)+(Sep!C59*6)+(Oct!C59*5)+(Nov!C59*4)+(Dec!C59*3)+(Jan!C59*2)+(Feb!C59*1)</f>
        <v>62166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46836</v>
      </c>
      <c r="I59" s="31">
        <f t="shared" si="0"/>
        <v>1334</v>
      </c>
      <c r="J59" s="31">
        <f t="shared" si="1"/>
        <v>109002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39173</v>
      </c>
      <c r="D60" s="31">
        <f>(Jul!C60*8)+(Aug!C60*7)+(Sep!C60*6)+(Oct!C60*5)+(Nov!C60*4)+(Dec!C60*3)+(Jan!C60*2)+(Feb!C60*1)</f>
        <v>1556896</v>
      </c>
      <c r="E60" s="8">
        <v>29</v>
      </c>
      <c r="F60" s="31">
        <f>(Jul!E60*8)+(Aug!E60*7)+(Sep!E60*6)+(Oct!E60*5)+(Nov!E60*4)+(Dec!E60*3)+(Jan!E60*2)+(Feb!E60*1)</f>
        <v>39999</v>
      </c>
      <c r="G60" s="8">
        <v>38328</v>
      </c>
      <c r="H60" s="31">
        <f>Jan!H60+G60</f>
        <v>1168304</v>
      </c>
      <c r="I60" s="31">
        <f t="shared" si="0"/>
        <v>77530</v>
      </c>
      <c r="J60" s="31">
        <f t="shared" si="1"/>
        <v>2765199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129234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75694</v>
      </c>
      <c r="I61" s="31">
        <f t="shared" si="0"/>
        <v>0</v>
      </c>
      <c r="J61" s="31">
        <f t="shared" si="1"/>
        <v>204928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27755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10793</v>
      </c>
      <c r="I62" s="31">
        <f t="shared" si="0"/>
        <v>0</v>
      </c>
      <c r="J62" s="31">
        <f t="shared" si="1"/>
        <v>38548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5139</v>
      </c>
      <c r="D63" s="31">
        <f>(Jul!C63*8)+(Aug!C63*7)+(Sep!C63*6)+(Oct!C63*5)+(Nov!C63*4)+(Dec!C63*3)+(Jan!C63*2)+(Feb!C63*1)</f>
        <v>336318</v>
      </c>
      <c r="E63" s="8"/>
      <c r="F63" s="31">
        <f>(Jul!E63*8)+(Aug!E63*7)+(Sep!E63*6)+(Oct!E63*5)+(Nov!E63*4)+(Dec!E63*3)+(Jan!E63*2)+(Feb!E63*1)</f>
        <v>0</v>
      </c>
      <c r="G63" s="8">
        <v>6887</v>
      </c>
      <c r="H63" s="31">
        <f>Jan!H63+G63</f>
        <v>240938</v>
      </c>
      <c r="I63" s="31">
        <f t="shared" si="0"/>
        <v>12026</v>
      </c>
      <c r="J63" s="31">
        <f t="shared" si="1"/>
        <v>577256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1098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650</v>
      </c>
      <c r="I64" s="31">
        <f t="shared" ref="I64:I71" si="2">C64+E64+G64</f>
        <v>0</v>
      </c>
      <c r="J64" s="31">
        <f t="shared" ref="J64:J71" si="3">D64+F64+H64</f>
        <v>1748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42028</v>
      </c>
      <c r="E65" s="8"/>
      <c r="F65" s="31">
        <f>(Jul!E65*8)+(Aug!E65*7)+(Sep!E65*6)+(Oct!E65*5)+(Nov!E65*4)+(Dec!E65*3)+(Jan!E65*2)+(Feb!E65*1)</f>
        <v>2121</v>
      </c>
      <c r="G65" s="8"/>
      <c r="H65" s="31">
        <f>Jan!H65+G65</f>
        <v>3939</v>
      </c>
      <c r="I65" s="31">
        <f t="shared" si="2"/>
        <v>0</v>
      </c>
      <c r="J65" s="31">
        <f t="shared" si="3"/>
        <v>48088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1637</v>
      </c>
      <c r="D66" s="31">
        <f>(Jul!C66*8)+(Aug!C66*7)+(Sep!C66*6)+(Oct!C66*5)+(Nov!C66*4)+(Dec!C66*3)+(Jan!C66*2)+(Feb!C66*1)</f>
        <v>47711</v>
      </c>
      <c r="E66" s="8"/>
      <c r="F66" s="31">
        <f>(Jul!E66*8)+(Aug!E66*7)+(Sep!E66*6)+(Oct!E66*5)+(Nov!E66*4)+(Dec!E66*3)+(Jan!E66*2)+(Feb!E66*1)</f>
        <v>0</v>
      </c>
      <c r="G66" s="8">
        <v>6549</v>
      </c>
      <c r="H66" s="31">
        <f>Jan!H66+G66</f>
        <v>21320</v>
      </c>
      <c r="I66" s="31">
        <f t="shared" si="2"/>
        <v>8186</v>
      </c>
      <c r="J66" s="31">
        <f t="shared" si="3"/>
        <v>69031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539</v>
      </c>
      <c r="D68" s="31">
        <f>(Jul!C68*8)+(Aug!C68*7)+(Sep!C68*6)+(Oct!C68*5)+(Nov!C68*4)+(Dec!C68*3)+(Jan!C68*2)+(Feb!C68*1)</f>
        <v>14143</v>
      </c>
      <c r="E68" s="8"/>
      <c r="F68" s="31">
        <f>(Jul!E68*8)+(Aug!E68*7)+(Sep!E68*6)+(Oct!E68*5)+(Nov!E68*4)+(Dec!E68*3)+(Jan!E68*2)+(Feb!E68*1)</f>
        <v>0</v>
      </c>
      <c r="G68" s="8">
        <v>3503</v>
      </c>
      <c r="H68" s="31">
        <f>Jan!H68+G68</f>
        <v>35171</v>
      </c>
      <c r="I68" s="31">
        <f t="shared" si="2"/>
        <v>4042</v>
      </c>
      <c r="J68" s="31">
        <f t="shared" si="3"/>
        <v>49314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4751</v>
      </c>
      <c r="D69" s="31">
        <f>(Jul!C69*8)+(Aug!C69*7)+(Sep!C69*6)+(Oct!C69*5)+(Nov!C69*4)+(Dec!C69*3)+(Jan!C69*2)+(Feb!C69*1)</f>
        <v>74609</v>
      </c>
      <c r="E69" s="8"/>
      <c r="F69" s="31">
        <f>(Jul!E69*8)+(Aug!E69*7)+(Sep!E69*6)+(Oct!E69*5)+(Nov!E69*4)+(Dec!E69*3)+(Jan!E69*2)+(Feb!E69*1)</f>
        <v>0</v>
      </c>
      <c r="G69" s="8">
        <v>4119</v>
      </c>
      <c r="H69" s="31">
        <f>Jan!H69+G69</f>
        <v>121392</v>
      </c>
      <c r="I69" s="31">
        <f t="shared" si="2"/>
        <v>8870</v>
      </c>
      <c r="J69" s="31">
        <f t="shared" si="3"/>
        <v>196001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12261</v>
      </c>
      <c r="D70" s="31">
        <f>(Jul!C70*8)+(Aug!C70*7)+(Sep!C70*6)+(Oct!C70*5)+(Nov!C70*4)+(Dec!C70*3)+(Jan!C70*2)+(Feb!C70*1)</f>
        <v>89863</v>
      </c>
      <c r="E70" s="8"/>
      <c r="F70" s="31">
        <f>(Jul!E70*8)+(Aug!E70*7)+(Sep!E70*6)+(Oct!E70*5)+(Nov!E70*4)+(Dec!E70*3)+(Jan!E70*2)+(Feb!E70*1)</f>
        <v>0</v>
      </c>
      <c r="G70" s="8">
        <v>21688</v>
      </c>
      <c r="H70" s="31">
        <f>Jan!H70+G70</f>
        <v>54110</v>
      </c>
      <c r="I70" s="31">
        <f t="shared" si="2"/>
        <v>33949</v>
      </c>
      <c r="J70" s="31">
        <f t="shared" si="3"/>
        <v>143973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9759</v>
      </c>
      <c r="D71" s="31">
        <f>(Jul!C71*8)+(Aug!C71*7)+(Sep!C71*6)+(Oct!C71*5)+(Nov!C71*4)+(Dec!C71*3)+(Jan!C71*2)+(Feb!C71*1)</f>
        <v>520071</v>
      </c>
      <c r="E71" s="8"/>
      <c r="F71" s="31">
        <f>(Jul!E71*8)+(Aug!E71*7)+(Sep!E71*6)+(Oct!E71*5)+(Nov!E71*4)+(Dec!E71*3)+(Jan!E71*2)+(Feb!E71*1)</f>
        <v>0</v>
      </c>
      <c r="G71" s="8">
        <v>2710</v>
      </c>
      <c r="H71" s="31">
        <f>Jan!H71+G71</f>
        <v>406035</v>
      </c>
      <c r="I71" s="31">
        <f t="shared" si="2"/>
        <v>12469</v>
      </c>
      <c r="J71" s="31">
        <f t="shared" si="3"/>
        <v>926106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38095</v>
      </c>
      <c r="D72" s="32">
        <f t="shared" si="4"/>
        <v>3311014</v>
      </c>
      <c r="E72" s="32">
        <f t="shared" si="4"/>
        <v>0</v>
      </c>
      <c r="F72" s="32">
        <f t="shared" si="4"/>
        <v>169196</v>
      </c>
      <c r="G72" s="32">
        <f t="shared" si="4"/>
        <v>221288</v>
      </c>
      <c r="H72" s="32">
        <f t="shared" si="4"/>
        <v>1782507</v>
      </c>
      <c r="I72" s="32">
        <f t="shared" si="4"/>
        <v>259383</v>
      </c>
      <c r="J72" s="32">
        <f t="shared" si="4"/>
        <v>5262717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342918</v>
      </c>
      <c r="D73" s="32">
        <f t="shared" si="5"/>
        <v>11757934</v>
      </c>
      <c r="E73" s="32">
        <f t="shared" si="5"/>
        <v>51</v>
      </c>
      <c r="F73" s="32">
        <f t="shared" si="5"/>
        <v>107187</v>
      </c>
      <c r="G73" s="32">
        <f t="shared" si="5"/>
        <v>655817</v>
      </c>
      <c r="H73" s="32">
        <f t="shared" si="5"/>
        <v>7658849</v>
      </c>
      <c r="I73" s="32">
        <f t="shared" si="5"/>
        <v>998786</v>
      </c>
      <c r="J73" s="32">
        <f t="shared" si="5"/>
        <v>19523970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381013</v>
      </c>
      <c r="D74" s="31">
        <f>SUM(D72:D73)</f>
        <v>15068948</v>
      </c>
      <c r="E74" s="32">
        <f t="shared" ref="E74:J74" si="6">SUM(E72:E73)</f>
        <v>51</v>
      </c>
      <c r="F74" s="32">
        <f t="shared" si="6"/>
        <v>276383</v>
      </c>
      <c r="G74" s="32">
        <f t="shared" si="6"/>
        <v>877105</v>
      </c>
      <c r="H74" s="32">
        <f t="shared" si="6"/>
        <v>9441356</v>
      </c>
      <c r="I74" s="32">
        <f t="shared" si="6"/>
        <v>1258169</v>
      </c>
      <c r="J74" s="32">
        <f t="shared" si="6"/>
        <v>24786687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" activePane="bottomLeft" state="frozen"/>
      <selection pane="bottomLeft" activeCell="G24" sqref="G24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6138</v>
      </c>
      <c r="D5" s="31">
        <f>(Jul!C5*9)+(Aug!C5*8)+(Sep!C5*7)+(Oct!C5*6)+(Nov!C5*5)+(Dec!C5*4)+(Jan!C5*3)+(Feb!C5*2)+(Mar!C5*1)</f>
        <v>488816</v>
      </c>
      <c r="E5" s="8"/>
      <c r="F5" s="31">
        <f>(Jul!E5*9)+(Aug!E5*8)+(Sep!E5*7)+(Oct!E5*6)+(Nov!E5*5)+(Dec!E5*4)+(Jan!E5*3)+(Feb!E5*2)+(Mar!E5*1)</f>
        <v>19380</v>
      </c>
      <c r="G5" s="8">
        <v>9777</v>
      </c>
      <c r="H5" s="31">
        <f>Feb!H5+G5</f>
        <v>501003</v>
      </c>
      <c r="I5" s="31">
        <f t="shared" ref="I5:I63" si="0">C5+E5+G5</f>
        <v>15915</v>
      </c>
      <c r="J5" s="31">
        <f t="shared" ref="J5:J63" si="1">D5+F5+H5</f>
        <v>1009199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4524</v>
      </c>
      <c r="D6" s="31">
        <f>(Jul!C6*9)+(Aug!C6*8)+(Sep!C6*7)+(Oct!C6*6)+(Nov!C6*5)+(Dec!C6*4)+(Jan!C6*3)+(Feb!C6*2)+(Mar!C6*1)</f>
        <v>11199</v>
      </c>
      <c r="E6" s="8"/>
      <c r="F6" s="31">
        <f>(Jul!E6*9)+(Aug!E6*8)+(Sep!E6*7)+(Oct!E6*6)+(Nov!E6*5)+(Dec!E6*4)+(Jan!E6*3)+(Feb!E6*2)+(Mar!E6*1)</f>
        <v>0</v>
      </c>
      <c r="G6" s="8">
        <v>48</v>
      </c>
      <c r="H6" s="31">
        <f>Feb!H6+G6</f>
        <v>3184</v>
      </c>
      <c r="I6" s="31">
        <f t="shared" si="0"/>
        <v>4572</v>
      </c>
      <c r="J6" s="31">
        <f t="shared" si="1"/>
        <v>14383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1587</v>
      </c>
      <c r="D7" s="31">
        <f>(Jul!C7*9)+(Aug!C7*8)+(Sep!C7*7)+(Oct!C7*6)+(Nov!C7*5)+(Dec!C7*4)+(Jan!C7*3)+(Feb!C7*2)+(Mar!C7*1)</f>
        <v>89779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23769</v>
      </c>
      <c r="I7" s="31">
        <f t="shared" si="0"/>
        <v>1587</v>
      </c>
      <c r="J7" s="31">
        <f t="shared" si="1"/>
        <v>113548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30864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22372</v>
      </c>
      <c r="I8" s="31">
        <f t="shared" si="0"/>
        <v>0</v>
      </c>
      <c r="J8" s="31">
        <f t="shared" si="1"/>
        <v>53236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1715</v>
      </c>
      <c r="D9" s="31">
        <f>(Jul!C9*9)+(Aug!C9*8)+(Sep!C9*7)+(Oct!C9*6)+(Nov!C9*5)+(Dec!C9*4)+(Jan!C9*3)+(Feb!C9*2)+(Mar!C9*1)</f>
        <v>171787</v>
      </c>
      <c r="E9" s="8"/>
      <c r="F9" s="31">
        <f>(Jul!E9*9)+(Aug!E9*8)+(Sep!E9*7)+(Oct!E9*6)+(Nov!E9*5)+(Dec!E9*4)+(Jan!E9*3)+(Feb!E9*2)+(Mar!E9*1)</f>
        <v>0</v>
      </c>
      <c r="G9" s="8">
        <v>212</v>
      </c>
      <c r="H9" s="31">
        <f>Feb!H9+G9</f>
        <v>163018</v>
      </c>
      <c r="I9" s="31">
        <f t="shared" si="0"/>
        <v>1927</v>
      </c>
      <c r="J9" s="31">
        <f t="shared" si="1"/>
        <v>334805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3800</v>
      </c>
      <c r="D10" s="31">
        <f>(Jul!C10*9)+(Aug!C10*8)+(Sep!C10*7)+(Oct!C10*6)+(Nov!C10*5)+(Dec!C10*4)+(Jan!C10*3)+(Feb!C10*2)+(Mar!C10*1)</f>
        <v>1253475</v>
      </c>
      <c r="E10" s="8"/>
      <c r="F10" s="31">
        <f>(Jul!E10*9)+(Aug!E10*8)+(Sep!E10*7)+(Oct!E10*6)+(Nov!E10*5)+(Dec!E10*4)+(Jan!E10*3)+(Feb!E10*2)+(Mar!E10*1)</f>
        <v>10136</v>
      </c>
      <c r="G10" s="8">
        <v>84829</v>
      </c>
      <c r="H10" s="31">
        <f>Feb!H10+G10</f>
        <v>462497</v>
      </c>
      <c r="I10" s="31">
        <f t="shared" si="0"/>
        <v>88629</v>
      </c>
      <c r="J10" s="31">
        <f t="shared" si="1"/>
        <v>1726108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651</v>
      </c>
      <c r="D11" s="31">
        <f>(Jul!C11*9)+(Aug!C11*8)+(Sep!C11*7)+(Oct!C11*6)+(Nov!C11*5)+(Dec!C11*4)+(Jan!C11*3)+(Feb!C11*2)+(Mar!C11*1)</f>
        <v>115513</v>
      </c>
      <c r="E11" s="8"/>
      <c r="F11" s="31">
        <f>(Jul!E11*9)+(Aug!E11*8)+(Sep!E11*7)+(Oct!E11*6)+(Nov!E11*5)+(Dec!E11*4)+(Jan!E11*3)+(Feb!E11*2)+(Mar!E11*1)</f>
        <v>164850</v>
      </c>
      <c r="G11" s="8"/>
      <c r="H11" s="31">
        <f>Feb!H11+G11</f>
        <v>75856</v>
      </c>
      <c r="I11" s="31">
        <f t="shared" si="0"/>
        <v>651</v>
      </c>
      <c r="J11" s="31">
        <f t="shared" si="1"/>
        <v>356219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18234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3404</v>
      </c>
      <c r="I12" s="31">
        <f t="shared" si="0"/>
        <v>0</v>
      </c>
      <c r="J12" s="31">
        <f t="shared" si="1"/>
        <v>21638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(Jul!C13*9)+(Aug!C13*8)+(Sep!C13*7)+(Oct!C13*6)+(Nov!C13*5)+(Dec!C13*4)+(Jan!C13*3)+(Feb!C13*2)+(Mar!C13*1)</f>
        <v>109777</v>
      </c>
      <c r="E13" s="8"/>
      <c r="F13" s="31">
        <f>(Jul!E13*9)+(Aug!E13*8)+(Sep!E13*7)+(Oct!E13*6)+(Nov!E13*5)+(Dec!E13*4)+(Jan!E13*3)+(Feb!E13*2)+(Mar!E13*1)</f>
        <v>0</v>
      </c>
      <c r="G13" s="8"/>
      <c r="H13" s="31">
        <f>Feb!H13+G13</f>
        <v>16474</v>
      </c>
      <c r="I13" s="31">
        <f t="shared" si="0"/>
        <v>0</v>
      </c>
      <c r="J13" s="31">
        <f t="shared" si="1"/>
        <v>126251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56299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49219</v>
      </c>
      <c r="I14" s="31">
        <f t="shared" si="0"/>
        <v>0</v>
      </c>
      <c r="J14" s="31">
        <f t="shared" si="1"/>
        <v>105518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3531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0</v>
      </c>
      <c r="I15" s="31">
        <f t="shared" si="0"/>
        <v>0</v>
      </c>
      <c r="J15" s="31">
        <f t="shared" si="1"/>
        <v>3531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6202</v>
      </c>
      <c r="D16" s="31">
        <f>(Jul!C16*9)+(Aug!C16*8)+(Sep!C16*7)+(Oct!C16*6)+(Nov!C16*5)+(Dec!C16*4)+(Jan!C16*3)+(Feb!C16*2)+(Mar!C16*1)</f>
        <v>183193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44710</v>
      </c>
      <c r="I16" s="31">
        <f t="shared" si="0"/>
        <v>6202</v>
      </c>
      <c r="J16" s="31">
        <f t="shared" si="1"/>
        <v>227903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46685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27815</v>
      </c>
      <c r="I17" s="31">
        <f t="shared" si="0"/>
        <v>0</v>
      </c>
      <c r="J17" s="31">
        <f t="shared" si="1"/>
        <v>74500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10091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2139</v>
      </c>
      <c r="I18" s="31">
        <f t="shared" si="0"/>
        <v>0</v>
      </c>
      <c r="J18" s="31">
        <f t="shared" si="1"/>
        <v>12230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13194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4002</v>
      </c>
      <c r="I19" s="31">
        <f t="shared" si="0"/>
        <v>0</v>
      </c>
      <c r="J19" s="31">
        <f t="shared" si="1"/>
        <v>17196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4014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3556</v>
      </c>
      <c r="I20" s="31">
        <f t="shared" si="0"/>
        <v>0</v>
      </c>
      <c r="J20" s="31">
        <f t="shared" si="1"/>
        <v>7570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41063</v>
      </c>
      <c r="E21" s="8"/>
      <c r="F21" s="31">
        <f>(Jul!E21*9)+(Aug!E21*8)+(Sep!E21*7)+(Oct!E21*6)+(Nov!E21*5)+(Dec!E21*4)+(Jan!E21*3)+(Feb!E21*2)+(Mar!E21*1)</f>
        <v>0</v>
      </c>
      <c r="G21" s="8"/>
      <c r="H21" s="31">
        <f>Feb!H21+G21</f>
        <v>28043</v>
      </c>
      <c r="I21" s="31">
        <f t="shared" si="0"/>
        <v>0</v>
      </c>
      <c r="J21" s="31">
        <f t="shared" si="1"/>
        <v>69106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39926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21160</v>
      </c>
      <c r="I22" s="31">
        <f t="shared" si="0"/>
        <v>0</v>
      </c>
      <c r="J22" s="31">
        <f t="shared" si="1"/>
        <v>61086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796527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796527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50840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79346</v>
      </c>
      <c r="I24" s="31">
        <f t="shared" si="0"/>
        <v>0</v>
      </c>
      <c r="J24" s="31">
        <f t="shared" si="1"/>
        <v>130186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37448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14000</v>
      </c>
      <c r="I25" s="31">
        <f t="shared" si="0"/>
        <v>0</v>
      </c>
      <c r="J25" s="31">
        <f t="shared" si="1"/>
        <v>51448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21558</v>
      </c>
      <c r="D26" s="31">
        <f>(Jul!C26*9)+(Aug!C26*8)+(Sep!C26*7)+(Oct!C26*6)+(Nov!C26*5)+(Dec!C26*4)+(Jan!C26*3)+(Feb!C26*2)+(Mar!C26*1)</f>
        <v>74625</v>
      </c>
      <c r="E26" s="8"/>
      <c r="F26" s="31">
        <f>(Jul!E26*9)+(Aug!E26*8)+(Sep!E26*7)+(Oct!E26*6)+(Nov!E26*5)+(Dec!E26*4)+(Jan!E26*3)+(Feb!E26*2)+(Mar!E26*1)</f>
        <v>0</v>
      </c>
      <c r="G26" s="8">
        <v>64</v>
      </c>
      <c r="H26" s="31">
        <f>Feb!H26+G26</f>
        <v>30167</v>
      </c>
      <c r="I26" s="31">
        <f t="shared" si="0"/>
        <v>21622</v>
      </c>
      <c r="J26" s="31">
        <f t="shared" si="1"/>
        <v>104792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55168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43826</v>
      </c>
      <c r="I27" s="31">
        <f t="shared" si="0"/>
        <v>0</v>
      </c>
      <c r="J27" s="31">
        <f t="shared" si="1"/>
        <v>98994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1551</v>
      </c>
      <c r="D28" s="31">
        <f>(Jul!C28*9)+(Aug!C28*8)+(Sep!C28*7)+(Oct!C28*6)+(Nov!C28*5)+(Dec!C28*4)+(Jan!C28*3)+(Feb!C28*2)+(Mar!C28*1)</f>
        <v>13566</v>
      </c>
      <c r="E28" s="8"/>
      <c r="F28" s="31">
        <f>(Jul!E28*9)+(Aug!E28*8)+(Sep!E28*7)+(Oct!E28*6)+(Nov!E28*5)+(Dec!E28*4)+(Jan!E28*3)+(Feb!E28*2)+(Mar!E28*1)</f>
        <v>0</v>
      </c>
      <c r="G28" s="8">
        <v>434</v>
      </c>
      <c r="H28" s="31">
        <f>Feb!H28+G28</f>
        <v>19818</v>
      </c>
      <c r="I28" s="31">
        <f t="shared" si="0"/>
        <v>1985</v>
      </c>
      <c r="J28" s="31">
        <f t="shared" si="1"/>
        <v>33384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19999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14763</v>
      </c>
      <c r="I29" s="31">
        <f t="shared" si="0"/>
        <v>0</v>
      </c>
      <c r="J29" s="31">
        <f t="shared" si="1"/>
        <v>34762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34360</v>
      </c>
      <c r="E30" s="8"/>
      <c r="F30" s="31">
        <f>(Jul!E30*9)+(Aug!E30*8)+(Sep!E30*7)+(Oct!E30*6)+(Nov!E30*5)+(Dec!E30*4)+(Jan!E30*3)+(Feb!E30*2)+(Mar!E30*1)</f>
        <v>3088</v>
      </c>
      <c r="G30" s="8"/>
      <c r="H30" s="31">
        <f>Feb!H30+G30</f>
        <v>67905</v>
      </c>
      <c r="I30" s="31">
        <f t="shared" si="0"/>
        <v>0</v>
      </c>
      <c r="J30" s="31">
        <f t="shared" si="1"/>
        <v>105353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145190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155825</v>
      </c>
      <c r="I31" s="31">
        <f t="shared" si="0"/>
        <v>0</v>
      </c>
      <c r="J31" s="31">
        <f t="shared" si="1"/>
        <v>301015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2135</v>
      </c>
      <c r="D32" s="31">
        <f>(Jul!C32*9)+(Aug!C32*8)+(Sep!C32*7)+(Oct!C32*6)+(Nov!C32*5)+(Dec!C32*4)+(Jan!C32*3)+(Feb!C32*2)+(Mar!C32*1)</f>
        <v>70425</v>
      </c>
      <c r="E32" s="8"/>
      <c r="F32" s="31">
        <f>(Jul!E32*9)+(Aug!E32*8)+(Sep!E32*7)+(Oct!E32*6)+(Nov!E32*5)+(Dec!E32*4)+(Jan!E32*3)+(Feb!E32*2)+(Mar!E32*1)</f>
        <v>11286</v>
      </c>
      <c r="G32" s="8">
        <v>8576</v>
      </c>
      <c r="H32" s="31">
        <f>Feb!H32+G32</f>
        <v>63012</v>
      </c>
      <c r="I32" s="31">
        <f t="shared" si="0"/>
        <v>10711</v>
      </c>
      <c r="J32" s="31">
        <f t="shared" si="1"/>
        <v>144723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11337</v>
      </c>
      <c r="D33" s="31">
        <f>(Jul!C33*9)+(Aug!C33*8)+(Sep!C33*7)+(Oct!C33*6)+(Nov!C33*5)+(Dec!C33*4)+(Jan!C33*3)+(Feb!C33*2)+(Mar!C33*1)</f>
        <v>786460</v>
      </c>
      <c r="E33" s="8"/>
      <c r="F33" s="31">
        <f>(Jul!E33*9)+(Aug!E33*8)+(Sep!E33*7)+(Oct!E33*6)+(Nov!E33*5)+(Dec!E33*4)+(Jan!E33*3)+(Feb!E33*2)+(Mar!E33*1)</f>
        <v>0</v>
      </c>
      <c r="G33" s="8">
        <v>4002</v>
      </c>
      <c r="H33" s="31">
        <f>Feb!H33+G33</f>
        <v>261290</v>
      </c>
      <c r="I33" s="31">
        <f t="shared" si="0"/>
        <v>15339</v>
      </c>
      <c r="J33" s="31">
        <f t="shared" si="1"/>
        <v>1047750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7322</v>
      </c>
      <c r="D34" s="31">
        <f>(Jul!C34*9)+(Aug!C34*8)+(Sep!C34*7)+(Oct!C34*6)+(Nov!C34*5)+(Dec!C34*4)+(Jan!C34*3)+(Feb!C34*2)+(Mar!C34*1)</f>
        <v>103817</v>
      </c>
      <c r="E34" s="8"/>
      <c r="F34" s="31">
        <f>(Jul!E34*9)+(Aug!E34*8)+(Sep!E34*7)+(Oct!E34*6)+(Nov!E34*5)+(Dec!E34*4)+(Jan!E34*3)+(Feb!E34*2)+(Mar!E34*1)</f>
        <v>0</v>
      </c>
      <c r="G34" s="8">
        <v>15796</v>
      </c>
      <c r="H34" s="31">
        <f>Feb!H34+G34</f>
        <v>65837</v>
      </c>
      <c r="I34" s="31">
        <f t="shared" si="0"/>
        <v>23118</v>
      </c>
      <c r="J34" s="31">
        <f t="shared" si="1"/>
        <v>169654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16646</v>
      </c>
      <c r="D35" s="31">
        <f>(Jul!C35*9)+(Aug!C35*8)+(Sep!C35*7)+(Oct!C35*6)+(Nov!C35*5)+(Dec!C35*4)+(Jan!C35*3)+(Feb!C35*2)+(Mar!C35*1)</f>
        <v>799814</v>
      </c>
      <c r="E35" s="8"/>
      <c r="F35" s="31">
        <f>(Jul!E35*9)+(Aug!E35*8)+(Sep!E35*7)+(Oct!E35*6)+(Nov!E35*5)+(Dec!E35*4)+(Jan!E35*3)+(Feb!E35*2)+(Mar!E35*1)</f>
        <v>0</v>
      </c>
      <c r="G35" s="8">
        <v>1040</v>
      </c>
      <c r="H35" s="31">
        <f>Feb!H35+G35</f>
        <v>364158</v>
      </c>
      <c r="I35" s="31">
        <f t="shared" si="0"/>
        <v>17686</v>
      </c>
      <c r="J35" s="31">
        <f t="shared" si="1"/>
        <v>1163972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14886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1654</v>
      </c>
      <c r="I36" s="31">
        <f t="shared" si="0"/>
        <v>0</v>
      </c>
      <c r="J36" s="31">
        <f t="shared" si="1"/>
        <v>16540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82293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62401</v>
      </c>
      <c r="I37" s="31">
        <f t="shared" si="0"/>
        <v>0</v>
      </c>
      <c r="J37" s="31">
        <f t="shared" si="1"/>
        <v>144694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11155</v>
      </c>
      <c r="D38" s="31">
        <f>(Jul!C38*9)+(Aug!C38*8)+(Sep!C38*7)+(Oct!C38*6)+(Nov!C38*5)+(Dec!C38*4)+(Jan!C38*3)+(Feb!C38*2)+(Mar!C38*1)</f>
        <v>143212</v>
      </c>
      <c r="E38" s="8"/>
      <c r="F38" s="31">
        <f>(Jul!E38*9)+(Aug!E38*8)+(Sep!E38*7)+(Oct!E38*6)+(Nov!E38*5)+(Dec!E38*4)+(Jan!E38*3)+(Feb!E38*2)+(Mar!E38*1)</f>
        <v>0</v>
      </c>
      <c r="G38" s="8">
        <v>9842</v>
      </c>
      <c r="H38" s="31">
        <f>Feb!H38+G38</f>
        <v>54292</v>
      </c>
      <c r="I38" s="31">
        <f t="shared" si="0"/>
        <v>20997</v>
      </c>
      <c r="J38" s="31">
        <f t="shared" si="1"/>
        <v>197504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30624</v>
      </c>
      <c r="D39" s="31">
        <f>(Jul!C39*9)+(Aug!C39*8)+(Sep!C39*7)+(Oct!C39*6)+(Nov!C39*5)+(Dec!C39*4)+(Jan!C39*3)+(Feb!C39*2)+(Mar!C39*1)</f>
        <v>1027152</v>
      </c>
      <c r="E39" s="8"/>
      <c r="F39" s="31">
        <f>(Jul!E39*9)+(Aug!E39*8)+(Sep!E39*7)+(Oct!E39*6)+(Nov!E39*5)+(Dec!E39*4)+(Jan!E39*3)+(Feb!E39*2)+(Mar!E39*1)</f>
        <v>6822</v>
      </c>
      <c r="G39" s="8">
        <v>161506</v>
      </c>
      <c r="H39" s="31">
        <f>Feb!H39+G39</f>
        <v>748417</v>
      </c>
      <c r="I39" s="31">
        <f t="shared" si="0"/>
        <v>192130</v>
      </c>
      <c r="J39" s="31">
        <f t="shared" si="1"/>
        <v>1782391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12513</v>
      </c>
      <c r="D40" s="31">
        <f>(Jul!C40*9)+(Aug!C40*8)+(Sep!C40*7)+(Oct!C40*6)+(Nov!C40*5)+(Dec!C40*4)+(Jan!C40*3)+(Feb!C40*2)+(Mar!C40*1)</f>
        <v>633337</v>
      </c>
      <c r="E40" s="8">
        <v>1149</v>
      </c>
      <c r="F40" s="31">
        <f>(Jul!E40*9)+(Aug!E40*8)+(Sep!E40*7)+(Oct!E40*6)+(Nov!E40*5)+(Dec!E40*4)+(Jan!E40*3)+(Feb!E40*2)+(Mar!E40*1)</f>
        <v>2213</v>
      </c>
      <c r="G40" s="8">
        <v>24981</v>
      </c>
      <c r="H40" s="31">
        <f>Feb!H40+G40</f>
        <v>494540</v>
      </c>
      <c r="I40" s="31">
        <f t="shared" si="0"/>
        <v>38643</v>
      </c>
      <c r="J40" s="31">
        <f t="shared" si="1"/>
        <v>1130090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2769</v>
      </c>
      <c r="D41" s="31">
        <f>(Jul!C41*9)+(Aug!C41*8)+(Sep!C41*7)+(Oct!C41*6)+(Nov!C41*5)+(Dec!C41*4)+(Jan!C41*3)+(Feb!C41*2)+(Mar!C41*1)</f>
        <v>310917</v>
      </c>
      <c r="E41" s="8"/>
      <c r="F41" s="31">
        <f>(Jul!E41*9)+(Aug!E41*8)+(Sep!E41*7)+(Oct!E41*6)+(Nov!E41*5)+(Dec!E41*4)+(Jan!E41*3)+(Feb!E41*2)+(Mar!E41*1)</f>
        <v>44</v>
      </c>
      <c r="G41" s="8">
        <v>10633</v>
      </c>
      <c r="H41" s="31">
        <f>Feb!H41+G41</f>
        <v>197763</v>
      </c>
      <c r="I41" s="31">
        <f t="shared" si="0"/>
        <v>13402</v>
      </c>
      <c r="J41" s="31">
        <f t="shared" si="1"/>
        <v>508724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5798</v>
      </c>
      <c r="D42" s="31">
        <f>(Jul!C42*9)+(Aug!C42*8)+(Sep!C42*7)+(Oct!C42*6)+(Nov!C42*5)+(Dec!C42*4)+(Jan!C42*3)+(Feb!C42*2)+(Mar!C42*1)</f>
        <v>453504</v>
      </c>
      <c r="E42" s="8"/>
      <c r="F42" s="31">
        <f>(Jul!E42*9)+(Aug!E42*8)+(Sep!E42*7)+(Oct!E42*6)+(Nov!E42*5)+(Dec!E42*4)+(Jan!E42*3)+(Feb!E42*2)+(Mar!E42*1)</f>
        <v>0</v>
      </c>
      <c r="G42" s="8">
        <v>2182</v>
      </c>
      <c r="H42" s="31">
        <f>Feb!H42+G42</f>
        <v>239287</v>
      </c>
      <c r="I42" s="31">
        <f t="shared" si="0"/>
        <v>7980</v>
      </c>
      <c r="J42" s="31">
        <f t="shared" si="1"/>
        <v>692791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15258</v>
      </c>
      <c r="D43" s="31">
        <f>(Jul!C43*9)+(Aug!C43*8)+(Sep!C43*7)+(Oct!C43*6)+(Nov!C43*5)+(Dec!C43*4)+(Jan!C43*3)+(Feb!C43*2)+(Mar!C43*1)</f>
        <v>408738</v>
      </c>
      <c r="E43" s="8"/>
      <c r="F43" s="31">
        <f>(Jul!E43*9)+(Aug!E43*8)+(Sep!E43*7)+(Oct!E43*6)+(Nov!E43*5)+(Dec!E43*4)+(Jan!E43*3)+(Feb!E43*2)+(Mar!E43*1)</f>
        <v>966</v>
      </c>
      <c r="G43" s="8">
        <v>42208</v>
      </c>
      <c r="H43" s="31">
        <f>Feb!H43+G43</f>
        <v>277001</v>
      </c>
      <c r="I43" s="31">
        <f t="shared" si="0"/>
        <v>57466</v>
      </c>
      <c r="J43" s="31">
        <f t="shared" si="1"/>
        <v>686705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12286</v>
      </c>
      <c r="D44" s="31">
        <f>(Jul!C44*9)+(Aug!C44*8)+(Sep!C44*7)+(Oct!C44*6)+(Nov!C44*5)+(Dec!C44*4)+(Jan!C44*3)+(Feb!C44*2)+(Mar!C44*1)</f>
        <v>542640</v>
      </c>
      <c r="E44" s="8"/>
      <c r="F44" s="31">
        <f>(Jul!E44*9)+(Aug!E44*8)+(Sep!E44*7)+(Oct!E44*6)+(Nov!E44*5)+(Dec!E44*4)+(Jan!E44*3)+(Feb!E44*2)+(Mar!E44*1)</f>
        <v>7611</v>
      </c>
      <c r="G44" s="8">
        <v>31593</v>
      </c>
      <c r="H44" s="31">
        <f>Feb!H44+G44</f>
        <v>356306</v>
      </c>
      <c r="I44" s="31">
        <f t="shared" si="0"/>
        <v>43879</v>
      </c>
      <c r="J44" s="31">
        <f t="shared" si="1"/>
        <v>906557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7357</v>
      </c>
      <c r="D45" s="31">
        <f>(Jul!C45*9)+(Aug!C45*8)+(Sep!C45*7)+(Oct!C45*6)+(Nov!C45*5)+(Dec!C45*4)+(Jan!C45*3)+(Feb!C45*2)+(Mar!C45*1)</f>
        <v>87428</v>
      </c>
      <c r="E45" s="8"/>
      <c r="F45" s="31">
        <f>(Jul!E45*9)+(Aug!E45*8)+(Sep!E45*7)+(Oct!E45*6)+(Nov!E45*5)+(Dec!E45*4)+(Jan!E45*3)+(Feb!E45*2)+(Mar!E45*1)</f>
        <v>0</v>
      </c>
      <c r="G45" s="8">
        <v>5808</v>
      </c>
      <c r="H45" s="31">
        <f>Feb!H45+G45</f>
        <v>20957</v>
      </c>
      <c r="I45" s="31">
        <f t="shared" si="0"/>
        <v>13165</v>
      </c>
      <c r="J45" s="31">
        <f t="shared" si="1"/>
        <v>108385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30151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1823</v>
      </c>
      <c r="I46" s="31">
        <f t="shared" si="0"/>
        <v>0</v>
      </c>
      <c r="J46" s="31">
        <f t="shared" si="1"/>
        <v>31974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15884</v>
      </c>
      <c r="D47" s="31">
        <f>(Jul!C47*9)+(Aug!C47*8)+(Sep!C47*7)+(Oct!C47*6)+(Nov!C47*5)+(Dec!C47*4)+(Jan!C47*3)+(Feb!C47*2)+(Mar!C47*1)</f>
        <v>954151</v>
      </c>
      <c r="E47" s="8"/>
      <c r="F47" s="31">
        <f>(Jul!E47*9)+(Aug!E47*8)+(Sep!E47*7)+(Oct!E47*6)+(Nov!E47*5)+(Dec!E47*4)+(Jan!E47*3)+(Feb!E47*2)+(Mar!E47*1)</f>
        <v>12896</v>
      </c>
      <c r="G47" s="8">
        <v>79541</v>
      </c>
      <c r="H47" s="31">
        <f>Feb!H47+G47</f>
        <v>704348</v>
      </c>
      <c r="I47" s="31">
        <f t="shared" si="0"/>
        <v>95425</v>
      </c>
      <c r="J47" s="31">
        <f t="shared" si="1"/>
        <v>1671395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5869</v>
      </c>
      <c r="D48" s="31">
        <f>(Jul!C48*9)+(Aug!C48*8)+(Sep!C48*7)+(Oct!C48*6)+(Nov!C48*5)+(Dec!C48*4)+(Jan!C48*3)+(Feb!C48*2)+(Mar!C48*1)</f>
        <v>737723</v>
      </c>
      <c r="E48" s="8"/>
      <c r="F48" s="31">
        <f>(Jul!E48*9)+(Aug!E48*8)+(Sep!E48*7)+(Oct!E48*6)+(Nov!E48*5)+(Dec!E48*4)+(Jan!E48*3)+(Feb!E48*2)+(Mar!E48*1)</f>
        <v>12390</v>
      </c>
      <c r="G48" s="8">
        <v>17335</v>
      </c>
      <c r="H48" s="31">
        <f>Feb!H48+G48</f>
        <v>347088</v>
      </c>
      <c r="I48" s="31">
        <f t="shared" si="0"/>
        <v>23204</v>
      </c>
      <c r="J48" s="31">
        <f t="shared" si="1"/>
        <v>1097201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13113</v>
      </c>
      <c r="D49" s="31">
        <f>(Jul!C49*9)+(Aug!C49*8)+(Sep!C49*7)+(Oct!C49*6)+(Nov!C49*5)+(Dec!C49*4)+(Jan!C49*3)+(Feb!C49*2)+(Mar!C49*1)</f>
        <v>620057</v>
      </c>
      <c r="E49" s="8"/>
      <c r="F49" s="31">
        <f>(Jul!E49*9)+(Aug!E49*8)+(Sep!E49*7)+(Oct!E49*6)+(Nov!E49*5)+(Dec!E49*4)+(Jan!E49*3)+(Feb!E49*2)+(Mar!E49*1)</f>
        <v>0</v>
      </c>
      <c r="G49" s="8">
        <v>82725</v>
      </c>
      <c r="H49" s="31">
        <f>Feb!H49+G49</f>
        <v>237338</v>
      </c>
      <c r="I49" s="31">
        <f t="shared" si="0"/>
        <v>95838</v>
      </c>
      <c r="J49" s="31">
        <f t="shared" si="1"/>
        <v>857395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307721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51146</v>
      </c>
      <c r="I50" s="31">
        <f t="shared" si="0"/>
        <v>0</v>
      </c>
      <c r="J50" s="31">
        <f t="shared" si="1"/>
        <v>358867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26021</v>
      </c>
      <c r="D51" s="31">
        <f>(Jul!C51*9)+(Aug!C51*8)+(Sep!C51*7)+(Oct!C51*6)+(Nov!C51*5)+(Dec!C51*4)+(Jan!C51*3)+(Feb!C51*2)+(Mar!C51*1)</f>
        <v>1172636</v>
      </c>
      <c r="E51" s="8"/>
      <c r="F51" s="31">
        <f>(Jul!E51*9)+(Aug!E51*8)+(Sep!E51*7)+(Oct!E51*6)+(Nov!E51*5)+(Dec!E51*4)+(Jan!E51*3)+(Feb!E51*2)+(Mar!E51*1)</f>
        <v>3332</v>
      </c>
      <c r="G51" s="8">
        <v>59066</v>
      </c>
      <c r="H51" s="31">
        <f>Feb!H51+G51</f>
        <v>764260</v>
      </c>
      <c r="I51" s="31">
        <f t="shared" si="0"/>
        <v>85087</v>
      </c>
      <c r="J51" s="31">
        <f t="shared" si="1"/>
        <v>1940228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7382</v>
      </c>
      <c r="D52" s="31">
        <f>(Jul!C52*9)+(Aug!C52*8)+(Sep!C52*7)+(Oct!C52*6)+(Nov!C52*5)+(Dec!C52*4)+(Jan!C52*3)+(Feb!C52*2)+(Mar!C52*1)</f>
        <v>210321</v>
      </c>
      <c r="E52" s="8"/>
      <c r="F52" s="31">
        <f>(Jul!E52*9)+(Aug!E52*8)+(Sep!E52*7)+(Oct!E52*6)+(Nov!E52*5)+(Dec!E52*4)+(Jan!E52*3)+(Feb!E52*2)+(Mar!E52*1)</f>
        <v>6080</v>
      </c>
      <c r="G52" s="8">
        <v>44672</v>
      </c>
      <c r="H52" s="31">
        <f>Feb!H52+G52</f>
        <v>91107</v>
      </c>
      <c r="I52" s="31">
        <f t="shared" si="0"/>
        <v>52054</v>
      </c>
      <c r="J52" s="31">
        <f t="shared" si="1"/>
        <v>307508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1468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2384</v>
      </c>
      <c r="I53" s="31">
        <f t="shared" si="0"/>
        <v>0</v>
      </c>
      <c r="J53" s="31">
        <f t="shared" si="1"/>
        <v>3852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12237</v>
      </c>
      <c r="D54" s="31">
        <f>(Jul!C54*9)+(Aug!C54*8)+(Sep!C54*7)+(Oct!C54*6)+(Nov!C54*5)+(Dec!C54*4)+(Jan!C54*3)+(Feb!C54*2)+(Mar!C54*1)</f>
        <v>453608</v>
      </c>
      <c r="E54" s="8"/>
      <c r="F54" s="31">
        <f>(Jul!E54*9)+(Aug!E54*8)+(Sep!E54*7)+(Oct!E54*6)+(Nov!E54*5)+(Dec!E54*4)+(Jan!E54*3)+(Feb!E54*2)+(Mar!E54*1)</f>
        <v>0</v>
      </c>
      <c r="G54" s="8">
        <v>41720</v>
      </c>
      <c r="H54" s="31">
        <f>Feb!H54+G54</f>
        <v>160791</v>
      </c>
      <c r="I54" s="31">
        <f t="shared" si="0"/>
        <v>53957</v>
      </c>
      <c r="J54" s="31">
        <f t="shared" si="1"/>
        <v>614399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18616</v>
      </c>
      <c r="D55" s="31">
        <f>(Jul!C55*9)+(Aug!C55*8)+(Sep!C55*7)+(Oct!C55*6)+(Nov!C55*5)+(Dec!C55*4)+(Jan!C55*3)+(Feb!C55*2)+(Mar!C55*1)</f>
        <v>756159</v>
      </c>
      <c r="E55" s="8"/>
      <c r="F55" s="31">
        <f>(Jul!E55*9)+(Aug!E55*8)+(Sep!E55*7)+(Oct!E55*6)+(Nov!E55*5)+(Dec!E55*4)+(Jan!E55*3)+(Feb!E55*2)+(Mar!E55*1)</f>
        <v>14479</v>
      </c>
      <c r="G55" s="8">
        <v>59022</v>
      </c>
      <c r="H55" s="31">
        <f>Feb!H55+G55</f>
        <v>357430</v>
      </c>
      <c r="I55" s="31">
        <f t="shared" si="0"/>
        <v>77638</v>
      </c>
      <c r="J55" s="31">
        <f t="shared" si="1"/>
        <v>1128068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63906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95816</v>
      </c>
      <c r="I56" s="31">
        <f t="shared" si="0"/>
        <v>0</v>
      </c>
      <c r="J56" s="31">
        <f t="shared" si="1"/>
        <v>159722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1586</v>
      </c>
      <c r="D57" s="31">
        <f>(Jul!C57*9)+(Aug!C57*8)+(Sep!C57*7)+(Oct!C57*6)+(Nov!C57*5)+(Dec!C57*4)+(Jan!C57*3)+(Feb!C57*2)+(Mar!C57*1)</f>
        <v>225203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132455</v>
      </c>
      <c r="I57" s="31">
        <f t="shared" si="0"/>
        <v>1586</v>
      </c>
      <c r="J57" s="31">
        <f t="shared" si="1"/>
        <v>357658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994</v>
      </c>
      <c r="D58" s="31">
        <f>(Jul!C58*9)+(Aug!C58*8)+(Sep!C58*7)+(Oct!C58*6)+(Nov!C58*5)+(Dec!C58*4)+(Jan!C58*3)+(Feb!C58*2)+(Mar!C58*1)</f>
        <v>31163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23014</v>
      </c>
      <c r="I58" s="31">
        <f t="shared" si="0"/>
        <v>994</v>
      </c>
      <c r="J58" s="31">
        <f t="shared" si="1"/>
        <v>54177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78227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46836</v>
      </c>
      <c r="I59" s="31">
        <f t="shared" si="0"/>
        <v>0</v>
      </c>
      <c r="J59" s="31">
        <f t="shared" si="1"/>
        <v>125063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30653</v>
      </c>
      <c r="D60" s="31">
        <f>(Jul!C60*9)+(Aug!C60*8)+(Sep!C60*7)+(Oct!C60*6)+(Nov!C60*5)+(Dec!C60*4)+(Jan!C60*3)+(Feb!C60*2)+(Mar!C60*1)</f>
        <v>1920630</v>
      </c>
      <c r="E60" s="8">
        <v>3935</v>
      </c>
      <c r="F60" s="31">
        <f>(Jul!E60*9)+(Aug!E60*8)+(Sep!E60*7)+(Oct!E60*6)+(Nov!E60*5)+(Dec!E60*4)+(Jan!E60*3)+(Feb!E60*2)+(Mar!E60*1)</f>
        <v>50673</v>
      </c>
      <c r="G60" s="8">
        <v>48867</v>
      </c>
      <c r="H60" s="31">
        <f>Feb!H60+G60</f>
        <v>1217171</v>
      </c>
      <c r="I60" s="31">
        <f t="shared" si="0"/>
        <v>83455</v>
      </c>
      <c r="J60" s="31">
        <f t="shared" si="1"/>
        <v>3188474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152421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75694</v>
      </c>
      <c r="I61" s="31">
        <f t="shared" si="0"/>
        <v>0</v>
      </c>
      <c r="J61" s="31">
        <f t="shared" si="1"/>
        <v>228115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31720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10793</v>
      </c>
      <c r="I62" s="31">
        <f t="shared" si="0"/>
        <v>0</v>
      </c>
      <c r="J62" s="31">
        <f t="shared" si="1"/>
        <v>42513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4457</v>
      </c>
      <c r="D63" s="31">
        <f>(Jul!C63*9)+(Aug!C63*8)+(Sep!C63*7)+(Oct!C63*6)+(Nov!C63*5)+(Dec!C63*4)+(Jan!C63*3)+(Feb!C63*2)+(Mar!C63*1)</f>
        <v>411548</v>
      </c>
      <c r="E63" s="8"/>
      <c r="F63" s="31">
        <f>(Jul!E63*9)+(Aug!E63*8)+(Sep!E63*7)+(Oct!E63*6)+(Nov!E63*5)+(Dec!E63*4)+(Jan!E63*3)+(Feb!E63*2)+(Mar!E63*1)</f>
        <v>0</v>
      </c>
      <c r="G63" s="8">
        <v>2836</v>
      </c>
      <c r="H63" s="31">
        <f>Feb!H63+G63</f>
        <v>243774</v>
      </c>
      <c r="I63" s="31">
        <f t="shared" si="0"/>
        <v>7293</v>
      </c>
      <c r="J63" s="31">
        <f t="shared" si="1"/>
        <v>655322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3415</v>
      </c>
      <c r="D64" s="31">
        <f>(Jul!C64*9)+(Aug!C64*8)+(Sep!C64*7)+(Oct!C64*6)+(Nov!C64*5)+(Dec!C64*4)+(Jan!C64*3)+(Feb!C64*2)+(Mar!C64*1)</f>
        <v>4879</v>
      </c>
      <c r="E64" s="8"/>
      <c r="F64" s="31">
        <f>(Jul!E64*9)+(Aug!E64*8)+(Sep!E64*7)+(Oct!E64*6)+(Nov!E64*5)+(Dec!E64*4)+(Jan!E64*3)+(Feb!E64*2)+(Mar!E64*1)</f>
        <v>0</v>
      </c>
      <c r="G64" s="8">
        <v>4519</v>
      </c>
      <c r="H64" s="31">
        <f>Feb!H64+G64</f>
        <v>5169</v>
      </c>
      <c r="I64" s="31">
        <f t="shared" ref="I64:I71" si="2">C64+E64+G64</f>
        <v>7934</v>
      </c>
      <c r="J64" s="31">
        <f t="shared" ref="J64:J71" si="3">D64+F64+H64</f>
        <v>10048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48032</v>
      </c>
      <c r="E65" s="8"/>
      <c r="F65" s="31">
        <f>(Jul!E65*9)+(Aug!E65*8)+(Sep!E65*7)+(Oct!E65*6)+(Nov!E65*5)+(Dec!E65*4)+(Jan!E65*3)+(Feb!E65*2)+(Mar!E65*1)</f>
        <v>2424</v>
      </c>
      <c r="G65" s="8"/>
      <c r="H65" s="31">
        <f>Feb!H65+G65</f>
        <v>3939</v>
      </c>
      <c r="I65" s="31">
        <f t="shared" si="2"/>
        <v>0</v>
      </c>
      <c r="J65" s="31">
        <f t="shared" si="3"/>
        <v>54395</v>
      </c>
    </row>
    <row r="66" spans="1:13" s="11" customFormat="1" ht="15.75" customHeight="1" x14ac:dyDescent="0.2">
      <c r="A66" s="9" t="s">
        <v>77</v>
      </c>
      <c r="B66" s="10" t="s">
        <v>20</v>
      </c>
      <c r="C66" s="7">
        <v>1530</v>
      </c>
      <c r="D66" s="31">
        <f>(Jul!C66*9)+(Aug!C66*8)+(Sep!C66*7)+(Oct!C66*6)+(Nov!C66*5)+(Dec!C66*4)+(Jan!C66*3)+(Feb!C66*2)+(Mar!C66*1)</f>
        <v>61150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21320</v>
      </c>
      <c r="I66" s="31">
        <f t="shared" si="2"/>
        <v>1530</v>
      </c>
      <c r="J66" s="31">
        <f t="shared" si="3"/>
        <v>82470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17085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35171</v>
      </c>
      <c r="I68" s="31">
        <f t="shared" si="2"/>
        <v>0</v>
      </c>
      <c r="J68" s="31">
        <f t="shared" si="3"/>
        <v>52256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3518</v>
      </c>
      <c r="D69" s="31">
        <f>(Jul!C69*9)+(Aug!C69*8)+(Sep!C69*7)+(Oct!C69*6)+(Nov!C69*5)+(Dec!C69*4)+(Jan!C69*3)+(Feb!C69*2)+(Mar!C69*1)</f>
        <v>98625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121392</v>
      </c>
      <c r="I69" s="31">
        <f t="shared" si="2"/>
        <v>3518</v>
      </c>
      <c r="J69" s="31">
        <f t="shared" si="3"/>
        <v>220017</v>
      </c>
    </row>
    <row r="70" spans="1:13" s="11" customFormat="1" ht="15.75" customHeight="1" x14ac:dyDescent="0.2">
      <c r="A70" s="9" t="s">
        <v>85</v>
      </c>
      <c r="B70" s="10" t="s">
        <v>20</v>
      </c>
      <c r="C70" s="7">
        <v>1059</v>
      </c>
      <c r="D70" s="31">
        <f>(Jul!C70*9)+(Aug!C70*8)+(Sep!C70*7)+(Oct!C70*6)+(Nov!C70*5)+(Dec!C70*4)+(Jan!C70*3)+(Feb!C70*2)+(Mar!C70*1)</f>
        <v>119521</v>
      </c>
      <c r="E70" s="8"/>
      <c r="F70" s="31">
        <f>(Jul!E70*9)+(Aug!E70*8)+(Sep!E70*7)+(Oct!E70*6)+(Nov!E70*5)+(Dec!E70*4)+(Jan!E70*3)+(Feb!E70*2)+(Mar!E70*1)</f>
        <v>0</v>
      </c>
      <c r="G70" s="8">
        <v>6744</v>
      </c>
      <c r="H70" s="31">
        <f>Feb!H70+G70</f>
        <v>60854</v>
      </c>
      <c r="I70" s="31">
        <f t="shared" si="2"/>
        <v>7803</v>
      </c>
      <c r="J70" s="31">
        <f t="shared" si="3"/>
        <v>180375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21438</v>
      </c>
      <c r="D71" s="31">
        <f>(Jul!C71*9)+(Aug!C71*8)+(Sep!C71*7)+(Oct!C71*6)+(Nov!C71*5)+(Dec!C71*4)+(Jan!C71*3)+(Feb!C71*2)+(Mar!C71*1)</f>
        <v>648236</v>
      </c>
      <c r="E71" s="8"/>
      <c r="F71" s="31">
        <f>(Jul!E71*9)+(Aug!E71*8)+(Sep!E71*7)+(Oct!E71*6)+(Nov!E71*5)+(Dec!E71*4)+(Jan!E71*3)+(Feb!E71*2)+(Mar!E71*1)</f>
        <v>0</v>
      </c>
      <c r="G71" s="8">
        <v>29335</v>
      </c>
      <c r="H71" s="31">
        <f>Feb!H71+G71</f>
        <v>435370</v>
      </c>
      <c r="I71" s="31">
        <f t="shared" si="2"/>
        <v>50773</v>
      </c>
      <c r="J71" s="31">
        <f t="shared" si="3"/>
        <v>1083606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47726</v>
      </c>
      <c r="D72" s="32">
        <f t="shared" si="4"/>
        <v>3915163</v>
      </c>
      <c r="E72" s="32">
        <f t="shared" si="4"/>
        <v>0</v>
      </c>
      <c r="F72" s="32">
        <f t="shared" si="4"/>
        <v>197454</v>
      </c>
      <c r="G72" s="32">
        <f t="shared" si="4"/>
        <v>95364</v>
      </c>
      <c r="H72" s="32">
        <f t="shared" si="4"/>
        <v>1877871</v>
      </c>
      <c r="I72" s="32">
        <f t="shared" si="4"/>
        <v>143090</v>
      </c>
      <c r="J72" s="32">
        <f t="shared" si="4"/>
        <v>5990488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302972</v>
      </c>
      <c r="D73" s="32">
        <f t="shared" si="5"/>
        <v>14620964</v>
      </c>
      <c r="E73" s="32">
        <f t="shared" si="5"/>
        <v>5084</v>
      </c>
      <c r="F73" s="32">
        <f t="shared" si="5"/>
        <v>131216</v>
      </c>
      <c r="G73" s="32">
        <f t="shared" si="5"/>
        <v>794549</v>
      </c>
      <c r="H73" s="32">
        <f t="shared" si="5"/>
        <v>8453398</v>
      </c>
      <c r="I73" s="32">
        <f t="shared" si="5"/>
        <v>1102605</v>
      </c>
      <c r="J73" s="32">
        <f t="shared" si="5"/>
        <v>23205578</v>
      </c>
    </row>
    <row r="74" spans="1:13" s="3" customFormat="1" ht="15.75" customHeight="1" x14ac:dyDescent="0.2">
      <c r="A74" s="17" t="s">
        <v>87</v>
      </c>
      <c r="B74" s="2"/>
      <c r="C74" s="32">
        <f>SUM(C72:C73)</f>
        <v>350698</v>
      </c>
      <c r="D74" s="32">
        <f t="shared" ref="D74:J74" si="6">SUM(D72:D73)</f>
        <v>18536127</v>
      </c>
      <c r="E74" s="32">
        <f t="shared" si="6"/>
        <v>5084</v>
      </c>
      <c r="F74" s="32">
        <f t="shared" si="6"/>
        <v>328670</v>
      </c>
      <c r="G74" s="32">
        <f t="shared" si="6"/>
        <v>889913</v>
      </c>
      <c r="H74" s="32">
        <f t="shared" si="6"/>
        <v>10331269</v>
      </c>
      <c r="I74" s="32">
        <f t="shared" si="6"/>
        <v>1245695</v>
      </c>
      <c r="J74" s="32">
        <f t="shared" si="6"/>
        <v>29196066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D93CCE-652C-4D6B-A1F6-6DA5E75385A2}"/>
</file>

<file path=customXml/itemProps2.xml><?xml version="1.0" encoding="utf-8"?>
<ds:datastoreItem xmlns:ds="http://schemas.openxmlformats.org/officeDocument/2006/customXml" ds:itemID="{ED558ED8-1374-4616-BDD1-EE1B7830BC2E}"/>
</file>

<file path=customXml/itemProps3.xml><?xml version="1.0" encoding="utf-8"?>
<ds:datastoreItem xmlns:ds="http://schemas.openxmlformats.org/officeDocument/2006/customXml" ds:itemID="{0B91F80F-FE6C-4F20-9079-1D1EEE5A9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Foster, John VSOPHIL</cp:lastModifiedBy>
  <cp:lastPrinted>2016-07-14T17:28:39Z</cp:lastPrinted>
  <dcterms:created xsi:type="dcterms:W3CDTF">2005-09-22T19:10:16Z</dcterms:created>
  <dcterms:modified xsi:type="dcterms:W3CDTF">2016-07-14T17:30:18Z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