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 - 2019-2020 Reports\B - ACT66 CLAIM &amp; RECAP REPORTS 2019-2020\"/>
    </mc:Choice>
  </mc:AlternateContent>
  <workbookProtection lockStructure="1"/>
  <bookViews>
    <workbookView xWindow="0" yWindow="0" windowWidth="20490" windowHeight="7620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definedNames>
    <definedName name="_xlnm.Print_Area" localSheetId="8">Mar!$A$1:$J$78</definedName>
  </definedNames>
  <calcPr calcId="162913"/>
</workbook>
</file>

<file path=xl/calcChain.xml><?xml version="1.0" encoding="utf-8"?>
<calcChain xmlns="http://schemas.openxmlformats.org/spreadsheetml/2006/main">
  <c r="C72" i="2" l="1"/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C74" i="2" s="1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<sst xmlns="http://schemas.openxmlformats.org/spreadsheetml/2006/main" count="1788" uniqueCount="142">
  <si>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</si>
  <si>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</si>
  <si>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</si>
  <si>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</si>
  <si>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</si>
  <si>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</si>
  <si>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</si>
  <si>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</si>
  <si>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</si>
  <si>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</si>
  <si>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</si>
  <si>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</si>
  <si>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</si>
  <si>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</si>
  <si>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</si>
  <si>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</si>
  <si>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</si>
  <si>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</si>
  <si>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</si>
  <si>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</si>
  <si>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</si>
  <si>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</si>
  <si>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</si>
  <si>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</si>
  <si>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</si>
  <si>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</si>
  <si>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</si>
  <si>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</si>
  <si>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</si>
  <si>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</si>
  <si>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</si>
  <si>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</si>
  <si>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</si>
  <si>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</si>
  <si>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</si>
  <si>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</si>
  <si>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</si>
  <si>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</si>
  <si>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</si>
  <si>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</si>
  <si>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</si>
  <si>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</si>
  <si>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</si>
  <si>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</si>
  <si>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</si>
  <si>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</si>
  <si>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</si>
  <si>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</si>
  <si>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</si>
  <si>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</si>
  <si>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</si>
  <si>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</si>
  <si>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</si>
  <si>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</si>
  <si>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</si>
  <si>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</si>
  <si>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</si>
  <si>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</si>
  <si>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</si>
  <si>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</si>
  <si>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</si>
  <si>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</si>
  <si>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</si>
  <si>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</si>
  <si>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</si>
  <si>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</si>
  <si>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</si>
  <si>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</si>
  <si>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</si>
  <si>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</si>
  <si>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</si>
  <si>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</si>
  <si>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</si>
  <si>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</si>
  <si>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</si>
  <si>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</si>
  <si>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</si>
  <si>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</si>
  <si>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</si>
  <si>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</si>
  <si>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</si>
  <si>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</si>
  <si>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</si>
  <si>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</si>
  <si>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</si>
  <si>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</si>
  <si>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</si>
  <si>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</si>
  <si>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</si>
  <si>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</si>
  <si>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</si>
  <si>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</si>
  <si>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</si>
  <si>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</si>
  <si>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</si>
  <si>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</si>
  <si>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</si>
  <si>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</si>
  <si>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</si>
  <si>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</si>
  <si>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</si>
  <si>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</si>
  <si>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</si>
  <si>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</si>
  <si>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</si>
  <si>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</si>
  <si>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</si>
  <si>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</si>
  <si>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</si>
  <si>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</si>
  <si>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</si>
  <si>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</si>
  <si>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</si>
  <si>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</si>
  <si>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</si>
  <si>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</si>
  <si>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</si>
  <si>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</si>
  <si>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</si>
  <si>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</si>
  <si>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</si>
  <si>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</si>
  <si>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</si>
  <si>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</si>
  <si>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</si>
  <si>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</si>
  <si>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</si>
  <si>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>`</t>
  </si>
  <si>
    <t>American Legion - MONTHLY CLAIMS AWARD REPORT</t>
  </si>
  <si>
    <t>Huntingdon</t>
  </si>
  <si>
    <t>August 2019-2020</t>
  </si>
  <si>
    <t>September 2019-2020</t>
  </si>
  <si>
    <t>October 2019-20</t>
  </si>
  <si>
    <t>November 2019-2020</t>
  </si>
  <si>
    <t>December 2019-20</t>
  </si>
  <si>
    <t>January 2019-2020</t>
  </si>
  <si>
    <t>February 2019-2020</t>
  </si>
  <si>
    <t>March 2019-2020</t>
  </si>
  <si>
    <t>April 2019-2020</t>
  </si>
  <si>
    <t>May 2019-2020</t>
  </si>
  <si>
    <t>June 2019-2020</t>
  </si>
  <si>
    <t>July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</si>
</sst>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G32" sqref="G3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141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50357</v>
      </c>
      <c r="D5" s="30">
        <f t="shared" ref="D5:D63" si="0">C5*1</f>
        <v>50357</v>
      </c>
      <c r="E5" s="59">
        <v>16772</v>
      </c>
      <c r="F5" s="30">
        <f t="shared" ref="F5:F63" si="1">E5*1</f>
        <v>16772</v>
      </c>
      <c r="G5" s="60">
        <v>337017</v>
      </c>
      <c r="H5" s="30">
        <f t="shared" ref="H5:H63" si="2">G5</f>
        <v>337017</v>
      </c>
      <c r="I5" s="30">
        <f t="shared" ref="I5:I63" si="3">C5+E5+G5</f>
        <v>404146</v>
      </c>
      <c r="J5" s="30">
        <f t="shared" ref="J5:J63" si="4">H5+F5+D5</f>
        <v>404146</v>
      </c>
    </row>
    <row r="6" spans="1:10" s="11" customFormat="1" ht="15.75" customHeight="1" x14ac:dyDescent="0.2">
      <c r="A6" s="9" t="s">
        <v>23</v>
      </c>
      <c r="B6" s="16" t="s">
        <v>22</v>
      </c>
      <c r="C6" s="58">
        <v>140</v>
      </c>
      <c r="D6" s="30">
        <f t="shared" si="0"/>
        <v>140</v>
      </c>
      <c r="E6" s="59">
        <v>1127</v>
      </c>
      <c r="F6" s="30">
        <f t="shared" si="1"/>
        <v>1127</v>
      </c>
      <c r="G6" s="60">
        <v>2619</v>
      </c>
      <c r="H6" s="30">
        <f t="shared" si="2"/>
        <v>2619</v>
      </c>
      <c r="I6" s="30">
        <f t="shared" si="3"/>
        <v>3886</v>
      </c>
      <c r="J6" s="30">
        <f t="shared" si="4"/>
        <v>3886</v>
      </c>
    </row>
    <row r="7" spans="1:10" ht="15.75" customHeight="1" x14ac:dyDescent="0.2">
      <c r="A7" s="5" t="s">
        <v>24</v>
      </c>
      <c r="B7" s="18" t="s">
        <v>22</v>
      </c>
      <c r="C7" s="58">
        <v>14085</v>
      </c>
      <c r="D7" s="30">
        <f t="shared" si="0"/>
        <v>14085</v>
      </c>
      <c r="E7" s="59">
        <v>1017</v>
      </c>
      <c r="F7" s="30">
        <f t="shared" si="1"/>
        <v>1017</v>
      </c>
      <c r="G7" s="60">
        <v>90839</v>
      </c>
      <c r="H7" s="30">
        <f t="shared" si="2"/>
        <v>90839</v>
      </c>
      <c r="I7" s="30">
        <f t="shared" si="3"/>
        <v>105941</v>
      </c>
      <c r="J7" s="30">
        <f t="shared" si="4"/>
        <v>105941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/>
      <c r="D9" s="30">
        <f t="shared" si="0"/>
        <v>0</v>
      </c>
      <c r="E9" s="59"/>
      <c r="F9" s="30">
        <f t="shared" si="1"/>
        <v>0</v>
      </c>
      <c r="G9" s="60"/>
      <c r="H9" s="30">
        <f t="shared" si="2"/>
        <v>0</v>
      </c>
      <c r="I9" s="30">
        <f t="shared" si="3"/>
        <v>0</v>
      </c>
      <c r="J9" s="30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8">
        <v>3301</v>
      </c>
      <c r="D10" s="30">
        <f t="shared" si="0"/>
        <v>3301</v>
      </c>
      <c r="E10" s="59">
        <v>1209</v>
      </c>
      <c r="F10" s="30">
        <f t="shared" si="1"/>
        <v>1209</v>
      </c>
      <c r="G10" s="60">
        <v>12339</v>
      </c>
      <c r="H10" s="30">
        <f t="shared" si="2"/>
        <v>12339</v>
      </c>
      <c r="I10" s="30">
        <f t="shared" si="3"/>
        <v>16849</v>
      </c>
      <c r="J10" s="30">
        <f t="shared" si="4"/>
        <v>16849</v>
      </c>
    </row>
    <row r="11" spans="1:10" ht="15.75" customHeight="1" x14ac:dyDescent="0.2">
      <c r="A11" s="5" t="s">
        <v>31</v>
      </c>
      <c r="B11" s="18" t="s">
        <v>22</v>
      </c>
      <c r="C11" s="58">
        <v>3057</v>
      </c>
      <c r="D11" s="30">
        <f t="shared" si="0"/>
        <v>3057</v>
      </c>
      <c r="E11" s="59"/>
      <c r="F11" s="30">
        <f t="shared" si="1"/>
        <v>0</v>
      </c>
      <c r="G11" s="60">
        <v>344814</v>
      </c>
      <c r="H11" s="30">
        <f t="shared" si="2"/>
        <v>344814</v>
      </c>
      <c r="I11" s="30">
        <f t="shared" si="3"/>
        <v>347871</v>
      </c>
      <c r="J11" s="30">
        <f t="shared" si="4"/>
        <v>347871</v>
      </c>
    </row>
    <row r="12" spans="1:10" s="11" customFormat="1" ht="15.75" customHeight="1" x14ac:dyDescent="0.2">
      <c r="A12" s="9" t="s">
        <v>36</v>
      </c>
      <c r="B12" s="16" t="s">
        <v>22</v>
      </c>
      <c r="C12" s="58">
        <v>3166</v>
      </c>
      <c r="D12" s="30">
        <f t="shared" si="0"/>
        <v>3166</v>
      </c>
      <c r="E12" s="59">
        <v>718</v>
      </c>
      <c r="F12" s="30">
        <f t="shared" si="1"/>
        <v>718</v>
      </c>
      <c r="G12" s="60">
        <v>2154</v>
      </c>
      <c r="H12" s="30">
        <f t="shared" si="2"/>
        <v>2154</v>
      </c>
      <c r="I12" s="30">
        <f t="shared" si="3"/>
        <v>6038</v>
      </c>
      <c r="J12" s="30">
        <f t="shared" si="4"/>
        <v>6038</v>
      </c>
    </row>
    <row r="13" spans="1:10" ht="15.75" customHeight="1" x14ac:dyDescent="0.2">
      <c r="A13" s="5" t="s">
        <v>37</v>
      </c>
      <c r="B13" s="18">
        <v>2</v>
      </c>
      <c r="C13" s="58">
        <v>24417</v>
      </c>
      <c r="D13" s="30">
        <f t="shared" si="0"/>
        <v>24417</v>
      </c>
      <c r="E13" s="59">
        <v>1881</v>
      </c>
      <c r="F13" s="30">
        <f t="shared" si="1"/>
        <v>1881</v>
      </c>
      <c r="G13" s="60">
        <v>137549</v>
      </c>
      <c r="H13" s="30">
        <f t="shared" si="2"/>
        <v>137549</v>
      </c>
      <c r="I13" s="30">
        <f t="shared" si="3"/>
        <v>163847</v>
      </c>
      <c r="J13" s="30">
        <f t="shared" si="4"/>
        <v>163847</v>
      </c>
    </row>
    <row r="14" spans="1:10" ht="15.75" customHeight="1" x14ac:dyDescent="0.2">
      <c r="A14" s="5" t="s">
        <v>40</v>
      </c>
      <c r="B14" s="18" t="s">
        <v>22</v>
      </c>
      <c r="C14" s="58">
        <v>10579</v>
      </c>
      <c r="D14" s="30">
        <f t="shared" si="0"/>
        <v>10579</v>
      </c>
      <c r="E14" s="59"/>
      <c r="F14" s="30">
        <f t="shared" si="1"/>
        <v>0</v>
      </c>
      <c r="G14" s="60">
        <v>30247</v>
      </c>
      <c r="H14" s="30">
        <f t="shared" si="2"/>
        <v>30247</v>
      </c>
      <c r="I14" s="30">
        <f t="shared" si="3"/>
        <v>40826</v>
      </c>
      <c r="J14" s="30">
        <f t="shared" si="4"/>
        <v>40826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30147</v>
      </c>
      <c r="D16" s="30">
        <f t="shared" si="0"/>
        <v>30147</v>
      </c>
      <c r="E16" s="59">
        <v>4127</v>
      </c>
      <c r="F16" s="30">
        <f t="shared" si="1"/>
        <v>4127</v>
      </c>
      <c r="G16" s="60">
        <v>167271</v>
      </c>
      <c r="H16" s="30">
        <f t="shared" si="2"/>
        <v>167271</v>
      </c>
      <c r="I16" s="30">
        <f t="shared" si="3"/>
        <v>201545</v>
      </c>
      <c r="J16" s="30">
        <f t="shared" si="4"/>
        <v>201545</v>
      </c>
    </row>
    <row r="17" spans="1:10" ht="15.75" customHeight="1" x14ac:dyDescent="0.2">
      <c r="A17" s="5" t="s">
        <v>46</v>
      </c>
      <c r="B17" s="18" t="s">
        <v>22</v>
      </c>
      <c r="C17" s="58">
        <v>5104</v>
      </c>
      <c r="D17" s="30">
        <f t="shared" si="0"/>
        <v>5104</v>
      </c>
      <c r="E17" s="59"/>
      <c r="F17" s="30">
        <f t="shared" si="1"/>
        <v>0</v>
      </c>
      <c r="G17" s="60">
        <v>2190</v>
      </c>
      <c r="H17" s="30">
        <f t="shared" si="2"/>
        <v>2190</v>
      </c>
      <c r="I17" s="30">
        <f t="shared" si="3"/>
        <v>7294</v>
      </c>
      <c r="J17" s="30">
        <f t="shared" si="4"/>
        <v>7294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>
        <v>1881</v>
      </c>
      <c r="F19" s="30">
        <f t="shared" si="1"/>
        <v>1881</v>
      </c>
      <c r="G19" s="60">
        <v>11286</v>
      </c>
      <c r="H19" s="30">
        <f t="shared" si="2"/>
        <v>11286</v>
      </c>
      <c r="I19" s="30">
        <f t="shared" si="3"/>
        <v>13167</v>
      </c>
      <c r="J19" s="30">
        <f t="shared" si="4"/>
        <v>13167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129</v>
      </c>
      <c r="B21" s="18" t="s">
        <v>22</v>
      </c>
      <c r="C21" s="58">
        <v>3422</v>
      </c>
      <c r="D21" s="30">
        <f t="shared" si="0"/>
        <v>3422</v>
      </c>
      <c r="E21" s="59"/>
      <c r="F21" s="30">
        <f t="shared" si="1"/>
        <v>0</v>
      </c>
      <c r="G21" s="60">
        <v>3580</v>
      </c>
      <c r="H21" s="30">
        <f t="shared" si="2"/>
        <v>3580</v>
      </c>
      <c r="I21" s="30">
        <f t="shared" si="3"/>
        <v>7002</v>
      </c>
      <c r="J21" s="30">
        <f t="shared" si="4"/>
        <v>7002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>
        <v>3128</v>
      </c>
      <c r="D23" s="30">
        <f t="shared" si="0"/>
        <v>3128</v>
      </c>
      <c r="E23" s="59"/>
      <c r="F23" s="30">
        <f t="shared" si="1"/>
        <v>0</v>
      </c>
      <c r="G23" s="60">
        <v>3981</v>
      </c>
      <c r="H23" s="30">
        <f t="shared" si="2"/>
        <v>3981</v>
      </c>
      <c r="I23" s="30">
        <f t="shared" si="3"/>
        <v>7109</v>
      </c>
      <c r="J23" s="30">
        <f t="shared" si="4"/>
        <v>7109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1216</v>
      </c>
      <c r="D24" s="30">
        <f t="shared" si="0"/>
        <v>1216</v>
      </c>
      <c r="E24" s="59">
        <v>1099</v>
      </c>
      <c r="F24" s="30">
        <f t="shared" si="1"/>
        <v>1099</v>
      </c>
      <c r="G24" s="60">
        <v>11010</v>
      </c>
      <c r="H24" s="30">
        <f t="shared" si="2"/>
        <v>11010</v>
      </c>
      <c r="I24" s="30">
        <f t="shared" si="3"/>
        <v>13325</v>
      </c>
      <c r="J24" s="30">
        <f t="shared" si="4"/>
        <v>13325</v>
      </c>
    </row>
    <row r="25" spans="1:10" ht="15.75" customHeight="1" x14ac:dyDescent="0.2">
      <c r="A25" s="5" t="s">
        <v>62</v>
      </c>
      <c r="B25" s="18" t="s">
        <v>22</v>
      </c>
      <c r="C25" s="58">
        <v>5081</v>
      </c>
      <c r="D25" s="30">
        <f t="shared" si="0"/>
        <v>5081</v>
      </c>
      <c r="E25" s="59"/>
      <c r="F25" s="30">
        <f t="shared" si="1"/>
        <v>0</v>
      </c>
      <c r="G25" s="60">
        <v>7057</v>
      </c>
      <c r="H25" s="30">
        <f t="shared" si="2"/>
        <v>7057</v>
      </c>
      <c r="I25" s="30">
        <f t="shared" si="3"/>
        <v>12138</v>
      </c>
      <c r="J25" s="30">
        <f t="shared" si="4"/>
        <v>12138</v>
      </c>
    </row>
    <row r="26" spans="1:10" ht="15.75" customHeight="1" x14ac:dyDescent="0.2">
      <c r="A26" s="5" t="s">
        <v>63</v>
      </c>
      <c r="B26" s="18" t="s">
        <v>22</v>
      </c>
      <c r="C26" s="58">
        <v>1391</v>
      </c>
      <c r="D26" s="30">
        <f t="shared" si="0"/>
        <v>1391</v>
      </c>
      <c r="E26" s="59"/>
      <c r="F26" s="30">
        <f t="shared" si="1"/>
        <v>0</v>
      </c>
      <c r="G26" s="60">
        <v>3641</v>
      </c>
      <c r="H26" s="30">
        <f t="shared" si="2"/>
        <v>3641</v>
      </c>
      <c r="I26" s="30">
        <f t="shared" si="3"/>
        <v>5032</v>
      </c>
      <c r="J26" s="30">
        <f t="shared" si="4"/>
        <v>5032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>
        <v>4215</v>
      </c>
      <c r="D28" s="30">
        <f t="shared" si="0"/>
        <v>4215</v>
      </c>
      <c r="E28" s="59"/>
      <c r="F28" s="30">
        <f t="shared" si="1"/>
        <v>0</v>
      </c>
      <c r="G28" s="60">
        <v>8687</v>
      </c>
      <c r="H28" s="30">
        <f t="shared" si="2"/>
        <v>8687</v>
      </c>
      <c r="I28" s="30">
        <f t="shared" si="3"/>
        <v>12902</v>
      </c>
      <c r="J28" s="30">
        <f t="shared" si="4"/>
        <v>12902</v>
      </c>
    </row>
    <row r="29" spans="1:10" ht="15.75" customHeight="1" x14ac:dyDescent="0.2">
      <c r="A29" s="5" t="s">
        <v>81</v>
      </c>
      <c r="B29" s="18" t="s">
        <v>22</v>
      </c>
      <c r="C29" s="58">
        <v>10281</v>
      </c>
      <c r="D29" s="30">
        <f t="shared" si="0"/>
        <v>10281</v>
      </c>
      <c r="E29" s="59"/>
      <c r="F29" s="30">
        <f t="shared" si="1"/>
        <v>0</v>
      </c>
      <c r="G29" s="60">
        <v>12188</v>
      </c>
      <c r="H29" s="30">
        <f t="shared" si="2"/>
        <v>12188</v>
      </c>
      <c r="I29" s="30">
        <f t="shared" si="3"/>
        <v>22469</v>
      </c>
      <c r="J29" s="30">
        <f t="shared" si="4"/>
        <v>22469</v>
      </c>
    </row>
    <row r="30" spans="1:10" ht="15.75" customHeight="1" x14ac:dyDescent="0.2">
      <c r="A30" s="5" t="s">
        <v>82</v>
      </c>
      <c r="B30" s="18" t="s">
        <v>22</v>
      </c>
      <c r="C30" s="58">
        <v>1104</v>
      </c>
      <c r="D30" s="30">
        <f t="shared" si="0"/>
        <v>1104</v>
      </c>
      <c r="E30" s="59">
        <v>1319</v>
      </c>
      <c r="F30" s="30">
        <f t="shared" si="1"/>
        <v>1319</v>
      </c>
      <c r="G30" s="60">
        <v>3617</v>
      </c>
      <c r="H30" s="30">
        <f t="shared" si="2"/>
        <v>3617</v>
      </c>
      <c r="I30" s="30">
        <f t="shared" si="3"/>
        <v>6040</v>
      </c>
      <c r="J30" s="30">
        <f t="shared" si="4"/>
        <v>6040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11111</v>
      </c>
      <c r="D31" s="30">
        <f t="shared" si="0"/>
        <v>11111</v>
      </c>
      <c r="E31" s="59">
        <v>1209</v>
      </c>
      <c r="F31" s="30">
        <f t="shared" si="1"/>
        <v>1209</v>
      </c>
      <c r="G31" s="60">
        <v>37210</v>
      </c>
      <c r="H31" s="30">
        <f t="shared" si="2"/>
        <v>37210</v>
      </c>
      <c r="I31" s="30">
        <f t="shared" si="3"/>
        <v>49530</v>
      </c>
      <c r="J31" s="30">
        <f t="shared" si="4"/>
        <v>49530</v>
      </c>
    </row>
    <row r="32" spans="1:10" ht="15.75" customHeight="1" x14ac:dyDescent="0.2">
      <c r="A32" s="5" t="s">
        <v>19</v>
      </c>
      <c r="B32" s="18" t="s">
        <v>20</v>
      </c>
      <c r="C32" s="58">
        <v>1484</v>
      </c>
      <c r="D32" s="30">
        <f t="shared" si="0"/>
        <v>1484</v>
      </c>
      <c r="E32" s="59"/>
      <c r="F32" s="30">
        <f t="shared" si="1"/>
        <v>0</v>
      </c>
      <c r="G32" s="60">
        <v>2508</v>
      </c>
      <c r="H32" s="30">
        <f t="shared" si="2"/>
        <v>2508</v>
      </c>
      <c r="I32" s="30">
        <f t="shared" si="3"/>
        <v>3992</v>
      </c>
      <c r="J32" s="30">
        <f t="shared" si="4"/>
        <v>3992</v>
      </c>
    </row>
    <row r="33" spans="1:10" ht="15.75" customHeight="1" x14ac:dyDescent="0.2">
      <c r="A33" s="5" t="s">
        <v>26</v>
      </c>
      <c r="B33" s="18" t="s">
        <v>20</v>
      </c>
      <c r="C33" s="58">
        <v>140</v>
      </c>
      <c r="D33" s="30">
        <f t="shared" si="0"/>
        <v>140</v>
      </c>
      <c r="E33" s="59"/>
      <c r="F33" s="30">
        <f t="shared" si="1"/>
        <v>0</v>
      </c>
      <c r="G33" s="60">
        <v>6556</v>
      </c>
      <c r="H33" s="30">
        <f t="shared" si="2"/>
        <v>6556</v>
      </c>
      <c r="I33" s="30">
        <f t="shared" si="3"/>
        <v>6696</v>
      </c>
      <c r="J33" s="30">
        <f t="shared" si="4"/>
        <v>6696</v>
      </c>
    </row>
    <row r="34" spans="1:10" ht="15.75" customHeight="1" x14ac:dyDescent="0.2">
      <c r="A34" s="5" t="s">
        <v>28</v>
      </c>
      <c r="B34" s="18" t="s">
        <v>20</v>
      </c>
      <c r="C34" s="58">
        <v>75</v>
      </c>
      <c r="D34" s="30">
        <f t="shared" si="0"/>
        <v>75</v>
      </c>
      <c r="E34" s="59"/>
      <c r="F34" s="30">
        <f t="shared" si="1"/>
        <v>0</v>
      </c>
      <c r="G34" s="60">
        <v>150</v>
      </c>
      <c r="H34" s="30">
        <f t="shared" si="2"/>
        <v>150</v>
      </c>
      <c r="I34" s="30">
        <f t="shared" si="3"/>
        <v>225</v>
      </c>
      <c r="J34" s="30">
        <f t="shared" si="4"/>
        <v>225</v>
      </c>
    </row>
    <row r="35" spans="1:10" ht="15.75" customHeight="1" x14ac:dyDescent="0.2">
      <c r="A35" s="5" t="s">
        <v>29</v>
      </c>
      <c r="B35" s="18" t="s">
        <v>20</v>
      </c>
      <c r="C35" s="58">
        <v>1411</v>
      </c>
      <c r="D35" s="30">
        <f t="shared" si="0"/>
        <v>1411</v>
      </c>
      <c r="E35" s="59"/>
      <c r="F35" s="30">
        <f t="shared" si="1"/>
        <v>0</v>
      </c>
      <c r="G35" s="60">
        <v>2682</v>
      </c>
      <c r="H35" s="30">
        <f t="shared" si="2"/>
        <v>2682</v>
      </c>
      <c r="I35" s="30">
        <f t="shared" si="3"/>
        <v>4093</v>
      </c>
      <c r="J35" s="30">
        <f t="shared" si="4"/>
        <v>4093</v>
      </c>
    </row>
    <row r="36" spans="1:10" s="11" customFormat="1" ht="15.75" customHeight="1" x14ac:dyDescent="0.2">
      <c r="A36" s="9" t="s">
        <v>32</v>
      </c>
      <c r="B36" s="16" t="s">
        <v>20</v>
      </c>
      <c r="C36" s="58">
        <v>273</v>
      </c>
      <c r="D36" s="30">
        <f t="shared" si="0"/>
        <v>273</v>
      </c>
      <c r="E36" s="59"/>
      <c r="F36" s="30">
        <f t="shared" si="1"/>
        <v>0</v>
      </c>
      <c r="G36" s="60">
        <v>638</v>
      </c>
      <c r="H36" s="30">
        <f t="shared" si="2"/>
        <v>638</v>
      </c>
      <c r="I36" s="30">
        <f t="shared" si="3"/>
        <v>911</v>
      </c>
      <c r="J36" s="30">
        <f t="shared" si="4"/>
        <v>911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7035</v>
      </c>
      <c r="D39" s="30">
        <f t="shared" si="0"/>
        <v>7035</v>
      </c>
      <c r="E39" s="59"/>
      <c r="F39" s="30">
        <f t="shared" si="1"/>
        <v>0</v>
      </c>
      <c r="G39" s="60">
        <v>30581</v>
      </c>
      <c r="H39" s="30">
        <f t="shared" si="2"/>
        <v>30581</v>
      </c>
      <c r="I39" s="30">
        <f t="shared" si="3"/>
        <v>37616</v>
      </c>
      <c r="J39" s="30">
        <f t="shared" si="4"/>
        <v>37616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>
        <v>3069</v>
      </c>
      <c r="D41" s="30">
        <f t="shared" si="0"/>
        <v>3069</v>
      </c>
      <c r="E41" s="59"/>
      <c r="F41" s="30">
        <f t="shared" si="1"/>
        <v>0</v>
      </c>
      <c r="G41" s="60">
        <v>28133</v>
      </c>
      <c r="H41" s="30">
        <f t="shared" si="2"/>
        <v>28133</v>
      </c>
      <c r="I41" s="30">
        <f t="shared" si="3"/>
        <v>31202</v>
      </c>
      <c r="J41" s="30">
        <f t="shared" si="4"/>
        <v>31202</v>
      </c>
    </row>
    <row r="42" spans="1:10" ht="15.75" customHeight="1" x14ac:dyDescent="0.2">
      <c r="A42" s="5" t="s">
        <v>41</v>
      </c>
      <c r="B42" s="18" t="s">
        <v>20</v>
      </c>
      <c r="C42" s="58">
        <v>9411</v>
      </c>
      <c r="D42" s="30">
        <f t="shared" si="0"/>
        <v>9411</v>
      </c>
      <c r="E42" s="59"/>
      <c r="F42" s="30">
        <f t="shared" si="1"/>
        <v>0</v>
      </c>
      <c r="G42" s="60">
        <v>12477</v>
      </c>
      <c r="H42" s="30">
        <f t="shared" si="2"/>
        <v>12477</v>
      </c>
      <c r="I42" s="30">
        <f t="shared" si="3"/>
        <v>21888</v>
      </c>
      <c r="J42" s="30">
        <f t="shared" si="4"/>
        <v>21888</v>
      </c>
    </row>
    <row r="43" spans="1:10" ht="15.75" customHeight="1" x14ac:dyDescent="0.2">
      <c r="A43" s="5" t="s">
        <v>42</v>
      </c>
      <c r="B43" s="18" t="s">
        <v>20</v>
      </c>
      <c r="C43" s="58">
        <v>5152</v>
      </c>
      <c r="D43" s="30">
        <f t="shared" si="0"/>
        <v>5152</v>
      </c>
      <c r="E43" s="59"/>
      <c r="F43" s="30">
        <f t="shared" si="1"/>
        <v>0</v>
      </c>
      <c r="G43" s="60">
        <v>29031</v>
      </c>
      <c r="H43" s="30">
        <f t="shared" si="2"/>
        <v>29031</v>
      </c>
      <c r="I43" s="30">
        <f t="shared" si="3"/>
        <v>34183</v>
      </c>
      <c r="J43" s="30">
        <f t="shared" si="4"/>
        <v>34183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21238</v>
      </c>
      <c r="D44" s="30">
        <f t="shared" si="0"/>
        <v>21238</v>
      </c>
      <c r="E44" s="59"/>
      <c r="F44" s="30">
        <f t="shared" si="1"/>
        <v>0</v>
      </c>
      <c r="G44" s="60">
        <v>498277</v>
      </c>
      <c r="H44" s="30">
        <f t="shared" si="2"/>
        <v>498277</v>
      </c>
      <c r="I44" s="30">
        <f t="shared" si="3"/>
        <v>519515</v>
      </c>
      <c r="J44" s="30">
        <f t="shared" si="4"/>
        <v>519515</v>
      </c>
    </row>
    <row r="45" spans="1:10" ht="15.75" customHeight="1" x14ac:dyDescent="0.2">
      <c r="A45" s="5" t="s">
        <v>48</v>
      </c>
      <c r="B45" s="18" t="s">
        <v>20</v>
      </c>
      <c r="C45" s="58">
        <v>3860</v>
      </c>
      <c r="D45" s="30">
        <f t="shared" si="0"/>
        <v>3860</v>
      </c>
      <c r="E45" s="59">
        <v>1189</v>
      </c>
      <c r="F45" s="30">
        <f t="shared" si="1"/>
        <v>1189</v>
      </c>
      <c r="G45" s="60">
        <v>28149</v>
      </c>
      <c r="H45" s="30">
        <f t="shared" si="2"/>
        <v>28149</v>
      </c>
      <c r="I45" s="30">
        <f t="shared" si="3"/>
        <v>33198</v>
      </c>
      <c r="J45" s="30">
        <f t="shared" si="4"/>
        <v>33198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1242</v>
      </c>
      <c r="D47" s="30">
        <f t="shared" si="0"/>
        <v>1242</v>
      </c>
      <c r="E47" s="59"/>
      <c r="F47" s="30">
        <f t="shared" si="1"/>
        <v>0</v>
      </c>
      <c r="G47" s="60">
        <v>6178</v>
      </c>
      <c r="H47" s="30">
        <f t="shared" si="2"/>
        <v>6178</v>
      </c>
      <c r="I47" s="30">
        <f t="shared" si="3"/>
        <v>7420</v>
      </c>
      <c r="J47" s="30">
        <f t="shared" si="4"/>
        <v>7420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2228</v>
      </c>
      <c r="D48" s="30">
        <f t="shared" si="0"/>
        <v>2228</v>
      </c>
      <c r="E48" s="59"/>
      <c r="F48" s="30">
        <f t="shared" si="1"/>
        <v>0</v>
      </c>
      <c r="G48" s="60">
        <v>12090</v>
      </c>
      <c r="H48" s="30">
        <f t="shared" si="2"/>
        <v>12090</v>
      </c>
      <c r="I48" s="30">
        <f t="shared" si="3"/>
        <v>14318</v>
      </c>
      <c r="J48" s="30">
        <f t="shared" si="4"/>
        <v>14318</v>
      </c>
    </row>
    <row r="49" spans="1:10" ht="15.75" customHeight="1" x14ac:dyDescent="0.2">
      <c r="A49" s="5" t="s">
        <v>57</v>
      </c>
      <c r="B49" s="18" t="s">
        <v>20</v>
      </c>
      <c r="C49" s="58">
        <v>4689</v>
      </c>
      <c r="D49" s="30">
        <f t="shared" si="0"/>
        <v>4689</v>
      </c>
      <c r="E49" s="59"/>
      <c r="F49" s="30">
        <f t="shared" si="1"/>
        <v>0</v>
      </c>
      <c r="G49" s="60">
        <v>18210</v>
      </c>
      <c r="H49" s="30">
        <f t="shared" si="2"/>
        <v>18210</v>
      </c>
      <c r="I49" s="30">
        <f t="shared" si="3"/>
        <v>22899</v>
      </c>
      <c r="J49" s="30">
        <f t="shared" si="4"/>
        <v>22899</v>
      </c>
    </row>
    <row r="50" spans="1:10" ht="15.75" customHeight="1" x14ac:dyDescent="0.2">
      <c r="A50" s="5" t="s">
        <v>58</v>
      </c>
      <c r="B50" s="18" t="s">
        <v>20</v>
      </c>
      <c r="C50" s="58">
        <v>1544</v>
      </c>
      <c r="D50" s="30">
        <f t="shared" si="0"/>
        <v>1544</v>
      </c>
      <c r="E50" s="59"/>
      <c r="F50" s="30">
        <f t="shared" si="1"/>
        <v>0</v>
      </c>
      <c r="G50" s="60">
        <v>140</v>
      </c>
      <c r="H50" s="30">
        <f t="shared" si="2"/>
        <v>140</v>
      </c>
      <c r="I50" s="30">
        <f t="shared" si="3"/>
        <v>1684</v>
      </c>
      <c r="J50" s="30">
        <f t="shared" si="4"/>
        <v>1684</v>
      </c>
    </row>
    <row r="51" spans="1:10" ht="15.75" customHeight="1" x14ac:dyDescent="0.2">
      <c r="A51" s="5" t="s">
        <v>59</v>
      </c>
      <c r="B51" s="18" t="s">
        <v>20</v>
      </c>
      <c r="C51" s="58">
        <v>10596</v>
      </c>
      <c r="D51" s="30">
        <f t="shared" si="0"/>
        <v>10596</v>
      </c>
      <c r="E51" s="59"/>
      <c r="F51" s="30">
        <f t="shared" si="1"/>
        <v>0</v>
      </c>
      <c r="G51" s="60">
        <v>54606</v>
      </c>
      <c r="H51" s="30">
        <f t="shared" si="2"/>
        <v>54606</v>
      </c>
      <c r="I51" s="30">
        <f t="shared" si="3"/>
        <v>65202</v>
      </c>
      <c r="J51" s="30">
        <f t="shared" si="4"/>
        <v>65202</v>
      </c>
    </row>
    <row r="52" spans="1:10" ht="15.75" customHeight="1" x14ac:dyDescent="0.2">
      <c r="A52" s="5" t="s">
        <v>60</v>
      </c>
      <c r="B52" s="18" t="s">
        <v>20</v>
      </c>
      <c r="C52" s="58">
        <v>2574</v>
      </c>
      <c r="D52" s="30">
        <f t="shared" si="0"/>
        <v>2574</v>
      </c>
      <c r="E52" s="59"/>
      <c r="F52" s="30">
        <f t="shared" si="1"/>
        <v>0</v>
      </c>
      <c r="G52" s="60">
        <v>8143</v>
      </c>
      <c r="H52" s="30">
        <f t="shared" si="2"/>
        <v>8143</v>
      </c>
      <c r="I52" s="30">
        <f t="shared" si="3"/>
        <v>10717</v>
      </c>
      <c r="J52" s="30">
        <f t="shared" si="4"/>
        <v>10717</v>
      </c>
    </row>
    <row r="53" spans="1:10" ht="15.75" customHeight="1" x14ac:dyDescent="0.2">
      <c r="A53" s="5" t="s">
        <v>64</v>
      </c>
      <c r="B53" s="18" t="s">
        <v>20</v>
      </c>
      <c r="C53" s="58">
        <v>5376</v>
      </c>
      <c r="D53" s="30">
        <f t="shared" si="0"/>
        <v>5376</v>
      </c>
      <c r="E53" s="59"/>
      <c r="F53" s="30">
        <f t="shared" si="1"/>
        <v>0</v>
      </c>
      <c r="G53" s="60">
        <v>10177</v>
      </c>
      <c r="H53" s="30">
        <f t="shared" si="2"/>
        <v>10177</v>
      </c>
      <c r="I53" s="30">
        <f t="shared" si="3"/>
        <v>15553</v>
      </c>
      <c r="J53" s="30">
        <f t="shared" si="4"/>
        <v>15553</v>
      </c>
    </row>
    <row r="54" spans="1:10" ht="15.75" customHeight="1" x14ac:dyDescent="0.2">
      <c r="A54" s="5" t="s">
        <v>65</v>
      </c>
      <c r="B54" s="18" t="s">
        <v>20</v>
      </c>
      <c r="C54" s="58">
        <v>4198</v>
      </c>
      <c r="D54" s="30">
        <f t="shared" si="0"/>
        <v>4198</v>
      </c>
      <c r="E54" s="59"/>
      <c r="F54" s="30">
        <f t="shared" si="1"/>
        <v>0</v>
      </c>
      <c r="G54" s="60">
        <v>16824</v>
      </c>
      <c r="H54" s="30">
        <f t="shared" si="2"/>
        <v>16824</v>
      </c>
      <c r="I54" s="30">
        <f t="shared" si="3"/>
        <v>21022</v>
      </c>
      <c r="J54" s="30">
        <f t="shared" si="4"/>
        <v>21022</v>
      </c>
    </row>
    <row r="55" spans="1:10" ht="15.75" customHeight="1" x14ac:dyDescent="0.2">
      <c r="A55" s="5" t="s">
        <v>66</v>
      </c>
      <c r="B55" s="18" t="s">
        <v>20</v>
      </c>
      <c r="C55" s="58">
        <v>3766</v>
      </c>
      <c r="D55" s="30">
        <f t="shared" si="0"/>
        <v>3766</v>
      </c>
      <c r="E55" s="59"/>
      <c r="F55" s="30">
        <f t="shared" si="1"/>
        <v>0</v>
      </c>
      <c r="G55" s="60">
        <v>30451</v>
      </c>
      <c r="H55" s="30">
        <f t="shared" si="2"/>
        <v>30451</v>
      </c>
      <c r="I55" s="30">
        <f t="shared" si="3"/>
        <v>34217</v>
      </c>
      <c r="J55" s="30">
        <f t="shared" si="4"/>
        <v>34217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>
        <v>1062</v>
      </c>
      <c r="D57" s="30">
        <f t="shared" si="0"/>
        <v>1062</v>
      </c>
      <c r="E57" s="59"/>
      <c r="F57" s="30">
        <f t="shared" si="1"/>
        <v>0</v>
      </c>
      <c r="G57" s="60">
        <v>4654</v>
      </c>
      <c r="H57" s="30">
        <f t="shared" si="2"/>
        <v>4654</v>
      </c>
      <c r="I57" s="30">
        <f t="shared" si="3"/>
        <v>5716</v>
      </c>
      <c r="J57" s="30">
        <f t="shared" si="4"/>
        <v>5716</v>
      </c>
    </row>
    <row r="58" spans="1:10" s="11" customFormat="1" ht="15.75" customHeight="1" x14ac:dyDescent="0.2">
      <c r="A58" s="9" t="s">
        <v>69</v>
      </c>
      <c r="B58" s="16" t="s">
        <v>20</v>
      </c>
      <c r="C58" s="58">
        <v>5287</v>
      </c>
      <c r="D58" s="30">
        <f t="shared" si="0"/>
        <v>5287</v>
      </c>
      <c r="E58" s="59"/>
      <c r="F58" s="30">
        <f t="shared" si="1"/>
        <v>0</v>
      </c>
      <c r="G58" s="60">
        <v>18636</v>
      </c>
      <c r="H58" s="30">
        <f t="shared" si="2"/>
        <v>18636</v>
      </c>
      <c r="I58" s="30">
        <f t="shared" si="3"/>
        <v>23923</v>
      </c>
      <c r="J58" s="30">
        <f t="shared" si="4"/>
        <v>23923</v>
      </c>
    </row>
    <row r="59" spans="1:10" ht="15.75" customHeight="1" x14ac:dyDescent="0.2">
      <c r="A59" s="5" t="s">
        <v>70</v>
      </c>
      <c r="B59" s="18" t="s">
        <v>20</v>
      </c>
      <c r="C59" s="58">
        <v>409</v>
      </c>
      <c r="D59" s="30">
        <f t="shared" si="0"/>
        <v>409</v>
      </c>
      <c r="E59" s="59"/>
      <c r="F59" s="30">
        <f t="shared" si="1"/>
        <v>0</v>
      </c>
      <c r="G59" s="60">
        <v>2044</v>
      </c>
      <c r="H59" s="30">
        <f t="shared" si="2"/>
        <v>2044</v>
      </c>
      <c r="I59" s="30">
        <f t="shared" si="3"/>
        <v>2453</v>
      </c>
      <c r="J59" s="30">
        <f t="shared" si="4"/>
        <v>2453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18082</v>
      </c>
      <c r="D60" s="30">
        <f t="shared" si="0"/>
        <v>18082</v>
      </c>
      <c r="E60" s="59"/>
      <c r="F60" s="30">
        <f t="shared" si="1"/>
        <v>0</v>
      </c>
      <c r="G60" s="60">
        <v>371283</v>
      </c>
      <c r="H60" s="30">
        <f t="shared" si="2"/>
        <v>371283</v>
      </c>
      <c r="I60" s="30">
        <f t="shared" si="3"/>
        <v>389365</v>
      </c>
      <c r="J60" s="30">
        <f t="shared" si="4"/>
        <v>389365</v>
      </c>
    </row>
    <row r="61" spans="1:10" ht="15.75" customHeight="1" x14ac:dyDescent="0.2">
      <c r="A61" s="5" t="s">
        <v>72</v>
      </c>
      <c r="B61" s="18" t="s">
        <v>20</v>
      </c>
      <c r="C61" s="58">
        <v>485</v>
      </c>
      <c r="D61" s="30">
        <f t="shared" si="0"/>
        <v>485</v>
      </c>
      <c r="E61" s="59"/>
      <c r="F61" s="30">
        <f t="shared" si="1"/>
        <v>0</v>
      </c>
      <c r="G61" s="60">
        <v>34198</v>
      </c>
      <c r="H61" s="30">
        <f t="shared" si="2"/>
        <v>34198</v>
      </c>
      <c r="I61" s="30">
        <f t="shared" si="3"/>
        <v>34683</v>
      </c>
      <c r="J61" s="30">
        <f t="shared" si="4"/>
        <v>34683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>
        <v>280</v>
      </c>
      <c r="D63" s="30">
        <f t="shared" si="0"/>
        <v>280</v>
      </c>
      <c r="E63" s="59"/>
      <c r="F63" s="30">
        <f t="shared" si="1"/>
        <v>0</v>
      </c>
      <c r="G63" s="60">
        <v>280</v>
      </c>
      <c r="H63" s="30">
        <f t="shared" si="2"/>
        <v>280</v>
      </c>
      <c r="I63" s="30">
        <f t="shared" si="3"/>
        <v>560</v>
      </c>
      <c r="J63" s="30">
        <f t="shared" si="4"/>
        <v>560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>
        <v>262</v>
      </c>
      <c r="D66" s="30">
        <f t="shared" si="5"/>
        <v>262</v>
      </c>
      <c r="E66" s="59"/>
      <c r="F66" s="30">
        <f t="shared" si="6"/>
        <v>0</v>
      </c>
      <c r="G66" s="60">
        <v>3477</v>
      </c>
      <c r="H66" s="30">
        <f t="shared" si="7"/>
        <v>3477</v>
      </c>
      <c r="I66" s="30">
        <f t="shared" si="8"/>
        <v>3739</v>
      </c>
      <c r="J66" s="30">
        <f t="shared" si="9"/>
        <v>3739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>
        <v>1694</v>
      </c>
      <c r="D69" s="30">
        <f t="shared" si="5"/>
        <v>1694</v>
      </c>
      <c r="E69" s="59"/>
      <c r="F69" s="30">
        <f t="shared" si="6"/>
        <v>0</v>
      </c>
      <c r="G69" s="60">
        <v>11855</v>
      </c>
      <c r="H69" s="30">
        <f t="shared" si="7"/>
        <v>11855</v>
      </c>
      <c r="I69" s="30">
        <f t="shared" si="8"/>
        <v>13549</v>
      </c>
      <c r="J69" s="30">
        <f t="shared" si="9"/>
        <v>13549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>
        <v>37494</v>
      </c>
      <c r="D71" s="30">
        <f t="shared" si="5"/>
        <v>37494</v>
      </c>
      <c r="E71" s="59">
        <v>6524</v>
      </c>
      <c r="F71" s="30">
        <f t="shared" si="6"/>
        <v>6524</v>
      </c>
      <c r="G71" s="60">
        <v>441833</v>
      </c>
      <c r="H71" s="30">
        <f t="shared" si="7"/>
        <v>441833</v>
      </c>
      <c r="I71" s="30">
        <f t="shared" si="8"/>
        <v>485851</v>
      </c>
      <c r="J71" s="30">
        <f t="shared" si="9"/>
        <v>485851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185302</v>
      </c>
      <c r="D72" s="32">
        <f t="shared" si="10"/>
        <v>185302</v>
      </c>
      <c r="E72" s="32">
        <f t="shared" si="10"/>
        <v>32359</v>
      </c>
      <c r="F72" s="32">
        <f t="shared" si="10"/>
        <v>32359</v>
      </c>
      <c r="G72" s="32">
        <f t="shared" si="10"/>
        <v>1229296</v>
      </c>
      <c r="H72" s="32">
        <f t="shared" si="10"/>
        <v>1229296</v>
      </c>
      <c r="I72" s="32">
        <f t="shared" si="10"/>
        <v>1446957</v>
      </c>
      <c r="J72" s="32">
        <f t="shared" si="10"/>
        <v>1446957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154416</v>
      </c>
      <c r="D73" s="32">
        <f t="shared" si="11"/>
        <v>154416</v>
      </c>
      <c r="E73" s="32">
        <f t="shared" si="11"/>
        <v>7713</v>
      </c>
      <c r="F73" s="32">
        <f t="shared" si="11"/>
        <v>7713</v>
      </c>
      <c r="G73" s="32">
        <f t="shared" si="11"/>
        <v>1684261</v>
      </c>
      <c r="H73" s="32">
        <f t="shared" si="11"/>
        <v>1684261</v>
      </c>
      <c r="I73" s="32">
        <f t="shared" si="11"/>
        <v>1846390</v>
      </c>
      <c r="J73" s="32">
        <f t="shared" si="11"/>
        <v>1846390</v>
      </c>
    </row>
    <row r="74" spans="1:10" s="3" customFormat="1" ht="15.75" customHeight="1" x14ac:dyDescent="0.2">
      <c r="A74" s="5" t="s">
        <v>87</v>
      </c>
      <c r="B74" s="13"/>
      <c r="C74" s="32">
        <f>SUM(C72:C73)</f>
        <v>339718</v>
      </c>
      <c r="D74" s="32">
        <f t="shared" ref="D74:J74" si="12">SUM(D72:D73)</f>
        <v>339718</v>
      </c>
      <c r="E74" s="36">
        <f t="shared" si="12"/>
        <v>40072</v>
      </c>
      <c r="F74" s="32">
        <f t="shared" si="12"/>
        <v>40072</v>
      </c>
      <c r="G74" s="36">
        <f t="shared" si="12"/>
        <v>2913557</v>
      </c>
      <c r="H74" s="32">
        <f t="shared" si="12"/>
        <v>2913557</v>
      </c>
      <c r="I74" s="32">
        <f t="shared" si="12"/>
        <v>3293347</v>
      </c>
      <c r="J74" s="32">
        <f t="shared" si="12"/>
        <v>3293347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2" activePane="bottomLeft" state="frozen"/>
      <selection pane="bottomLeft" activeCell="C43" sqref="C43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138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50981</v>
      </c>
      <c r="D5" s="31">
        <f>(Jul!C5*10)+(Aug!C5*9)+(Sep!C5*8)+(Oct!C5*7)+(Nov!C5*6)+(Dec!C5*5)+(Jan!C5*4)+(Feb!C5*3)+(Mar!C5*2)+(Apr!C5*1)</f>
        <v>2869342</v>
      </c>
      <c r="E5" s="8">
        <v>16786</v>
      </c>
      <c r="F5" s="31">
        <f>(Jul!E5*10)+(Aug!E5*9)+(Sep!E5*8)+(Oct!E5*7)+(Nov!E5*6)+(Dec!E5*5)+(Jan!E5*4)+(Feb!E5*3)+(Mar!E5*2)+(Apr!E5*1)</f>
        <v>722259</v>
      </c>
      <c r="G5" s="8">
        <v>286241</v>
      </c>
      <c r="H5" s="31">
        <f>Mar!H5+G5</f>
        <v>3095047</v>
      </c>
      <c r="I5" s="31">
        <f t="shared" ref="I5:I63" si="0">C5+E5+G5</f>
        <v>354008</v>
      </c>
      <c r="J5" s="31">
        <f t="shared" ref="J5:J63" si="1">D5+F5+H5</f>
        <v>6686648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142263</v>
      </c>
      <c r="E6" s="8"/>
      <c r="F6" s="31">
        <f>(Jul!E6*10)+(Aug!E6*9)+(Sep!E6*8)+(Oct!E6*7)+(Nov!E6*6)+(Dec!E6*5)+(Jan!E6*4)+(Feb!E6*3)+(Mar!E6*2)+(Apr!E6*1)</f>
        <v>18999</v>
      </c>
      <c r="G6" s="8"/>
      <c r="H6" s="31">
        <f>Mar!H6+G6</f>
        <v>47266</v>
      </c>
      <c r="I6" s="31">
        <f t="shared" si="0"/>
        <v>0</v>
      </c>
      <c r="J6" s="31">
        <f t="shared" si="1"/>
        <v>208528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2906</v>
      </c>
      <c r="D7" s="31">
        <f>(Jul!C7*10)+(Aug!C7*9)+(Sep!C7*8)+(Oct!C7*7)+(Nov!C7*6)+(Dec!C7*5)+(Jan!C7*4)+(Feb!C7*3)+(Mar!C7*2)+(Apr!C7*1)</f>
        <v>562111</v>
      </c>
      <c r="E7" s="8"/>
      <c r="F7" s="31">
        <f>(Jul!E7*10)+(Aug!E7*9)+(Sep!E7*8)+(Oct!E7*7)+(Nov!E7*6)+(Dec!E7*5)+(Jan!E7*4)+(Feb!E7*3)+(Mar!E7*2)+(Apr!E7*1)</f>
        <v>87288</v>
      </c>
      <c r="G7" s="8">
        <v>28255</v>
      </c>
      <c r="H7" s="31">
        <f>Mar!H7+G7</f>
        <v>884704</v>
      </c>
      <c r="I7" s="31">
        <f t="shared" si="0"/>
        <v>31161</v>
      </c>
      <c r="J7" s="31">
        <f t="shared" si="1"/>
        <v>1534103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41636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0</v>
      </c>
      <c r="I8" s="31">
        <f>C8+E8+G8</f>
        <v>0</v>
      </c>
      <c r="J8" s="31">
        <f t="shared" si="1"/>
        <v>41636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25099</v>
      </c>
      <c r="E9" s="8">
        <v>3139</v>
      </c>
      <c r="F9" s="31">
        <f>(Jul!E9*10)+(Aug!E9*9)+(Sep!E9*8)+(Oct!E9*7)+(Nov!E9*6)+(Dec!E9*5)+(Jan!E9*4)+(Feb!E9*3)+(Mar!E9*2)+(Apr!E9*1)</f>
        <v>3139</v>
      </c>
      <c r="G9" s="8">
        <v>9767</v>
      </c>
      <c r="H9" s="31">
        <f>Mar!H9+G9</f>
        <v>13605</v>
      </c>
      <c r="I9" s="31">
        <f>C9+E9+G9</f>
        <v>12906</v>
      </c>
      <c r="J9" s="31">
        <f t="shared" si="1"/>
        <v>41843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11126</v>
      </c>
      <c r="D10" s="31">
        <f>(Jul!C10*10)+(Aug!C10*9)+(Sep!C10*8)+(Oct!C10*7)+(Nov!C10*6)+(Dec!C10*5)+(Jan!C10*4)+(Feb!C10*3)+(Mar!C10*2)+(Apr!C10*1)</f>
        <v>107711</v>
      </c>
      <c r="E10" s="8"/>
      <c r="F10" s="31">
        <f>(Jul!E10*10)+(Aug!E10*9)+(Sep!E10*8)+(Oct!E10*7)+(Nov!E10*6)+(Dec!E10*5)+(Jan!E10*4)+(Feb!E10*3)+(Mar!E10*2)+(Apr!E10*1)</f>
        <v>47932</v>
      </c>
      <c r="G10" s="8">
        <v>16655</v>
      </c>
      <c r="H10" s="31">
        <f>Mar!H10+G10</f>
        <v>196203</v>
      </c>
      <c r="I10" s="31">
        <f t="shared" si="0"/>
        <v>27781</v>
      </c>
      <c r="J10" s="31">
        <f t="shared" si="1"/>
        <v>351846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4148</v>
      </c>
      <c r="D11" s="31">
        <f>(Jul!C11*10)+(Aug!C11*9)+(Sep!C11*8)+(Oct!C11*7)+(Nov!C11*6)+(Dec!C11*5)+(Jan!C11*4)+(Feb!C11*3)+(Mar!C11*2)+(Apr!C11*1)</f>
        <v>105616</v>
      </c>
      <c r="E11" s="8"/>
      <c r="F11" s="31">
        <f>(Jul!E11*10)+(Aug!E11*9)+(Sep!E11*8)+(Oct!E11*7)+(Nov!E11*6)+(Dec!E11*5)+(Jan!E11*4)+(Feb!E11*3)+(Mar!E11*2)+(Apr!E11*1)</f>
        <v>4569</v>
      </c>
      <c r="G11" s="8">
        <v>1457</v>
      </c>
      <c r="H11" s="31">
        <f>Mar!H11+G11</f>
        <v>372369</v>
      </c>
      <c r="I11" s="31">
        <f t="shared" si="0"/>
        <v>5605</v>
      </c>
      <c r="J11" s="31">
        <f t="shared" si="1"/>
        <v>482554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6756</v>
      </c>
      <c r="D12" s="31">
        <f>(Jul!C12*10)+(Aug!C12*9)+(Sep!C12*8)+(Oct!C12*7)+(Nov!C12*6)+(Dec!C12*5)+(Jan!C12*4)+(Feb!C12*3)+(Mar!C12*2)+(Apr!C12*1)</f>
        <v>151145</v>
      </c>
      <c r="E12" s="8"/>
      <c r="F12" s="31">
        <f>(Jul!E12*10)+(Aug!E12*9)+(Sep!E12*8)+(Oct!E12*7)+(Nov!E12*6)+(Dec!E12*5)+(Jan!E12*4)+(Feb!E12*3)+(Mar!E12*2)+(Apr!E12*1)</f>
        <v>12092</v>
      </c>
      <c r="G12" s="8">
        <v>32946</v>
      </c>
      <c r="H12" s="31">
        <f>Mar!H12+G12</f>
        <v>159013</v>
      </c>
      <c r="I12" s="31">
        <f t="shared" si="0"/>
        <v>39702</v>
      </c>
      <c r="J12" s="31">
        <f t="shared" si="1"/>
        <v>322250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22414</v>
      </c>
      <c r="D13" s="31">
        <f>(Jul!C13*10)+(Aug!C13*9)+(Sep!C13*8)+(Oct!C13*7)+(Nov!C13*6)+(Dec!C13*5)+(Jan!C13*4)+(Feb!C13*3)+(Mar!C13*2)+(Apr!C13*1)</f>
        <v>1080745</v>
      </c>
      <c r="E13" s="8">
        <v>3229</v>
      </c>
      <c r="F13" s="31">
        <f>(Jul!E13*10)+(Aug!E13*9)+(Sep!E13*8)+(Oct!E13*7)+(Nov!E13*6)+(Dec!E13*5)+(Jan!E13*4)+(Feb!E13*3)+(Mar!E13*2)+(Apr!E13*1)</f>
        <v>101281</v>
      </c>
      <c r="G13" s="8">
        <v>92811</v>
      </c>
      <c r="H13" s="31">
        <f>Mar!H13+G13</f>
        <v>723006</v>
      </c>
      <c r="I13" s="31">
        <f t="shared" si="0"/>
        <v>118454</v>
      </c>
      <c r="J13" s="31">
        <f t="shared" si="1"/>
        <v>1905032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8044</v>
      </c>
      <c r="D14" s="31">
        <f>(Jul!C14*10)+(Aug!C14*9)+(Sep!C14*8)+(Oct!C14*7)+(Nov!C14*6)+(Dec!C14*5)+(Jan!C14*4)+(Feb!C14*3)+(Mar!C14*2)+(Apr!C14*1)</f>
        <v>429036</v>
      </c>
      <c r="E14" s="8">
        <v>41</v>
      </c>
      <c r="F14" s="31">
        <f>(Jul!E14*10)+(Aug!E14*9)+(Sep!E14*8)+(Oct!E14*7)+(Nov!E14*6)+(Dec!E14*5)+(Jan!E14*4)+(Feb!E14*3)+(Mar!E14*2)+(Apr!E14*1)</f>
        <v>12560</v>
      </c>
      <c r="G14" s="8">
        <v>82688</v>
      </c>
      <c r="H14" s="31">
        <f>Mar!H14+G14</f>
        <v>374869</v>
      </c>
      <c r="I14" s="31">
        <f t="shared" si="0"/>
        <v>90773</v>
      </c>
      <c r="J14" s="31">
        <f t="shared" si="1"/>
        <v>816465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628</v>
      </c>
      <c r="D15" s="31">
        <f>(Jul!C15*10)+(Aug!C15*9)+(Sep!C15*8)+(Oct!C15*7)+(Nov!C15*6)+(Dec!C15*5)+(Jan!C15*4)+(Feb!C15*3)+(Mar!C15*2)+(Apr!C15*1)</f>
        <v>5020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8605</v>
      </c>
      <c r="I15" s="31">
        <f t="shared" si="0"/>
        <v>628</v>
      </c>
      <c r="J15" s="31">
        <f t="shared" si="1"/>
        <v>13625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66814</v>
      </c>
      <c r="D16" s="31">
        <f>(Jul!C16*10)+(Aug!C16*9)+(Sep!C16*8)+(Oct!C16*7)+(Nov!C16*6)+(Dec!C16*5)+(Jan!C16*4)+(Feb!C16*3)+(Mar!C16*2)+(Apr!C16*1)</f>
        <v>2211238</v>
      </c>
      <c r="E16" s="8">
        <v>2900</v>
      </c>
      <c r="F16" s="31">
        <f>(Jul!E16*10)+(Aug!E16*9)+(Sep!E16*8)+(Oct!E16*7)+(Nov!E16*6)+(Dec!E16*5)+(Jan!E16*4)+(Feb!E16*3)+(Mar!E16*2)+(Apr!E16*1)</f>
        <v>121212</v>
      </c>
      <c r="G16" s="8">
        <v>1111730</v>
      </c>
      <c r="H16" s="31">
        <f>Mar!H16+G16</f>
        <v>2430504</v>
      </c>
      <c r="I16" s="31">
        <f t="shared" si="0"/>
        <v>1181444</v>
      </c>
      <c r="J16" s="31">
        <f t="shared" si="1"/>
        <v>4762954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3042</v>
      </c>
      <c r="D17" s="31">
        <f>(Jul!C17*10)+(Aug!C17*9)+(Sep!C17*8)+(Oct!C17*7)+(Nov!C17*6)+(Dec!C17*5)+(Jan!C17*4)+(Feb!C17*3)+(Mar!C17*2)+(Apr!C17*1)</f>
        <v>239695</v>
      </c>
      <c r="E17" s="8"/>
      <c r="F17" s="31">
        <f>(Jul!E17*10)+(Aug!E17*9)+(Sep!E17*8)+(Oct!E17*7)+(Nov!E17*6)+(Dec!E17*5)+(Jan!E17*4)+(Feb!E17*3)+(Mar!E17*2)+(Apr!E17*1)</f>
        <v>10552</v>
      </c>
      <c r="G17" s="8">
        <v>18379</v>
      </c>
      <c r="H17" s="31">
        <f>Mar!H17+G17</f>
        <v>66633</v>
      </c>
      <c r="I17" s="31">
        <f t="shared" si="0"/>
        <v>21421</v>
      </c>
      <c r="J17" s="31">
        <f t="shared" si="1"/>
        <v>316880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13473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25253</v>
      </c>
      <c r="I18" s="31">
        <f t="shared" si="0"/>
        <v>0</v>
      </c>
      <c r="J18" s="31">
        <f t="shared" si="1"/>
        <v>38726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281</v>
      </c>
      <c r="D19" s="31">
        <f>(Jul!C19*10)+(Aug!C19*9)+(Sep!C19*8)+(Oct!C19*7)+(Nov!C19*6)+(Dec!C19*5)+(Jan!C19*4)+(Feb!C19*3)+(Mar!C19*2)+(Apr!C19*1)</f>
        <v>22877</v>
      </c>
      <c r="E19" s="8"/>
      <c r="F19" s="31">
        <f>(Jul!E19*10)+(Aug!E19*9)+(Sep!E19*8)+(Oct!E19*7)+(Nov!E19*6)+(Dec!E19*5)+(Jan!E19*4)+(Feb!E19*3)+(Mar!E19*2)+(Apr!E19*1)</f>
        <v>18810</v>
      </c>
      <c r="G19" s="8">
        <v>10319</v>
      </c>
      <c r="H19" s="31">
        <f>Mar!H19+G19</f>
        <v>21605</v>
      </c>
      <c r="I19" s="31">
        <f t="shared" si="0"/>
        <v>10600</v>
      </c>
      <c r="J19" s="31">
        <f t="shared" si="1"/>
        <v>63292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7566</v>
      </c>
      <c r="D20" s="31">
        <f>(Jul!C20*10)+(Aug!C20*9)+(Sep!C20*8)+(Oct!C20*7)+(Nov!C20*6)+(Dec!C20*5)+(Jan!C20*4)+(Feb!C20*3)+(Mar!C20*2)+(Apr!C20*1)</f>
        <v>32071</v>
      </c>
      <c r="E20" s="8"/>
      <c r="F20" s="31">
        <f>(Jul!E20*10)+(Aug!E20*9)+(Sep!E20*8)+(Oct!E20*7)+(Nov!E20*6)+(Dec!E20*5)+(Jan!E20*4)+(Feb!E20*3)+(Mar!E20*2)+(Apr!E20*1)</f>
        <v>8019</v>
      </c>
      <c r="G20" s="8">
        <v>122180</v>
      </c>
      <c r="H20" s="31">
        <f>Mar!H20+G20</f>
        <v>161076</v>
      </c>
      <c r="I20" s="31">
        <f t="shared" si="0"/>
        <v>129746</v>
      </c>
      <c r="J20" s="31">
        <f t="shared" si="1"/>
        <v>201166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(Jul!C21*10)+(Aug!C21*9)+(Sep!C21*8)+(Oct!C21*7)+(Nov!C21*6)+(Dec!C21*5)+(Jan!C21*4)+(Feb!C21*3)+(Mar!C21*2)+(Apr!C21*1)</f>
        <v>61042</v>
      </c>
      <c r="E21" s="8"/>
      <c r="F21" s="31">
        <f>(Jul!E21*10)+(Aug!E21*9)+(Sep!E21*8)+(Oct!E21*7)+(Nov!E21*6)+(Dec!E21*5)+(Jan!E21*4)+(Feb!E21*3)+(Mar!E21*2)+(Apr!E21*1)</f>
        <v>8932</v>
      </c>
      <c r="G21" s="8"/>
      <c r="H21" s="31">
        <f>Mar!H21+G21</f>
        <v>32710</v>
      </c>
      <c r="I21" s="31">
        <f t="shared" si="0"/>
        <v>0</v>
      </c>
      <c r="J21" s="31">
        <f t="shared" si="1"/>
        <v>102684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1657</v>
      </c>
      <c r="D22" s="31">
        <f>(Jul!C22*10)+(Aug!C22*9)+(Sep!C22*8)+(Oct!C22*7)+(Nov!C22*6)+(Dec!C22*5)+(Jan!C22*4)+(Feb!C22*3)+(Mar!C22*2)+(Apr!C22*1)</f>
        <v>58217</v>
      </c>
      <c r="E22" s="8">
        <v>1228</v>
      </c>
      <c r="F22" s="31">
        <f>(Jul!E22*10)+(Aug!E22*9)+(Sep!E22*8)+(Oct!E22*7)+(Nov!E22*6)+(Dec!E22*5)+(Jan!E22*4)+(Feb!E22*3)+(Mar!E22*2)+(Apr!E22*1)</f>
        <v>1498</v>
      </c>
      <c r="G22" s="8">
        <v>3230</v>
      </c>
      <c r="H22" s="31">
        <f>Mar!H22+G22</f>
        <v>10954</v>
      </c>
      <c r="I22" s="31">
        <f t="shared" si="0"/>
        <v>6115</v>
      </c>
      <c r="J22" s="31">
        <f t="shared" si="1"/>
        <v>70669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5622</v>
      </c>
      <c r="D23" s="31">
        <f>(Jul!C23*10)+(Aug!C23*9)+(Sep!C23*8)+(Oct!C23*7)+(Nov!C23*6)+(Dec!C23*5)+(Jan!C23*4)+(Feb!C23*3)+(Mar!C23*2)+(Apr!C23*1)</f>
        <v>133508</v>
      </c>
      <c r="E23" s="8"/>
      <c r="F23" s="31">
        <f>(Jul!E23*10)+(Aug!E23*9)+(Sep!E23*8)+(Oct!E23*7)+(Nov!E23*6)+(Dec!E23*5)+(Jan!E23*4)+(Feb!E23*3)+(Mar!E23*2)+(Apr!E23*1)</f>
        <v>30595</v>
      </c>
      <c r="G23" s="8">
        <v>27151</v>
      </c>
      <c r="H23" s="31">
        <f>Mar!H23+G23</f>
        <v>128408</v>
      </c>
      <c r="I23" s="31">
        <f t="shared" si="0"/>
        <v>32773</v>
      </c>
      <c r="J23" s="31">
        <f t="shared" si="1"/>
        <v>292511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5491</v>
      </c>
      <c r="D24" s="31">
        <f>(Jul!C24*10)+(Aug!C24*9)+(Sep!C24*8)+(Oct!C24*7)+(Nov!C24*6)+(Dec!C24*5)+(Jan!C24*4)+(Feb!C24*3)+(Mar!C24*2)+(Apr!C24*1)</f>
        <v>201881</v>
      </c>
      <c r="E24" s="8"/>
      <c r="F24" s="31">
        <f>(Jul!E24*10)+(Aug!E24*9)+(Sep!E24*8)+(Oct!E24*7)+(Nov!E24*6)+(Dec!E24*5)+(Jan!E24*4)+(Feb!E24*3)+(Mar!E24*2)+(Apr!E24*1)</f>
        <v>55130</v>
      </c>
      <c r="G24" s="8">
        <v>5487</v>
      </c>
      <c r="H24" s="31">
        <f>Mar!H24+G24</f>
        <v>117843</v>
      </c>
      <c r="I24" s="31">
        <f t="shared" si="0"/>
        <v>10978</v>
      </c>
      <c r="J24" s="31">
        <f t="shared" si="1"/>
        <v>374854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3557</v>
      </c>
      <c r="D25" s="31">
        <f>(Jul!C25*10)+(Aug!C25*9)+(Sep!C25*8)+(Oct!C25*7)+(Nov!C25*6)+(Dec!C25*5)+(Jan!C25*4)+(Feb!C25*3)+(Mar!C25*2)+(Apr!C25*1)</f>
        <v>441184</v>
      </c>
      <c r="E25" s="8"/>
      <c r="F25" s="31">
        <f>(Jul!E25*10)+(Aug!E25*9)+(Sep!E25*8)+(Oct!E25*7)+(Nov!E25*6)+(Dec!E25*5)+(Jan!E25*4)+(Feb!E25*3)+(Mar!E25*2)+(Apr!E25*1)</f>
        <v>17231</v>
      </c>
      <c r="G25" s="8">
        <v>8679</v>
      </c>
      <c r="H25" s="31">
        <f>Mar!H25+G25</f>
        <v>300720</v>
      </c>
      <c r="I25" s="31">
        <f t="shared" si="0"/>
        <v>12236</v>
      </c>
      <c r="J25" s="31">
        <f t="shared" si="1"/>
        <v>759135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2264</v>
      </c>
      <c r="D26" s="31">
        <f>(Jul!C26*10)+(Aug!C26*9)+(Sep!C26*8)+(Oct!C26*7)+(Nov!C26*6)+(Dec!C26*5)+(Jan!C26*4)+(Feb!C26*3)+(Mar!C26*2)+(Apr!C26*1)</f>
        <v>129542</v>
      </c>
      <c r="E26" s="8">
        <v>1909</v>
      </c>
      <c r="F26" s="31">
        <f>(Jul!E26*10)+(Aug!E26*9)+(Sep!E26*8)+(Oct!E26*7)+(Nov!E26*6)+(Dec!E26*5)+(Jan!E26*4)+(Feb!E26*3)+(Mar!E26*2)+(Apr!E26*1)</f>
        <v>36544</v>
      </c>
      <c r="G26" s="8">
        <v>3395</v>
      </c>
      <c r="H26" s="31">
        <f>Mar!H26+G26</f>
        <v>106162</v>
      </c>
      <c r="I26" s="31">
        <f t="shared" si="0"/>
        <v>7568</v>
      </c>
      <c r="J26" s="31">
        <f t="shared" si="1"/>
        <v>272248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50714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98719</v>
      </c>
      <c r="I27" s="31">
        <f t="shared" si="0"/>
        <v>0</v>
      </c>
      <c r="J27" s="31">
        <f t="shared" si="1"/>
        <v>149433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10868</v>
      </c>
      <c r="D28" s="31">
        <f>(Jul!C28*10)+(Aug!C28*9)+(Sep!C28*8)+(Oct!C28*7)+(Nov!C28*6)+(Dec!C28*5)+(Jan!C28*4)+(Feb!C28*3)+(Mar!C28*2)+(Apr!C28*1)</f>
        <v>210202</v>
      </c>
      <c r="E28" s="8"/>
      <c r="F28" s="31">
        <f>(Jul!E28*10)+(Aug!E28*9)+(Sep!E28*8)+(Oct!E28*7)+(Nov!E28*6)+(Dec!E28*5)+(Jan!E28*4)+(Feb!E28*3)+(Mar!E28*2)+(Apr!E28*1)</f>
        <v>19281</v>
      </c>
      <c r="G28" s="8">
        <v>19473</v>
      </c>
      <c r="H28" s="31">
        <f>Mar!H28+G28</f>
        <v>104137</v>
      </c>
      <c r="I28" s="31">
        <f t="shared" si="0"/>
        <v>30341</v>
      </c>
      <c r="J28" s="31">
        <f t="shared" si="1"/>
        <v>333620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1658</v>
      </c>
      <c r="D29" s="31">
        <f>(Jul!C29*10)+(Aug!C29*9)+(Sep!C29*8)+(Oct!C29*7)+(Nov!C29*6)+(Dec!C29*5)+(Jan!C29*4)+(Feb!C29*3)+(Mar!C29*2)+(Apr!C29*1)</f>
        <v>204744</v>
      </c>
      <c r="E29" s="8"/>
      <c r="F29" s="31">
        <f>(Jul!E29*10)+(Aug!E29*9)+(Sep!E29*8)+(Oct!E29*7)+(Nov!E29*6)+(Dec!E29*5)+(Jan!E29*4)+(Feb!E29*3)+(Mar!E29*2)+(Apr!E29*1)</f>
        <v>0</v>
      </c>
      <c r="G29" s="8">
        <v>4230</v>
      </c>
      <c r="H29" s="31">
        <f>Mar!H29+G29</f>
        <v>129176</v>
      </c>
      <c r="I29" s="31">
        <f t="shared" si="0"/>
        <v>5888</v>
      </c>
      <c r="J29" s="31">
        <f t="shared" si="1"/>
        <v>333920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6758</v>
      </c>
      <c r="D30" s="31">
        <f>(Jul!C30*10)+(Aug!C30*9)+(Sep!C30*8)+(Oct!C30*7)+(Nov!C30*6)+(Dec!C30*5)+(Jan!C30*4)+(Feb!C30*3)+(Mar!C30*2)+(Apr!C30*1)</f>
        <v>223449</v>
      </c>
      <c r="E30" s="8"/>
      <c r="F30" s="31">
        <f>(Jul!E30*10)+(Aug!E30*9)+(Sep!E30*8)+(Oct!E30*7)+(Nov!E30*6)+(Dec!E30*5)+(Jan!E30*4)+(Feb!E30*3)+(Mar!E30*2)+(Apr!E30*1)</f>
        <v>65493</v>
      </c>
      <c r="G30" s="8">
        <v>4232</v>
      </c>
      <c r="H30" s="31">
        <f>Mar!H30+G30</f>
        <v>297493</v>
      </c>
      <c r="I30" s="31">
        <f t="shared" si="0"/>
        <v>10990</v>
      </c>
      <c r="J30" s="31">
        <f t="shared" si="1"/>
        <v>586435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11423</v>
      </c>
      <c r="D31" s="31">
        <f>(Jul!C31*10)+(Aug!C31*9)+(Sep!C31*8)+(Oct!C31*7)+(Nov!C31*6)+(Dec!C31*5)+(Jan!C31*4)+(Feb!C31*3)+(Mar!C31*2)+(Apr!C31*1)</f>
        <v>607099</v>
      </c>
      <c r="E31" s="8">
        <v>3684</v>
      </c>
      <c r="F31" s="31">
        <f>(Jul!E31*10)+(Aug!E31*9)+(Sep!E31*8)+(Oct!E31*7)+(Nov!E31*6)+(Dec!E31*5)+(Jan!E31*4)+(Feb!E31*3)+(Mar!E31*2)+(Apr!E31*1)</f>
        <v>108811</v>
      </c>
      <c r="G31" s="8">
        <v>86397</v>
      </c>
      <c r="H31" s="31">
        <f>Mar!H31+G31</f>
        <v>446928</v>
      </c>
      <c r="I31" s="31">
        <f t="shared" si="0"/>
        <v>101504</v>
      </c>
      <c r="J31" s="31">
        <f t="shared" si="1"/>
        <v>1162838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58955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43472</v>
      </c>
      <c r="I32" s="31">
        <f t="shared" si="0"/>
        <v>0</v>
      </c>
      <c r="J32" s="31">
        <f t="shared" si="1"/>
        <v>102427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35433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37570</v>
      </c>
      <c r="I33" s="31">
        <f t="shared" si="0"/>
        <v>0</v>
      </c>
      <c r="J33" s="31">
        <f t="shared" si="1"/>
        <v>73003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12099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981</v>
      </c>
      <c r="I34" s="31">
        <f t="shared" si="0"/>
        <v>0</v>
      </c>
      <c r="J34" s="31">
        <f t="shared" si="1"/>
        <v>13080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121526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133699</v>
      </c>
      <c r="I35" s="31">
        <f t="shared" si="0"/>
        <v>0</v>
      </c>
      <c r="J35" s="31">
        <f t="shared" si="1"/>
        <v>255225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16258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58900</v>
      </c>
      <c r="I36" s="31">
        <f t="shared" si="0"/>
        <v>0</v>
      </c>
      <c r="J36" s="31">
        <f t="shared" si="1"/>
        <v>75158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17719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12709</v>
      </c>
      <c r="I37" s="31">
        <f t="shared" si="0"/>
        <v>0</v>
      </c>
      <c r="J37" s="31">
        <f t="shared" si="1"/>
        <v>30428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54889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20271</v>
      </c>
      <c r="I38" s="31">
        <f t="shared" si="0"/>
        <v>0</v>
      </c>
      <c r="J38" s="31">
        <f t="shared" si="1"/>
        <v>75160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109330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173992</v>
      </c>
      <c r="I39" s="31">
        <f t="shared" si="0"/>
        <v>0</v>
      </c>
      <c r="J39" s="31">
        <f t="shared" si="1"/>
        <v>283322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13545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13545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75026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72731</v>
      </c>
      <c r="I41" s="31">
        <f t="shared" si="0"/>
        <v>0</v>
      </c>
      <c r="J41" s="31">
        <f t="shared" si="1"/>
        <v>147757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16311</v>
      </c>
      <c r="D42" s="31">
        <f>(Jul!C42*10)+(Aug!C42*9)+(Sep!C42*8)+(Oct!C42*7)+(Nov!C42*6)+(Dec!C42*5)+(Jan!C42*4)+(Feb!C42*3)+(Mar!C42*2)+(Apr!C42*1)</f>
        <v>515463</v>
      </c>
      <c r="E42" s="8">
        <v>3251</v>
      </c>
      <c r="F42" s="31">
        <f>(Jul!E42*10)+(Aug!E42*9)+(Sep!E42*8)+(Oct!E42*7)+(Nov!E42*6)+(Dec!E42*5)+(Jan!E42*4)+(Feb!E42*3)+(Mar!E42*2)+(Apr!E42*1)</f>
        <v>36596</v>
      </c>
      <c r="G42" s="8">
        <v>36595</v>
      </c>
      <c r="H42" s="31">
        <f>Mar!H42+G42</f>
        <v>266537</v>
      </c>
      <c r="I42" s="31">
        <f t="shared" si="0"/>
        <v>56157</v>
      </c>
      <c r="J42" s="31">
        <f t="shared" si="1"/>
        <v>818596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399066</v>
      </c>
      <c r="E43" s="8"/>
      <c r="F43" s="31">
        <f>(Jul!E43*10)+(Aug!E43*9)+(Sep!E43*8)+(Oct!E43*7)+(Nov!E43*6)+(Dec!E43*5)+(Jan!E43*4)+(Feb!E43*3)+(Mar!E43*2)+(Apr!E43*1)</f>
        <v>10881</v>
      </c>
      <c r="G43" s="8"/>
      <c r="H43" s="31">
        <f>Mar!H43+G43</f>
        <v>287541</v>
      </c>
      <c r="I43" s="31">
        <f t="shared" si="0"/>
        <v>0</v>
      </c>
      <c r="J43" s="31">
        <f t="shared" si="1"/>
        <v>697488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352136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1047107</v>
      </c>
      <c r="I44" s="31">
        <f t="shared" si="0"/>
        <v>0</v>
      </c>
      <c r="J44" s="31">
        <f t="shared" si="1"/>
        <v>1399243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56680</v>
      </c>
      <c r="E45" s="8"/>
      <c r="F45" s="31">
        <f>(Jul!E45*10)+(Aug!E45*9)+(Sep!E45*8)+(Oct!E45*7)+(Nov!E45*6)+(Dec!E45*5)+(Jan!E45*4)+(Feb!E45*3)+(Mar!E45*2)+(Apr!E45*1)</f>
        <v>11890</v>
      </c>
      <c r="G45" s="8"/>
      <c r="H45" s="31">
        <f>Mar!H45+G45</f>
        <v>36607</v>
      </c>
      <c r="I45" s="31">
        <f t="shared" si="0"/>
        <v>0</v>
      </c>
      <c r="J45" s="31">
        <f t="shared" si="1"/>
        <v>105177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98266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160375</v>
      </c>
      <c r="I47" s="31">
        <f t="shared" si="0"/>
        <v>0</v>
      </c>
      <c r="J47" s="31">
        <f t="shared" si="1"/>
        <v>258641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101200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120404</v>
      </c>
      <c r="I48" s="31">
        <f t="shared" si="0"/>
        <v>0</v>
      </c>
      <c r="J48" s="31">
        <f t="shared" si="1"/>
        <v>221604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59657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28646</v>
      </c>
      <c r="I49" s="31">
        <f t="shared" si="0"/>
        <v>0</v>
      </c>
      <c r="J49" s="31">
        <f t="shared" si="1"/>
        <v>88303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187773</v>
      </c>
      <c r="E50" s="8"/>
      <c r="F50" s="31">
        <f>(Jul!E50*10)+(Aug!E50*9)+(Sep!E50*8)+(Oct!E50*7)+(Nov!E50*6)+(Dec!E50*5)+(Jan!E50*4)+(Feb!E50*3)+(Mar!E50*2)+(Apr!E50*1)</f>
        <v>13167</v>
      </c>
      <c r="G50" s="8"/>
      <c r="H50" s="31">
        <f>Mar!H50+G50</f>
        <v>174154</v>
      </c>
      <c r="I50" s="31">
        <f t="shared" si="0"/>
        <v>0</v>
      </c>
      <c r="J50" s="31">
        <f t="shared" si="1"/>
        <v>375094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399743</v>
      </c>
      <c r="E51" s="8"/>
      <c r="F51" s="31">
        <f>(Jul!E51*10)+(Aug!E51*9)+(Sep!E51*8)+(Oct!E51*7)+(Nov!E51*6)+(Dec!E51*5)+(Jan!E51*4)+(Feb!E51*3)+(Mar!E51*2)+(Apr!E51*1)</f>
        <v>8463</v>
      </c>
      <c r="G51" s="8"/>
      <c r="H51" s="31">
        <f>Mar!H51+G51</f>
        <v>419222</v>
      </c>
      <c r="I51" s="31">
        <f t="shared" si="0"/>
        <v>0</v>
      </c>
      <c r="J51" s="31">
        <f t="shared" si="1"/>
        <v>827428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44674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38960</v>
      </c>
      <c r="I52" s="31">
        <f t="shared" si="0"/>
        <v>0</v>
      </c>
      <c r="J52" s="31">
        <f t="shared" si="1"/>
        <v>83634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78546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22420</v>
      </c>
      <c r="I53" s="31">
        <f t="shared" si="0"/>
        <v>0</v>
      </c>
      <c r="J53" s="31">
        <f t="shared" si="1"/>
        <v>100966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76839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59730</v>
      </c>
      <c r="I54" s="31">
        <f t="shared" si="0"/>
        <v>0</v>
      </c>
      <c r="J54" s="31">
        <f t="shared" si="1"/>
        <v>136569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232543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386170</v>
      </c>
      <c r="I55" s="31">
        <f t="shared" si="0"/>
        <v>0</v>
      </c>
      <c r="J55" s="31">
        <f t="shared" si="1"/>
        <v>618713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66002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22544</v>
      </c>
      <c r="I57" s="31">
        <f t="shared" si="0"/>
        <v>0</v>
      </c>
      <c r="J57" s="31">
        <f t="shared" si="1"/>
        <v>88546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73370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29743</v>
      </c>
      <c r="I58" s="31">
        <f t="shared" si="0"/>
        <v>0</v>
      </c>
      <c r="J58" s="31">
        <f t="shared" si="1"/>
        <v>103113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16452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13424</v>
      </c>
      <c r="I59" s="31">
        <f t="shared" si="0"/>
        <v>0</v>
      </c>
      <c r="J59" s="31">
        <f t="shared" si="1"/>
        <v>29876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904422</v>
      </c>
      <c r="E60" s="8"/>
      <c r="F60" s="31">
        <f>(Jul!E60*10)+(Aug!E60*9)+(Sep!E60*8)+(Oct!E60*7)+(Nov!E60*6)+(Dec!E60*5)+(Jan!E60*4)+(Feb!E60*3)+(Mar!E60*2)+(Apr!E60*1)</f>
        <v>16021</v>
      </c>
      <c r="G60" s="8"/>
      <c r="H60" s="31">
        <f>Mar!H60+G60</f>
        <v>2564069</v>
      </c>
      <c r="I60" s="31">
        <f t="shared" si="0"/>
        <v>0</v>
      </c>
      <c r="J60" s="31">
        <f t="shared" si="1"/>
        <v>3484512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24730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41751</v>
      </c>
      <c r="I61" s="31">
        <f t="shared" si="0"/>
        <v>0</v>
      </c>
      <c r="J61" s="31">
        <f t="shared" si="1"/>
        <v>66481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57816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16443</v>
      </c>
      <c r="I62" s="31">
        <f t="shared" si="0"/>
        <v>0</v>
      </c>
      <c r="J62" s="31">
        <f t="shared" si="1"/>
        <v>74259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46149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29987</v>
      </c>
      <c r="I63" s="31">
        <f t="shared" si="0"/>
        <v>0</v>
      </c>
      <c r="J63" s="31">
        <f t="shared" si="1"/>
        <v>76136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10731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4505</v>
      </c>
      <c r="I66" s="31">
        <f t="shared" si="2"/>
        <v>0</v>
      </c>
      <c r="J66" s="31">
        <f t="shared" si="3"/>
        <v>15236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1120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280</v>
      </c>
      <c r="I67" s="31">
        <f t="shared" si="2"/>
        <v>0</v>
      </c>
      <c r="J67" s="31">
        <f t="shared" si="3"/>
        <v>1400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17558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18342</v>
      </c>
      <c r="I68" s="31">
        <f t="shared" si="2"/>
        <v>0</v>
      </c>
      <c r="J68" s="31">
        <f t="shared" si="3"/>
        <v>35900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37461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32180</v>
      </c>
      <c r="I69" s="31">
        <f t="shared" si="2"/>
        <v>0</v>
      </c>
      <c r="J69" s="31">
        <f t="shared" si="3"/>
        <v>69641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13856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74812</v>
      </c>
      <c r="I70" s="31">
        <f t="shared" si="2"/>
        <v>0</v>
      </c>
      <c r="J70" s="31">
        <f t="shared" si="3"/>
        <v>88668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1752033</v>
      </c>
      <c r="E71" s="8">
        <v>1515</v>
      </c>
      <c r="F71" s="31">
        <f>(Jul!E71*10)+(Aug!E71*9)+(Sep!E71*8)+(Oct!E71*7)+(Nov!E71*6)+(Dec!E71*5)+(Jan!E71*4)+(Feb!E71*3)+(Mar!E71*2)+(Apr!E71*1)</f>
        <v>74054</v>
      </c>
      <c r="G71" s="8">
        <v>6578</v>
      </c>
      <c r="H71" s="31">
        <f>Mar!H71+G71</f>
        <v>1792257</v>
      </c>
      <c r="I71" s="31">
        <f t="shared" si="2"/>
        <v>8093</v>
      </c>
      <c r="J71" s="31">
        <f t="shared" si="3"/>
        <v>3618344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234004</v>
      </c>
      <c r="D72" s="32">
        <f t="shared" si="4"/>
        <v>10360660</v>
      </c>
      <c r="E72" s="32">
        <f t="shared" si="4"/>
        <v>32916</v>
      </c>
      <c r="F72" s="32">
        <f t="shared" si="4"/>
        <v>1512227</v>
      </c>
      <c r="G72" s="32">
        <f t="shared" si="4"/>
        <v>1975702</v>
      </c>
      <c r="H72" s="32">
        <f t="shared" si="4"/>
        <v>10353008</v>
      </c>
      <c r="I72" s="32">
        <f t="shared" si="4"/>
        <v>2242622</v>
      </c>
      <c r="J72" s="32">
        <f t="shared" si="4"/>
        <v>22225895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16311</v>
      </c>
      <c r="D73" s="32">
        <f t="shared" si="5"/>
        <v>6139066</v>
      </c>
      <c r="E73" s="32">
        <f t="shared" si="5"/>
        <v>4766</v>
      </c>
      <c r="F73" s="32">
        <f t="shared" si="5"/>
        <v>171072</v>
      </c>
      <c r="G73" s="32">
        <f t="shared" si="5"/>
        <v>43173</v>
      </c>
      <c r="H73" s="32">
        <f t="shared" si="5"/>
        <v>8242535</v>
      </c>
      <c r="I73" s="32">
        <f t="shared" si="5"/>
        <v>64250</v>
      </c>
      <c r="J73" s="32">
        <f t="shared" si="5"/>
        <v>14552673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250315</v>
      </c>
      <c r="D74" s="32">
        <f t="shared" ref="D74:J74" si="6">SUM(D72:D73)</f>
        <v>16499726</v>
      </c>
      <c r="E74" s="32">
        <f t="shared" si="6"/>
        <v>37682</v>
      </c>
      <c r="F74" s="32">
        <f t="shared" si="6"/>
        <v>1683299</v>
      </c>
      <c r="G74" s="32">
        <f t="shared" si="6"/>
        <v>2018875</v>
      </c>
      <c r="H74" s="32">
        <f t="shared" si="6"/>
        <v>18595543</v>
      </c>
      <c r="I74" s="32">
        <f t="shared" si="6"/>
        <v>2306872</v>
      </c>
      <c r="J74" s="32">
        <f t="shared" si="6"/>
        <v>36778568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7" activePane="bottomLeft" state="frozen"/>
      <selection pane="bottomLeft" activeCell="G6" sqref="G6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139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15838</v>
      </c>
      <c r="D5" s="31">
        <f>(Jul!C5*11)+(Aug!C5*10)+(Sep!C5*9)+(Oct!C5*8)+(Nov!C5*7)+(Dec!C5*6)+(Jan!C5*5)+(Feb!C5*4)+(Mar!C5*3)+(Apr!C5*2)+(May!C5*1)</f>
        <v>3409119</v>
      </c>
      <c r="E5" s="8">
        <v>11301</v>
      </c>
      <c r="F5" s="31">
        <f>(Jul!E5*11)+(Aug!E5*10)+(Sep!E5*9)+(Oct!E5*8)+(Nov!E5*7)+(Dec!E5*6)+(Jan!E5*5)+(Feb!E5*4)+(Mar!E5*3)+(Apr!E5*2)+(May!E5*1)</f>
        <v>864020</v>
      </c>
      <c r="G5" s="8">
        <v>358152</v>
      </c>
      <c r="H5" s="31">
        <f>Apr!H5+G5</f>
        <v>3453199</v>
      </c>
      <c r="I5" s="31">
        <f t="shared" ref="I5:I63" si="0">C5+E5+G5</f>
        <v>385291</v>
      </c>
      <c r="J5" s="49">
        <f t="shared" ref="J5:J63" si="1">D5+F5+H5</f>
        <v>7726338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164834</v>
      </c>
      <c r="E6" s="8"/>
      <c r="F6" s="31">
        <f>(Jul!E6*11)+(Aug!E6*10)+(Sep!E6*9)+(Oct!E6*8)+(Nov!E6*7)+(Dec!E6*6)+(Jan!E6*5)+(Feb!E6*4)+(Mar!E6*3)+(Apr!E6*2)+(May!E6*1)</f>
        <v>21581</v>
      </c>
      <c r="G6" s="8"/>
      <c r="H6" s="31">
        <f>Apr!H6+G6</f>
        <v>47266</v>
      </c>
      <c r="I6" s="31">
        <f t="shared" si="0"/>
        <v>0</v>
      </c>
      <c r="J6" s="49">
        <f t="shared" si="1"/>
        <v>233681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>
        <v>6501</v>
      </c>
      <c r="D7" s="31">
        <f>(Jul!C7*11)+(Aug!C7*10)+(Sep!C7*9)+(Oct!C7*8)+(Nov!C7*7)+(Dec!C7*6)+(Jan!C7*5)+(Feb!C7*4)+(Mar!C7*3)+(Apr!C7*2)+(May!C7*1)</f>
        <v>654278</v>
      </c>
      <c r="E7" s="8"/>
      <c r="F7" s="31">
        <f>(Jul!E7*11)+(Aug!E7*10)+(Sep!E7*9)+(Oct!E7*8)+(Nov!E7*7)+(Dec!E7*6)+(Jan!E7*5)+(Feb!E7*4)+(Mar!E7*3)+(Apr!E7*2)+(May!E7*1)</f>
        <v>100446</v>
      </c>
      <c r="G7" s="8">
        <v>294</v>
      </c>
      <c r="H7" s="31">
        <f>Apr!H7+G7</f>
        <v>884998</v>
      </c>
      <c r="I7" s="31">
        <f t="shared" si="0"/>
        <v>6795</v>
      </c>
      <c r="J7" s="49">
        <f t="shared" si="1"/>
        <v>1639722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48817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0</v>
      </c>
      <c r="I8" s="31">
        <f t="shared" si="0"/>
        <v>0</v>
      </c>
      <c r="J8" s="49">
        <f t="shared" si="1"/>
        <v>48817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31301</v>
      </c>
      <c r="E9" s="8">
        <v>2456</v>
      </c>
      <c r="F9" s="31">
        <f>(Jul!E9*11)+(Aug!E9*10)+(Sep!E9*9)+(Oct!E9*8)+(Nov!E9*7)+(Dec!E9*6)+(Jan!E9*5)+(Feb!E9*4)+(Mar!E9*3)+(Apr!E9*2)+(May!E9*1)</f>
        <v>8734</v>
      </c>
      <c r="G9" s="8">
        <v>6140</v>
      </c>
      <c r="H9" s="31">
        <f>Apr!H9+G9</f>
        <v>19745</v>
      </c>
      <c r="I9" s="31">
        <f t="shared" si="0"/>
        <v>8596</v>
      </c>
      <c r="J9" s="49">
        <f t="shared" si="1"/>
        <v>59780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>
        <v>3222</v>
      </c>
      <c r="D10" s="31">
        <f>(Jul!C10*11)+(Aug!C10*10)+(Sep!C10*9)+(Oct!C10*8)+(Nov!C10*7)+(Dec!C10*6)+(Jan!C10*5)+(Feb!C10*4)+(Mar!C10*3)+(Apr!C10*2)+(May!C10*1)</f>
        <v>135332</v>
      </c>
      <c r="E10" s="8"/>
      <c r="F10" s="31">
        <f>(Jul!E10*11)+(Aug!E10*10)+(Sep!E10*9)+(Oct!E10*8)+(Nov!E10*7)+(Dec!E10*6)+(Jan!E10*5)+(Feb!E10*4)+(Mar!E10*3)+(Apr!E10*2)+(May!E10*1)</f>
        <v>56535</v>
      </c>
      <c r="G10" s="8"/>
      <c r="H10" s="31">
        <f>Apr!H10+G10</f>
        <v>196203</v>
      </c>
      <c r="I10" s="31">
        <f t="shared" si="0"/>
        <v>3222</v>
      </c>
      <c r="J10" s="49">
        <f t="shared" si="1"/>
        <v>388070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3406</v>
      </c>
      <c r="D11" s="31">
        <f>(Jul!C11*11)+(Aug!C11*10)+(Sep!C11*9)+(Oct!C11*8)+(Nov!C11*7)+(Dec!C11*6)+(Jan!C11*5)+(Feb!C11*4)+(Mar!C11*3)+(Apr!C11*2)+(May!C11*1)</f>
        <v>129022</v>
      </c>
      <c r="E11" s="8"/>
      <c r="F11" s="31">
        <f>(Jul!E11*11)+(Aug!E11*10)+(Sep!E11*9)+(Oct!E11*8)+(Nov!E11*7)+(Dec!E11*6)+(Jan!E11*5)+(Feb!E11*4)+(Mar!E11*3)+(Apr!E11*2)+(May!E11*1)</f>
        <v>6092</v>
      </c>
      <c r="G11" s="8"/>
      <c r="H11" s="31">
        <f>Apr!H11+G11</f>
        <v>372369</v>
      </c>
      <c r="I11" s="31">
        <f t="shared" si="0"/>
        <v>3406</v>
      </c>
      <c r="J11" s="49">
        <f t="shared" si="1"/>
        <v>507483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>
        <v>142</v>
      </c>
      <c r="D12" s="31">
        <f>(Jul!C12*11)+(Aug!C12*10)+(Sep!C12*9)+(Oct!C12*8)+(Nov!C12*7)+(Dec!C12*6)+(Jan!C12*5)+(Feb!C12*4)+(Mar!C12*3)+(Apr!C12*2)+(May!C12*1)</f>
        <v>182845</v>
      </c>
      <c r="E12" s="8"/>
      <c r="F12" s="31">
        <f>(Jul!E12*11)+(Aug!E12*10)+(Sep!E12*9)+(Oct!E12*8)+(Nov!E12*7)+(Dec!E12*6)+(Jan!E12*5)+(Feb!E12*4)+(Mar!E12*3)+(Apr!E12*2)+(May!E12*1)</f>
        <v>14038</v>
      </c>
      <c r="G12" s="8">
        <v>711</v>
      </c>
      <c r="H12" s="31">
        <f>Apr!H12+G12</f>
        <v>159724</v>
      </c>
      <c r="I12" s="31">
        <f t="shared" si="0"/>
        <v>853</v>
      </c>
      <c r="J12" s="49">
        <f t="shared" si="1"/>
        <v>356607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3902</v>
      </c>
      <c r="D13" s="31">
        <f>(Jul!C13*11)+(Aug!C13*10)+(Sep!C13*9)+(Oct!C13*8)+(Nov!C13*7)+(Dec!C13*6)+(Jan!C13*5)+(Feb!C13*4)+(Mar!C13*3)+(Apr!C13*2)+(May!C13*1)</f>
        <v>1267235</v>
      </c>
      <c r="E13" s="8">
        <v>4799</v>
      </c>
      <c r="F13" s="31">
        <f>(Jul!E13*11)+(Aug!E13*10)+(Sep!E13*9)+(Oct!E13*8)+(Nov!E13*7)+(Dec!E13*6)+(Jan!E13*5)+(Feb!E13*4)+(Mar!E13*3)+(Apr!E13*2)+(May!E13*1)</f>
        <v>125779</v>
      </c>
      <c r="G13" s="8">
        <v>9234</v>
      </c>
      <c r="H13" s="31">
        <f>Apr!H13+G13</f>
        <v>732240</v>
      </c>
      <c r="I13" s="31">
        <f t="shared" si="0"/>
        <v>17935</v>
      </c>
      <c r="J13" s="49">
        <f t="shared" si="1"/>
        <v>2125254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>
        <v>5905</v>
      </c>
      <c r="D14" s="31">
        <f>(Jul!C14*11)+(Aug!C14*10)+(Sep!C14*9)+(Oct!C14*8)+(Nov!C14*7)+(Dec!C14*6)+(Jan!C14*5)+(Feb!C14*4)+(Mar!C14*3)+(Apr!C14*2)+(May!C14*1)</f>
        <v>519355</v>
      </c>
      <c r="E14" s="8">
        <v>243</v>
      </c>
      <c r="F14" s="31">
        <f>(Jul!E14*11)+(Aug!E14*10)+(Sep!E14*9)+(Oct!E14*8)+(Nov!E14*7)+(Dec!E14*6)+(Jan!E14*5)+(Feb!E14*4)+(Mar!E14*3)+(Apr!E14*2)+(May!E14*1)</f>
        <v>16380</v>
      </c>
      <c r="G14" s="8">
        <v>71746</v>
      </c>
      <c r="H14" s="31">
        <f>Apr!H14+G14</f>
        <v>446615</v>
      </c>
      <c r="I14" s="31">
        <f t="shared" si="0"/>
        <v>77894</v>
      </c>
      <c r="J14" s="49">
        <f t="shared" si="1"/>
        <v>982350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6788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8605</v>
      </c>
      <c r="I15" s="31">
        <f t="shared" si="0"/>
        <v>0</v>
      </c>
      <c r="J15" s="49">
        <f t="shared" si="1"/>
        <v>15393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4001</v>
      </c>
      <c r="D16" s="31">
        <f>(Jul!C16*11)+(Aug!C16*10)+(Sep!C16*9)+(Oct!C16*8)+(Nov!C16*7)+(Dec!C16*6)+(Jan!C16*5)+(Feb!C16*4)+(Mar!C16*3)+(Apr!C16*2)+(May!C16*1)</f>
        <v>2647714</v>
      </c>
      <c r="E16" s="8">
        <v>2568</v>
      </c>
      <c r="F16" s="31">
        <f>(Jul!E16*11)+(Aug!E16*10)+(Sep!E16*9)+(Oct!E16*8)+(Nov!E16*7)+(Dec!E16*6)+(Jan!E16*5)+(Feb!E16*4)+(Mar!E16*3)+(Apr!E16*2)+(May!E16*1)</f>
        <v>147847</v>
      </c>
      <c r="G16" s="8">
        <v>41251</v>
      </c>
      <c r="H16" s="31">
        <f>Apr!H16+G16</f>
        <v>2471755</v>
      </c>
      <c r="I16" s="31">
        <f t="shared" si="0"/>
        <v>47820</v>
      </c>
      <c r="J16" s="49">
        <f t="shared" si="1"/>
        <v>5267316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282710</v>
      </c>
      <c r="E17" s="8"/>
      <c r="F17" s="31">
        <f>(Jul!E17*11)+(Aug!E17*10)+(Sep!E17*9)+(Oct!E17*8)+(Nov!E17*7)+(Dec!E17*6)+(Jan!E17*5)+(Feb!E17*4)+(Mar!E17*3)+(Apr!E17*2)+(May!E17*1)</f>
        <v>11871</v>
      </c>
      <c r="G17" s="8">
        <v>3279</v>
      </c>
      <c r="H17" s="31">
        <f>Apr!H17+G17</f>
        <v>69912</v>
      </c>
      <c r="I17" s="31">
        <f t="shared" si="0"/>
        <v>3279</v>
      </c>
      <c r="J17" s="49">
        <f t="shared" si="1"/>
        <v>364493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15698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25253</v>
      </c>
      <c r="I18" s="31">
        <f t="shared" si="0"/>
        <v>0</v>
      </c>
      <c r="J18" s="49">
        <f t="shared" si="1"/>
        <v>40951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26386</v>
      </c>
      <c r="E19" s="8"/>
      <c r="F19" s="31">
        <f>(Jul!E19*11)+(Aug!E19*10)+(Sep!E19*9)+(Oct!E19*8)+(Nov!E19*7)+(Dec!E19*6)+(Jan!E19*5)+(Feb!E19*4)+(Mar!E19*3)+(Apr!E19*2)+(May!E19*1)</f>
        <v>20691</v>
      </c>
      <c r="G19" s="8"/>
      <c r="H19" s="31">
        <f>Apr!H19+G19</f>
        <v>21605</v>
      </c>
      <c r="I19" s="31">
        <f t="shared" si="0"/>
        <v>0</v>
      </c>
      <c r="J19" s="49">
        <f t="shared" si="1"/>
        <v>68682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46682</v>
      </c>
      <c r="E20" s="8"/>
      <c r="F20" s="31">
        <f>(Jul!E20*11)+(Aug!E20*10)+(Sep!E20*9)+(Oct!E20*8)+(Nov!E20*7)+(Dec!E20*6)+(Jan!E20*5)+(Feb!E20*4)+(Mar!E20*3)+(Apr!E20*2)+(May!E20*1)</f>
        <v>8910</v>
      </c>
      <c r="G20" s="8"/>
      <c r="H20" s="31">
        <f>Apr!H20+G20</f>
        <v>161076</v>
      </c>
      <c r="I20" s="31">
        <f t="shared" si="0"/>
        <v>0</v>
      </c>
      <c r="J20" s="49">
        <f t="shared" si="1"/>
        <v>216668</v>
      </c>
      <c r="K20" s="47"/>
      <c r="L20" s="47"/>
    </row>
    <row r="21" spans="1:12" s="1" customFormat="1" ht="15.75" customHeight="1" x14ac:dyDescent="0.2">
      <c r="A21" s="5" t="s">
        <v>129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67652</v>
      </c>
      <c r="E21" s="8"/>
      <c r="F21" s="31">
        <f>(Jul!E21*11)+(Aug!E21*10)+(Sep!E21*9)+(Oct!E21*8)+(Nov!E21*7)+(Dec!E21*6)+(Jan!E21*5)+(Feb!E21*4)+(Mar!E21*3)+(Apr!E21*2)+(May!E21*1)</f>
        <v>11500</v>
      </c>
      <c r="G21" s="8"/>
      <c r="H21" s="31">
        <f>Apr!H21+G21</f>
        <v>32710</v>
      </c>
      <c r="I21" s="31">
        <f t="shared" si="0"/>
        <v>0</v>
      </c>
      <c r="J21" s="49">
        <f t="shared" si="1"/>
        <v>111862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77788</v>
      </c>
      <c r="E22" s="8">
        <v>580</v>
      </c>
      <c r="F22" s="31">
        <f>(Jul!E22*11)+(Aug!E22*10)+(Sep!E22*9)+(Oct!E22*8)+(Nov!E22*7)+(Dec!E22*6)+(Jan!E22*5)+(Feb!E22*4)+(Mar!E22*3)+(Apr!E22*2)+(May!E22*1)</f>
        <v>3396</v>
      </c>
      <c r="G22" s="8">
        <v>3482</v>
      </c>
      <c r="H22" s="31">
        <f>Apr!H22+G22</f>
        <v>14436</v>
      </c>
      <c r="I22" s="31">
        <f t="shared" si="0"/>
        <v>4062</v>
      </c>
      <c r="J22" s="49">
        <f t="shared" si="1"/>
        <v>95620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160252</v>
      </c>
      <c r="E23" s="8"/>
      <c r="F23" s="31">
        <f>(Jul!E23*11)+(Aug!E23*10)+(Sep!E23*9)+(Oct!E23*8)+(Nov!E23*7)+(Dec!E23*6)+(Jan!E23*5)+(Feb!E23*4)+(Mar!E23*3)+(Apr!E23*2)+(May!E23*1)</f>
        <v>34450</v>
      </c>
      <c r="G23" s="8"/>
      <c r="H23" s="31">
        <f>Apr!H23+G23</f>
        <v>128408</v>
      </c>
      <c r="I23" s="31">
        <f t="shared" si="0"/>
        <v>0</v>
      </c>
      <c r="J23" s="49">
        <f t="shared" si="1"/>
        <v>323110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>
        <v>1523</v>
      </c>
      <c r="D24" s="31">
        <f>(Jul!C24*11)+(Aug!C24*10)+(Sep!C24*9)+(Oct!C24*8)+(Nov!C24*7)+(Dec!C24*6)+(Jan!C24*5)+(Feb!C24*4)+(Mar!C24*3)+(Apr!C24*2)+(May!C24*1)</f>
        <v>247995</v>
      </c>
      <c r="E24" s="8"/>
      <c r="F24" s="31">
        <f>(Jul!E24*11)+(Aug!E24*10)+(Sep!E24*9)+(Oct!E24*8)+(Nov!E24*7)+(Dec!E24*6)+(Jan!E24*5)+(Feb!E24*4)+(Mar!E24*3)+(Apr!E24*2)+(May!E24*1)</f>
        <v>63834</v>
      </c>
      <c r="G24" s="8">
        <v>139</v>
      </c>
      <c r="H24" s="31">
        <f>Apr!H24+G24</f>
        <v>117982</v>
      </c>
      <c r="I24" s="31">
        <f t="shared" si="0"/>
        <v>1662</v>
      </c>
      <c r="J24" s="49">
        <f t="shared" si="1"/>
        <v>429811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>
        <v>979</v>
      </c>
      <c r="D25" s="31">
        <f>(Jul!C25*11)+(Aug!C25*10)+(Sep!C25*9)+(Oct!C25*8)+(Nov!C25*7)+(Dec!C25*6)+(Jan!C25*5)+(Feb!C25*4)+(Mar!C25*3)+(Apr!C25*2)+(May!C25*1)</f>
        <v>509669</v>
      </c>
      <c r="E25" s="8">
        <v>1228</v>
      </c>
      <c r="F25" s="31">
        <f>(Jul!E25*11)+(Aug!E25*10)+(Sep!E25*9)+(Oct!E25*8)+(Nov!E25*7)+(Dec!E25*6)+(Jan!E25*5)+(Feb!E25*4)+(Mar!E25*3)+(Apr!E25*2)+(May!E25*1)</f>
        <v>21118</v>
      </c>
      <c r="G25" s="8">
        <v>21150</v>
      </c>
      <c r="H25" s="31">
        <f>Apr!H25+G25</f>
        <v>321870</v>
      </c>
      <c r="I25" s="31">
        <f t="shared" si="0"/>
        <v>23357</v>
      </c>
      <c r="J25" s="49">
        <f t="shared" si="1"/>
        <v>852657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>
        <v>2424</v>
      </c>
      <c r="D26" s="31">
        <f>(Jul!C26*11)+(Aug!C26*10)+(Sep!C26*9)+(Oct!C26*8)+(Nov!C26*7)+(Dec!C26*6)+(Jan!C26*5)+(Feb!C26*4)+(Mar!C26*3)+(Apr!C26*2)+(May!C26*1)</f>
        <v>158048</v>
      </c>
      <c r="E26" s="8"/>
      <c r="F26" s="31">
        <f>(Jul!E26*11)+(Aug!E26*10)+(Sep!E26*9)+(Oct!E26*8)+(Nov!E26*7)+(Dec!E26*6)+(Jan!E26*5)+(Feb!E26*4)+(Mar!E26*3)+(Apr!E26*2)+(May!E26*1)</f>
        <v>43120</v>
      </c>
      <c r="G26" s="8">
        <v>5013</v>
      </c>
      <c r="H26" s="31">
        <f>Apr!H26+G26</f>
        <v>111175</v>
      </c>
      <c r="I26" s="31">
        <f t="shared" si="0"/>
        <v>7437</v>
      </c>
      <c r="J26" s="49">
        <f t="shared" si="1"/>
        <v>312343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59009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98719</v>
      </c>
      <c r="I27" s="31">
        <f t="shared" si="0"/>
        <v>0</v>
      </c>
      <c r="J27" s="49">
        <f t="shared" si="1"/>
        <v>157728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>
        <v>2018</v>
      </c>
      <c r="D28" s="31">
        <f>(Jul!C28*11)+(Aug!C28*10)+(Sep!C28*9)+(Oct!C28*8)+(Nov!C28*7)+(Dec!C28*6)+(Jan!C28*5)+(Feb!C28*4)+(Mar!C28*3)+(Apr!C28*2)+(May!C28*1)</f>
        <v>253780</v>
      </c>
      <c r="E28" s="8">
        <v>1911</v>
      </c>
      <c r="F28" s="31">
        <f>(Jul!E28*11)+(Aug!E28*10)+(Sep!E28*9)+(Oct!E28*8)+(Nov!E28*7)+(Dec!E28*6)+(Jan!E28*5)+(Feb!E28*4)+(Mar!E28*3)+(Apr!E28*2)+(May!E28*1)</f>
        <v>24409</v>
      </c>
      <c r="G28" s="8">
        <v>7369</v>
      </c>
      <c r="H28" s="31">
        <f>Apr!H28+G28</f>
        <v>111506</v>
      </c>
      <c r="I28" s="31">
        <f t="shared" si="0"/>
        <v>11298</v>
      </c>
      <c r="J28" s="49">
        <f t="shared" si="1"/>
        <v>389695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235721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129176</v>
      </c>
      <c r="I29" s="31">
        <f t="shared" si="0"/>
        <v>0</v>
      </c>
      <c r="J29" s="49">
        <f t="shared" si="1"/>
        <v>364897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1657</v>
      </c>
      <c r="D30" s="31">
        <f>(Jul!C30*11)+(Aug!C30*10)+(Sep!C30*9)+(Oct!C30*8)+(Nov!C30*7)+(Dec!C30*6)+(Jan!C30*5)+(Feb!C30*4)+(Mar!C30*3)+(Apr!C30*2)+(May!C30*1)</f>
        <v>277258</v>
      </c>
      <c r="E30" s="8">
        <v>3309</v>
      </c>
      <c r="F30" s="31">
        <f>(Jul!E30*11)+(Aug!E30*10)+(Sep!E30*9)+(Oct!E30*8)+(Nov!E30*7)+(Dec!E30*6)+(Jan!E30*5)+(Feb!E30*4)+(Mar!E30*3)+(Apr!E30*2)+(May!E30*1)</f>
        <v>81370</v>
      </c>
      <c r="G30" s="8">
        <v>111999</v>
      </c>
      <c r="H30" s="31">
        <f>Apr!H30+G30</f>
        <v>409492</v>
      </c>
      <c r="I30" s="31">
        <f t="shared" si="0"/>
        <v>116965</v>
      </c>
      <c r="J30" s="49">
        <f t="shared" si="1"/>
        <v>768120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7062</v>
      </c>
      <c r="D31" s="31">
        <f>(Jul!C31*11)+(Aug!C31*10)+(Sep!C31*9)+(Oct!C31*8)+(Nov!C31*7)+(Dec!C31*6)+(Jan!C31*5)+(Feb!C31*4)+(Mar!C31*3)+(Apr!C31*2)+(May!C31*1)</f>
        <v>728094</v>
      </c>
      <c r="E31" s="8">
        <v>6390</v>
      </c>
      <c r="F31" s="31">
        <f>(Jul!E31*11)+(Aug!E31*10)+(Sep!E31*9)+(Oct!E31*8)+(Nov!E31*7)+(Dec!E31*6)+(Jan!E31*5)+(Feb!E31*4)+(Mar!E31*3)+(Apr!E31*2)+(May!E31*1)</f>
        <v>138107</v>
      </c>
      <c r="G31" s="8">
        <v>84497</v>
      </c>
      <c r="H31" s="31">
        <f>Apr!H31+G31</f>
        <v>531425</v>
      </c>
      <c r="I31" s="31">
        <f t="shared" si="0"/>
        <v>97949</v>
      </c>
      <c r="J31" s="49">
        <f t="shared" si="1"/>
        <v>1397626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68893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43472</v>
      </c>
      <c r="I32" s="31">
        <f t="shared" si="0"/>
        <v>0</v>
      </c>
      <c r="J32" s="49">
        <f t="shared" si="1"/>
        <v>112365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>
        <v>1547</v>
      </c>
      <c r="D33" s="31">
        <f>(Jul!C33*11)+(Aug!C33*10)+(Sep!C33*9)+(Oct!C33*8)+(Nov!C33*7)+(Dec!C33*6)+(Jan!C33*5)+(Feb!C33*4)+(Mar!C33*3)+(Apr!C33*2)+(May!C33*1)</f>
        <v>44863</v>
      </c>
      <c r="E33" s="8"/>
      <c r="F33" s="31">
        <f>(Jul!E33*11)+(Aug!E33*10)+(Sep!E33*9)+(Oct!E33*8)+(Nov!E33*7)+(Dec!E33*6)+(Jan!E33*5)+(Feb!E33*4)+(Mar!E33*3)+(Apr!E33*2)+(May!E33*1)</f>
        <v>0</v>
      </c>
      <c r="G33" s="8">
        <v>7372</v>
      </c>
      <c r="H33" s="31">
        <f>Apr!H33+G33</f>
        <v>44942</v>
      </c>
      <c r="I33" s="31">
        <f t="shared" si="0"/>
        <v>8919</v>
      </c>
      <c r="J33" s="49">
        <f t="shared" si="1"/>
        <v>89805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13927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981</v>
      </c>
      <c r="I34" s="31">
        <f t="shared" si="0"/>
        <v>0</v>
      </c>
      <c r="J34" s="49">
        <f t="shared" si="1"/>
        <v>14908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3304</v>
      </c>
      <c r="D35" s="31">
        <f>(Jul!C35*11)+(Aug!C35*10)+(Sep!C35*9)+(Oct!C35*8)+(Nov!C35*7)+(Dec!C35*6)+(Jan!C35*5)+(Feb!C35*4)+(Mar!C35*3)+(Apr!C35*2)+(May!C35*1)</f>
        <v>141367</v>
      </c>
      <c r="E35" s="8"/>
      <c r="F35" s="31">
        <f>(Jul!E35*11)+(Aug!E35*10)+(Sep!E35*9)+(Oct!E35*8)+(Nov!E35*7)+(Dec!E35*6)+(Jan!E35*5)+(Feb!E35*4)+(Mar!E35*3)+(Apr!E35*2)+(May!E35*1)</f>
        <v>0</v>
      </c>
      <c r="G35" s="8">
        <v>57681</v>
      </c>
      <c r="H35" s="31">
        <f>Apr!H35+G35</f>
        <v>191380</v>
      </c>
      <c r="I35" s="31">
        <f t="shared" si="0"/>
        <v>60985</v>
      </c>
      <c r="J35" s="49">
        <f t="shared" si="1"/>
        <v>332747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19076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58900</v>
      </c>
      <c r="I36" s="31">
        <f t="shared" si="0"/>
        <v>0</v>
      </c>
      <c r="J36" s="49">
        <f t="shared" si="1"/>
        <v>77976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20621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12709</v>
      </c>
      <c r="I37" s="31">
        <f t="shared" si="0"/>
        <v>0</v>
      </c>
      <c r="J37" s="49">
        <f t="shared" si="1"/>
        <v>33330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64752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20271</v>
      </c>
      <c r="I38" s="31">
        <f t="shared" si="0"/>
        <v>0</v>
      </c>
      <c r="J38" s="49">
        <f t="shared" si="1"/>
        <v>85023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7392</v>
      </c>
      <c r="D39" s="31">
        <f>(Jul!C39*11)+(Aug!C39*10)+(Sep!C39*9)+(Oct!C39*8)+(Nov!C39*7)+(Dec!C39*6)+(Jan!C39*5)+(Feb!C39*4)+(Mar!C39*3)+(Apr!C39*2)+(May!C39*1)</f>
        <v>131942</v>
      </c>
      <c r="E39" s="8"/>
      <c r="F39" s="31">
        <f>(Jul!E39*11)+(Aug!E39*10)+(Sep!E39*9)+(Oct!E39*8)+(Nov!E39*7)+(Dec!E39*6)+(Jan!E39*5)+(Feb!E39*4)+(Mar!E39*3)+(Apr!E39*2)+(May!E39*1)</f>
        <v>0</v>
      </c>
      <c r="G39" s="8">
        <v>35777</v>
      </c>
      <c r="H39" s="31">
        <f>Apr!H39+G39</f>
        <v>209769</v>
      </c>
      <c r="I39" s="31">
        <f t="shared" si="0"/>
        <v>43169</v>
      </c>
      <c r="J39" s="49">
        <f t="shared" si="1"/>
        <v>341711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15480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15480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85037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72731</v>
      </c>
      <c r="I41" s="31">
        <f t="shared" si="0"/>
        <v>0</v>
      </c>
      <c r="J41" s="49">
        <f t="shared" si="1"/>
        <v>157768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>
        <v>6065</v>
      </c>
      <c r="D42" s="31">
        <f>(Jul!C42*11)+(Aug!C42*10)+(Sep!C42*9)+(Oct!C42*8)+(Nov!C42*7)+(Dec!C42*6)+(Jan!C42*5)+(Feb!C42*4)+(Mar!C42*3)+(Apr!C42*2)+(May!C42*1)</f>
        <v>623911</v>
      </c>
      <c r="E42" s="8">
        <v>2263</v>
      </c>
      <c r="F42" s="31">
        <f>(Jul!E42*11)+(Aug!E42*10)+(Sep!E42*9)+(Oct!E42*8)+(Nov!E42*7)+(Dec!E42*6)+(Jan!E42*5)+(Feb!E42*4)+(Mar!E42*3)+(Apr!E42*2)+(May!E42*1)</f>
        <v>50752</v>
      </c>
      <c r="G42" s="8">
        <v>30101</v>
      </c>
      <c r="H42" s="31">
        <f>Apr!H42+G42</f>
        <v>296638</v>
      </c>
      <c r="I42" s="31">
        <f t="shared" si="0"/>
        <v>38429</v>
      </c>
      <c r="J42" s="49">
        <f t="shared" si="1"/>
        <v>971301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>
        <v>5927</v>
      </c>
      <c r="D43" s="31">
        <f>(Jul!C43*11)+(Aug!C43*10)+(Sep!C43*9)+(Oct!C43*8)+(Nov!C43*7)+(Dec!C43*6)+(Jan!C43*5)+(Feb!C43*4)+(Mar!C43*3)+(Apr!C43*2)+(May!C43*1)</f>
        <v>457815</v>
      </c>
      <c r="E43" s="8"/>
      <c r="F43" s="31">
        <f>(Jul!E43*11)+(Aug!E43*10)+(Sep!E43*9)+(Oct!E43*8)+(Nov!E43*7)+(Dec!E43*6)+(Jan!E43*5)+(Feb!E43*4)+(Mar!E43*3)+(Apr!E43*2)+(May!E43*1)</f>
        <v>12090</v>
      </c>
      <c r="G43" s="8">
        <v>39121</v>
      </c>
      <c r="H43" s="31">
        <f>Apr!H43+G43</f>
        <v>326662</v>
      </c>
      <c r="I43" s="31">
        <f t="shared" si="0"/>
        <v>45048</v>
      </c>
      <c r="J43" s="49">
        <f t="shared" si="1"/>
        <v>796567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5081</v>
      </c>
      <c r="D44" s="31">
        <f>(Jul!C44*11)+(Aug!C44*10)+(Sep!C44*9)+(Oct!C44*8)+(Nov!C44*7)+(Dec!C44*6)+(Jan!C44*5)+(Feb!C44*4)+(Mar!C44*3)+(Apr!C44*2)+(May!C44*1)</f>
        <v>399965</v>
      </c>
      <c r="E44" s="8"/>
      <c r="F44" s="31">
        <f>(Jul!E44*11)+(Aug!E44*10)+(Sep!E44*9)+(Oct!E44*8)+(Nov!E44*7)+(Dec!E44*6)+(Jan!E44*5)+(Feb!E44*4)+(Mar!E44*3)+(Apr!E44*2)+(May!E44*1)</f>
        <v>0</v>
      </c>
      <c r="G44" s="8">
        <v>29520</v>
      </c>
      <c r="H44" s="31">
        <f>Apr!H44+G44</f>
        <v>1076627</v>
      </c>
      <c r="I44" s="31">
        <f t="shared" si="0"/>
        <v>34601</v>
      </c>
      <c r="J44" s="49">
        <f t="shared" si="1"/>
        <v>1476592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>
        <v>1723</v>
      </c>
      <c r="D45" s="31">
        <f>(Jul!C45*11)+(Aug!C45*10)+(Sep!C45*9)+(Oct!C45*8)+(Nov!C45*7)+(Dec!C45*6)+(Jan!C45*5)+(Feb!C45*4)+(Mar!C45*3)+(Apr!C45*2)+(May!C45*1)</f>
        <v>64590</v>
      </c>
      <c r="E45" s="8"/>
      <c r="F45" s="31">
        <f>(Jul!E45*11)+(Aug!E45*10)+(Sep!E45*9)+(Oct!E45*8)+(Nov!E45*7)+(Dec!E45*6)+(Jan!E45*5)+(Feb!E45*4)+(Mar!E45*3)+(Apr!E45*2)+(May!E45*1)</f>
        <v>13079</v>
      </c>
      <c r="G45" s="8">
        <v>18786</v>
      </c>
      <c r="H45" s="31">
        <f>Apr!H45+G45</f>
        <v>55393</v>
      </c>
      <c r="I45" s="31">
        <f t="shared" si="0"/>
        <v>20509</v>
      </c>
      <c r="J45" s="49">
        <f t="shared" si="1"/>
        <v>133062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>
        <v>2176</v>
      </c>
      <c r="D47" s="31">
        <f>(Jul!C47*11)+(Aug!C47*10)+(Sep!C47*9)+(Oct!C47*8)+(Nov!C47*7)+(Dec!C47*6)+(Jan!C47*5)+(Feb!C47*4)+(Mar!C47*3)+(Apr!C47*2)+(May!C47*1)</f>
        <v>113630</v>
      </c>
      <c r="E47" s="8"/>
      <c r="F47" s="31">
        <f>(Jul!E47*11)+(Aug!E47*10)+(Sep!E47*9)+(Oct!E47*8)+(Nov!E47*7)+(Dec!E47*6)+(Jan!E47*5)+(Feb!E47*4)+(Mar!E47*3)+(Apr!E47*2)+(May!E47*1)</f>
        <v>0</v>
      </c>
      <c r="G47" s="8">
        <v>15320</v>
      </c>
      <c r="H47" s="31">
        <f>Apr!H47+G47</f>
        <v>175695</v>
      </c>
      <c r="I47" s="31">
        <f t="shared" si="0"/>
        <v>17496</v>
      </c>
      <c r="J47" s="49">
        <f t="shared" si="1"/>
        <v>289325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5805</v>
      </c>
      <c r="D48" s="31">
        <f>(Jul!C48*11)+(Aug!C48*10)+(Sep!C48*9)+(Oct!C48*8)+(Nov!C48*7)+(Dec!C48*6)+(Jan!C48*5)+(Feb!C48*4)+(Mar!C48*3)+(Apr!C48*2)+(May!C48*1)</f>
        <v>121915</v>
      </c>
      <c r="E48" s="8"/>
      <c r="F48" s="31">
        <f>(Jul!E48*11)+(Aug!E48*10)+(Sep!E48*9)+(Oct!E48*8)+(Nov!E48*7)+(Dec!E48*6)+(Jan!E48*5)+(Feb!E48*4)+(Mar!E48*3)+(Apr!E48*2)+(May!E48*1)</f>
        <v>0</v>
      </c>
      <c r="G48" s="8">
        <v>59455</v>
      </c>
      <c r="H48" s="31">
        <f>Apr!H48+G48</f>
        <v>179859</v>
      </c>
      <c r="I48" s="31">
        <f t="shared" si="0"/>
        <v>65260</v>
      </c>
      <c r="J48" s="49">
        <f t="shared" si="1"/>
        <v>301774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>
        <v>2133</v>
      </c>
      <c r="D49" s="31">
        <f>(Jul!C49*11)+(Aug!C49*10)+(Sep!C49*9)+(Oct!C49*8)+(Nov!C49*7)+(Dec!C49*6)+(Jan!C49*5)+(Feb!C49*4)+(Mar!C49*3)+(Apr!C49*2)+(May!C49*1)</f>
        <v>68108</v>
      </c>
      <c r="E49" s="8"/>
      <c r="F49" s="31">
        <f>(Jul!E49*11)+(Aug!E49*10)+(Sep!E49*9)+(Oct!E49*8)+(Nov!E49*7)+(Dec!E49*6)+(Jan!E49*5)+(Feb!E49*4)+(Mar!E49*3)+(Apr!E49*2)+(May!E49*1)</f>
        <v>0</v>
      </c>
      <c r="G49" s="8">
        <v>9837</v>
      </c>
      <c r="H49" s="31">
        <f>Apr!H49+G49</f>
        <v>38483</v>
      </c>
      <c r="I49" s="31">
        <f t="shared" si="0"/>
        <v>11970</v>
      </c>
      <c r="J49" s="49">
        <f t="shared" si="1"/>
        <v>106591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>
        <v>770</v>
      </c>
      <c r="D50" s="31">
        <f>(Jul!C50*11)+(Aug!C50*10)+(Sep!C50*9)+(Oct!C50*8)+(Nov!C50*7)+(Dec!C50*6)+(Jan!C50*5)+(Feb!C50*4)+(Mar!C50*3)+(Apr!C50*2)+(May!C50*1)</f>
        <v>214406</v>
      </c>
      <c r="E50" s="8"/>
      <c r="F50" s="31">
        <f>(Jul!E50*11)+(Aug!E50*10)+(Sep!E50*9)+(Oct!E50*8)+(Nov!E50*7)+(Dec!E50*6)+(Jan!E50*5)+(Feb!E50*4)+(Mar!E50*3)+(Apr!E50*2)+(May!E50*1)</f>
        <v>15048</v>
      </c>
      <c r="G50" s="8">
        <v>7838</v>
      </c>
      <c r="H50" s="31">
        <f>Apr!H50+G50</f>
        <v>181992</v>
      </c>
      <c r="I50" s="31">
        <f t="shared" si="0"/>
        <v>8608</v>
      </c>
      <c r="J50" s="49">
        <f t="shared" si="1"/>
        <v>411446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5148</v>
      </c>
      <c r="D51" s="31">
        <f>(Jul!C51*11)+(Aug!C51*10)+(Sep!C51*9)+(Oct!C51*8)+(Nov!C51*7)+(Dec!C51*6)+(Jan!C51*5)+(Feb!C51*4)+(Mar!C51*3)+(Apr!C51*2)+(May!C51*1)</f>
        <v>458221</v>
      </c>
      <c r="E51" s="8"/>
      <c r="F51" s="31">
        <f>(Jul!E51*11)+(Aug!E51*10)+(Sep!E51*9)+(Oct!E51*8)+(Nov!E51*7)+(Dec!E51*6)+(Jan!E51*5)+(Feb!E51*4)+(Mar!E51*3)+(Apr!E51*2)+(May!E51*1)</f>
        <v>9672</v>
      </c>
      <c r="G51" s="8">
        <v>28429</v>
      </c>
      <c r="H51" s="31">
        <f>Apr!H51+G51</f>
        <v>447651</v>
      </c>
      <c r="I51" s="31">
        <f t="shared" si="0"/>
        <v>33577</v>
      </c>
      <c r="J51" s="49">
        <f t="shared" si="1"/>
        <v>915544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>
        <v>628</v>
      </c>
      <c r="D52" s="31">
        <f>(Jul!C52*11)+(Aug!C52*10)+(Sep!C52*9)+(Oct!C52*8)+(Nov!C52*7)+(Dec!C52*6)+(Jan!C52*5)+(Feb!C52*4)+(Mar!C52*3)+(Apr!C52*2)+(May!C52*1)</f>
        <v>50222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38960</v>
      </c>
      <c r="I52" s="31">
        <f t="shared" si="0"/>
        <v>628</v>
      </c>
      <c r="J52" s="49">
        <f t="shared" si="1"/>
        <v>89182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86936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22420</v>
      </c>
      <c r="I53" s="31">
        <f t="shared" si="0"/>
        <v>0</v>
      </c>
      <c r="J53" s="49">
        <f t="shared" si="1"/>
        <v>109356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>
        <v>676</v>
      </c>
      <c r="D54" s="31">
        <f>(Jul!C54*11)+(Aug!C54*10)+(Sep!C54*9)+(Oct!C54*8)+(Nov!C54*7)+(Dec!C54*6)+(Jan!C54*5)+(Feb!C54*4)+(Mar!C54*3)+(Apr!C54*2)+(May!C54*1)</f>
        <v>87735</v>
      </c>
      <c r="E54" s="8"/>
      <c r="F54" s="31">
        <f>(Jul!E54*11)+(Aug!E54*10)+(Sep!E54*9)+(Oct!E54*8)+(Nov!E54*7)+(Dec!E54*6)+(Jan!E54*5)+(Feb!E54*4)+(Mar!E54*3)+(Apr!E54*2)+(May!E54*1)</f>
        <v>0</v>
      </c>
      <c r="G54" s="8">
        <v>2152</v>
      </c>
      <c r="H54" s="31">
        <f>Apr!H54+G54</f>
        <v>61882</v>
      </c>
      <c r="I54" s="31">
        <f t="shared" si="0"/>
        <v>2828</v>
      </c>
      <c r="J54" s="49">
        <f t="shared" si="1"/>
        <v>149617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6244</v>
      </c>
      <c r="D55" s="31">
        <f>(Jul!C55*11)+(Aug!C55*10)+(Sep!C55*9)+(Oct!C55*8)+(Nov!C55*7)+(Dec!C55*6)+(Jan!C55*5)+(Feb!C55*4)+(Mar!C55*3)+(Apr!C55*2)+(May!C55*1)</f>
        <v>275906</v>
      </c>
      <c r="E55" s="8"/>
      <c r="F55" s="31">
        <f>(Jul!E55*11)+(Aug!E55*10)+(Sep!E55*9)+(Oct!E55*8)+(Nov!E55*7)+(Dec!E55*6)+(Jan!E55*5)+(Feb!E55*4)+(Mar!E55*3)+(Apr!E55*2)+(May!E55*1)</f>
        <v>0</v>
      </c>
      <c r="G55" s="8">
        <v>137219</v>
      </c>
      <c r="H55" s="31">
        <f>Apr!H55+G55</f>
        <v>523389</v>
      </c>
      <c r="I55" s="31">
        <f t="shared" si="0"/>
        <v>143463</v>
      </c>
      <c r="J55" s="49">
        <f t="shared" si="1"/>
        <v>799295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75072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22544</v>
      </c>
      <c r="I57" s="31">
        <f t="shared" si="0"/>
        <v>0</v>
      </c>
      <c r="J57" s="49">
        <f t="shared" si="1"/>
        <v>97616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82188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29743</v>
      </c>
      <c r="I58" s="31">
        <f t="shared" si="0"/>
        <v>0</v>
      </c>
      <c r="J58" s="49">
        <f t="shared" si="1"/>
        <v>111931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18607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13424</v>
      </c>
      <c r="I59" s="31">
        <f t="shared" si="0"/>
        <v>0</v>
      </c>
      <c r="J59" s="49">
        <f t="shared" si="1"/>
        <v>32031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25738</v>
      </c>
      <c r="D60" s="31">
        <f>(Jul!C60*11)+(Aug!C60*10)+(Sep!C60*9)+(Oct!C60*8)+(Nov!C60*7)+(Dec!C60*6)+(Jan!C60*5)+(Feb!C60*4)+(Mar!C60*3)+(Apr!C60*2)+(May!C60*1)</f>
        <v>1053983</v>
      </c>
      <c r="E60" s="8"/>
      <c r="F60" s="31">
        <f>(Jul!E60*11)+(Aug!E60*10)+(Sep!E60*9)+(Oct!E60*8)+(Nov!E60*7)+(Dec!E60*6)+(Jan!E60*5)+(Feb!E60*4)+(Mar!E60*3)+(Apr!E60*2)+(May!E60*1)</f>
        <v>18539</v>
      </c>
      <c r="G60" s="8">
        <v>494071</v>
      </c>
      <c r="H60" s="31">
        <f>Apr!H60+G60</f>
        <v>3058140</v>
      </c>
      <c r="I60" s="31">
        <f t="shared" si="0"/>
        <v>519809</v>
      </c>
      <c r="J60" s="49">
        <f t="shared" si="1"/>
        <v>4130662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>
        <v>1750</v>
      </c>
      <c r="D61" s="31">
        <f>(Jul!C61*11)+(Aug!C61*10)+(Sep!C61*9)+(Oct!C61*8)+(Nov!C61*7)+(Dec!C61*6)+(Jan!C61*5)+(Feb!C61*4)+(Mar!C61*3)+(Apr!C61*2)+(May!C61*1)</f>
        <v>30618</v>
      </c>
      <c r="E61" s="8"/>
      <c r="F61" s="31">
        <f>(Jul!E61*11)+(Aug!E61*10)+(Sep!E61*9)+(Oct!E61*8)+(Nov!E61*7)+(Dec!E61*6)+(Jan!E61*5)+(Feb!E61*4)+(Mar!E61*3)+(Apr!E61*2)+(May!E61*1)</f>
        <v>0</v>
      </c>
      <c r="G61" s="8">
        <v>20808</v>
      </c>
      <c r="H61" s="31">
        <f>Apr!H61+G61</f>
        <v>62559</v>
      </c>
      <c r="I61" s="31">
        <f t="shared" si="0"/>
        <v>22558</v>
      </c>
      <c r="J61" s="49">
        <f t="shared" si="1"/>
        <v>93177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66075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16443</v>
      </c>
      <c r="I62" s="31">
        <f t="shared" si="0"/>
        <v>0</v>
      </c>
      <c r="J62" s="49">
        <f t="shared" si="1"/>
        <v>82518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52349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29987</v>
      </c>
      <c r="I63" s="31">
        <f t="shared" si="0"/>
        <v>0</v>
      </c>
      <c r="J63" s="49">
        <f t="shared" si="1"/>
        <v>82336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12372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4505</v>
      </c>
      <c r="I66" s="31">
        <f t="shared" si="2"/>
        <v>0</v>
      </c>
      <c r="J66" s="49">
        <f t="shared" si="3"/>
        <v>16877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>
        <v>3106</v>
      </c>
      <c r="D67" s="31">
        <f>(Jul!C67*11)+(Aug!C67*10)+(Sep!C67*9)+(Oct!C67*8)+(Nov!C67*7)+(Dec!C67*6)+(Jan!C67*5)+(Feb!C67*4)+(Mar!C67*3)+(Apr!C67*2)+(May!C67*1)</f>
        <v>4366</v>
      </c>
      <c r="E67" s="8"/>
      <c r="F67" s="31">
        <f>(Jul!E67*11)+(Aug!E67*10)+(Sep!E67*9)+(Oct!E67*8)+(Nov!E67*7)+(Dec!E67*6)+(Jan!E67*5)+(Feb!E67*4)+(Mar!E67*3)+(Apr!E67*2)+(May!E67*1)</f>
        <v>0</v>
      </c>
      <c r="G67" s="8">
        <v>30816</v>
      </c>
      <c r="H67" s="31">
        <f>Apr!H67+G67</f>
        <v>31096</v>
      </c>
      <c r="I67" s="31">
        <f t="shared" si="2"/>
        <v>33922</v>
      </c>
      <c r="J67" s="49">
        <f t="shared" si="3"/>
        <v>35462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>
        <v>86</v>
      </c>
      <c r="D68" s="31">
        <f>(Jul!C68*11)+(Aug!C68*10)+(Sep!C68*9)+(Oct!C68*8)+(Nov!C68*7)+(Dec!C68*6)+(Jan!C68*5)+(Feb!C68*4)+(Mar!C68*3)+(Apr!C68*2)+(May!C68*1)</f>
        <v>20670</v>
      </c>
      <c r="E68" s="8"/>
      <c r="F68" s="31">
        <f>(Jul!E68*11)+(Aug!E68*10)+(Sep!E68*9)+(Oct!E68*8)+(Nov!E68*7)+(Dec!E68*6)+(Jan!E68*5)+(Feb!E68*4)+(Mar!E68*3)+(Apr!E68*2)+(May!E68*1)</f>
        <v>0</v>
      </c>
      <c r="G68" s="8">
        <v>1614</v>
      </c>
      <c r="H68" s="31">
        <f>Apr!H68+G68</f>
        <v>19956</v>
      </c>
      <c r="I68" s="31">
        <f t="shared" si="2"/>
        <v>1700</v>
      </c>
      <c r="J68" s="49">
        <f t="shared" si="3"/>
        <v>40626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>
        <v>142</v>
      </c>
      <c r="D69" s="31">
        <f>(Jul!C69*11)+(Aug!C69*10)+(Sep!C69*9)+(Oct!C69*8)+(Nov!C69*7)+(Dec!C69*6)+(Jan!C69*5)+(Feb!C69*4)+(Mar!C69*3)+(Apr!C69*2)+(May!C69*1)</f>
        <v>42211</v>
      </c>
      <c r="E69" s="8"/>
      <c r="F69" s="31">
        <f>(Jul!E69*11)+(Aug!E69*10)+(Sep!E69*9)+(Oct!E69*8)+(Nov!E69*7)+(Dec!E69*6)+(Jan!E69*5)+(Feb!E69*4)+(Mar!E69*3)+(Apr!E69*2)+(May!E69*1)</f>
        <v>0</v>
      </c>
      <c r="G69" s="8">
        <v>1551</v>
      </c>
      <c r="H69" s="31">
        <f>Apr!H69+G69</f>
        <v>33731</v>
      </c>
      <c r="I69" s="31">
        <f t="shared" si="2"/>
        <v>1693</v>
      </c>
      <c r="J69" s="49">
        <f t="shared" si="3"/>
        <v>75942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17247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74812</v>
      </c>
      <c r="I70" s="31">
        <f t="shared" si="2"/>
        <v>0</v>
      </c>
      <c r="J70" s="49">
        <f t="shared" si="3"/>
        <v>92059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34776</v>
      </c>
      <c r="D71" s="31">
        <f>(Jul!C71*11)+(Aug!C71*10)+(Sep!C71*9)+(Oct!C71*8)+(Nov!C71*7)+(Dec!C71*6)+(Jan!C71*5)+(Feb!C71*4)+(Mar!C71*3)+(Apr!C71*2)+(May!C71*1)</f>
        <v>2017313</v>
      </c>
      <c r="E71" s="8"/>
      <c r="F71" s="31">
        <f>(Jul!E71*11)+(Aug!E71*10)+(Sep!E71*9)+(Oct!E71*8)+(Nov!E71*7)+(Dec!E71*6)+(Jan!E71*5)+(Feb!E71*4)+(Mar!E71*3)+(Apr!E71*2)+(May!E71*1)</f>
        <v>83511</v>
      </c>
      <c r="G71" s="8">
        <v>364264</v>
      </c>
      <c r="H71" s="31">
        <f>Apr!H71+G71</f>
        <v>2156521</v>
      </c>
      <c r="I71" s="31">
        <f t="shared" si="2"/>
        <v>399040</v>
      </c>
      <c r="J71" s="49">
        <f t="shared" si="3"/>
        <v>4257345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58580</v>
      </c>
      <c r="D72" s="32">
        <f t="shared" si="4"/>
        <v>12343382</v>
      </c>
      <c r="E72" s="32">
        <f t="shared" si="4"/>
        <v>34785</v>
      </c>
      <c r="F72" s="32">
        <f t="shared" si="4"/>
        <v>1824228</v>
      </c>
      <c r="G72" s="32">
        <f t="shared" si="4"/>
        <v>724456</v>
      </c>
      <c r="H72" s="32">
        <f t="shared" si="4"/>
        <v>11077464</v>
      </c>
      <c r="I72" s="32">
        <f t="shared" si="4"/>
        <v>817821</v>
      </c>
      <c r="J72" s="32">
        <f t="shared" si="4"/>
        <v>25245074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120217</v>
      </c>
      <c r="D73" s="32">
        <f t="shared" si="5"/>
        <v>7122389</v>
      </c>
      <c r="E73" s="32">
        <f t="shared" si="5"/>
        <v>2263</v>
      </c>
      <c r="F73" s="32">
        <f t="shared" si="5"/>
        <v>202691</v>
      </c>
      <c r="G73" s="32">
        <f t="shared" si="5"/>
        <v>1391732</v>
      </c>
      <c r="H73" s="32">
        <f t="shared" si="5"/>
        <v>9634267</v>
      </c>
      <c r="I73" s="32">
        <f t="shared" si="5"/>
        <v>1514212</v>
      </c>
      <c r="J73" s="32">
        <f t="shared" si="5"/>
        <v>16959347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178797</v>
      </c>
      <c r="D74" s="32">
        <f t="shared" ref="D74:J74" si="6">SUM(D72:D73)</f>
        <v>19465771</v>
      </c>
      <c r="E74" s="32">
        <f t="shared" si="6"/>
        <v>37048</v>
      </c>
      <c r="F74" s="32">
        <f t="shared" si="6"/>
        <v>2026919</v>
      </c>
      <c r="G74" s="32">
        <f t="shared" si="6"/>
        <v>2116188</v>
      </c>
      <c r="H74" s="32">
        <f t="shared" si="6"/>
        <v>20711731</v>
      </c>
      <c r="I74" s="32">
        <f t="shared" si="6"/>
        <v>2332033</v>
      </c>
      <c r="J74" s="32">
        <f t="shared" si="6"/>
        <v>42204421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3" activePane="bottomLeft" state="frozen"/>
      <selection pane="bottomLeft" activeCell="C56" sqref="C56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140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17873</v>
      </c>
      <c r="D5" s="49">
        <f>(Jul!C5*12)+(Aug!C5*11)+(Sep!C5*10)+(Oct!C5*9)+(Nov!C5*8)+(Dec!C5*7)+(Jan!C5*6)+(Feb!C5*5)+(Mar!C5*4)+(Apr!C5*3)+(May!C5*2)+(Jun!C5*1)</f>
        <v>3966769</v>
      </c>
      <c r="E5" s="8">
        <v>12844</v>
      </c>
      <c r="F5" s="49">
        <f>(Jul!E5*12)+(Aug!E5*11)+(Sep!E5*10)+(Oct!E5*9)+(Nov!E5*8)+(Dec!E5*7)+(Jan!E5*6)+(Feb!E5*5)+(Mar!E5*4)+(Apr!E5*3)+(May!E5*2)+(Jun!E5*1)</f>
        <v>1018625</v>
      </c>
      <c r="G5" s="8">
        <v>542621</v>
      </c>
      <c r="H5" s="31">
        <f>May!H5+G5</f>
        <v>3995820</v>
      </c>
      <c r="I5" s="31">
        <f t="shared" ref="I5:I63" si="0">C5+E5+G5</f>
        <v>573338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8981214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187405</v>
      </c>
      <c r="E6" s="8"/>
      <c r="F6" s="49">
        <f>(Jul!E6*12)+(Aug!E6*11)+(Sep!E6*10)+(Oct!E6*9)+(Nov!E6*8)+(Dec!E6*7)+(Jan!E6*6)+(Feb!E6*5)+(Mar!E6*4)+(Apr!E6*3)+(May!E6*2)+(Jun!E6*1)</f>
        <v>24163</v>
      </c>
      <c r="G6" s="8"/>
      <c r="H6" s="31">
        <f>May!H6+G6</f>
        <v>47266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258834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6642</v>
      </c>
      <c r="D7" s="49">
        <f>(Jul!C7*12)+(Aug!C7*11)+(Sep!C7*10)+(Oct!C7*9)+(Nov!C7*8)+(Dec!C7*7)+(Jan!C7*6)+(Feb!C7*5)+(Mar!C7*4)+(Apr!C7*3)+(May!C7*2)+(Jun!C7*1)</f>
        <v>753087</v>
      </c>
      <c r="E7" s="8"/>
      <c r="F7" s="49">
        <f>(Jul!E7*12)+(Aug!E7*11)+(Sep!E7*10)+(Oct!E7*9)+(Nov!E7*8)+(Dec!E7*7)+(Jan!E7*6)+(Feb!E7*5)+(Mar!E7*4)+(Apr!E7*3)+(May!E7*2)+(Jun!E7*1)</f>
        <v>113604</v>
      </c>
      <c r="G7" s="8">
        <v>235341</v>
      </c>
      <c r="H7" s="31">
        <f>May!H7+G7</f>
        <v>1120339</v>
      </c>
      <c r="I7" s="31">
        <f t="shared" si="0"/>
        <v>241983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1987030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55998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0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55998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37503</v>
      </c>
      <c r="E9" s="8">
        <v>4511</v>
      </c>
      <c r="F9" s="49">
        <f>(Jul!E9*12)+(Aug!E9*11)+(Sep!E9*10)+(Oct!E9*9)+(Nov!E9*8)+(Dec!E9*7)+(Jan!E9*6)+(Feb!E9*5)+(Mar!E9*4)+(Apr!E9*3)+(May!E9*2)+(Jun!E9*1)</f>
        <v>18840</v>
      </c>
      <c r="G9" s="8">
        <v>6735</v>
      </c>
      <c r="H9" s="31">
        <f>May!H9+G9</f>
        <v>26480</v>
      </c>
      <c r="I9" s="31">
        <f t="shared" si="0"/>
        <v>11246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82823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162953</v>
      </c>
      <c r="E10" s="8">
        <v>3139</v>
      </c>
      <c r="F10" s="49">
        <f>(Jul!E10*12)+(Aug!E10*11)+(Sep!E10*10)+(Oct!E10*9)+(Nov!E10*8)+(Dec!E10*7)+(Jan!E10*6)+(Feb!E10*5)+(Mar!E10*4)+(Apr!E10*3)+(May!E10*2)+(Jun!E10*1)</f>
        <v>68277</v>
      </c>
      <c r="G10" s="8">
        <v>35957</v>
      </c>
      <c r="H10" s="31">
        <f>May!H10+G10</f>
        <v>232160</v>
      </c>
      <c r="I10" s="31">
        <f t="shared" si="0"/>
        <v>39096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463390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3477</v>
      </c>
      <c r="D11" s="49">
        <f>(Jul!C11*12)+(Aug!C11*11)+(Sep!C11*10)+(Oct!C11*9)+(Nov!C11*8)+(Dec!C11*7)+(Jan!C11*6)+(Feb!C11*5)+(Mar!C11*4)+(Apr!C11*3)+(May!C11*2)+(Jun!C11*1)</f>
        <v>155905</v>
      </c>
      <c r="E11" s="8"/>
      <c r="F11" s="49">
        <f>(Jul!E11*12)+(Aug!E11*11)+(Sep!E11*10)+(Oct!E11*9)+(Nov!E11*8)+(Dec!E11*7)+(Jan!E11*6)+(Feb!E11*5)+(Mar!E11*4)+(Apr!E11*3)+(May!E11*2)+(Jun!E11*1)</f>
        <v>7615</v>
      </c>
      <c r="G11" s="8"/>
      <c r="H11" s="31">
        <f>May!H11+G11</f>
        <v>372369</v>
      </c>
      <c r="I11" s="31">
        <f t="shared" si="0"/>
        <v>3477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535889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214545</v>
      </c>
      <c r="E12" s="8">
        <v>1672</v>
      </c>
      <c r="F12" s="49">
        <f>(Jul!E12*12)+(Aug!E12*11)+(Sep!E12*10)+(Oct!E12*9)+(Nov!E12*8)+(Dec!E12*7)+(Jan!E12*6)+(Feb!E12*5)+(Mar!E12*4)+(Apr!E12*3)+(May!E12*2)+(Jun!E12*1)</f>
        <v>17656</v>
      </c>
      <c r="G12" s="8">
        <v>2000</v>
      </c>
      <c r="H12" s="31">
        <f>May!H12+G12</f>
        <v>161724</v>
      </c>
      <c r="I12" s="31">
        <f t="shared" si="0"/>
        <v>3672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393925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8652</v>
      </c>
      <c r="D13" s="49">
        <f>(Jul!C13*12)+(Aug!C13*11)+(Sep!C13*10)+(Oct!C13*9)+(Nov!C13*8)+(Dec!C13*7)+(Jan!C13*6)+(Feb!C13*5)+(Mar!C13*4)+(Apr!C13*3)+(May!C13*2)+(Jun!C13*1)</f>
        <v>1462377</v>
      </c>
      <c r="E13" s="8">
        <v>4530</v>
      </c>
      <c r="F13" s="49">
        <f>(Jul!E13*12)+(Aug!E13*11)+(Sep!E13*10)+(Oct!E13*9)+(Nov!E13*8)+(Dec!E13*7)+(Jan!E13*6)+(Feb!E13*5)+(Mar!E13*4)+(Apr!E13*3)+(May!E13*2)+(Jun!E13*1)</f>
        <v>154807</v>
      </c>
      <c r="G13" s="8">
        <v>31641</v>
      </c>
      <c r="H13" s="31">
        <f>May!H13+G13</f>
        <v>763881</v>
      </c>
      <c r="I13" s="31">
        <f t="shared" si="0"/>
        <v>44823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2381065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609674</v>
      </c>
      <c r="E14" s="8"/>
      <c r="F14" s="49">
        <f>(Jul!E14*12)+(Aug!E14*11)+(Sep!E14*10)+(Oct!E14*9)+(Nov!E14*8)+(Dec!E14*7)+(Jan!E14*6)+(Feb!E14*5)+(Mar!E14*4)+(Apr!E14*3)+(May!E14*2)+(Jun!E14*1)</f>
        <v>20200</v>
      </c>
      <c r="G14" s="8"/>
      <c r="H14" s="31">
        <f>May!H14+G14</f>
        <v>446615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1076489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8556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8605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17161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15455</v>
      </c>
      <c r="D16" s="49">
        <f>(Jul!C16*12)+(Aug!C16*11)+(Sep!C16*10)+(Oct!C16*9)+(Nov!C16*8)+(Dec!C16*7)+(Jan!C16*6)+(Feb!C16*5)+(Mar!C16*4)+(Apr!C16*3)+(May!C16*2)+(Jun!C16*1)</f>
        <v>3099645</v>
      </c>
      <c r="E16" s="8">
        <v>5309</v>
      </c>
      <c r="F16" s="49">
        <f>(Jul!E16*12)+(Aug!E16*11)+(Sep!E16*10)+(Oct!E16*9)+(Nov!E16*8)+(Dec!E16*7)+(Jan!E16*6)+(Feb!E16*5)+(Mar!E16*4)+(Apr!E16*3)+(May!E16*2)+(Jun!E16*1)</f>
        <v>179791</v>
      </c>
      <c r="G16" s="8">
        <v>190574</v>
      </c>
      <c r="H16" s="31">
        <f>May!H16+G16</f>
        <v>2662329</v>
      </c>
      <c r="I16" s="31">
        <f t="shared" si="0"/>
        <v>211338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5941765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325725</v>
      </c>
      <c r="E17" s="8"/>
      <c r="F17" s="49">
        <f>(Jul!E17*12)+(Aug!E17*11)+(Sep!E17*10)+(Oct!E17*9)+(Nov!E17*8)+(Dec!E17*7)+(Jan!E17*6)+(Feb!E17*5)+(Mar!E17*4)+(Apr!E17*3)+(May!E17*2)+(Jun!E17*1)</f>
        <v>13190</v>
      </c>
      <c r="G17" s="8"/>
      <c r="H17" s="31">
        <f>May!H17+G17</f>
        <v>69912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408827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17923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25253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43176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29895</v>
      </c>
      <c r="E19" s="8"/>
      <c r="F19" s="49">
        <f>(Jul!E19*12)+(Aug!E19*11)+(Sep!E19*10)+(Oct!E19*9)+(Nov!E19*8)+(Dec!E19*7)+(Jan!E19*6)+(Feb!E19*5)+(Mar!E19*4)+(Apr!E19*3)+(May!E19*2)+(Jun!E19*1)</f>
        <v>22572</v>
      </c>
      <c r="G19" s="8"/>
      <c r="H19" s="31">
        <f>May!H19+G19</f>
        <v>21605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74072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61293</v>
      </c>
      <c r="E20" s="8"/>
      <c r="F20" s="49">
        <f>(Jul!E20*12)+(Aug!E20*11)+(Sep!E20*10)+(Oct!E20*9)+(Nov!E20*8)+(Dec!E20*7)+(Jan!E20*6)+(Feb!E20*5)+(Mar!E20*4)+(Apr!E20*3)+(May!E20*2)+(Jun!E20*1)</f>
        <v>9801</v>
      </c>
      <c r="G20" s="8"/>
      <c r="H20" s="31">
        <f>May!H20+G20</f>
        <v>161076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232170</v>
      </c>
      <c r="K20" s="54"/>
      <c r="L20" s="49"/>
    </row>
    <row r="21" spans="1:12" s="1" customFormat="1" ht="15.75" customHeight="1" x14ac:dyDescent="0.2">
      <c r="A21" s="5" t="s">
        <v>129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74262</v>
      </c>
      <c r="E21" s="8"/>
      <c r="F21" s="49">
        <f>(Jul!E21*12)+(Aug!E21*11)+(Sep!E21*10)+(Oct!E21*9)+(Nov!E21*8)+(Dec!E21*7)+(Jan!E21*6)+(Feb!E21*5)+(Mar!E21*4)+(Apr!E21*3)+(May!E21*2)+(Jun!E21*1)</f>
        <v>14068</v>
      </c>
      <c r="G21" s="8"/>
      <c r="H21" s="31">
        <f>May!H21+G21</f>
        <v>32710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121040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97359</v>
      </c>
      <c r="E22" s="8">
        <v>1228</v>
      </c>
      <c r="F22" s="49">
        <f>(Jul!E22*12)+(Aug!E22*11)+(Sep!E22*10)+(Oct!E22*9)+(Nov!E22*8)+(Dec!E22*7)+(Jan!E22*6)+(Feb!E22*5)+(Mar!E22*4)+(Apr!E22*3)+(May!E22*2)+(Jun!E22*1)</f>
        <v>6522</v>
      </c>
      <c r="G22" s="8">
        <v>12204</v>
      </c>
      <c r="H22" s="31">
        <f>May!H22+G22</f>
        <v>26640</v>
      </c>
      <c r="I22" s="31">
        <f t="shared" si="0"/>
        <v>13432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130521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186996</v>
      </c>
      <c r="E23" s="8"/>
      <c r="F23" s="49">
        <f>(Jul!E23*12)+(Aug!E23*11)+(Sep!E23*10)+(Oct!E23*9)+(Nov!E23*8)+(Dec!E23*7)+(Jan!E23*6)+(Feb!E23*5)+(Mar!E23*4)+(Apr!E23*3)+(May!E23*2)+(Jun!E23*1)</f>
        <v>38305</v>
      </c>
      <c r="G23" s="8"/>
      <c r="H23" s="31">
        <f>May!H23+G23</f>
        <v>128408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353709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294109</v>
      </c>
      <c r="E24" s="8">
        <v>1228</v>
      </c>
      <c r="F24" s="49">
        <f>(Jul!E24*12)+(Aug!E24*11)+(Sep!E24*10)+(Oct!E24*9)+(Nov!E24*8)+(Dec!E24*7)+(Jan!E24*6)+(Feb!E24*5)+(Mar!E24*4)+(Apr!E24*3)+(May!E24*2)+(Jun!E24*1)</f>
        <v>73766</v>
      </c>
      <c r="G24" s="8">
        <v>12147</v>
      </c>
      <c r="H24" s="31">
        <f>May!H24+G24</f>
        <v>130129</v>
      </c>
      <c r="I24" s="31">
        <f t="shared" si="0"/>
        <v>13375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498004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>
        <v>282</v>
      </c>
      <c r="D25" s="49">
        <f>(Jul!C25*12)+(Aug!C25*11)+(Sep!C25*10)+(Oct!C25*9)+(Nov!C25*8)+(Dec!C25*7)+(Jan!C25*6)+(Feb!C25*5)+(Mar!C25*4)+(Apr!C25*3)+(May!C25*2)+(Jun!C25*1)</f>
        <v>578436</v>
      </c>
      <c r="E25" s="8"/>
      <c r="F25" s="49">
        <f>(Jul!E25*12)+(Aug!E25*11)+(Sep!E25*10)+(Oct!E25*9)+(Nov!E25*8)+(Dec!E25*7)+(Jan!E25*6)+(Feb!E25*5)+(Mar!E25*4)+(Apr!E25*3)+(May!E25*2)+(Jun!E25*1)</f>
        <v>25005</v>
      </c>
      <c r="G25" s="8">
        <v>971</v>
      </c>
      <c r="H25" s="31">
        <f>May!H25+G25</f>
        <v>322841</v>
      </c>
      <c r="I25" s="31">
        <f t="shared" si="0"/>
        <v>1253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926282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>
        <v>1750</v>
      </c>
      <c r="D26" s="49">
        <f>(Jul!C26*12)+(Aug!C26*11)+(Sep!C26*10)+(Oct!C26*9)+(Nov!C26*8)+(Dec!C26*7)+(Jan!C26*6)+(Feb!C26*5)+(Mar!C26*4)+(Apr!C26*3)+(May!C26*2)+(Jun!C26*1)</f>
        <v>188304</v>
      </c>
      <c r="E26" s="8">
        <v>1228</v>
      </c>
      <c r="F26" s="49">
        <f>(Jul!E26*12)+(Aug!E26*11)+(Sep!E26*10)+(Oct!E26*9)+(Nov!E26*8)+(Dec!E26*7)+(Jan!E26*6)+(Feb!E26*5)+(Mar!E26*4)+(Apr!E26*3)+(May!E26*2)+(Jun!E26*1)</f>
        <v>50924</v>
      </c>
      <c r="G26" s="8">
        <v>16040</v>
      </c>
      <c r="H26" s="31">
        <f>May!H26+G26</f>
        <v>127215</v>
      </c>
      <c r="I26" s="31">
        <f t="shared" si="0"/>
        <v>19018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366443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67304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98719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166023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>
        <v>284</v>
      </c>
      <c r="D28" s="49">
        <f>(Jul!C28*12)+(Aug!C28*11)+(Sep!C28*10)+(Oct!C28*9)+(Nov!C28*8)+(Dec!C28*7)+(Jan!C28*6)+(Feb!C28*5)+(Mar!C28*4)+(Apr!C28*3)+(May!C28*2)+(Jun!C28*1)</f>
        <v>297642</v>
      </c>
      <c r="E28" s="8"/>
      <c r="F28" s="49">
        <f>(Jul!E28*12)+(Aug!E28*11)+(Sep!E28*10)+(Oct!E28*9)+(Nov!E28*8)+(Dec!E28*7)+(Jan!E28*6)+(Feb!E28*5)+(Mar!E28*4)+(Apr!E28*3)+(May!E28*2)+(Jun!E28*1)</f>
        <v>29537</v>
      </c>
      <c r="G28" s="8">
        <v>2982</v>
      </c>
      <c r="H28" s="31">
        <f>May!H28+G28</f>
        <v>114488</v>
      </c>
      <c r="I28" s="31">
        <f t="shared" si="0"/>
        <v>3266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441667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266698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129176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395874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>
        <v>142</v>
      </c>
      <c r="D30" s="49">
        <f>(Jul!C30*12)+(Aug!C30*11)+(Sep!C30*10)+(Oct!C30*9)+(Nov!C30*8)+(Dec!C30*7)+(Jan!C30*6)+(Feb!C30*5)+(Mar!C30*4)+(Apr!C30*3)+(May!C30*2)+(Jun!C30*1)</f>
        <v>331209</v>
      </c>
      <c r="E30" s="8">
        <v>700</v>
      </c>
      <c r="F30" s="49">
        <f>(Jul!E30*12)+(Aug!E30*11)+(Sep!E30*10)+(Oct!E30*9)+(Nov!E30*8)+(Dec!E30*7)+(Jan!E30*6)+(Feb!E30*5)+(Mar!E30*4)+(Apr!E30*3)+(May!E30*2)+(Jun!E30*1)</f>
        <v>97947</v>
      </c>
      <c r="G30" s="8">
        <v>10249</v>
      </c>
      <c r="H30" s="31">
        <f>May!H30+G30</f>
        <v>419741</v>
      </c>
      <c r="I30" s="31">
        <f t="shared" si="0"/>
        <v>11091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848897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849089</v>
      </c>
      <c r="E31" s="8">
        <v>2456</v>
      </c>
      <c r="F31" s="49">
        <f>(Jul!E31*12)+(Aug!E31*11)+(Sep!E31*10)+(Oct!E31*9)+(Nov!E31*8)+(Dec!E31*7)+(Jan!E31*6)+(Feb!E31*5)+(Mar!E31*4)+(Apr!E31*3)+(May!E31*2)+(Jun!E31*1)</f>
        <v>169859</v>
      </c>
      <c r="G31" s="8">
        <v>21720</v>
      </c>
      <c r="H31" s="31">
        <f>May!H31+G31</f>
        <v>553145</v>
      </c>
      <c r="I31" s="31">
        <f t="shared" si="0"/>
        <v>24176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1572093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78831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43472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122303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54293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44942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99235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15755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981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16736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161208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191380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352588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21894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58900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80794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23523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12709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36232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74615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20271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94886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154554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209769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364323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17415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17415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95048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72731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167779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7870</v>
      </c>
      <c r="D42" s="49">
        <f>(Jul!C42*12)+(Aug!C42*11)+(Sep!C42*10)+(Oct!C42*9)+(Nov!C42*8)+(Dec!C42*7)+(Jan!C42*6)+(Feb!C42*5)+(Mar!C42*4)+(Apr!C42*3)+(May!C42*2)+(Jun!C42*1)</f>
        <v>740229</v>
      </c>
      <c r="E42" s="8">
        <v>90</v>
      </c>
      <c r="F42" s="49">
        <f>(Jul!E42*12)+(Aug!E42*11)+(Sep!E42*10)+(Oct!E42*9)+(Nov!E42*8)+(Dec!E42*7)+(Jan!E42*6)+(Feb!E42*5)+(Mar!E42*4)+(Apr!E42*3)+(May!E42*2)+(Jun!E42*1)</f>
        <v>64998</v>
      </c>
      <c r="G42" s="8">
        <v>334166</v>
      </c>
      <c r="H42" s="31">
        <f>May!H42+G42</f>
        <v>630804</v>
      </c>
      <c r="I42" s="31">
        <f t="shared" si="0"/>
        <v>342126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1436031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516564</v>
      </c>
      <c r="E43" s="8"/>
      <c r="F43" s="49">
        <f>(Jul!E43*12)+(Aug!E43*11)+(Sep!E43*10)+(Oct!E43*9)+(Nov!E43*8)+(Dec!E43*7)+(Jan!E43*6)+(Feb!E43*5)+(Mar!E43*4)+(Apr!E43*3)+(May!E43*2)+(Jun!E43*1)</f>
        <v>13299</v>
      </c>
      <c r="G43" s="8"/>
      <c r="H43" s="31">
        <f>May!H43+G43</f>
        <v>326662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856525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447794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1076627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1524421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72500</v>
      </c>
      <c r="E45" s="8"/>
      <c r="F45" s="49">
        <f>(Jul!E45*12)+(Aug!E45*11)+(Sep!E45*10)+(Oct!E45*9)+(Nov!E45*8)+(Dec!E45*7)+(Jan!E45*6)+(Feb!E45*5)+(Mar!E45*4)+(Apr!E45*3)+(May!E45*2)+(Jun!E45*1)</f>
        <v>14268</v>
      </c>
      <c r="G45" s="8"/>
      <c r="H45" s="31">
        <f>May!H45+G45</f>
        <v>55393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142161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128994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175695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304689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142630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179859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322489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76559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38483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115042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241039</v>
      </c>
      <c r="E50" s="8"/>
      <c r="F50" s="49">
        <f>(Jul!E50*12)+(Aug!E50*11)+(Sep!E50*10)+(Oct!E50*9)+(Nov!E50*8)+(Dec!E50*7)+(Jan!E50*6)+(Feb!E50*5)+(Mar!E50*4)+(Apr!E50*3)+(May!E50*2)+(Jun!E50*1)</f>
        <v>16929</v>
      </c>
      <c r="G50" s="8"/>
      <c r="H50" s="31">
        <f>May!H50+G50</f>
        <v>181992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439960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516699</v>
      </c>
      <c r="E51" s="8"/>
      <c r="F51" s="49">
        <f>(Jul!E51*12)+(Aug!E51*11)+(Sep!E51*10)+(Oct!E51*9)+(Nov!E51*8)+(Dec!E51*7)+(Jan!E51*6)+(Feb!E51*5)+(Mar!E51*4)+(Apr!E51*3)+(May!E51*2)+(Jun!E51*1)</f>
        <v>10881</v>
      </c>
      <c r="G51" s="8"/>
      <c r="H51" s="31">
        <f>May!H51+G51</f>
        <v>447651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975231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55770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38960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94730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95326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22420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117746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98631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61882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160513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319269</v>
      </c>
      <c r="E55" s="8">
        <v>1228</v>
      </c>
      <c r="F55" s="49">
        <f>(Jul!E55*12)+(Aug!E55*11)+(Sep!E55*10)+(Oct!E55*9)+(Nov!E55*8)+(Dec!E55*7)+(Jan!E55*6)+(Feb!E55*5)+(Mar!E55*4)+(Apr!E55*3)+(May!E55*2)+(Jun!E55*1)</f>
        <v>1228</v>
      </c>
      <c r="G55" s="8"/>
      <c r="H55" s="31">
        <f>May!H55+G55</f>
        <v>523389</v>
      </c>
      <c r="I55" s="31">
        <f t="shared" si="0"/>
        <v>1228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843886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>
        <v>0</v>
      </c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84142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22544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106686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91006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29743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120749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20762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13424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34186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1203544</v>
      </c>
      <c r="E60" s="8"/>
      <c r="F60" s="49">
        <f>(Jul!E60*12)+(Aug!E60*11)+(Sep!E60*10)+(Oct!E60*9)+(Nov!E60*8)+(Dec!E60*7)+(Jan!E60*6)+(Feb!E60*5)+(Mar!E60*4)+(Apr!E60*3)+(May!E60*2)+(Jun!E60*1)</f>
        <v>21057</v>
      </c>
      <c r="G60" s="8"/>
      <c r="H60" s="31">
        <f>May!H60+G60</f>
        <v>3058140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4282741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36506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62559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99065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74334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16443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90777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58549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29987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88536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14013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4505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18518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7612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31096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38708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23782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19956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43738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46961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33731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80692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20638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74812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95450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2282593</v>
      </c>
      <c r="E71" s="8"/>
      <c r="F71" s="49">
        <f>(Jul!E71*12)+(Aug!E71*11)+(Sep!E71*10)+(Oct!E71*9)+(Nov!E71*8)+(Dec!E71*7)+(Jan!E71*6)+(Feb!E71*5)+(Mar!E71*4)+(Apr!E71*3)+(May!E71*2)+(Jun!E71*1)</f>
        <v>92968</v>
      </c>
      <c r="G71" s="8"/>
      <c r="H71" s="31">
        <f>May!H71+G71</f>
        <v>2156521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4532082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54557</v>
      </c>
      <c r="D72" s="32">
        <f t="shared" si="2"/>
        <v>14380661</v>
      </c>
      <c r="E72" s="32">
        <f t="shared" si="2"/>
        <v>38845</v>
      </c>
      <c r="F72" s="31">
        <f t="shared" si="2"/>
        <v>2175074</v>
      </c>
      <c r="G72" s="32">
        <f t="shared" si="2"/>
        <v>1121182</v>
      </c>
      <c r="H72" s="32">
        <f t="shared" si="2"/>
        <v>12198646</v>
      </c>
      <c r="I72" s="32">
        <f t="shared" si="2"/>
        <v>1214584</v>
      </c>
      <c r="J72" s="32">
        <f t="shared" si="2"/>
        <v>28754381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7870</v>
      </c>
      <c r="D73" s="32">
        <f t="shared" si="3"/>
        <v>8113582</v>
      </c>
      <c r="E73" s="32">
        <f t="shared" si="3"/>
        <v>1318</v>
      </c>
      <c r="F73" s="32">
        <f t="shared" si="3"/>
        <v>235628</v>
      </c>
      <c r="G73" s="32">
        <f t="shared" si="3"/>
        <v>334166</v>
      </c>
      <c r="H73" s="32">
        <f t="shared" si="3"/>
        <v>9968433</v>
      </c>
      <c r="I73" s="32">
        <f t="shared" si="3"/>
        <v>343354</v>
      </c>
      <c r="J73" s="32">
        <f t="shared" si="3"/>
        <v>18317643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62427</v>
      </c>
      <c r="D74" s="32">
        <f t="shared" si="4"/>
        <v>22494243</v>
      </c>
      <c r="E74" s="32">
        <f t="shared" si="4"/>
        <v>40163</v>
      </c>
      <c r="F74" s="32">
        <f t="shared" si="4"/>
        <v>2410702</v>
      </c>
      <c r="G74" s="32">
        <f t="shared" si="4"/>
        <v>1455348</v>
      </c>
      <c r="H74" s="32">
        <f t="shared" si="4"/>
        <v>22167079</v>
      </c>
      <c r="I74" s="32">
        <f>SUM(I72:I73)</f>
        <v>1557938</v>
      </c>
      <c r="J74" s="32">
        <f>SUM(J72:J73)</f>
        <v>47072024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29" activePane="bottomLeft" state="frozen"/>
      <selection pane="bottomLeft" activeCell="C6" sqref="C6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130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61733</v>
      </c>
      <c r="D5" s="31">
        <f>(Jul!C5*2)+(Aug!C5*1)</f>
        <v>162447</v>
      </c>
      <c r="E5" s="62">
        <v>19711</v>
      </c>
      <c r="F5" s="31">
        <f>(Jul!E5*2)+(Aug!E5*1)</f>
        <v>53255</v>
      </c>
      <c r="G5" s="63">
        <v>467137</v>
      </c>
      <c r="H5" s="31">
        <f>Jul!H5+Aug!G5</f>
        <v>804154</v>
      </c>
      <c r="I5" s="31">
        <f t="shared" ref="I5:I63" si="0">C5+E5+G5</f>
        <v>548581</v>
      </c>
      <c r="J5" s="31">
        <f t="shared" ref="J5:J63" si="1">D5+F5+H5</f>
        <v>1019856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3784</v>
      </c>
      <c r="D6" s="31">
        <f>(Jul!C6*2)+(Aug!C6*1)</f>
        <v>4064</v>
      </c>
      <c r="E6" s="62"/>
      <c r="F6" s="31">
        <f>(Jul!E6*2)+(Aug!E6*1)</f>
        <v>2254</v>
      </c>
      <c r="G6" s="63">
        <v>1488</v>
      </c>
      <c r="H6" s="31">
        <f>Jul!H6+Aug!G6</f>
        <v>4107</v>
      </c>
      <c r="I6" s="31">
        <f t="shared" si="0"/>
        <v>5272</v>
      </c>
      <c r="J6" s="31">
        <f t="shared" si="1"/>
        <v>10425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5558</v>
      </c>
      <c r="D7" s="31">
        <f>(Jul!C7*2)+(Aug!C7*1)</f>
        <v>33728</v>
      </c>
      <c r="E7" s="62">
        <v>3829</v>
      </c>
      <c r="F7" s="31">
        <f>(Jul!E7*2)+(Aug!E7*1)</f>
        <v>5863</v>
      </c>
      <c r="G7" s="63">
        <v>106380</v>
      </c>
      <c r="H7" s="31">
        <f>Jul!H7+Aug!G7</f>
        <v>197219</v>
      </c>
      <c r="I7" s="31">
        <f t="shared" si="0"/>
        <v>115767</v>
      </c>
      <c r="J7" s="31">
        <f t="shared" si="1"/>
        <v>236810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31">
        <f>(Jul!C9*2)+(Aug!C9*1)</f>
        <v>0</v>
      </c>
      <c r="E9" s="62"/>
      <c r="F9" s="31">
        <f>(Jul!E9*2)+(Aug!E9*1)</f>
        <v>0</v>
      </c>
      <c r="G9" s="63"/>
      <c r="H9" s="31">
        <f>Jul!H9+Aug!G9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2330</v>
      </c>
      <c r="D10" s="31">
        <f>(Jul!C10*2)+(Aug!C10*1)</f>
        <v>8932</v>
      </c>
      <c r="E10" s="62">
        <v>1881</v>
      </c>
      <c r="F10" s="31">
        <f>(Jul!E10*2)+(Aug!E10*1)</f>
        <v>4299</v>
      </c>
      <c r="G10" s="63">
        <v>129549</v>
      </c>
      <c r="H10" s="31">
        <f>Jul!H10+Aug!G10</f>
        <v>141888</v>
      </c>
      <c r="I10" s="31">
        <f t="shared" si="0"/>
        <v>133760</v>
      </c>
      <c r="J10" s="31">
        <f t="shared" si="1"/>
        <v>155119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1364</v>
      </c>
      <c r="D11" s="31">
        <f>(Jul!C11*2)+(Aug!C11*1)</f>
        <v>7478</v>
      </c>
      <c r="E11" s="62"/>
      <c r="F11" s="31">
        <f>(Jul!E11*2)+(Aug!E11*1)</f>
        <v>0</v>
      </c>
      <c r="G11" s="63">
        <v>1286</v>
      </c>
      <c r="H11" s="31">
        <f>Jul!H11+Aug!G11</f>
        <v>346100</v>
      </c>
      <c r="I11" s="31">
        <f t="shared" si="0"/>
        <v>2650</v>
      </c>
      <c r="J11" s="31">
        <f t="shared" si="1"/>
        <v>353578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140</v>
      </c>
      <c r="D12" s="31">
        <f>(Jul!C12*2)+(Aug!C12*1)</f>
        <v>6472</v>
      </c>
      <c r="E12" s="62"/>
      <c r="F12" s="31">
        <f>(Jul!E12*2)+(Aug!E12*1)</f>
        <v>1436</v>
      </c>
      <c r="G12" s="63">
        <v>140</v>
      </c>
      <c r="H12" s="31">
        <f>Jul!H12+Aug!G12</f>
        <v>2294</v>
      </c>
      <c r="I12" s="31">
        <f t="shared" si="0"/>
        <v>280</v>
      </c>
      <c r="J12" s="31">
        <f t="shared" si="1"/>
        <v>10202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31300</v>
      </c>
      <c r="D13" s="31">
        <f>(Jul!C13*2)+(Aug!C13*1)</f>
        <v>80134</v>
      </c>
      <c r="E13" s="62"/>
      <c r="F13" s="31">
        <f>(Jul!E13*2)+(Aug!E13*1)</f>
        <v>3762</v>
      </c>
      <c r="G13" s="63">
        <v>77520</v>
      </c>
      <c r="H13" s="31">
        <f>Jul!H13+Aug!G13</f>
        <v>215069</v>
      </c>
      <c r="I13" s="31">
        <f t="shared" si="0"/>
        <v>108820</v>
      </c>
      <c r="J13" s="31">
        <f t="shared" si="1"/>
        <v>298965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5989</v>
      </c>
      <c r="D14" s="31">
        <f>(Jul!C14*2)+(Aug!C14*1)</f>
        <v>27147</v>
      </c>
      <c r="E14" s="62"/>
      <c r="F14" s="31">
        <f>(Jul!E14*2)+(Aug!E14*1)</f>
        <v>0</v>
      </c>
      <c r="G14" s="63">
        <v>25287</v>
      </c>
      <c r="H14" s="31">
        <f>Jul!H14+Aug!G14</f>
        <v>55534</v>
      </c>
      <c r="I14" s="31">
        <f t="shared" si="0"/>
        <v>31276</v>
      </c>
      <c r="J14" s="31">
        <f t="shared" si="1"/>
        <v>82681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36135</v>
      </c>
      <c r="D16" s="31">
        <f>(Jul!C16*2)+(Aug!C16*1)</f>
        <v>96429</v>
      </c>
      <c r="E16" s="62"/>
      <c r="F16" s="31">
        <f>(Jul!E16*2)+(Aug!E16*1)</f>
        <v>8254</v>
      </c>
      <c r="G16" s="63">
        <v>77026</v>
      </c>
      <c r="H16" s="31">
        <f>Jul!H16+Aug!G16</f>
        <v>244297</v>
      </c>
      <c r="I16" s="31">
        <f t="shared" si="0"/>
        <v>113161</v>
      </c>
      <c r="J16" s="31">
        <f t="shared" si="1"/>
        <v>348980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1942</v>
      </c>
      <c r="D17" s="31">
        <f>(Jul!C17*2)+(Aug!C17*1)</f>
        <v>12150</v>
      </c>
      <c r="E17" s="62"/>
      <c r="F17" s="31">
        <f>(Jul!E17*2)+(Aug!E17*1)</f>
        <v>0</v>
      </c>
      <c r="G17" s="63">
        <v>1440</v>
      </c>
      <c r="H17" s="31">
        <f>Jul!H17+Aug!G17</f>
        <v>3630</v>
      </c>
      <c r="I17" s="31">
        <f t="shared" si="0"/>
        <v>3382</v>
      </c>
      <c r="J17" s="31">
        <f t="shared" si="1"/>
        <v>15780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3762</v>
      </c>
      <c r="G19" s="63"/>
      <c r="H19" s="31">
        <f>Jul!H19+Aug!G19</f>
        <v>11286</v>
      </c>
      <c r="I19" s="31">
        <f t="shared" si="0"/>
        <v>0</v>
      </c>
      <c r="J19" s="31">
        <f t="shared" si="1"/>
        <v>15048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>
        <v>891</v>
      </c>
      <c r="F20" s="31">
        <f>(Jul!E20*2)+(Aug!E20*1)</f>
        <v>891</v>
      </c>
      <c r="G20" s="63">
        <v>11439</v>
      </c>
      <c r="H20" s="31">
        <f>Jul!H20+Aug!G20</f>
        <v>11439</v>
      </c>
      <c r="I20" s="31">
        <f t="shared" si="0"/>
        <v>12330</v>
      </c>
      <c r="J20" s="31">
        <f t="shared" si="1"/>
        <v>12330</v>
      </c>
    </row>
    <row r="21" spans="1:10" s="1" customFormat="1" ht="15.75" customHeight="1" x14ac:dyDescent="0.2">
      <c r="A21" s="5" t="s">
        <v>129</v>
      </c>
      <c r="B21" s="6" t="s">
        <v>22</v>
      </c>
      <c r="C21" s="61">
        <v>2253</v>
      </c>
      <c r="D21" s="31">
        <f>(Jul!C21*2)+(Aug!C21*1)</f>
        <v>9097</v>
      </c>
      <c r="E21" s="62"/>
      <c r="F21" s="31">
        <f>(Jul!E21*2)+(Aug!E21*1)</f>
        <v>0</v>
      </c>
      <c r="G21" s="63">
        <v>7222</v>
      </c>
      <c r="H21" s="31">
        <f>Jul!H21+Aug!G21</f>
        <v>10802</v>
      </c>
      <c r="I21" s="31">
        <f t="shared" si="0"/>
        <v>9475</v>
      </c>
      <c r="J21" s="31">
        <f t="shared" si="1"/>
        <v>19899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140</v>
      </c>
      <c r="D22" s="31">
        <f>(Jul!C22*2)+(Aug!C22*1)</f>
        <v>140</v>
      </c>
      <c r="E22" s="62"/>
      <c r="F22" s="31">
        <f>(Jul!E22*2)+(Aug!E22*1)</f>
        <v>0</v>
      </c>
      <c r="G22" s="63">
        <v>140</v>
      </c>
      <c r="H22" s="31">
        <f>Jul!H22+Aug!G22</f>
        <v>140</v>
      </c>
      <c r="I22" s="31">
        <f t="shared" si="0"/>
        <v>280</v>
      </c>
      <c r="J22" s="31">
        <f t="shared" si="1"/>
        <v>280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140</v>
      </c>
      <c r="D23" s="31">
        <f>(Jul!C23*2)+(Aug!C23*1)</f>
        <v>6396</v>
      </c>
      <c r="E23" s="62">
        <v>940</v>
      </c>
      <c r="F23" s="31">
        <f>(Jul!E23*2)+(Aug!E23*1)</f>
        <v>940</v>
      </c>
      <c r="G23" s="63">
        <v>5820</v>
      </c>
      <c r="H23" s="31">
        <f>Jul!H23+Aug!G23</f>
        <v>9801</v>
      </c>
      <c r="I23" s="31">
        <f t="shared" si="0"/>
        <v>6900</v>
      </c>
      <c r="J23" s="31">
        <f t="shared" si="1"/>
        <v>17137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618</v>
      </c>
      <c r="D24" s="31">
        <f>(Jul!C24*2)+(Aug!C24*1)</f>
        <v>3050</v>
      </c>
      <c r="E24" s="62"/>
      <c r="F24" s="31">
        <f>(Jul!E24*2)+(Aug!E24*1)</f>
        <v>2198</v>
      </c>
      <c r="G24" s="63">
        <v>3706</v>
      </c>
      <c r="H24" s="31">
        <f>Jul!H24+Aug!G24</f>
        <v>14716</v>
      </c>
      <c r="I24" s="31">
        <f t="shared" si="0"/>
        <v>4324</v>
      </c>
      <c r="J24" s="31">
        <f t="shared" si="1"/>
        <v>19964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12947</v>
      </c>
      <c r="D25" s="31">
        <f>(Jul!C25*2)+(Aug!C25*1)</f>
        <v>23109</v>
      </c>
      <c r="E25" s="62">
        <v>1319</v>
      </c>
      <c r="F25" s="31">
        <f>(Jul!E25*2)+(Aug!E25*1)</f>
        <v>1319</v>
      </c>
      <c r="G25" s="63">
        <v>25939</v>
      </c>
      <c r="H25" s="31">
        <f>Jul!H25+Aug!G25</f>
        <v>32996</v>
      </c>
      <c r="I25" s="31">
        <f t="shared" si="0"/>
        <v>40205</v>
      </c>
      <c r="J25" s="31">
        <f t="shared" si="1"/>
        <v>57424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686</v>
      </c>
      <c r="D26" s="31">
        <f>(Jul!C26*2)+(Aug!C26*1)</f>
        <v>3468</v>
      </c>
      <c r="E26" s="62">
        <v>3439</v>
      </c>
      <c r="F26" s="31">
        <f>(Jul!E26*2)+(Aug!E26*1)</f>
        <v>3439</v>
      </c>
      <c r="G26" s="63">
        <v>11150</v>
      </c>
      <c r="H26" s="31">
        <f>Jul!H26+Aug!G26</f>
        <v>14791</v>
      </c>
      <c r="I26" s="31">
        <f t="shared" si="0"/>
        <v>15275</v>
      </c>
      <c r="J26" s="31">
        <f t="shared" si="1"/>
        <v>21698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2586</v>
      </c>
      <c r="D27" s="31">
        <f>(Jul!C27*2)+(Aug!C27*1)</f>
        <v>2586</v>
      </c>
      <c r="E27" s="62"/>
      <c r="F27" s="31">
        <f>(Jul!E27*2)+(Aug!E27*1)</f>
        <v>0</v>
      </c>
      <c r="G27" s="63"/>
      <c r="H27" s="31">
        <f>Jul!H27+Aug!G27</f>
        <v>0</v>
      </c>
      <c r="I27" s="31">
        <f t="shared" si="0"/>
        <v>2586</v>
      </c>
      <c r="J27" s="31">
        <f t="shared" si="1"/>
        <v>2586</v>
      </c>
    </row>
    <row r="28" spans="1:10" s="1" customFormat="1" ht="15.75" customHeight="1" x14ac:dyDescent="0.2">
      <c r="A28" s="5" t="s">
        <v>80</v>
      </c>
      <c r="B28" s="6" t="s">
        <v>22</v>
      </c>
      <c r="C28" s="61">
        <v>5537</v>
      </c>
      <c r="D28" s="31">
        <f>(Jul!C28*2)+(Aug!C28*1)</f>
        <v>13967</v>
      </c>
      <c r="E28" s="62"/>
      <c r="F28" s="31">
        <f>(Jul!E28*2)+(Aug!E28*1)</f>
        <v>0</v>
      </c>
      <c r="G28" s="63">
        <v>7382</v>
      </c>
      <c r="H28" s="31">
        <f>Jul!H28+Aug!G28</f>
        <v>16069</v>
      </c>
      <c r="I28" s="31">
        <f t="shared" si="0"/>
        <v>12919</v>
      </c>
      <c r="J28" s="31">
        <f t="shared" si="1"/>
        <v>30036</v>
      </c>
    </row>
    <row r="29" spans="1:10" s="1" customFormat="1" ht="15.75" customHeight="1" x14ac:dyDescent="0.2">
      <c r="A29" s="5" t="s">
        <v>81</v>
      </c>
      <c r="B29" s="6" t="s">
        <v>22</v>
      </c>
      <c r="C29" s="61">
        <v>2389</v>
      </c>
      <c r="D29" s="31">
        <f>(Jul!C29*2)+(Aug!C29*1)</f>
        <v>22951</v>
      </c>
      <c r="E29" s="62"/>
      <c r="F29" s="31">
        <f>(Jul!E29*2)+(Aug!E29*1)</f>
        <v>0</v>
      </c>
      <c r="G29" s="63">
        <v>3945</v>
      </c>
      <c r="H29" s="31">
        <f>Jul!H29+Aug!G29</f>
        <v>16133</v>
      </c>
      <c r="I29" s="31">
        <f t="shared" si="0"/>
        <v>6334</v>
      </c>
      <c r="J29" s="31">
        <f t="shared" si="1"/>
        <v>39084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1772</v>
      </c>
      <c r="D30" s="31">
        <f>(Jul!C30*2)+(Aug!C30*1)</f>
        <v>3980</v>
      </c>
      <c r="E30" s="62">
        <v>1881</v>
      </c>
      <c r="F30" s="31">
        <f>(Jul!E30*2)+(Aug!E30*1)</f>
        <v>4519</v>
      </c>
      <c r="G30" s="63">
        <v>1393</v>
      </c>
      <c r="H30" s="31">
        <f>Jul!H30+Aug!G30</f>
        <v>5010</v>
      </c>
      <c r="I30" s="31">
        <f t="shared" si="0"/>
        <v>5046</v>
      </c>
      <c r="J30" s="31">
        <f t="shared" si="1"/>
        <v>13509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9630</v>
      </c>
      <c r="D31" s="31">
        <f>(Jul!C31*2)+(Aug!C31*1)</f>
        <v>31852</v>
      </c>
      <c r="E31" s="62">
        <v>3762</v>
      </c>
      <c r="F31" s="31">
        <f>(Jul!E31*2)+(Aug!E31*1)</f>
        <v>6180</v>
      </c>
      <c r="G31" s="63">
        <v>23985</v>
      </c>
      <c r="H31" s="31">
        <f>Jul!H31+Aug!G31</f>
        <v>61195</v>
      </c>
      <c r="I31" s="31">
        <f t="shared" si="0"/>
        <v>37377</v>
      </c>
      <c r="J31" s="31">
        <f t="shared" si="1"/>
        <v>99227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2968</v>
      </c>
      <c r="E32" s="62"/>
      <c r="F32" s="31">
        <f>(Jul!E32*2)+(Aug!E32*1)</f>
        <v>0</v>
      </c>
      <c r="G32" s="63"/>
      <c r="H32" s="31">
        <f>Jul!H32+Aug!G32</f>
        <v>2508</v>
      </c>
      <c r="I32" s="31">
        <f t="shared" si="0"/>
        <v>0</v>
      </c>
      <c r="J32" s="31">
        <f t="shared" si="1"/>
        <v>5476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720</v>
      </c>
      <c r="D33" s="31">
        <f>(Jul!C33*2)+(Aug!C33*1)</f>
        <v>1000</v>
      </c>
      <c r="E33" s="62"/>
      <c r="F33" s="31">
        <f>(Jul!E33*2)+(Aug!E33*1)</f>
        <v>0</v>
      </c>
      <c r="G33" s="63">
        <v>2879</v>
      </c>
      <c r="H33" s="31">
        <f>Jul!H33+Aug!G33</f>
        <v>9435</v>
      </c>
      <c r="I33" s="31">
        <f t="shared" si="0"/>
        <v>3599</v>
      </c>
      <c r="J33" s="31">
        <f t="shared" si="1"/>
        <v>10435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277</v>
      </c>
      <c r="D34" s="31">
        <f>(Jul!C34*2)+(Aug!C34*1)</f>
        <v>427</v>
      </c>
      <c r="E34" s="62"/>
      <c r="F34" s="31">
        <f>(Jul!E34*2)+(Aug!E34*1)</f>
        <v>0</v>
      </c>
      <c r="G34" s="63">
        <v>831</v>
      </c>
      <c r="H34" s="31">
        <f>Jul!H34+Aug!G34</f>
        <v>981</v>
      </c>
      <c r="I34" s="31">
        <f t="shared" si="0"/>
        <v>1108</v>
      </c>
      <c r="J34" s="31">
        <f t="shared" si="1"/>
        <v>1408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2689</v>
      </c>
      <c r="D35" s="31">
        <f>(Jul!C35*2)+(Aug!C35*1)</f>
        <v>5511</v>
      </c>
      <c r="E35" s="62"/>
      <c r="F35" s="31">
        <f>(Jul!E35*2)+(Aug!E35*1)</f>
        <v>0</v>
      </c>
      <c r="G35" s="63">
        <v>6972</v>
      </c>
      <c r="H35" s="31">
        <f>Jul!H35+Aug!G35</f>
        <v>9654</v>
      </c>
      <c r="I35" s="31">
        <f t="shared" si="0"/>
        <v>9661</v>
      </c>
      <c r="J35" s="31">
        <f t="shared" si="1"/>
        <v>15165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546</v>
      </c>
      <c r="E36" s="62"/>
      <c r="F36" s="31">
        <f>(Jul!E36*2)+(Aug!E36*1)</f>
        <v>0</v>
      </c>
      <c r="G36" s="63"/>
      <c r="H36" s="31">
        <f>Jul!H36+Aug!G36</f>
        <v>638</v>
      </c>
      <c r="I36" s="31">
        <f t="shared" si="0"/>
        <v>0</v>
      </c>
      <c r="J36" s="31">
        <f t="shared" si="1"/>
        <v>1184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1644</v>
      </c>
      <c r="D38" s="31">
        <f>(Jul!C38*2)+(Aug!C38*1)</f>
        <v>1644</v>
      </c>
      <c r="E38" s="62"/>
      <c r="F38" s="31">
        <f>(Jul!E38*2)+(Aug!E38*1)</f>
        <v>0</v>
      </c>
      <c r="G38" s="63">
        <v>4247</v>
      </c>
      <c r="H38" s="31">
        <f>Jul!H38+Aug!G38</f>
        <v>4247</v>
      </c>
      <c r="I38" s="31">
        <f t="shared" si="0"/>
        <v>5891</v>
      </c>
      <c r="J38" s="31">
        <f t="shared" si="1"/>
        <v>5891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31">
        <f>(Jul!C39*2)+(Aug!C39*1)</f>
        <v>14070</v>
      </c>
      <c r="E39" s="62"/>
      <c r="F39" s="31">
        <f>(Jul!E39*2)+(Aug!E39*1)</f>
        <v>0</v>
      </c>
      <c r="G39" s="63">
        <v>2788</v>
      </c>
      <c r="H39" s="31">
        <f>Jul!H39+Aug!G39</f>
        <v>33369</v>
      </c>
      <c r="I39" s="31">
        <f t="shared" si="0"/>
        <v>2788</v>
      </c>
      <c r="J39" s="31">
        <f t="shared" si="1"/>
        <v>47439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>
        <v>2461</v>
      </c>
      <c r="D41" s="31">
        <f>(Jul!C41*2)+(Aug!C41*1)</f>
        <v>8599</v>
      </c>
      <c r="E41" s="62"/>
      <c r="F41" s="31">
        <f>(Jul!E41*2)+(Aug!E41*1)</f>
        <v>0</v>
      </c>
      <c r="G41" s="63">
        <v>9487</v>
      </c>
      <c r="H41" s="31">
        <f>Jul!H41+Aug!G41</f>
        <v>37620</v>
      </c>
      <c r="I41" s="31">
        <f t="shared" si="0"/>
        <v>11948</v>
      </c>
      <c r="J41" s="31">
        <f t="shared" si="1"/>
        <v>46219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8531</v>
      </c>
      <c r="D42" s="31">
        <f>(Jul!C42*2)+(Aug!C42*1)</f>
        <v>27353</v>
      </c>
      <c r="E42" s="62"/>
      <c r="F42" s="31">
        <f>(Jul!E42*2)+(Aug!E42*1)</f>
        <v>0</v>
      </c>
      <c r="G42" s="63">
        <v>15069</v>
      </c>
      <c r="H42" s="31">
        <f>Jul!H42+Aug!G42</f>
        <v>27546</v>
      </c>
      <c r="I42" s="31">
        <f t="shared" si="0"/>
        <v>23600</v>
      </c>
      <c r="J42" s="31">
        <f t="shared" si="1"/>
        <v>54899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21889</v>
      </c>
      <c r="D43" s="31">
        <f>(Jul!C43*2)+(Aug!C43*1)</f>
        <v>32193</v>
      </c>
      <c r="E43" s="62">
        <v>1209</v>
      </c>
      <c r="F43" s="31">
        <f>(Jul!E43*2)+(Aug!E43*1)</f>
        <v>1209</v>
      </c>
      <c r="G43" s="63">
        <v>67272</v>
      </c>
      <c r="H43" s="31">
        <f>Jul!H43+Aug!G43</f>
        <v>96303</v>
      </c>
      <c r="I43" s="31">
        <f t="shared" si="0"/>
        <v>90370</v>
      </c>
      <c r="J43" s="31">
        <f t="shared" si="1"/>
        <v>129705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5823</v>
      </c>
      <c r="D44" s="31">
        <f>(Jul!C44*2)+(Aug!C44*1)</f>
        <v>48299</v>
      </c>
      <c r="E44" s="62"/>
      <c r="F44" s="31">
        <f>(Jul!E44*2)+(Aug!E44*1)</f>
        <v>0</v>
      </c>
      <c r="G44" s="63">
        <v>9369</v>
      </c>
      <c r="H44" s="31">
        <f>Jul!H44+Aug!G44</f>
        <v>507646</v>
      </c>
      <c r="I44" s="31">
        <f t="shared" si="0"/>
        <v>15192</v>
      </c>
      <c r="J44" s="31">
        <f t="shared" si="1"/>
        <v>555945</v>
      </c>
    </row>
    <row r="45" spans="1:10" s="1" customFormat="1" ht="15.75" customHeight="1" x14ac:dyDescent="0.2">
      <c r="A45" s="5" t="s">
        <v>48</v>
      </c>
      <c r="B45" s="6" t="s">
        <v>20</v>
      </c>
      <c r="C45" s="61">
        <v>1469</v>
      </c>
      <c r="D45" s="31">
        <f>(Jul!C45*2)+(Aug!C45*1)</f>
        <v>9189</v>
      </c>
      <c r="E45" s="62"/>
      <c r="F45" s="31">
        <f>(Jul!E45*2)+(Aug!E45*1)</f>
        <v>2378</v>
      </c>
      <c r="G45" s="63">
        <v>6937</v>
      </c>
      <c r="H45" s="31">
        <f>Jul!H45+Aug!G45</f>
        <v>35086</v>
      </c>
      <c r="I45" s="31">
        <f t="shared" si="0"/>
        <v>8406</v>
      </c>
      <c r="J45" s="31">
        <f t="shared" si="1"/>
        <v>46653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1774</v>
      </c>
      <c r="D47" s="31">
        <f>(Jul!C47*2)+(Aug!C47*1)</f>
        <v>4258</v>
      </c>
      <c r="E47" s="62"/>
      <c r="F47" s="31">
        <f>(Jul!E47*2)+(Aug!E47*1)</f>
        <v>0</v>
      </c>
      <c r="G47" s="63">
        <v>44435</v>
      </c>
      <c r="H47" s="31">
        <f>Jul!H47+Aug!G47</f>
        <v>50613</v>
      </c>
      <c r="I47" s="31">
        <f t="shared" si="0"/>
        <v>46209</v>
      </c>
      <c r="J47" s="31">
        <f t="shared" si="1"/>
        <v>54871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3903</v>
      </c>
      <c r="D48" s="31">
        <f>(Jul!C48*2)+(Aug!C48*1)</f>
        <v>8359</v>
      </c>
      <c r="E48" s="62"/>
      <c r="F48" s="31">
        <f>(Jul!E48*2)+(Aug!E48*1)</f>
        <v>0</v>
      </c>
      <c r="G48" s="63">
        <v>84640</v>
      </c>
      <c r="H48" s="31">
        <f>Jul!H48+Aug!G48</f>
        <v>96730</v>
      </c>
      <c r="I48" s="31">
        <f t="shared" si="0"/>
        <v>88543</v>
      </c>
      <c r="J48" s="31">
        <f t="shared" si="1"/>
        <v>105089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682</v>
      </c>
      <c r="D49" s="31">
        <f>(Jul!C49*2)+(Aug!C49*1)</f>
        <v>10060</v>
      </c>
      <c r="E49" s="62"/>
      <c r="F49" s="31">
        <f>(Jul!E49*2)+(Aug!E49*1)</f>
        <v>0</v>
      </c>
      <c r="G49" s="63">
        <v>6559</v>
      </c>
      <c r="H49" s="31">
        <f>Jul!H49+Aug!G49</f>
        <v>24769</v>
      </c>
      <c r="I49" s="31">
        <f t="shared" si="0"/>
        <v>7241</v>
      </c>
      <c r="J49" s="31">
        <f t="shared" si="1"/>
        <v>34829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3634</v>
      </c>
      <c r="D50" s="31">
        <f>(Jul!C50*2)+(Aug!C50*1)</f>
        <v>6722</v>
      </c>
      <c r="E50" s="62"/>
      <c r="F50" s="31">
        <f>(Jul!E50*2)+(Aug!E50*1)</f>
        <v>0</v>
      </c>
      <c r="G50" s="63">
        <v>20399</v>
      </c>
      <c r="H50" s="31">
        <f>Jul!H50+Aug!G50</f>
        <v>20539</v>
      </c>
      <c r="I50" s="31">
        <f t="shared" si="0"/>
        <v>24033</v>
      </c>
      <c r="J50" s="31">
        <f t="shared" si="1"/>
        <v>27261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5782</v>
      </c>
      <c r="D51" s="31">
        <f>(Jul!C51*2)+(Aug!C51*1)</f>
        <v>26974</v>
      </c>
      <c r="E51" s="62"/>
      <c r="F51" s="31">
        <f>(Jul!E51*2)+(Aug!E51*1)</f>
        <v>0</v>
      </c>
      <c r="G51" s="63">
        <v>100210</v>
      </c>
      <c r="H51" s="31">
        <f>Jul!H51+Aug!G51</f>
        <v>154816</v>
      </c>
      <c r="I51" s="31">
        <f t="shared" si="0"/>
        <v>105992</v>
      </c>
      <c r="J51" s="31">
        <f t="shared" si="1"/>
        <v>181790</v>
      </c>
    </row>
    <row r="52" spans="1:10" s="1" customFormat="1" ht="15.75" customHeight="1" x14ac:dyDescent="0.2">
      <c r="A52" s="5" t="s">
        <v>60</v>
      </c>
      <c r="B52" s="6" t="s">
        <v>20</v>
      </c>
      <c r="C52" s="61">
        <v>1910</v>
      </c>
      <c r="D52" s="31">
        <f>(Jul!C52*2)+(Aug!C52*1)</f>
        <v>7058</v>
      </c>
      <c r="E52" s="62"/>
      <c r="F52" s="31">
        <f>(Jul!E52*2)+(Aug!E52*1)</f>
        <v>0</v>
      </c>
      <c r="G52" s="63">
        <v>29088</v>
      </c>
      <c r="H52" s="31">
        <f>Jul!H52+Aug!G52</f>
        <v>37231</v>
      </c>
      <c r="I52" s="31">
        <f t="shared" si="0"/>
        <v>30998</v>
      </c>
      <c r="J52" s="31">
        <f t="shared" si="1"/>
        <v>44289</v>
      </c>
    </row>
    <row r="53" spans="1:10" s="1" customFormat="1" ht="15.75" customHeight="1" x14ac:dyDescent="0.2">
      <c r="A53" s="5" t="s">
        <v>64</v>
      </c>
      <c r="B53" s="6" t="s">
        <v>20</v>
      </c>
      <c r="C53" s="61">
        <v>2024</v>
      </c>
      <c r="D53" s="31">
        <f>(Jul!C53*2)+(Aug!C53*1)</f>
        <v>12776</v>
      </c>
      <c r="E53" s="62"/>
      <c r="F53" s="31">
        <f>(Jul!E53*2)+(Aug!E53*1)</f>
        <v>0</v>
      </c>
      <c r="G53" s="63">
        <v>5780</v>
      </c>
      <c r="H53" s="31">
        <f>Jul!H53+Aug!G53</f>
        <v>15957</v>
      </c>
      <c r="I53" s="31">
        <f t="shared" si="0"/>
        <v>7804</v>
      </c>
      <c r="J53" s="31">
        <f t="shared" si="1"/>
        <v>28733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140</v>
      </c>
      <c r="D54" s="31">
        <f>(Jul!C54*2)+(Aug!C54*1)</f>
        <v>8536</v>
      </c>
      <c r="E54" s="62"/>
      <c r="F54" s="31">
        <f>(Jul!E54*2)+(Aug!E54*1)</f>
        <v>0</v>
      </c>
      <c r="G54" s="63"/>
      <c r="H54" s="31">
        <f>Jul!H54+Aug!G54</f>
        <v>16824</v>
      </c>
      <c r="I54" s="31">
        <f t="shared" si="0"/>
        <v>140</v>
      </c>
      <c r="J54" s="31">
        <f t="shared" si="1"/>
        <v>25360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5786</v>
      </c>
      <c r="D55" s="31">
        <f>(Jul!C55*2)+(Aug!C55*1)</f>
        <v>13318</v>
      </c>
      <c r="E55" s="62"/>
      <c r="F55" s="31">
        <f>(Jul!E55*2)+(Aug!E55*1)</f>
        <v>0</v>
      </c>
      <c r="G55" s="63">
        <v>45361</v>
      </c>
      <c r="H55" s="31">
        <f>Jul!H55+Aug!G55</f>
        <v>75812</v>
      </c>
      <c r="I55" s="31">
        <f t="shared" si="0"/>
        <v>51147</v>
      </c>
      <c r="J55" s="31">
        <f t="shared" si="1"/>
        <v>89130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2485</v>
      </c>
      <c r="D57" s="31">
        <f>(Jul!C57*2)+(Aug!C57*1)</f>
        <v>4609</v>
      </c>
      <c r="E57" s="62"/>
      <c r="F57" s="31">
        <f>(Jul!E57*2)+(Aug!E57*1)</f>
        <v>0</v>
      </c>
      <c r="G57" s="63">
        <v>4970</v>
      </c>
      <c r="H57" s="31">
        <f>Jul!H57+Aug!G57</f>
        <v>9624</v>
      </c>
      <c r="I57" s="31">
        <f t="shared" si="0"/>
        <v>7455</v>
      </c>
      <c r="J57" s="31">
        <f t="shared" si="1"/>
        <v>14233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803</v>
      </c>
      <c r="D58" s="31">
        <f>(Jul!C58*2)+(Aug!C58*1)</f>
        <v>11377</v>
      </c>
      <c r="E58" s="62"/>
      <c r="F58" s="31">
        <f>(Jul!E58*2)+(Aug!E58*1)</f>
        <v>0</v>
      </c>
      <c r="G58" s="63"/>
      <c r="H58" s="31">
        <f>Jul!H58+Aug!G58</f>
        <v>18636</v>
      </c>
      <c r="I58" s="31">
        <f t="shared" si="0"/>
        <v>803</v>
      </c>
      <c r="J58" s="31">
        <f t="shared" si="1"/>
        <v>30013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818</v>
      </c>
      <c r="E59" s="62"/>
      <c r="F59" s="31">
        <f>(Jul!E59*2)+(Aug!E59*1)</f>
        <v>0</v>
      </c>
      <c r="G59" s="63"/>
      <c r="H59" s="31">
        <f>Jul!H59+Aug!G59</f>
        <v>2044</v>
      </c>
      <c r="I59" s="31">
        <f t="shared" si="0"/>
        <v>0</v>
      </c>
      <c r="J59" s="31">
        <f t="shared" si="1"/>
        <v>2862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23294</v>
      </c>
      <c r="D60" s="31">
        <f>(Jul!C60*2)+(Aug!C60*1)</f>
        <v>59458</v>
      </c>
      <c r="E60" s="62"/>
      <c r="F60" s="31">
        <f>(Jul!E60*2)+(Aug!E60*1)</f>
        <v>0</v>
      </c>
      <c r="G60" s="63">
        <v>1351814</v>
      </c>
      <c r="H60" s="31">
        <f>Jul!H60+Aug!G60</f>
        <v>1723097</v>
      </c>
      <c r="I60" s="31">
        <f t="shared" si="0"/>
        <v>1375108</v>
      </c>
      <c r="J60" s="31">
        <f t="shared" si="1"/>
        <v>1782555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140</v>
      </c>
      <c r="D61" s="31">
        <f>(Jul!C61*2)+(Aug!C61*1)</f>
        <v>1110</v>
      </c>
      <c r="E61" s="62"/>
      <c r="F61" s="31">
        <f>(Jul!E61*2)+(Aug!E61*1)</f>
        <v>0</v>
      </c>
      <c r="G61" s="63">
        <v>280</v>
      </c>
      <c r="H61" s="31">
        <f>Jul!H61+Aug!G61</f>
        <v>34478</v>
      </c>
      <c r="I61" s="31">
        <f t="shared" si="0"/>
        <v>420</v>
      </c>
      <c r="J61" s="31">
        <f t="shared" si="1"/>
        <v>35588</v>
      </c>
    </row>
    <row r="62" spans="1:10" s="11" customFormat="1" ht="15.75" customHeight="1" x14ac:dyDescent="0.2">
      <c r="A62" s="9" t="s">
        <v>73</v>
      </c>
      <c r="B62" s="10" t="s">
        <v>20</v>
      </c>
      <c r="C62" s="61">
        <v>140</v>
      </c>
      <c r="D62" s="31">
        <f>(Jul!C62*2)+(Aug!C62*1)</f>
        <v>140</v>
      </c>
      <c r="E62" s="62"/>
      <c r="F62" s="31">
        <f>(Jul!E62*2)+(Aug!E62*1)</f>
        <v>0</v>
      </c>
      <c r="G62" s="63">
        <v>1257</v>
      </c>
      <c r="H62" s="31">
        <f>Jul!H62+Aug!G62</f>
        <v>1257</v>
      </c>
      <c r="I62" s="31">
        <f t="shared" si="0"/>
        <v>1397</v>
      </c>
      <c r="J62" s="31">
        <f t="shared" si="1"/>
        <v>1397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1600</v>
      </c>
      <c r="D63" s="31">
        <f>(Jul!C63*2)+(Aug!C63*1)</f>
        <v>2160</v>
      </c>
      <c r="E63" s="62"/>
      <c r="F63" s="31">
        <f>(Jul!E63*2)+(Aug!E63*1)</f>
        <v>0</v>
      </c>
      <c r="G63" s="63">
        <v>6401</v>
      </c>
      <c r="H63" s="31">
        <f>Jul!H63+Aug!G63</f>
        <v>6681</v>
      </c>
      <c r="I63" s="31">
        <f t="shared" si="0"/>
        <v>8001</v>
      </c>
      <c r="J63" s="31">
        <f t="shared" si="1"/>
        <v>8841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524</v>
      </c>
      <c r="E66" s="62"/>
      <c r="F66" s="31">
        <f>(Jul!E66*2)+(Aug!E66*1)</f>
        <v>0</v>
      </c>
      <c r="G66" s="63"/>
      <c r="H66" s="31">
        <f>Jul!H66+Aug!G66</f>
        <v>3477</v>
      </c>
      <c r="I66" s="31">
        <f t="shared" si="2"/>
        <v>0</v>
      </c>
      <c r="J66" s="31">
        <f t="shared" si="3"/>
        <v>4001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>
        <v>618</v>
      </c>
      <c r="D69" s="31">
        <f>(Jul!C69*2)+(Aug!C69*1)</f>
        <v>4006</v>
      </c>
      <c r="E69" s="62"/>
      <c r="F69" s="31">
        <f>(Jul!E69*2)+(Aug!E69*1)</f>
        <v>0</v>
      </c>
      <c r="G69" s="63">
        <v>7362</v>
      </c>
      <c r="H69" s="31">
        <f>Jul!H69+Aug!G69</f>
        <v>19217</v>
      </c>
      <c r="I69" s="31">
        <f t="shared" si="2"/>
        <v>7980</v>
      </c>
      <c r="J69" s="31">
        <f t="shared" si="3"/>
        <v>23223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45262</v>
      </c>
      <c r="D71" s="31">
        <f>(Jul!C71*2)+(Aug!C71*1)</f>
        <v>120250</v>
      </c>
      <c r="E71" s="62"/>
      <c r="F71" s="31">
        <f>(Jul!E71*2)+(Aug!E71*1)</f>
        <v>13048</v>
      </c>
      <c r="G71" s="63">
        <v>591418</v>
      </c>
      <c r="H71" s="31">
        <f>Jul!H71+Aug!G71</f>
        <v>1033251</v>
      </c>
      <c r="I71" s="31">
        <f t="shared" si="2"/>
        <v>636680</v>
      </c>
      <c r="J71" s="31">
        <f t="shared" si="3"/>
        <v>1166549</v>
      </c>
    </row>
    <row r="72" spans="1:10" s="3" customFormat="1" ht="21.75" x14ac:dyDescent="0.2">
      <c r="A72" s="19" t="s">
        <v>123</v>
      </c>
      <c r="B72" s="2"/>
      <c r="C72" s="36">
        <f>SUM(C5:C31)</f>
        <v>188973</v>
      </c>
      <c r="D72" s="36">
        <f t="shared" ref="D72:J72" si="4">SUM(D5:D31)</f>
        <v>559577</v>
      </c>
      <c r="E72" s="36">
        <f t="shared" si="4"/>
        <v>37653</v>
      </c>
      <c r="F72" s="36">
        <f t="shared" si="4"/>
        <v>102371</v>
      </c>
      <c r="G72" s="36">
        <f t="shared" si="4"/>
        <v>989374</v>
      </c>
      <c r="H72" s="36">
        <f t="shared" si="4"/>
        <v>2218670</v>
      </c>
      <c r="I72" s="36">
        <f t="shared" si="4"/>
        <v>1216000</v>
      </c>
      <c r="J72" s="36">
        <f t="shared" si="4"/>
        <v>2880618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145480</v>
      </c>
      <c r="D73" s="36">
        <f t="shared" si="5"/>
        <v>454312</v>
      </c>
      <c r="E73" s="36">
        <f t="shared" si="5"/>
        <v>1209</v>
      </c>
      <c r="F73" s="36">
        <f t="shared" si="5"/>
        <v>16635</v>
      </c>
      <c r="G73" s="36">
        <f t="shared" si="5"/>
        <v>2425825</v>
      </c>
      <c r="H73" s="36">
        <f t="shared" si="5"/>
        <v>4110086</v>
      </c>
      <c r="I73" s="36">
        <f t="shared" si="5"/>
        <v>2572514</v>
      </c>
      <c r="J73" s="36">
        <f t="shared" si="5"/>
        <v>4581033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334453</v>
      </c>
      <c r="D74" s="32">
        <f t="shared" ref="D74:J74" si="6">SUM(D72:D73)</f>
        <v>1013889</v>
      </c>
      <c r="E74" s="36">
        <f t="shared" si="6"/>
        <v>38862</v>
      </c>
      <c r="F74" s="32">
        <f t="shared" si="6"/>
        <v>119006</v>
      </c>
      <c r="G74" s="36">
        <f t="shared" si="6"/>
        <v>3415199</v>
      </c>
      <c r="H74" s="32">
        <f t="shared" si="6"/>
        <v>6328756</v>
      </c>
      <c r="I74" s="32">
        <f t="shared" si="6"/>
        <v>3788514</v>
      </c>
      <c r="J74" s="32">
        <f t="shared" si="6"/>
        <v>7461651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15" sqref="C15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42094</v>
      </c>
      <c r="D5" s="31">
        <f>(Jul!C5*3)+(Aug!C5*2)+(Sep!C5*1)</f>
        <v>316631</v>
      </c>
      <c r="E5" s="8">
        <v>6839</v>
      </c>
      <c r="F5" s="31">
        <f>(Jul!E5*3)+(Aug!E5*2)+(Sep!E5*1)</f>
        <v>96577</v>
      </c>
      <c r="G5" s="8">
        <v>130552</v>
      </c>
      <c r="H5" s="31">
        <f>SUM(Aug!H5+G5)</f>
        <v>934706</v>
      </c>
      <c r="I5" s="31">
        <f t="shared" ref="I5:I63" si="0">C5+E5+G5</f>
        <v>179485</v>
      </c>
      <c r="J5" s="31">
        <f t="shared" ref="J5:J63" si="1">D5+F5+H5</f>
        <v>1347914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7988</v>
      </c>
      <c r="E6" s="8"/>
      <c r="F6" s="31">
        <f>(Jul!E6*3)+(Aug!E6*2)+(Sep!E6*1)</f>
        <v>3381</v>
      </c>
      <c r="G6" s="8"/>
      <c r="H6" s="31">
        <f>SUM(Aug!H6+G6)</f>
        <v>4107</v>
      </c>
      <c r="I6" s="31">
        <f t="shared" si="0"/>
        <v>0</v>
      </c>
      <c r="J6" s="31">
        <f t="shared" si="1"/>
        <v>15476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16830</v>
      </c>
      <c r="D7" s="31">
        <f>(Jul!C7*3)+(Aug!C7*2)+(Sep!C7*1)</f>
        <v>70201</v>
      </c>
      <c r="E7" s="8">
        <v>1319</v>
      </c>
      <c r="F7" s="31">
        <f>(Jul!E7*3)+(Aug!E7*2)+(Sep!E7*1)</f>
        <v>12028</v>
      </c>
      <c r="G7" s="8">
        <v>31757</v>
      </c>
      <c r="H7" s="31">
        <f>SUM(Aug!H7+G7)</f>
        <v>228976</v>
      </c>
      <c r="I7" s="31">
        <f t="shared" si="0"/>
        <v>49906</v>
      </c>
      <c r="J7" s="31">
        <f t="shared" si="1"/>
        <v>311205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0</v>
      </c>
      <c r="E8" s="8"/>
      <c r="F8" s="31">
        <f>(Jul!E8*3)+(Aug!E8*2)+(Sep!E8*1)</f>
        <v>0</v>
      </c>
      <c r="G8" s="8"/>
      <c r="H8" s="31">
        <f>SUM(Aug!H8+G8)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25"/>
      <c r="D9" s="31">
        <f>(Jul!C9*3)+(Aug!C9*2)+(Sep!C9*1)</f>
        <v>0</v>
      </c>
      <c r="E9" s="8"/>
      <c r="F9" s="31">
        <f>(Jul!E9*3)+(Aug!E9*2)+(Sep!E9*1)</f>
        <v>0</v>
      </c>
      <c r="G9" s="8"/>
      <c r="H9" s="31">
        <f>SUM(Aug!H9+G9)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429</v>
      </c>
      <c r="D10" s="31">
        <f>(Jul!C10*3)+(Aug!C10*2)+(Sep!C10*1)</f>
        <v>14992</v>
      </c>
      <c r="E10" s="8"/>
      <c r="F10" s="31">
        <f>(Jul!E10*3)+(Aug!E10*2)+(Sep!E10*1)</f>
        <v>7389</v>
      </c>
      <c r="G10" s="8">
        <v>858</v>
      </c>
      <c r="H10" s="31">
        <f>SUM(Aug!H10+G10)</f>
        <v>142746</v>
      </c>
      <c r="I10" s="31">
        <f t="shared" si="0"/>
        <v>1287</v>
      </c>
      <c r="J10" s="31">
        <f t="shared" si="1"/>
        <v>165127</v>
      </c>
    </row>
    <row r="11" spans="1:10" s="1" customFormat="1" ht="15.75" customHeight="1" x14ac:dyDescent="0.2">
      <c r="A11" s="5" t="s">
        <v>31</v>
      </c>
      <c r="B11" s="6" t="s">
        <v>22</v>
      </c>
      <c r="C11" s="25"/>
      <c r="D11" s="31">
        <f>(Jul!C11*3)+(Aug!C11*2)+(Sep!C11*1)</f>
        <v>11899</v>
      </c>
      <c r="E11" s="8"/>
      <c r="F11" s="31">
        <f>(Jul!E11*3)+(Aug!E11*2)+(Sep!E11*1)</f>
        <v>0</v>
      </c>
      <c r="G11" s="8"/>
      <c r="H11" s="31">
        <f>SUM(Aug!H11+G11)</f>
        <v>346100</v>
      </c>
      <c r="I11" s="31">
        <f t="shared" si="0"/>
        <v>0</v>
      </c>
      <c r="J11" s="31">
        <f t="shared" si="1"/>
        <v>357999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9778</v>
      </c>
      <c r="E12" s="8"/>
      <c r="F12" s="31">
        <f>(Jul!E12*3)+(Aug!E12*2)+(Sep!E12*1)</f>
        <v>2154</v>
      </c>
      <c r="G12" s="8"/>
      <c r="H12" s="31">
        <f>SUM(Aug!H12+G12)</f>
        <v>2294</v>
      </c>
      <c r="I12" s="31">
        <f t="shared" si="0"/>
        <v>0</v>
      </c>
      <c r="J12" s="31">
        <f t="shared" si="1"/>
        <v>14226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12555</v>
      </c>
      <c r="D13" s="31">
        <f>(Jul!C13*3)+(Aug!C13*2)+(Sep!C13*1)</f>
        <v>148406</v>
      </c>
      <c r="E13" s="8">
        <v>1209</v>
      </c>
      <c r="F13" s="31">
        <f>(Jul!E13*3)+(Aug!E13*2)+(Sep!E13*1)</f>
        <v>6852</v>
      </c>
      <c r="G13" s="8">
        <v>32305</v>
      </c>
      <c r="H13" s="31">
        <f>SUM(Aug!H13+G13)</f>
        <v>247374</v>
      </c>
      <c r="I13" s="31">
        <f t="shared" si="0"/>
        <v>46069</v>
      </c>
      <c r="J13" s="31">
        <f t="shared" si="1"/>
        <v>402632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2544</v>
      </c>
      <c r="D14" s="31">
        <f>(Jul!C14*3)+(Aug!C14*2)+(Sep!C14*1)</f>
        <v>46259</v>
      </c>
      <c r="E14" s="8"/>
      <c r="F14" s="31">
        <f>(Jul!E14*3)+(Aug!E14*2)+(Sep!E14*1)</f>
        <v>0</v>
      </c>
      <c r="G14" s="8">
        <v>11449</v>
      </c>
      <c r="H14" s="31">
        <f>SUM(Aug!H14+G14)</f>
        <v>66983</v>
      </c>
      <c r="I14" s="31">
        <f t="shared" si="0"/>
        <v>13993</v>
      </c>
      <c r="J14" s="31">
        <f t="shared" si="1"/>
        <v>113242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31843</v>
      </c>
      <c r="D16" s="31">
        <f>(Jul!C16*3)+(Aug!C16*2)+(Sep!C16*1)</f>
        <v>194554</v>
      </c>
      <c r="E16" s="8">
        <v>1319</v>
      </c>
      <c r="F16" s="31">
        <f>(Jul!E16*3)+(Aug!E16*2)+(Sep!E16*1)</f>
        <v>13700</v>
      </c>
      <c r="G16" s="8">
        <v>44077</v>
      </c>
      <c r="H16" s="31">
        <f>SUM(Aug!H16+G16)</f>
        <v>288374</v>
      </c>
      <c r="I16" s="31">
        <f t="shared" si="0"/>
        <v>77239</v>
      </c>
      <c r="J16" s="31">
        <f t="shared" si="1"/>
        <v>496628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3172</v>
      </c>
      <c r="D17" s="31">
        <f>(Jul!C17*3)+(Aug!C17*2)+(Sep!C17*1)</f>
        <v>22368</v>
      </c>
      <c r="E17" s="8">
        <v>1319</v>
      </c>
      <c r="F17" s="31">
        <f>(Jul!E17*3)+(Aug!E17*2)+(Sep!E17*1)</f>
        <v>1319</v>
      </c>
      <c r="G17" s="8">
        <v>4369</v>
      </c>
      <c r="H17" s="31">
        <f>SUM(Aug!H17+G17)</f>
        <v>7999</v>
      </c>
      <c r="I17" s="31">
        <f t="shared" si="0"/>
        <v>8860</v>
      </c>
      <c r="J17" s="31">
        <f t="shared" si="1"/>
        <v>31686</v>
      </c>
    </row>
    <row r="18" spans="1:10" s="11" customFormat="1" ht="15.75" customHeight="1" x14ac:dyDescent="0.2">
      <c r="A18" s="9" t="s">
        <v>47</v>
      </c>
      <c r="B18" s="10" t="s">
        <v>22</v>
      </c>
      <c r="C18" s="25">
        <v>140</v>
      </c>
      <c r="D18" s="31">
        <f>(Jul!C18*3)+(Aug!C18*2)+(Sep!C18*1)</f>
        <v>140</v>
      </c>
      <c r="E18" s="8"/>
      <c r="F18" s="31">
        <f>(Jul!E18*3)+(Aug!E18*2)+(Sep!E18*1)</f>
        <v>0</v>
      </c>
      <c r="G18" s="8">
        <v>700</v>
      </c>
      <c r="H18" s="31">
        <f>SUM(Aug!H18+G18)</f>
        <v>700</v>
      </c>
      <c r="I18" s="31">
        <f t="shared" si="0"/>
        <v>840</v>
      </c>
      <c r="J18" s="31">
        <f t="shared" si="1"/>
        <v>840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5643</v>
      </c>
      <c r="G19" s="8"/>
      <c r="H19" s="31">
        <f>SUM(Aug!H19+G19)</f>
        <v>11286</v>
      </c>
      <c r="I19" s="31">
        <f t="shared" si="0"/>
        <v>0</v>
      </c>
      <c r="J19" s="31">
        <f t="shared" si="1"/>
        <v>16929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1782</v>
      </c>
      <c r="G20" s="8"/>
      <c r="H20" s="31">
        <f>SUM(Aug!H20+G20)</f>
        <v>11439</v>
      </c>
      <c r="I20" s="31">
        <f t="shared" si="0"/>
        <v>0</v>
      </c>
      <c r="J20" s="31">
        <f t="shared" si="1"/>
        <v>13221</v>
      </c>
    </row>
    <row r="21" spans="1:10" s="1" customFormat="1" ht="15.75" customHeight="1" x14ac:dyDescent="0.2">
      <c r="A21" s="5" t="s">
        <v>129</v>
      </c>
      <c r="B21" s="6" t="s">
        <v>22</v>
      </c>
      <c r="C21" s="25"/>
      <c r="D21" s="31">
        <f>(Jul!C21*3)+(Aug!C21*2)+(Sep!C21*1)</f>
        <v>14772</v>
      </c>
      <c r="E21" s="8"/>
      <c r="F21" s="31">
        <f>(Jul!E21*3)+(Aug!E21*2)+(Sep!E21*1)</f>
        <v>0</v>
      </c>
      <c r="G21" s="8"/>
      <c r="H21" s="31">
        <f>SUM(Aug!H21+G21)</f>
        <v>10802</v>
      </c>
      <c r="I21" s="31">
        <f t="shared" si="0"/>
        <v>0</v>
      </c>
      <c r="J21" s="31">
        <f t="shared" si="1"/>
        <v>25574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280</v>
      </c>
      <c r="E22" s="8"/>
      <c r="F22" s="31">
        <f>(Jul!E22*3)+(Aug!E22*2)+(Sep!E22*1)</f>
        <v>0</v>
      </c>
      <c r="G22" s="8"/>
      <c r="H22" s="31">
        <f>SUM(Aug!H22+G22)</f>
        <v>140</v>
      </c>
      <c r="I22" s="31">
        <f t="shared" si="0"/>
        <v>0</v>
      </c>
      <c r="J22" s="31">
        <f t="shared" si="1"/>
        <v>420</v>
      </c>
    </row>
    <row r="23" spans="1:10" s="1" customFormat="1" ht="15.75" customHeight="1" x14ac:dyDescent="0.2">
      <c r="A23" s="5" t="s">
        <v>52</v>
      </c>
      <c r="B23" s="6" t="s">
        <v>22</v>
      </c>
      <c r="C23" s="25">
        <v>5153</v>
      </c>
      <c r="D23" s="31">
        <f>(Jul!C23*3)+(Aug!C23*2)+(Sep!C23*1)</f>
        <v>14817</v>
      </c>
      <c r="E23" s="8">
        <v>2000</v>
      </c>
      <c r="F23" s="31">
        <f>(Jul!E23*3)+(Aug!E23*2)+(Sep!E23*1)</f>
        <v>3880</v>
      </c>
      <c r="G23" s="8">
        <v>6907</v>
      </c>
      <c r="H23" s="31">
        <f>SUM(Aug!H23+G23)</f>
        <v>16708</v>
      </c>
      <c r="I23" s="31">
        <f t="shared" si="0"/>
        <v>14060</v>
      </c>
      <c r="J23" s="31">
        <f t="shared" si="1"/>
        <v>35405</v>
      </c>
    </row>
    <row r="24" spans="1:10" s="11" customFormat="1" ht="15.75" customHeight="1" x14ac:dyDescent="0.2">
      <c r="A24" s="9" t="s">
        <v>56</v>
      </c>
      <c r="B24" s="10" t="s">
        <v>22</v>
      </c>
      <c r="C24" s="25">
        <v>3197</v>
      </c>
      <c r="D24" s="31">
        <f>(Jul!C24*3)+(Aug!C24*2)+(Sep!C24*1)</f>
        <v>8081</v>
      </c>
      <c r="E24" s="8">
        <v>2230</v>
      </c>
      <c r="F24" s="31">
        <f>(Jul!E24*3)+(Aug!E24*2)+(Sep!E24*1)</f>
        <v>5527</v>
      </c>
      <c r="G24" s="8">
        <v>1260</v>
      </c>
      <c r="H24" s="31">
        <f>SUM(Aug!H24+G24)</f>
        <v>15976</v>
      </c>
      <c r="I24" s="31">
        <f t="shared" si="0"/>
        <v>6687</v>
      </c>
      <c r="J24" s="31">
        <f t="shared" si="1"/>
        <v>29584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9726</v>
      </c>
      <c r="D25" s="31">
        <f>(Jul!C25*3)+(Aug!C25*2)+(Sep!C25*1)</f>
        <v>50863</v>
      </c>
      <c r="E25" s="8"/>
      <c r="F25" s="31">
        <f>(Jul!E25*3)+(Aug!E25*2)+(Sep!E25*1)</f>
        <v>2638</v>
      </c>
      <c r="G25" s="8">
        <v>11878</v>
      </c>
      <c r="H25" s="31">
        <f>SUM(Aug!H25+G25)</f>
        <v>44874</v>
      </c>
      <c r="I25" s="31">
        <f t="shared" si="0"/>
        <v>21604</v>
      </c>
      <c r="J25" s="31">
        <f t="shared" si="1"/>
        <v>98375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5545</v>
      </c>
      <c r="E26" s="8"/>
      <c r="F26" s="31">
        <f>(Jul!E26*3)+(Aug!E26*2)+(Sep!E26*1)</f>
        <v>6878</v>
      </c>
      <c r="G26" s="8"/>
      <c r="H26" s="31">
        <f>SUM(Aug!H26+G26)</f>
        <v>14791</v>
      </c>
      <c r="I26" s="31">
        <f t="shared" si="0"/>
        <v>0</v>
      </c>
      <c r="J26" s="31">
        <f t="shared" si="1"/>
        <v>27214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5172</v>
      </c>
      <c r="E27" s="8"/>
      <c r="F27" s="31">
        <f>(Jul!E27*3)+(Aug!E27*2)+(Sep!E27*1)</f>
        <v>0</v>
      </c>
      <c r="G27" s="8"/>
      <c r="H27" s="31">
        <f>SUM(Aug!H27+G27)</f>
        <v>0</v>
      </c>
      <c r="I27" s="31">
        <f t="shared" si="0"/>
        <v>0</v>
      </c>
      <c r="J27" s="31">
        <f t="shared" si="1"/>
        <v>5172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1974</v>
      </c>
      <c r="D28" s="31">
        <f>(Jul!C28*3)+(Aug!C28*2)+(Sep!C28*1)</f>
        <v>25693</v>
      </c>
      <c r="E28" s="8"/>
      <c r="F28" s="31">
        <f>(Jul!E28*3)+(Aug!E28*2)+(Sep!E28*1)</f>
        <v>0</v>
      </c>
      <c r="G28" s="8">
        <v>2000</v>
      </c>
      <c r="H28" s="31">
        <f>SUM(Aug!H28+G28)</f>
        <v>18069</v>
      </c>
      <c r="I28" s="31">
        <f t="shared" si="0"/>
        <v>3974</v>
      </c>
      <c r="J28" s="31">
        <f t="shared" si="1"/>
        <v>43762</v>
      </c>
    </row>
    <row r="29" spans="1:10" s="1" customFormat="1" ht="15.75" customHeight="1" x14ac:dyDescent="0.2">
      <c r="A29" s="5" t="s">
        <v>81</v>
      </c>
      <c r="B29" s="6" t="s">
        <v>22</v>
      </c>
      <c r="C29" s="25">
        <v>3228</v>
      </c>
      <c r="D29" s="31">
        <f>(Jul!C29*3)+(Aug!C29*2)+(Sep!C29*1)</f>
        <v>38849</v>
      </c>
      <c r="E29" s="8"/>
      <c r="F29" s="31">
        <f>(Jul!E29*3)+(Aug!E29*2)+(Sep!E29*1)</f>
        <v>0</v>
      </c>
      <c r="G29" s="8">
        <v>1408</v>
      </c>
      <c r="H29" s="31">
        <f>SUM(Aug!H29+G29)</f>
        <v>17541</v>
      </c>
      <c r="I29" s="31">
        <f t="shared" si="0"/>
        <v>4636</v>
      </c>
      <c r="J29" s="31">
        <f t="shared" si="1"/>
        <v>56390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1464</v>
      </c>
      <c r="D30" s="31">
        <f>(Jul!C30*3)+(Aug!C30*2)+(Sep!C30*1)</f>
        <v>8320</v>
      </c>
      <c r="E30" s="8"/>
      <c r="F30" s="31">
        <f>(Jul!E30*3)+(Aug!E30*2)+(Sep!E30*1)</f>
        <v>7719</v>
      </c>
      <c r="G30" s="8">
        <v>672</v>
      </c>
      <c r="H30" s="31">
        <f>SUM(Aug!H30+G30)</f>
        <v>5682</v>
      </c>
      <c r="I30" s="31">
        <f t="shared" si="0"/>
        <v>2136</v>
      </c>
      <c r="J30" s="31">
        <f t="shared" si="1"/>
        <v>21721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11810</v>
      </c>
      <c r="D31" s="31">
        <f>(Jul!C31*3)+(Aug!C31*2)+(Sep!C31*1)</f>
        <v>64403</v>
      </c>
      <c r="E31" s="8"/>
      <c r="F31" s="31">
        <f>(Jul!E31*3)+(Aug!E31*2)+(Sep!E31*1)</f>
        <v>11151</v>
      </c>
      <c r="G31" s="8">
        <v>42264</v>
      </c>
      <c r="H31" s="31">
        <f>SUM(Aug!H31+G31)</f>
        <v>103459</v>
      </c>
      <c r="I31" s="31">
        <f t="shared" si="0"/>
        <v>54074</v>
      </c>
      <c r="J31" s="31">
        <f t="shared" si="1"/>
        <v>179013</v>
      </c>
    </row>
    <row r="32" spans="1:10" s="1" customFormat="1" ht="15.75" customHeight="1" x14ac:dyDescent="0.2">
      <c r="A32" s="5" t="s">
        <v>19</v>
      </c>
      <c r="B32" s="6" t="s">
        <v>20</v>
      </c>
      <c r="C32" s="25">
        <v>741</v>
      </c>
      <c r="D32" s="31">
        <f>(Jul!C32*3)+(Aug!C32*2)+(Sep!C32*1)</f>
        <v>5193</v>
      </c>
      <c r="E32" s="8"/>
      <c r="F32" s="31">
        <f>(Jul!E32*3)+(Aug!E32*2)+(Sep!E32*1)</f>
        <v>0</v>
      </c>
      <c r="G32" s="8">
        <v>2679</v>
      </c>
      <c r="H32" s="31">
        <f>SUM(Aug!H32+G32)</f>
        <v>5187</v>
      </c>
      <c r="I32" s="31">
        <f t="shared" si="0"/>
        <v>3420</v>
      </c>
      <c r="J32" s="31">
        <f t="shared" si="1"/>
        <v>10380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542</v>
      </c>
      <c r="D33" s="31">
        <f>(Jul!C33*3)+(Aug!C33*2)+(Sep!C33*1)</f>
        <v>2402</v>
      </c>
      <c r="E33" s="8"/>
      <c r="F33" s="31">
        <f>(Jul!E33*3)+(Aug!E33*2)+(Sep!E33*1)</f>
        <v>0</v>
      </c>
      <c r="G33" s="8">
        <v>7000</v>
      </c>
      <c r="H33" s="31">
        <f>SUM(Aug!H33+G33)</f>
        <v>16435</v>
      </c>
      <c r="I33" s="31">
        <f t="shared" si="0"/>
        <v>7542</v>
      </c>
      <c r="J33" s="31">
        <f t="shared" si="1"/>
        <v>18837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779</v>
      </c>
      <c r="E34" s="8"/>
      <c r="F34" s="31">
        <f>(Jul!E34*3)+(Aug!E34*2)+(Sep!E34*1)</f>
        <v>0</v>
      </c>
      <c r="G34" s="8"/>
      <c r="H34" s="31">
        <f>SUM(Aug!H34+G34)</f>
        <v>981</v>
      </c>
      <c r="I34" s="31">
        <f t="shared" si="0"/>
        <v>0</v>
      </c>
      <c r="J34" s="31">
        <f t="shared" si="1"/>
        <v>1760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3894</v>
      </c>
      <c r="D35" s="31">
        <f>(Jul!C35*3)+(Aug!C35*2)+(Sep!C35*1)</f>
        <v>13505</v>
      </c>
      <c r="E35" s="8"/>
      <c r="F35" s="31">
        <f>(Jul!E35*3)+(Aug!E35*2)+(Sep!E35*1)</f>
        <v>0</v>
      </c>
      <c r="G35" s="8">
        <v>30601</v>
      </c>
      <c r="H35" s="31">
        <f>SUM(Aug!H35+G35)</f>
        <v>40255</v>
      </c>
      <c r="I35" s="31">
        <f t="shared" si="0"/>
        <v>34495</v>
      </c>
      <c r="J35" s="31">
        <f t="shared" si="1"/>
        <v>53760</v>
      </c>
    </row>
    <row r="36" spans="1:10" s="11" customFormat="1" ht="15.75" customHeight="1" x14ac:dyDescent="0.2">
      <c r="A36" s="9" t="s">
        <v>32</v>
      </c>
      <c r="B36" s="10" t="s">
        <v>20</v>
      </c>
      <c r="C36" s="25">
        <v>235</v>
      </c>
      <c r="D36" s="31">
        <f>(Jul!C36*3)+(Aug!C36*2)+(Sep!C36*1)</f>
        <v>1054</v>
      </c>
      <c r="E36" s="8"/>
      <c r="F36" s="31">
        <f>(Jul!E36*3)+(Aug!E36*2)+(Sep!E36*1)</f>
        <v>0</v>
      </c>
      <c r="G36" s="8">
        <v>30309</v>
      </c>
      <c r="H36" s="31">
        <f>SUM(Aug!H36+G36)</f>
        <v>30947</v>
      </c>
      <c r="I36" s="31">
        <f t="shared" si="0"/>
        <v>30544</v>
      </c>
      <c r="J36" s="31">
        <f t="shared" si="1"/>
        <v>32001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3288</v>
      </c>
      <c r="E38" s="8"/>
      <c r="F38" s="31">
        <f>(Jul!E38*3)+(Aug!E38*2)+(Sep!E38*1)</f>
        <v>0</v>
      </c>
      <c r="G38" s="8"/>
      <c r="H38" s="31">
        <f>SUM(Aug!H38+G38)</f>
        <v>4247</v>
      </c>
      <c r="I38" s="31">
        <f t="shared" si="0"/>
        <v>0</v>
      </c>
      <c r="J38" s="31">
        <f t="shared" si="1"/>
        <v>7535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603</v>
      </c>
      <c r="D39" s="31">
        <f>(Jul!C39*3)+(Aug!C39*2)+(Sep!C39*1)</f>
        <v>21708</v>
      </c>
      <c r="E39" s="8"/>
      <c r="F39" s="31">
        <f>(Jul!E39*3)+(Aug!E39*2)+(Sep!E39*1)</f>
        <v>0</v>
      </c>
      <c r="G39" s="8">
        <v>3438</v>
      </c>
      <c r="H39" s="31">
        <f>SUM(Aug!H39+G39)</f>
        <v>36807</v>
      </c>
      <c r="I39" s="31">
        <f t="shared" si="0"/>
        <v>4041</v>
      </c>
      <c r="J39" s="31">
        <f t="shared" si="1"/>
        <v>58515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>
        <v>140</v>
      </c>
      <c r="D41" s="31">
        <f>(Jul!C41*3)+(Aug!C41*2)+(Sep!C41*1)</f>
        <v>14269</v>
      </c>
      <c r="E41" s="8"/>
      <c r="F41" s="31">
        <f>(Jul!E41*3)+(Aug!E41*2)+(Sep!E41*1)</f>
        <v>0</v>
      </c>
      <c r="G41" s="8">
        <v>420</v>
      </c>
      <c r="H41" s="31">
        <f>SUM(Aug!H41+G41)</f>
        <v>38040</v>
      </c>
      <c r="I41" s="31">
        <f t="shared" si="0"/>
        <v>560</v>
      </c>
      <c r="J41" s="31">
        <f t="shared" si="1"/>
        <v>52309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4257</v>
      </c>
      <c r="D42" s="31">
        <f>(Jul!C42*3)+(Aug!C42*2)+(Sep!C42*1)</f>
        <v>49552</v>
      </c>
      <c r="E42" s="8"/>
      <c r="F42" s="31">
        <f>(Jul!E42*3)+(Aug!E42*2)+(Sep!E42*1)</f>
        <v>0</v>
      </c>
      <c r="G42" s="8">
        <v>1392</v>
      </c>
      <c r="H42" s="31">
        <f>SUM(Aug!H42+G42)</f>
        <v>28938</v>
      </c>
      <c r="I42" s="31">
        <f t="shared" si="0"/>
        <v>5649</v>
      </c>
      <c r="J42" s="31">
        <f t="shared" si="1"/>
        <v>78490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2072</v>
      </c>
      <c r="D43" s="31">
        <f>(Jul!C43*3)+(Aug!C43*2)+(Sep!C43*1)</f>
        <v>61306</v>
      </c>
      <c r="E43" s="8"/>
      <c r="F43" s="31">
        <f>(Jul!E43*3)+(Aug!E43*2)+(Sep!E43*1)</f>
        <v>2418</v>
      </c>
      <c r="G43" s="8">
        <v>18956</v>
      </c>
      <c r="H43" s="31">
        <f>SUM(Aug!H43+G43)</f>
        <v>115259</v>
      </c>
      <c r="I43" s="31">
        <f t="shared" si="0"/>
        <v>21028</v>
      </c>
      <c r="J43" s="31">
        <f t="shared" si="1"/>
        <v>178983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1597</v>
      </c>
      <c r="D44" s="31">
        <f>(Jul!C44*3)+(Aug!C44*2)+(Sep!C44*1)</f>
        <v>76957</v>
      </c>
      <c r="E44" s="8"/>
      <c r="F44" s="31">
        <f>(Jul!E44*3)+(Aug!E44*2)+(Sep!E44*1)</f>
        <v>0</v>
      </c>
      <c r="G44" s="8">
        <v>1295</v>
      </c>
      <c r="H44" s="31">
        <f>SUM(Aug!H44+G44)</f>
        <v>508941</v>
      </c>
      <c r="I44" s="31">
        <f t="shared" si="0"/>
        <v>2892</v>
      </c>
      <c r="J44" s="31">
        <f t="shared" si="1"/>
        <v>585898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206</v>
      </c>
      <c r="D45" s="31">
        <f>(Jul!C45*3)+(Aug!C45*2)+(Sep!C45*1)</f>
        <v>14724</v>
      </c>
      <c r="E45" s="8"/>
      <c r="F45" s="31">
        <f>(Jul!E45*3)+(Aug!E45*2)+(Sep!E45*1)</f>
        <v>3567</v>
      </c>
      <c r="G45" s="8">
        <v>618</v>
      </c>
      <c r="H45" s="31">
        <f>SUM(Aug!H45+G45)</f>
        <v>35704</v>
      </c>
      <c r="I45" s="31">
        <f t="shared" si="0"/>
        <v>824</v>
      </c>
      <c r="J45" s="31">
        <f t="shared" si="1"/>
        <v>53995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3386</v>
      </c>
      <c r="D47" s="31">
        <f>(Jul!C47*3)+(Aug!C47*2)+(Sep!C47*1)</f>
        <v>10660</v>
      </c>
      <c r="E47" s="8"/>
      <c r="F47" s="31">
        <f>(Jul!E47*3)+(Aug!E47*2)+(Sep!E47*1)</f>
        <v>0</v>
      </c>
      <c r="G47" s="8">
        <v>36865</v>
      </c>
      <c r="H47" s="31">
        <f>SUM(Aug!H47+G47)</f>
        <v>87478</v>
      </c>
      <c r="I47" s="31">
        <f t="shared" si="0"/>
        <v>40251</v>
      </c>
      <c r="J47" s="31">
        <f t="shared" si="1"/>
        <v>98138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14490</v>
      </c>
      <c r="E48" s="8"/>
      <c r="F48" s="31">
        <f>(Jul!E48*3)+(Aug!E48*2)+(Sep!E48*1)</f>
        <v>0</v>
      </c>
      <c r="G48" s="8"/>
      <c r="H48" s="31">
        <f>SUM(Aug!H48+G48)</f>
        <v>96730</v>
      </c>
      <c r="I48" s="31">
        <f t="shared" si="0"/>
        <v>0</v>
      </c>
      <c r="J48" s="31">
        <f t="shared" si="1"/>
        <v>111220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15431</v>
      </c>
      <c r="E49" s="8"/>
      <c r="F49" s="31">
        <f>(Jul!E49*3)+(Aug!E49*2)+(Sep!E49*1)</f>
        <v>0</v>
      </c>
      <c r="G49" s="8"/>
      <c r="H49" s="31">
        <f>SUM(Aug!H49+G49)</f>
        <v>24769</v>
      </c>
      <c r="I49" s="31">
        <f t="shared" si="0"/>
        <v>0</v>
      </c>
      <c r="J49" s="31">
        <f t="shared" si="1"/>
        <v>40200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6121</v>
      </c>
      <c r="D50" s="31">
        <f>(Jul!C50*3)+(Aug!C50*2)+(Sep!C50*1)</f>
        <v>18021</v>
      </c>
      <c r="E50" s="8"/>
      <c r="F50" s="31">
        <f>(Jul!E50*3)+(Aug!E50*2)+(Sep!E50*1)</f>
        <v>0</v>
      </c>
      <c r="G50" s="8">
        <v>37894</v>
      </c>
      <c r="H50" s="31">
        <f>SUM(Aug!H50+G50)</f>
        <v>58433</v>
      </c>
      <c r="I50" s="31">
        <f t="shared" si="0"/>
        <v>44015</v>
      </c>
      <c r="J50" s="31">
        <f t="shared" si="1"/>
        <v>76454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9359</v>
      </c>
      <c r="D51" s="31">
        <f>(Jul!C51*3)+(Aug!C51*2)+(Sep!C51*1)</f>
        <v>52711</v>
      </c>
      <c r="E51" s="8"/>
      <c r="F51" s="31">
        <f>(Jul!E51*3)+(Aug!E51*2)+(Sep!E51*1)</f>
        <v>0</v>
      </c>
      <c r="G51" s="8">
        <v>41433</v>
      </c>
      <c r="H51" s="31">
        <f>SUM(Aug!H51+G51)</f>
        <v>196249</v>
      </c>
      <c r="I51" s="31">
        <f t="shared" si="0"/>
        <v>50792</v>
      </c>
      <c r="J51" s="31">
        <f t="shared" si="1"/>
        <v>248960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11542</v>
      </c>
      <c r="E52" s="8"/>
      <c r="F52" s="31">
        <f>(Jul!E52*3)+(Aug!E52*2)+(Sep!E52*1)</f>
        <v>0</v>
      </c>
      <c r="G52" s="8"/>
      <c r="H52" s="31">
        <f>SUM(Aug!H52+G52)</f>
        <v>37231</v>
      </c>
      <c r="I52" s="31">
        <f t="shared" si="0"/>
        <v>0</v>
      </c>
      <c r="J52" s="31">
        <f t="shared" si="1"/>
        <v>48773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720</v>
      </c>
      <c r="D53" s="31">
        <f>(Jul!C53*3)+(Aug!C53*2)+(Sep!C53*1)</f>
        <v>20896</v>
      </c>
      <c r="E53" s="8"/>
      <c r="F53" s="31">
        <f>(Jul!E53*3)+(Aug!E53*2)+(Sep!E53*1)</f>
        <v>0</v>
      </c>
      <c r="G53" s="8">
        <v>4063</v>
      </c>
      <c r="H53" s="31">
        <f>SUM(Aug!H53+G53)</f>
        <v>20020</v>
      </c>
      <c r="I53" s="31">
        <f t="shared" si="0"/>
        <v>4783</v>
      </c>
      <c r="J53" s="31">
        <f t="shared" si="1"/>
        <v>40916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277</v>
      </c>
      <c r="D54" s="31">
        <f>(Jul!C54*3)+(Aug!C54*2)+(Sep!C54*1)</f>
        <v>13151</v>
      </c>
      <c r="E54" s="8"/>
      <c r="F54" s="31">
        <f>(Jul!E54*3)+(Aug!E54*2)+(Sep!E54*1)</f>
        <v>0</v>
      </c>
      <c r="G54" s="8">
        <v>4292</v>
      </c>
      <c r="H54" s="31">
        <f>SUM(Aug!H54+G54)</f>
        <v>21116</v>
      </c>
      <c r="I54" s="31">
        <f t="shared" si="0"/>
        <v>4569</v>
      </c>
      <c r="J54" s="31">
        <f t="shared" si="1"/>
        <v>34267</v>
      </c>
    </row>
    <row r="55" spans="1:10" s="1" customFormat="1" ht="15.75" customHeight="1" x14ac:dyDescent="0.2">
      <c r="A55" s="5" t="s">
        <v>66</v>
      </c>
      <c r="B55" s="6" t="s">
        <v>20</v>
      </c>
      <c r="C55" s="25"/>
      <c r="D55" s="31">
        <f>(Jul!C55*3)+(Aug!C55*2)+(Sep!C55*1)</f>
        <v>22870</v>
      </c>
      <c r="E55" s="8"/>
      <c r="F55" s="31">
        <f>(Jul!E55*3)+(Aug!E55*2)+(Sep!E55*1)</f>
        <v>0</v>
      </c>
      <c r="G55" s="8">
        <v>42769</v>
      </c>
      <c r="H55" s="31">
        <f>SUM(Aug!H55+G55)</f>
        <v>118581</v>
      </c>
      <c r="I55" s="31">
        <f t="shared" si="0"/>
        <v>42769</v>
      </c>
      <c r="J55" s="31">
        <f t="shared" si="1"/>
        <v>141451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8156</v>
      </c>
      <c r="E57" s="8"/>
      <c r="F57" s="31">
        <f>(Jul!E57*3)+(Aug!E57*2)+(Sep!E57*1)</f>
        <v>0</v>
      </c>
      <c r="G57" s="8"/>
      <c r="H57" s="31">
        <f>SUM(Aug!H57+G57)</f>
        <v>9624</v>
      </c>
      <c r="I57" s="31">
        <f t="shared" si="0"/>
        <v>0</v>
      </c>
      <c r="J57" s="31">
        <f t="shared" si="1"/>
        <v>17780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17467</v>
      </c>
      <c r="E58" s="8"/>
      <c r="F58" s="31">
        <f>(Jul!E58*3)+(Aug!E58*2)+(Sep!E58*1)</f>
        <v>0</v>
      </c>
      <c r="G58" s="8"/>
      <c r="H58" s="31">
        <f>SUM(Aug!H58+G58)</f>
        <v>18636</v>
      </c>
      <c r="I58" s="31">
        <f t="shared" si="0"/>
        <v>0</v>
      </c>
      <c r="J58" s="31">
        <f t="shared" si="1"/>
        <v>36103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140</v>
      </c>
      <c r="D59" s="31">
        <f>(Jul!C59*3)+(Aug!C59*2)+(Sep!C59*1)</f>
        <v>1367</v>
      </c>
      <c r="E59" s="8"/>
      <c r="F59" s="31">
        <f>(Jul!E59*3)+(Aug!E59*2)+(Sep!E59*1)</f>
        <v>0</v>
      </c>
      <c r="G59" s="8">
        <v>140</v>
      </c>
      <c r="H59" s="31">
        <f>SUM(Aug!H59+G59)</f>
        <v>2184</v>
      </c>
      <c r="I59" s="31">
        <f t="shared" si="0"/>
        <v>280</v>
      </c>
      <c r="J59" s="31">
        <f t="shared" si="1"/>
        <v>3551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18049</v>
      </c>
      <c r="D60" s="31">
        <f>(Jul!C60*3)+(Aug!C60*2)+(Sep!C60*1)</f>
        <v>118883</v>
      </c>
      <c r="E60" s="8"/>
      <c r="F60" s="31">
        <f>(Jul!E60*3)+(Aug!E60*2)+(Sep!E60*1)</f>
        <v>0</v>
      </c>
      <c r="G60" s="8">
        <v>202165</v>
      </c>
      <c r="H60" s="31">
        <f>SUM(Aug!H60+G60)</f>
        <v>1925262</v>
      </c>
      <c r="I60" s="31">
        <f t="shared" si="0"/>
        <v>220214</v>
      </c>
      <c r="J60" s="31">
        <f t="shared" si="1"/>
        <v>2044145</v>
      </c>
    </row>
    <row r="61" spans="1:10" s="1" customFormat="1" ht="15.75" customHeight="1" x14ac:dyDescent="0.2">
      <c r="A61" s="5" t="s">
        <v>72</v>
      </c>
      <c r="B61" s="6" t="s">
        <v>20</v>
      </c>
      <c r="C61" s="25">
        <v>429</v>
      </c>
      <c r="D61" s="31">
        <f>(Jul!C61*3)+(Aug!C61*2)+(Sep!C61*1)</f>
        <v>2164</v>
      </c>
      <c r="E61" s="8"/>
      <c r="F61" s="31">
        <f>(Jul!E61*3)+(Aug!E61*2)+(Sep!E61*1)</f>
        <v>0</v>
      </c>
      <c r="G61" s="8"/>
      <c r="H61" s="31">
        <f>SUM(Aug!H61+G61)</f>
        <v>34478</v>
      </c>
      <c r="I61" s="31">
        <f t="shared" si="0"/>
        <v>429</v>
      </c>
      <c r="J61" s="31">
        <f t="shared" si="1"/>
        <v>36642</v>
      </c>
    </row>
    <row r="62" spans="1:10" s="11" customFormat="1" ht="15.75" customHeight="1" x14ac:dyDescent="0.2">
      <c r="A62" s="9" t="s">
        <v>73</v>
      </c>
      <c r="B62" s="10" t="s">
        <v>20</v>
      </c>
      <c r="C62" s="25">
        <v>4942</v>
      </c>
      <c r="D62" s="31">
        <f>(Jul!C62*3)+(Aug!C62*2)+(Sep!C62*1)</f>
        <v>5222</v>
      </c>
      <c r="E62" s="8"/>
      <c r="F62" s="31">
        <f>(Jul!E62*3)+(Aug!E62*2)+(Sep!E62*1)</f>
        <v>0</v>
      </c>
      <c r="G62" s="8">
        <v>11614</v>
      </c>
      <c r="H62" s="31">
        <f>SUM(Aug!H62+G62)</f>
        <v>12871</v>
      </c>
      <c r="I62" s="31">
        <f t="shared" si="0"/>
        <v>16556</v>
      </c>
      <c r="J62" s="31">
        <f t="shared" si="1"/>
        <v>18093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4040</v>
      </c>
      <c r="E63" s="8"/>
      <c r="F63" s="31">
        <f>(Jul!E63*3)+(Aug!E63*2)+(Sep!E63*1)</f>
        <v>0</v>
      </c>
      <c r="G63" s="8">
        <v>74</v>
      </c>
      <c r="H63" s="31">
        <f>SUM(Aug!H63+G63)</f>
        <v>6755</v>
      </c>
      <c r="I63" s="31">
        <f t="shared" si="0"/>
        <v>74</v>
      </c>
      <c r="J63" s="31">
        <f t="shared" si="1"/>
        <v>10795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786</v>
      </c>
      <c r="E66" s="8"/>
      <c r="F66" s="31">
        <f>(Jul!E66*3)+(Aug!E66*2)+(Sep!E66*1)</f>
        <v>0</v>
      </c>
      <c r="G66" s="8"/>
      <c r="H66" s="31">
        <f>SUM(Aug!H66+G66)</f>
        <v>3477</v>
      </c>
      <c r="I66" s="31">
        <f t="shared" si="2"/>
        <v>0</v>
      </c>
      <c r="J66" s="31">
        <f t="shared" si="3"/>
        <v>4263</v>
      </c>
    </row>
    <row r="67" spans="1:10" s="11" customFormat="1" ht="15.75" customHeight="1" x14ac:dyDescent="0.2">
      <c r="A67" s="9" t="s">
        <v>78</v>
      </c>
      <c r="B67" s="10" t="s">
        <v>20</v>
      </c>
      <c r="C67" s="25">
        <v>140</v>
      </c>
      <c r="D67" s="31">
        <f>(Jul!C67*3)+(Aug!C67*2)+(Sep!C67*1)</f>
        <v>140</v>
      </c>
      <c r="E67" s="8"/>
      <c r="F67" s="31">
        <f>(Jul!E67*3)+(Aug!E67*2)+(Sep!E67*1)</f>
        <v>0</v>
      </c>
      <c r="G67" s="8">
        <v>280</v>
      </c>
      <c r="H67" s="31">
        <f>SUM(Aug!H67+G67)</f>
        <v>280</v>
      </c>
      <c r="I67" s="31">
        <f t="shared" si="2"/>
        <v>420</v>
      </c>
      <c r="J67" s="31">
        <f t="shared" si="3"/>
        <v>420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1236</v>
      </c>
      <c r="D69" s="31">
        <f>(Jul!C69*3)+(Aug!C69*2)+(Sep!C69*1)</f>
        <v>7554</v>
      </c>
      <c r="E69" s="8"/>
      <c r="F69" s="31">
        <f>(Jul!E69*3)+(Aug!E69*2)+(Sep!E69*1)</f>
        <v>0</v>
      </c>
      <c r="G69" s="8">
        <v>12262</v>
      </c>
      <c r="H69" s="31">
        <f>SUM(Aug!H69+G69)</f>
        <v>31479</v>
      </c>
      <c r="I69" s="31">
        <f t="shared" si="2"/>
        <v>13498</v>
      </c>
      <c r="J69" s="31">
        <f t="shared" si="3"/>
        <v>39033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>
        <v>4416</v>
      </c>
      <c r="H70" s="31">
        <f>SUM(Aug!H70+G70)</f>
        <v>4416</v>
      </c>
      <c r="I70" s="31">
        <f t="shared" si="2"/>
        <v>4416</v>
      </c>
      <c r="J70" s="31">
        <f t="shared" si="3"/>
        <v>4416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54653</v>
      </c>
      <c r="D71" s="31">
        <f>(Jul!C71*3)+(Aug!C71*2)+(Sep!C71*1)</f>
        <v>257659</v>
      </c>
      <c r="E71" s="8"/>
      <c r="F71" s="31">
        <f>(Jul!E71*3)+(Aug!E71*2)+(Sep!E71*1)</f>
        <v>19572</v>
      </c>
      <c r="G71" s="8">
        <v>80843</v>
      </c>
      <c r="H71" s="31">
        <f>SUM(Aug!H71+G71)</f>
        <v>1114094</v>
      </c>
      <c r="I71" s="31">
        <f t="shared" si="2"/>
        <v>135496</v>
      </c>
      <c r="J71" s="31">
        <f t="shared" si="3"/>
        <v>1391325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146159</v>
      </c>
      <c r="D72" s="32">
        <f t="shared" si="4"/>
        <v>1080011</v>
      </c>
      <c r="E72" s="32">
        <f t="shared" si="4"/>
        <v>16235</v>
      </c>
      <c r="F72" s="32">
        <f t="shared" si="4"/>
        <v>188618</v>
      </c>
      <c r="G72" s="32">
        <f t="shared" si="4"/>
        <v>322456</v>
      </c>
      <c r="H72" s="32">
        <f t="shared" si="4"/>
        <v>2541126</v>
      </c>
      <c r="I72" s="32">
        <f t="shared" si="4"/>
        <v>484850</v>
      </c>
      <c r="J72" s="32">
        <f t="shared" si="4"/>
        <v>3809755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113739</v>
      </c>
      <c r="D73" s="32">
        <f t="shared" si="5"/>
        <v>867947</v>
      </c>
      <c r="E73" s="32">
        <f t="shared" si="5"/>
        <v>0</v>
      </c>
      <c r="F73" s="32">
        <f t="shared" si="5"/>
        <v>25557</v>
      </c>
      <c r="G73" s="32">
        <f t="shared" si="5"/>
        <v>575818</v>
      </c>
      <c r="H73" s="32">
        <f t="shared" si="5"/>
        <v>4685904</v>
      </c>
      <c r="I73" s="32">
        <f t="shared" si="5"/>
        <v>689557</v>
      </c>
      <c r="J73" s="32">
        <f t="shared" si="5"/>
        <v>5579408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259898</v>
      </c>
      <c r="D74" s="32">
        <f t="shared" ref="D74:J74" si="6">SUM(D72:D73)</f>
        <v>1947958</v>
      </c>
      <c r="E74" s="32">
        <f t="shared" si="6"/>
        <v>16235</v>
      </c>
      <c r="F74" s="32">
        <f t="shared" si="6"/>
        <v>214175</v>
      </c>
      <c r="G74" s="32">
        <f t="shared" si="6"/>
        <v>898274</v>
      </c>
      <c r="H74" s="32">
        <f t="shared" si="6"/>
        <v>7227030</v>
      </c>
      <c r="I74" s="32">
        <f t="shared" si="6"/>
        <v>1174407</v>
      </c>
      <c r="J74" s="32">
        <f t="shared" si="6"/>
        <v>9389163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>
      <pane ySplit="4" topLeftCell="A59" activePane="bottomLeft" state="frozen"/>
      <selection pane="bottomLeft" activeCell="C14" sqref="C14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132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49947</v>
      </c>
      <c r="D5" s="30">
        <f>(Jul!C5*4)+(Aug!C5*3)+(Sep!C5*2)+(Oct!C5*1)</f>
        <v>520762</v>
      </c>
      <c r="E5" s="26">
        <v>9787</v>
      </c>
      <c r="F5" s="30">
        <f>(Jul!E5*4)+(Aug!E5*3)+(Sep!E5*2)+(Oct!E5*1)</f>
        <v>149686</v>
      </c>
      <c r="G5" s="26">
        <v>379146</v>
      </c>
      <c r="H5" s="30">
        <f>Sep!H5+G5</f>
        <v>1313852</v>
      </c>
      <c r="I5" s="30">
        <f t="shared" ref="I5:I63" si="0">C5+E5+G5</f>
        <v>438880</v>
      </c>
      <c r="J5" s="30">
        <f t="shared" ref="J5:J63" si="1">D5+F5+H5</f>
        <v>1984300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8339</v>
      </c>
      <c r="D6" s="30">
        <f>(Jul!C6*4)+(Aug!C6*3)+(Sep!C6*2)+(Oct!C6*1)</f>
        <v>20251</v>
      </c>
      <c r="E6" s="26">
        <v>227</v>
      </c>
      <c r="F6" s="30">
        <f>(Jul!E6*4)+(Aug!E6*3)+(Sep!E6*2)+(Oct!E6*1)</f>
        <v>4735</v>
      </c>
      <c r="G6" s="26">
        <v>27679</v>
      </c>
      <c r="H6" s="30">
        <f>Sep!H6+G6</f>
        <v>31786</v>
      </c>
      <c r="I6" s="30">
        <f t="shared" si="0"/>
        <v>36245</v>
      </c>
      <c r="J6" s="30">
        <f t="shared" si="1"/>
        <v>56772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18899</v>
      </c>
      <c r="D7" s="30">
        <f>(Jul!C7*4)+(Aug!C7*3)+(Sep!C7*2)+(Oct!C7*1)</f>
        <v>125573</v>
      </c>
      <c r="E7" s="26">
        <v>1319</v>
      </c>
      <c r="F7" s="30">
        <f>(Jul!E7*4)+(Aug!E7*3)+(Sep!E7*2)+(Oct!E7*1)</f>
        <v>19512</v>
      </c>
      <c r="G7" s="26">
        <v>168575</v>
      </c>
      <c r="H7" s="30">
        <f>Sep!H7+G7</f>
        <v>397551</v>
      </c>
      <c r="I7" s="30">
        <f t="shared" si="0"/>
        <v>188793</v>
      </c>
      <c r="J7" s="30">
        <f t="shared" si="1"/>
        <v>542636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0</v>
      </c>
      <c r="E8" s="26"/>
      <c r="F8" s="30">
        <f>(Jul!E8*4)+(Aug!E8*3)+(Sep!E8*2)+(Oct!E8*1)</f>
        <v>0</v>
      </c>
      <c r="G8" s="26"/>
      <c r="H8" s="30">
        <f>Sep!H8+G8</f>
        <v>0</v>
      </c>
      <c r="I8" s="30">
        <f t="shared" si="0"/>
        <v>0</v>
      </c>
      <c r="J8" s="30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0</v>
      </c>
      <c r="E9" s="26"/>
      <c r="F9" s="30">
        <f>(Jul!E9*4)+(Aug!E9*3)+(Sep!E9*2)+(Oct!E9*1)</f>
        <v>0</v>
      </c>
      <c r="G9" s="26"/>
      <c r="H9" s="30">
        <f>Sep!H9+G9</f>
        <v>0</v>
      </c>
      <c r="I9" s="30">
        <f t="shared" si="0"/>
        <v>0</v>
      </c>
      <c r="J9" s="30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1772</v>
      </c>
      <c r="D10" s="30">
        <f>(Jul!C10*4)+(Aug!C10*3)+(Sep!C10*2)+(Oct!C10*1)</f>
        <v>22824</v>
      </c>
      <c r="E10" s="26"/>
      <c r="F10" s="30">
        <f>(Jul!E10*4)+(Aug!E10*3)+(Sep!E10*2)+(Oct!E10*1)</f>
        <v>10479</v>
      </c>
      <c r="G10" s="26">
        <v>5595</v>
      </c>
      <c r="H10" s="30">
        <f>Sep!H10+G10</f>
        <v>148341</v>
      </c>
      <c r="I10" s="30">
        <f t="shared" si="0"/>
        <v>7367</v>
      </c>
      <c r="J10" s="30">
        <f t="shared" si="1"/>
        <v>181644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618</v>
      </c>
      <c r="D11" s="30">
        <f>(Jul!C11*4)+(Aug!C11*3)+(Sep!C11*2)+(Oct!C11*1)</f>
        <v>16938</v>
      </c>
      <c r="E11" s="26"/>
      <c r="F11" s="30">
        <f>(Jul!E11*4)+(Aug!E11*3)+(Sep!E11*2)+(Oct!E11*1)</f>
        <v>0</v>
      </c>
      <c r="G11" s="26">
        <v>2388</v>
      </c>
      <c r="H11" s="30">
        <f>Sep!H11+G11</f>
        <v>348488</v>
      </c>
      <c r="I11" s="30">
        <f t="shared" si="0"/>
        <v>3006</v>
      </c>
      <c r="J11" s="30">
        <f t="shared" si="1"/>
        <v>365426</v>
      </c>
    </row>
    <row r="12" spans="1:10" s="15" customFormat="1" ht="15.75" customHeight="1" x14ac:dyDescent="0.2">
      <c r="A12" s="9" t="s">
        <v>36</v>
      </c>
      <c r="B12" s="10" t="s">
        <v>22</v>
      </c>
      <c r="C12" s="26">
        <v>7280</v>
      </c>
      <c r="D12" s="30">
        <f>(Jul!C12*4)+(Aug!C12*3)+(Sep!C12*2)+(Oct!C12*1)</f>
        <v>20364</v>
      </c>
      <c r="E12" s="26"/>
      <c r="F12" s="30">
        <f>(Jul!E12*4)+(Aug!E12*3)+(Sep!E12*2)+(Oct!E12*1)</f>
        <v>2872</v>
      </c>
      <c r="G12" s="26">
        <v>18270</v>
      </c>
      <c r="H12" s="30">
        <f>Sep!H12+G12</f>
        <v>20564</v>
      </c>
      <c r="I12" s="30">
        <f t="shared" si="0"/>
        <v>25550</v>
      </c>
      <c r="J12" s="30">
        <f t="shared" si="1"/>
        <v>43800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15630</v>
      </c>
      <c r="D13" s="30">
        <f>(Jul!C13*4)+(Aug!C13*3)+(Sep!C13*2)+(Oct!C13*1)</f>
        <v>232308</v>
      </c>
      <c r="E13" s="26">
        <v>6227</v>
      </c>
      <c r="F13" s="30">
        <f>(Jul!E13*4)+(Aug!E13*3)+(Sep!E13*2)+(Oct!E13*1)</f>
        <v>16169</v>
      </c>
      <c r="G13" s="26">
        <v>49473</v>
      </c>
      <c r="H13" s="30">
        <f>Sep!H13+G13</f>
        <v>296847</v>
      </c>
      <c r="I13" s="30">
        <f t="shared" si="0"/>
        <v>71330</v>
      </c>
      <c r="J13" s="30">
        <f t="shared" si="1"/>
        <v>545324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11065</v>
      </c>
      <c r="D14" s="30">
        <f>(Jul!C14*4)+(Aug!C14*3)+(Sep!C14*2)+(Oct!C14*1)</f>
        <v>76436</v>
      </c>
      <c r="E14" s="26"/>
      <c r="F14" s="30">
        <f>(Jul!E14*4)+(Aug!E14*3)+(Sep!E14*2)+(Oct!E14*1)</f>
        <v>0</v>
      </c>
      <c r="G14" s="26">
        <v>29654</v>
      </c>
      <c r="H14" s="30">
        <f>Sep!H14+G14</f>
        <v>96637</v>
      </c>
      <c r="I14" s="30">
        <f t="shared" si="0"/>
        <v>40719</v>
      </c>
      <c r="J14" s="30">
        <f t="shared" si="1"/>
        <v>173073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59639</v>
      </c>
      <c r="D16" s="30">
        <f>(Jul!C16*4)+(Aug!C16*3)+(Sep!C16*2)+(Oct!C16*1)</f>
        <v>352318</v>
      </c>
      <c r="E16" s="26">
        <v>2346</v>
      </c>
      <c r="F16" s="30">
        <f>(Jul!E16*4)+(Aug!E16*3)+(Sep!E16*2)+(Oct!E16*1)</f>
        <v>21492</v>
      </c>
      <c r="G16" s="26">
        <v>157011</v>
      </c>
      <c r="H16" s="30">
        <f>Sep!H16+G16</f>
        <v>445385</v>
      </c>
      <c r="I16" s="30">
        <f t="shared" si="0"/>
        <v>218996</v>
      </c>
      <c r="J16" s="30">
        <f t="shared" si="1"/>
        <v>819195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7679</v>
      </c>
      <c r="D17" s="30">
        <f>(Jul!C17*4)+(Aug!C17*3)+(Sep!C17*2)+(Oct!C17*1)</f>
        <v>40265</v>
      </c>
      <c r="E17" s="26"/>
      <c r="F17" s="30">
        <f>(Jul!E17*4)+(Aug!E17*3)+(Sep!E17*2)+(Oct!E17*1)</f>
        <v>2638</v>
      </c>
      <c r="G17" s="26">
        <v>20983</v>
      </c>
      <c r="H17" s="30">
        <f>Sep!H17+G17</f>
        <v>28982</v>
      </c>
      <c r="I17" s="30">
        <f t="shared" si="0"/>
        <v>28662</v>
      </c>
      <c r="J17" s="30">
        <f t="shared" si="1"/>
        <v>71885</v>
      </c>
    </row>
    <row r="18" spans="1:10" s="15" customFormat="1" ht="15.75" customHeight="1" x14ac:dyDescent="0.2">
      <c r="A18" s="9" t="s">
        <v>47</v>
      </c>
      <c r="B18" s="10" t="s">
        <v>22</v>
      </c>
      <c r="C18" s="26">
        <v>964</v>
      </c>
      <c r="D18" s="30">
        <f>(Jul!C18*4)+(Aug!C18*3)+(Sep!C18*2)+(Oct!C18*1)</f>
        <v>1244</v>
      </c>
      <c r="E18" s="26"/>
      <c r="F18" s="30">
        <f>(Jul!E18*4)+(Aug!E18*3)+(Sep!E18*2)+(Oct!E18*1)</f>
        <v>0</v>
      </c>
      <c r="G18" s="26">
        <v>1375</v>
      </c>
      <c r="H18" s="30">
        <f>Sep!H18+G18</f>
        <v>2075</v>
      </c>
      <c r="I18" s="30">
        <f t="shared" si="0"/>
        <v>2339</v>
      </c>
      <c r="J18" s="30">
        <f t="shared" si="1"/>
        <v>3319</v>
      </c>
    </row>
    <row r="19" spans="1:10" s="15" customFormat="1" ht="15.75" customHeight="1" x14ac:dyDescent="0.2">
      <c r="A19" s="9" t="s">
        <v>49</v>
      </c>
      <c r="B19" s="10" t="s">
        <v>22</v>
      </c>
      <c r="C19" s="26">
        <v>3228</v>
      </c>
      <c r="D19" s="30">
        <f>(Jul!C19*4)+(Aug!C19*3)+(Sep!C19*2)+(Oct!C19*1)</f>
        <v>3228</v>
      </c>
      <c r="E19" s="26"/>
      <c r="F19" s="30">
        <f>(Jul!E19*4)+(Aug!E19*3)+(Sep!E19*2)+(Oct!E19*1)</f>
        <v>7524</v>
      </c>
      <c r="G19" s="26"/>
      <c r="H19" s="30">
        <f>Sep!H19+G19</f>
        <v>11286</v>
      </c>
      <c r="I19" s="30">
        <f t="shared" si="0"/>
        <v>3228</v>
      </c>
      <c r="J19" s="30">
        <f t="shared" si="1"/>
        <v>22038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879</v>
      </c>
      <c r="D20" s="30">
        <f>(Jul!C20*4)+(Aug!C20*3)+(Sep!C20*2)+(Oct!C20*1)</f>
        <v>879</v>
      </c>
      <c r="E20" s="26"/>
      <c r="F20" s="30">
        <f>(Jul!E20*4)+(Aug!E20*3)+(Sep!E20*2)+(Oct!E20*1)</f>
        <v>2673</v>
      </c>
      <c r="G20" s="26">
        <v>9869</v>
      </c>
      <c r="H20" s="30">
        <f>Sep!H20+G20</f>
        <v>21308</v>
      </c>
      <c r="I20" s="30">
        <f t="shared" si="0"/>
        <v>10748</v>
      </c>
      <c r="J20" s="30">
        <f t="shared" si="1"/>
        <v>24860</v>
      </c>
    </row>
    <row r="21" spans="1:10" s="17" customFormat="1" ht="15.75" customHeight="1" x14ac:dyDescent="0.2">
      <c r="A21" s="5" t="s">
        <v>129</v>
      </c>
      <c r="B21" s="6" t="s">
        <v>22</v>
      </c>
      <c r="C21" s="26">
        <v>935</v>
      </c>
      <c r="D21" s="30">
        <f>(Jul!C21*4)+(Aug!C21*3)+(Sep!C21*2)+(Oct!C21*1)</f>
        <v>21382</v>
      </c>
      <c r="E21" s="26"/>
      <c r="F21" s="30">
        <f>(Jul!E21*4)+(Aug!E21*3)+(Sep!E21*2)+(Oct!E21*1)</f>
        <v>0</v>
      </c>
      <c r="G21" s="26">
        <v>2835</v>
      </c>
      <c r="H21" s="30">
        <f>Sep!H21+G21</f>
        <v>13637</v>
      </c>
      <c r="I21" s="30">
        <f t="shared" si="0"/>
        <v>3770</v>
      </c>
      <c r="J21" s="30">
        <f t="shared" si="1"/>
        <v>35019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420</v>
      </c>
      <c r="E22" s="26"/>
      <c r="F22" s="30">
        <f>(Jul!E22*4)+(Aug!E22*3)+(Sep!E22*2)+(Oct!E22*1)</f>
        <v>0</v>
      </c>
      <c r="G22" s="26"/>
      <c r="H22" s="30">
        <f>Sep!H22+G22</f>
        <v>140</v>
      </c>
      <c r="I22" s="30">
        <f t="shared" si="0"/>
        <v>0</v>
      </c>
      <c r="J22" s="30">
        <f t="shared" si="1"/>
        <v>560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277</v>
      </c>
      <c r="D23" s="30">
        <f>(Jul!C23*4)+(Aug!C23*3)+(Sep!C23*2)+(Oct!C23*1)</f>
        <v>23515</v>
      </c>
      <c r="E23" s="26">
        <v>825</v>
      </c>
      <c r="F23" s="30">
        <f>(Jul!E23*4)+(Aug!E23*3)+(Sep!E23*2)+(Oct!E23*1)</f>
        <v>7645</v>
      </c>
      <c r="G23" s="26">
        <v>20527</v>
      </c>
      <c r="H23" s="30">
        <f>Sep!H23+G23</f>
        <v>37235</v>
      </c>
      <c r="I23" s="30">
        <f t="shared" si="0"/>
        <v>21629</v>
      </c>
      <c r="J23" s="30">
        <f t="shared" si="1"/>
        <v>68395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2605</v>
      </c>
      <c r="D24" s="30">
        <f>(Jul!C24*4)+(Aug!C24*3)+(Sep!C24*2)+(Oct!C24*1)</f>
        <v>15717</v>
      </c>
      <c r="E24" s="26"/>
      <c r="F24" s="30">
        <f>(Jul!E24*4)+(Aug!E24*3)+(Sep!E24*2)+(Oct!E24*1)</f>
        <v>8856</v>
      </c>
      <c r="G24" s="26">
        <v>3085</v>
      </c>
      <c r="H24" s="30">
        <f>Sep!H24+G24</f>
        <v>19061</v>
      </c>
      <c r="I24" s="30">
        <f t="shared" si="0"/>
        <v>5690</v>
      </c>
      <c r="J24" s="30">
        <f t="shared" si="1"/>
        <v>43634</v>
      </c>
    </row>
    <row r="25" spans="1:10" s="17" customFormat="1" ht="15.75" customHeight="1" x14ac:dyDescent="0.2">
      <c r="A25" s="5" t="s">
        <v>62</v>
      </c>
      <c r="B25" s="6" t="s">
        <v>22</v>
      </c>
      <c r="C25" s="26">
        <v>9759</v>
      </c>
      <c r="D25" s="30">
        <f>(Jul!C25*4)+(Aug!C25*3)+(Sep!C25*2)+(Oct!C25*1)</f>
        <v>88376</v>
      </c>
      <c r="E25" s="26"/>
      <c r="F25" s="30">
        <f>(Jul!E25*4)+(Aug!E25*3)+(Sep!E25*2)+(Oct!E25*1)</f>
        <v>3957</v>
      </c>
      <c r="G25" s="26">
        <v>175928</v>
      </c>
      <c r="H25" s="30">
        <f>Sep!H25+G25</f>
        <v>220802</v>
      </c>
      <c r="I25" s="30">
        <f t="shared" si="0"/>
        <v>185687</v>
      </c>
      <c r="J25" s="30">
        <f t="shared" si="1"/>
        <v>313135</v>
      </c>
    </row>
    <row r="26" spans="1:10" s="17" customFormat="1" ht="15.75" customHeight="1" x14ac:dyDescent="0.2">
      <c r="A26" s="5" t="s">
        <v>63</v>
      </c>
      <c r="B26" s="6" t="s">
        <v>22</v>
      </c>
      <c r="C26" s="26">
        <v>4234</v>
      </c>
      <c r="D26" s="30">
        <f>(Jul!C26*4)+(Aug!C26*3)+(Sep!C26*2)+(Oct!C26*1)</f>
        <v>11856</v>
      </c>
      <c r="E26" s="26"/>
      <c r="F26" s="30">
        <f>(Jul!E26*4)+(Aug!E26*3)+(Sep!E26*2)+(Oct!E26*1)</f>
        <v>10317</v>
      </c>
      <c r="G26" s="26">
        <v>27397</v>
      </c>
      <c r="H26" s="30">
        <f>Sep!H26+G26</f>
        <v>42188</v>
      </c>
      <c r="I26" s="30">
        <f t="shared" si="0"/>
        <v>31631</v>
      </c>
      <c r="J26" s="30">
        <f t="shared" si="1"/>
        <v>64361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140</v>
      </c>
      <c r="D27" s="30">
        <f>(Jul!C27*4)+(Aug!C27*3)+(Sep!C27*2)+(Oct!C27*1)</f>
        <v>7898</v>
      </c>
      <c r="E27" s="26"/>
      <c r="F27" s="30">
        <f>(Jul!E27*4)+(Aug!E27*3)+(Sep!E27*2)+(Oct!E27*1)</f>
        <v>0</v>
      </c>
      <c r="G27" s="26">
        <v>980</v>
      </c>
      <c r="H27" s="30">
        <f>Sep!H27+G27</f>
        <v>980</v>
      </c>
      <c r="I27" s="30">
        <f t="shared" si="0"/>
        <v>1120</v>
      </c>
      <c r="J27" s="30">
        <f t="shared" si="1"/>
        <v>8878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3224</v>
      </c>
      <c r="D28" s="30">
        <f>(Jul!C28*4)+(Aug!C28*3)+(Sep!C28*2)+(Oct!C28*1)</f>
        <v>40643</v>
      </c>
      <c r="E28" s="26">
        <v>1319</v>
      </c>
      <c r="F28" s="30">
        <f>(Jul!E28*4)+(Aug!E28*3)+(Sep!E28*2)+(Oct!E28*1)</f>
        <v>1319</v>
      </c>
      <c r="G28" s="26">
        <v>17336</v>
      </c>
      <c r="H28" s="30">
        <f>Sep!H28+G28</f>
        <v>35405</v>
      </c>
      <c r="I28" s="30">
        <f t="shared" si="0"/>
        <v>21879</v>
      </c>
      <c r="J28" s="30">
        <f t="shared" si="1"/>
        <v>77367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866</v>
      </c>
      <c r="D29" s="30">
        <f>(Jul!C29*4)+(Aug!C29*3)+(Sep!C29*2)+(Oct!C29*1)</f>
        <v>55613</v>
      </c>
      <c r="E29" s="26"/>
      <c r="F29" s="30">
        <f>(Jul!E29*4)+(Aug!E29*3)+(Sep!E29*2)+(Oct!E29*1)</f>
        <v>0</v>
      </c>
      <c r="G29" s="26">
        <v>1097</v>
      </c>
      <c r="H29" s="30">
        <f>Sep!H29+G29</f>
        <v>18638</v>
      </c>
      <c r="I29" s="30">
        <f t="shared" si="0"/>
        <v>1963</v>
      </c>
      <c r="J29" s="30">
        <f t="shared" si="1"/>
        <v>74251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10155</v>
      </c>
      <c r="D30" s="30">
        <f>(Jul!C30*4)+(Aug!C30*3)+(Sep!C30*2)+(Oct!C30*1)</f>
        <v>22815</v>
      </c>
      <c r="E30" s="26"/>
      <c r="F30" s="30">
        <f>(Jul!E30*4)+(Aug!E30*3)+(Sep!E30*2)+(Oct!E30*1)</f>
        <v>10919</v>
      </c>
      <c r="G30" s="26">
        <v>100700</v>
      </c>
      <c r="H30" s="30">
        <f>Sep!H30+G30</f>
        <v>106382</v>
      </c>
      <c r="I30" s="30">
        <f t="shared" si="0"/>
        <v>110855</v>
      </c>
      <c r="J30" s="30">
        <f t="shared" si="1"/>
        <v>140116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10223</v>
      </c>
      <c r="D31" s="30">
        <f>(Jul!C31*4)+(Aug!C31*3)+(Sep!C31*2)+(Oct!C31*1)</f>
        <v>107177</v>
      </c>
      <c r="E31" s="26">
        <v>2230</v>
      </c>
      <c r="F31" s="30">
        <f>(Jul!E31*4)+(Aug!E31*3)+(Sep!E31*2)+(Oct!E31*1)</f>
        <v>18352</v>
      </c>
      <c r="G31" s="26">
        <v>14542</v>
      </c>
      <c r="H31" s="30">
        <f>Sep!H31+G31</f>
        <v>118001</v>
      </c>
      <c r="I31" s="30">
        <f t="shared" si="0"/>
        <v>26995</v>
      </c>
      <c r="J31" s="30">
        <f t="shared" si="1"/>
        <v>243530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1753</v>
      </c>
      <c r="D32" s="30">
        <f>(Jul!C32*4)+(Aug!C32*3)+(Sep!C32*2)+(Oct!C32*1)</f>
        <v>9171</v>
      </c>
      <c r="E32" s="26"/>
      <c r="F32" s="30">
        <f>(Jul!E32*4)+(Aug!E32*3)+(Sep!E32*2)+(Oct!E32*1)</f>
        <v>0</v>
      </c>
      <c r="G32" s="26">
        <v>22619</v>
      </c>
      <c r="H32" s="30">
        <f>Sep!H32+G32</f>
        <v>27806</v>
      </c>
      <c r="I32" s="30">
        <f t="shared" si="0"/>
        <v>24372</v>
      </c>
      <c r="J32" s="30">
        <f t="shared" si="1"/>
        <v>36977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758</v>
      </c>
      <c r="D33" s="30">
        <f>(Jul!C33*4)+(Aug!C33*3)+(Sep!C33*2)+(Oct!C33*1)</f>
        <v>4562</v>
      </c>
      <c r="E33" s="26"/>
      <c r="F33" s="30">
        <f>(Jul!E33*4)+(Aug!E33*3)+(Sep!E33*2)+(Oct!E33*1)</f>
        <v>0</v>
      </c>
      <c r="G33" s="26">
        <v>1235</v>
      </c>
      <c r="H33" s="30">
        <f>Sep!H33+G33</f>
        <v>17670</v>
      </c>
      <c r="I33" s="30">
        <f t="shared" si="0"/>
        <v>1993</v>
      </c>
      <c r="J33" s="30">
        <f t="shared" si="1"/>
        <v>22232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1131</v>
      </c>
      <c r="E34" s="26"/>
      <c r="F34" s="30">
        <f>(Jul!E34*4)+(Aug!E34*3)+(Sep!E34*2)+(Oct!E34*1)</f>
        <v>0</v>
      </c>
      <c r="G34" s="26"/>
      <c r="H34" s="30">
        <f>Sep!H34+G34</f>
        <v>981</v>
      </c>
      <c r="I34" s="30">
        <f t="shared" si="0"/>
        <v>0</v>
      </c>
      <c r="J34" s="30">
        <f t="shared" si="1"/>
        <v>2112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2860</v>
      </c>
      <c r="D35" s="30">
        <f>(Jul!C35*4)+(Aug!C35*3)+(Sep!C35*2)+(Oct!C35*1)</f>
        <v>24359</v>
      </c>
      <c r="E35" s="26"/>
      <c r="F35" s="30">
        <f>(Jul!E35*4)+(Aug!E35*3)+(Sep!E35*2)+(Oct!E35*1)</f>
        <v>0</v>
      </c>
      <c r="G35" s="26">
        <v>33633</v>
      </c>
      <c r="H35" s="30">
        <f>Sep!H35+G35</f>
        <v>73888</v>
      </c>
      <c r="I35" s="30">
        <f t="shared" si="0"/>
        <v>36493</v>
      </c>
      <c r="J35" s="30">
        <f t="shared" si="1"/>
        <v>98247</v>
      </c>
    </row>
    <row r="36" spans="1:10" s="15" customFormat="1" ht="15.75" customHeight="1" x14ac:dyDescent="0.2">
      <c r="A36" s="9" t="s">
        <v>32</v>
      </c>
      <c r="B36" s="10" t="s">
        <v>20</v>
      </c>
      <c r="C36" s="26">
        <v>235</v>
      </c>
      <c r="D36" s="30">
        <f>(Jul!C36*4)+(Aug!C36*3)+(Sep!C36*2)+(Oct!C36*1)</f>
        <v>1797</v>
      </c>
      <c r="E36" s="26"/>
      <c r="F36" s="30">
        <f>(Jul!E36*4)+(Aug!E36*3)+(Sep!E36*2)+(Oct!E36*1)</f>
        <v>0</v>
      </c>
      <c r="G36" s="26">
        <v>290</v>
      </c>
      <c r="H36" s="30">
        <f>Sep!H36+G36</f>
        <v>31237</v>
      </c>
      <c r="I36" s="30">
        <f t="shared" si="0"/>
        <v>525</v>
      </c>
      <c r="J36" s="30">
        <f t="shared" si="1"/>
        <v>33034</v>
      </c>
    </row>
    <row r="37" spans="1:10" s="17" customFormat="1" ht="15.75" customHeight="1" x14ac:dyDescent="0.2">
      <c r="A37" s="5" t="s">
        <v>33</v>
      </c>
      <c r="B37" s="6" t="s">
        <v>20</v>
      </c>
      <c r="C37" s="26">
        <v>307</v>
      </c>
      <c r="D37" s="30">
        <f>(Jul!C37*4)+(Aug!C37*3)+(Sep!C37*2)+(Oct!C37*1)</f>
        <v>307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307</v>
      </c>
      <c r="J37" s="30">
        <f t="shared" si="1"/>
        <v>307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1216</v>
      </c>
      <c r="D38" s="30">
        <f>(Jul!C38*4)+(Aug!C38*3)+(Sep!C38*2)+(Oct!C38*1)</f>
        <v>6148</v>
      </c>
      <c r="E38" s="26"/>
      <c r="F38" s="30">
        <f>(Jul!E38*4)+(Aug!E38*3)+(Sep!E38*2)+(Oct!E38*1)</f>
        <v>0</v>
      </c>
      <c r="G38" s="26"/>
      <c r="H38" s="30">
        <f>Sep!H38+G38</f>
        <v>4247</v>
      </c>
      <c r="I38" s="30">
        <f t="shared" si="0"/>
        <v>1216</v>
      </c>
      <c r="J38" s="30">
        <f t="shared" si="1"/>
        <v>10395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685</v>
      </c>
      <c r="D39" s="30">
        <f>(Jul!C39*4)+(Aug!C39*3)+(Sep!C39*2)+(Oct!C39*1)</f>
        <v>30031</v>
      </c>
      <c r="E39" s="26"/>
      <c r="F39" s="30">
        <f>(Jul!E39*4)+(Aug!E39*3)+(Sep!E39*2)+(Oct!E39*1)</f>
        <v>0</v>
      </c>
      <c r="G39" s="26">
        <v>45718</v>
      </c>
      <c r="H39" s="30">
        <f>Sep!H39+G39</f>
        <v>82525</v>
      </c>
      <c r="I39" s="30">
        <f t="shared" si="0"/>
        <v>46403</v>
      </c>
      <c r="J39" s="30">
        <f t="shared" si="1"/>
        <v>112556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1935</v>
      </c>
      <c r="D40" s="30">
        <f>(Jul!C40*4)+(Aug!C40*3)+(Sep!C40*2)+(Oct!C40*1)</f>
        <v>1935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1935</v>
      </c>
      <c r="J40" s="30">
        <f t="shared" si="1"/>
        <v>1935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19939</v>
      </c>
      <c r="E41" s="26"/>
      <c r="F41" s="30">
        <f>(Jul!E41*4)+(Aug!E41*3)+(Sep!E41*2)+(Oct!E41*1)</f>
        <v>0</v>
      </c>
      <c r="G41" s="26"/>
      <c r="H41" s="30">
        <f>Sep!H41+G41</f>
        <v>38040</v>
      </c>
      <c r="I41" s="30">
        <f t="shared" si="0"/>
        <v>0</v>
      </c>
      <c r="J41" s="30">
        <f t="shared" si="1"/>
        <v>57979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12366</v>
      </c>
      <c r="D42" s="30">
        <f>(Jul!C42*4)+(Aug!C42*3)+(Sep!C42*2)+(Oct!C42*1)</f>
        <v>84117</v>
      </c>
      <c r="E42" s="26"/>
      <c r="F42" s="30">
        <f>(Jul!E42*4)+(Aug!E42*3)+(Sep!E42*2)+(Oct!E42*1)</f>
        <v>0</v>
      </c>
      <c r="G42" s="26">
        <v>20017</v>
      </c>
      <c r="H42" s="30">
        <f>Sep!H42+G42</f>
        <v>48955</v>
      </c>
      <c r="I42" s="30">
        <f t="shared" si="0"/>
        <v>32383</v>
      </c>
      <c r="J42" s="30">
        <f t="shared" si="1"/>
        <v>133072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6565</v>
      </c>
      <c r="D43" s="30">
        <f>(Jul!C43*4)+(Aug!C43*3)+(Sep!C43*2)+(Oct!C43*1)</f>
        <v>96984</v>
      </c>
      <c r="E43" s="26"/>
      <c r="F43" s="30">
        <f>(Jul!E43*4)+(Aug!E43*3)+(Sep!E43*2)+(Oct!E43*1)</f>
        <v>3627</v>
      </c>
      <c r="G43" s="26">
        <v>9110</v>
      </c>
      <c r="H43" s="30">
        <f>Sep!H43+G43</f>
        <v>124369</v>
      </c>
      <c r="I43" s="30">
        <f t="shared" si="0"/>
        <v>15675</v>
      </c>
      <c r="J43" s="30">
        <f t="shared" si="1"/>
        <v>224980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4331</v>
      </c>
      <c r="D44" s="30">
        <f>(Jul!C44*4)+(Aug!C44*3)+(Sep!C44*2)+(Oct!C44*1)</f>
        <v>109946</v>
      </c>
      <c r="E44" s="26"/>
      <c r="F44" s="30">
        <f>(Jul!E44*4)+(Aug!E44*3)+(Sep!E44*2)+(Oct!E44*1)</f>
        <v>0</v>
      </c>
      <c r="G44" s="26">
        <v>117714</v>
      </c>
      <c r="H44" s="30">
        <f>Sep!H44+G44</f>
        <v>626655</v>
      </c>
      <c r="I44" s="30">
        <f t="shared" si="0"/>
        <v>122045</v>
      </c>
      <c r="J44" s="30">
        <f t="shared" si="1"/>
        <v>736601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20259</v>
      </c>
      <c r="E45" s="26"/>
      <c r="F45" s="30">
        <f>(Jul!E45*4)+(Aug!E45*3)+(Sep!E45*2)+(Oct!E45*1)</f>
        <v>4756</v>
      </c>
      <c r="G45" s="26"/>
      <c r="H45" s="30">
        <f>Sep!H45+G45</f>
        <v>35704</v>
      </c>
      <c r="I45" s="30">
        <f t="shared" si="0"/>
        <v>0</v>
      </c>
      <c r="J45" s="30">
        <f t="shared" si="1"/>
        <v>60719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2657</v>
      </c>
      <c r="D47" s="30">
        <f>(Jul!C47*4)+(Aug!C47*3)+(Sep!C47*2)+(Oct!C47*1)</f>
        <v>19719</v>
      </c>
      <c r="E47" s="26"/>
      <c r="F47" s="30">
        <f>(Jul!E47*4)+(Aug!E47*3)+(Sep!E47*2)+(Oct!E47*1)</f>
        <v>0</v>
      </c>
      <c r="G47" s="26">
        <v>14579</v>
      </c>
      <c r="H47" s="30">
        <f>Sep!H47+G47</f>
        <v>102057</v>
      </c>
      <c r="I47" s="30">
        <f t="shared" si="0"/>
        <v>17236</v>
      </c>
      <c r="J47" s="30">
        <f t="shared" si="1"/>
        <v>121776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3355</v>
      </c>
      <c r="D48" s="30">
        <f>(Jul!C48*4)+(Aug!C48*3)+(Sep!C48*2)+(Oct!C48*1)</f>
        <v>23976</v>
      </c>
      <c r="E48" s="26"/>
      <c r="F48" s="30">
        <f>(Jul!E48*4)+(Aug!E48*3)+(Sep!E48*2)+(Oct!E48*1)</f>
        <v>0</v>
      </c>
      <c r="G48" s="26">
        <v>17751</v>
      </c>
      <c r="H48" s="30">
        <f>Sep!H48+G48</f>
        <v>114481</v>
      </c>
      <c r="I48" s="30">
        <f t="shared" si="0"/>
        <v>21106</v>
      </c>
      <c r="J48" s="30">
        <f t="shared" si="1"/>
        <v>138457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947</v>
      </c>
      <c r="D49" s="30">
        <f>(Jul!C49*4)+(Aug!C49*3)+(Sep!C49*2)+(Oct!C49*1)</f>
        <v>21749</v>
      </c>
      <c r="E49" s="26"/>
      <c r="F49" s="30">
        <f>(Jul!E49*4)+(Aug!E49*3)+(Sep!E49*2)+(Oct!E49*1)</f>
        <v>0</v>
      </c>
      <c r="G49" s="26">
        <v>3877</v>
      </c>
      <c r="H49" s="30">
        <f>Sep!H49+G49</f>
        <v>28646</v>
      </c>
      <c r="I49" s="30">
        <f t="shared" si="0"/>
        <v>4824</v>
      </c>
      <c r="J49" s="30">
        <f t="shared" si="1"/>
        <v>50395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8374</v>
      </c>
      <c r="D50" s="30">
        <f>(Jul!C50*4)+(Aug!C50*3)+(Sep!C50*2)+(Oct!C50*1)</f>
        <v>37694</v>
      </c>
      <c r="E50" s="26">
        <v>1881</v>
      </c>
      <c r="F50" s="30">
        <f>(Jul!E50*4)+(Aug!E50*3)+(Sep!E50*2)+(Oct!E50*1)</f>
        <v>1881</v>
      </c>
      <c r="G50" s="26">
        <v>47897</v>
      </c>
      <c r="H50" s="30">
        <f>Sep!H50+G50</f>
        <v>106330</v>
      </c>
      <c r="I50" s="30">
        <f t="shared" si="0"/>
        <v>58152</v>
      </c>
      <c r="J50" s="30">
        <f t="shared" si="1"/>
        <v>145905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13687</v>
      </c>
      <c r="D51" s="30">
        <f>(Jul!C51*4)+(Aug!C51*3)+(Sep!C51*2)+(Oct!C51*1)</f>
        <v>92135</v>
      </c>
      <c r="E51" s="26">
        <v>1209</v>
      </c>
      <c r="F51" s="30">
        <f>(Jul!E51*4)+(Aug!E51*3)+(Sep!E51*2)+(Oct!E51*1)</f>
        <v>1209</v>
      </c>
      <c r="G51" s="26">
        <v>108408</v>
      </c>
      <c r="H51" s="30">
        <f>Sep!H51+G51</f>
        <v>304657</v>
      </c>
      <c r="I51" s="30">
        <f t="shared" si="0"/>
        <v>123304</v>
      </c>
      <c r="J51" s="30">
        <f t="shared" si="1"/>
        <v>398001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16026</v>
      </c>
      <c r="E52" s="26"/>
      <c r="F52" s="30">
        <f>(Jul!E52*4)+(Aug!E52*3)+(Sep!E52*2)+(Oct!E52*1)</f>
        <v>0</v>
      </c>
      <c r="G52" s="26"/>
      <c r="H52" s="30">
        <f>Sep!H52+G52</f>
        <v>37231</v>
      </c>
      <c r="I52" s="30">
        <f t="shared" si="0"/>
        <v>0</v>
      </c>
      <c r="J52" s="30">
        <f t="shared" si="1"/>
        <v>53257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29016</v>
      </c>
      <c r="E53" s="26"/>
      <c r="F53" s="30">
        <f>(Jul!E53*4)+(Aug!E53*3)+(Sep!E53*2)+(Oct!E53*1)</f>
        <v>0</v>
      </c>
      <c r="G53" s="26"/>
      <c r="H53" s="30">
        <f>Sep!H53+G53</f>
        <v>20020</v>
      </c>
      <c r="I53" s="30">
        <f t="shared" si="0"/>
        <v>0</v>
      </c>
      <c r="J53" s="30">
        <f t="shared" si="1"/>
        <v>49036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1243</v>
      </c>
      <c r="D54" s="30">
        <f>(Jul!C54*4)+(Aug!C54*3)+(Sep!C54*2)+(Oct!C54*1)</f>
        <v>19009</v>
      </c>
      <c r="E54" s="26"/>
      <c r="F54" s="30">
        <f>(Jul!E54*4)+(Aug!E54*3)+(Sep!E54*2)+(Oct!E54*1)</f>
        <v>0</v>
      </c>
      <c r="G54" s="26">
        <v>4640</v>
      </c>
      <c r="H54" s="30">
        <f>Sep!H54+G54</f>
        <v>25756</v>
      </c>
      <c r="I54" s="30">
        <f t="shared" si="0"/>
        <v>5883</v>
      </c>
      <c r="J54" s="30">
        <f t="shared" si="1"/>
        <v>44765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4706</v>
      </c>
      <c r="D55" s="30">
        <f>(Jul!C55*4)+(Aug!C55*3)+(Sep!C55*2)+(Oct!C55*1)</f>
        <v>37128</v>
      </c>
      <c r="E55" s="26"/>
      <c r="F55" s="30">
        <f>(Jul!E55*4)+(Aug!E55*3)+(Sep!E55*2)+(Oct!E55*1)</f>
        <v>0</v>
      </c>
      <c r="G55" s="26">
        <v>30067</v>
      </c>
      <c r="H55" s="30">
        <f>Sep!H55+G55</f>
        <v>148648</v>
      </c>
      <c r="I55" s="30">
        <f t="shared" si="0"/>
        <v>34773</v>
      </c>
      <c r="J55" s="30">
        <f t="shared" si="1"/>
        <v>185776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11703</v>
      </c>
      <c r="E57" s="26"/>
      <c r="F57" s="30">
        <f>(Jul!E57*4)+(Aug!E57*3)+(Sep!E57*2)+(Oct!E57*1)</f>
        <v>0</v>
      </c>
      <c r="G57" s="26"/>
      <c r="H57" s="30">
        <f>Sep!H57+G57</f>
        <v>9624</v>
      </c>
      <c r="I57" s="30">
        <f t="shared" si="0"/>
        <v>0</v>
      </c>
      <c r="J57" s="30">
        <f t="shared" si="1"/>
        <v>21327</v>
      </c>
    </row>
    <row r="58" spans="1:10" s="15" customFormat="1" ht="15.75" customHeight="1" x14ac:dyDescent="0.2">
      <c r="A58" s="9" t="s">
        <v>69</v>
      </c>
      <c r="B58" s="10" t="s">
        <v>20</v>
      </c>
      <c r="C58" s="26">
        <v>255</v>
      </c>
      <c r="D58" s="30">
        <f>(Jul!C58*4)+(Aug!C58*3)+(Sep!C58*2)+(Oct!C58*1)</f>
        <v>23812</v>
      </c>
      <c r="E58" s="26"/>
      <c r="F58" s="30">
        <f>(Jul!E58*4)+(Aug!E58*3)+(Sep!E58*2)+(Oct!E58*1)</f>
        <v>0</v>
      </c>
      <c r="G58" s="26">
        <v>1107</v>
      </c>
      <c r="H58" s="30">
        <f>Sep!H58+G58</f>
        <v>19743</v>
      </c>
      <c r="I58" s="30">
        <f t="shared" si="0"/>
        <v>1362</v>
      </c>
      <c r="J58" s="30">
        <f t="shared" si="1"/>
        <v>43555</v>
      </c>
    </row>
    <row r="59" spans="1:10" s="17" customFormat="1" ht="15.75" customHeight="1" x14ac:dyDescent="0.2">
      <c r="A59" s="5" t="s">
        <v>70</v>
      </c>
      <c r="B59" s="6" t="s">
        <v>20</v>
      </c>
      <c r="C59" s="26">
        <v>1606</v>
      </c>
      <c r="D59" s="30">
        <f>(Jul!C59*4)+(Aug!C59*3)+(Sep!C59*2)+(Oct!C59*1)</f>
        <v>3522</v>
      </c>
      <c r="E59" s="26"/>
      <c r="F59" s="30">
        <f>(Jul!E59*4)+(Aug!E59*3)+(Sep!E59*2)+(Oct!E59*1)</f>
        <v>0</v>
      </c>
      <c r="G59" s="26">
        <v>11240</v>
      </c>
      <c r="H59" s="30">
        <f>Sep!H59+G59</f>
        <v>13424</v>
      </c>
      <c r="I59" s="30">
        <f t="shared" si="0"/>
        <v>12846</v>
      </c>
      <c r="J59" s="30">
        <f t="shared" si="1"/>
        <v>16946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23169</v>
      </c>
      <c r="D60" s="30">
        <f>(Jul!C60*4)+(Aug!C60*3)+(Sep!C60*2)+(Oct!C60*1)</f>
        <v>201477</v>
      </c>
      <c r="E60" s="26">
        <v>1319</v>
      </c>
      <c r="F60" s="30">
        <f>(Jul!E60*4)+(Aug!E60*3)+(Sep!E60*2)+(Oct!E60*1)</f>
        <v>1319</v>
      </c>
      <c r="G60" s="26">
        <v>263751</v>
      </c>
      <c r="H60" s="30">
        <f>Sep!H60+G60</f>
        <v>2189013</v>
      </c>
      <c r="I60" s="30">
        <f t="shared" si="0"/>
        <v>288239</v>
      </c>
      <c r="J60" s="30">
        <f t="shared" si="1"/>
        <v>2391809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3218</v>
      </c>
      <c r="E61" s="26"/>
      <c r="F61" s="30">
        <f>(Jul!E61*4)+(Aug!E61*3)+(Sep!E61*2)+(Oct!E61*1)</f>
        <v>0</v>
      </c>
      <c r="G61" s="26"/>
      <c r="H61" s="30">
        <f>Sep!H61+G61</f>
        <v>34478</v>
      </c>
      <c r="I61" s="30">
        <f t="shared" si="0"/>
        <v>0</v>
      </c>
      <c r="J61" s="30">
        <f t="shared" si="1"/>
        <v>37696</v>
      </c>
    </row>
    <row r="62" spans="1:10" s="15" customFormat="1" ht="15.75" customHeight="1" x14ac:dyDescent="0.2">
      <c r="A62" s="9" t="s">
        <v>73</v>
      </c>
      <c r="B62" s="10" t="s">
        <v>20</v>
      </c>
      <c r="C62" s="26">
        <v>1404</v>
      </c>
      <c r="D62" s="30">
        <f>(Jul!C62*4)+(Aug!C62*3)+(Sep!C62*2)+(Oct!C62*1)</f>
        <v>11708</v>
      </c>
      <c r="E62" s="26"/>
      <c r="F62" s="30">
        <f>(Jul!E62*4)+(Aug!E62*3)+(Sep!E62*2)+(Oct!E62*1)</f>
        <v>0</v>
      </c>
      <c r="G62" s="26">
        <v>1404</v>
      </c>
      <c r="H62" s="30">
        <f>Sep!H62+G62</f>
        <v>14275</v>
      </c>
      <c r="I62" s="30">
        <f t="shared" si="0"/>
        <v>2808</v>
      </c>
      <c r="J62" s="30">
        <f t="shared" si="1"/>
        <v>25983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3029</v>
      </c>
      <c r="D63" s="30">
        <f>(Jul!C63*4)+(Aug!C63*3)+(Sep!C63*2)+(Oct!C63*1)</f>
        <v>8949</v>
      </c>
      <c r="E63" s="26"/>
      <c r="F63" s="30">
        <f>(Jul!E63*4)+(Aug!E63*3)+(Sep!E63*2)+(Oct!E63*1)</f>
        <v>0</v>
      </c>
      <c r="G63" s="26">
        <v>22759</v>
      </c>
      <c r="H63" s="30">
        <f>Sep!H63+G63</f>
        <v>29514</v>
      </c>
      <c r="I63" s="30">
        <f t="shared" si="0"/>
        <v>25788</v>
      </c>
      <c r="J63" s="30">
        <f t="shared" si="1"/>
        <v>38463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>
        <v>865</v>
      </c>
      <c r="D66" s="30">
        <f>(Jul!C66*4)+(Aug!C66*3)+(Sep!C66*2)+(Oct!C66*1)</f>
        <v>1913</v>
      </c>
      <c r="E66" s="26"/>
      <c r="F66" s="30">
        <f>(Jul!E66*4)+(Aug!E66*3)+(Sep!E66*2)+(Oct!E66*1)</f>
        <v>0</v>
      </c>
      <c r="G66" s="26"/>
      <c r="H66" s="30">
        <f>Sep!H66+G66</f>
        <v>3477</v>
      </c>
      <c r="I66" s="30">
        <f t="shared" si="2"/>
        <v>865</v>
      </c>
      <c r="J66" s="30">
        <f t="shared" si="3"/>
        <v>5390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280</v>
      </c>
      <c r="E67" s="26"/>
      <c r="F67" s="30">
        <f>(Jul!E67*4)+(Aug!E67*3)+(Sep!E67*2)+(Oct!E67*1)</f>
        <v>0</v>
      </c>
      <c r="G67" s="26"/>
      <c r="H67" s="30">
        <f>Sep!H67+G67</f>
        <v>280</v>
      </c>
      <c r="I67" s="30">
        <f t="shared" si="2"/>
        <v>0</v>
      </c>
      <c r="J67" s="30">
        <f t="shared" si="3"/>
        <v>560</v>
      </c>
    </row>
    <row r="68" spans="1:10" s="17" customFormat="1" ht="15.75" customHeight="1" x14ac:dyDescent="0.2">
      <c r="A68" s="5" t="s">
        <v>79</v>
      </c>
      <c r="B68" s="6" t="s">
        <v>20</v>
      </c>
      <c r="C68" s="26">
        <v>2120</v>
      </c>
      <c r="D68" s="30">
        <f>(Jul!C68*4)+(Aug!C68*3)+(Sep!C68*2)+(Oct!C68*1)</f>
        <v>2120</v>
      </c>
      <c r="E68" s="26"/>
      <c r="F68" s="30">
        <f>(Jul!E68*4)+(Aug!E68*3)+(Sep!E68*2)+(Oct!E68*1)</f>
        <v>0</v>
      </c>
      <c r="G68" s="26">
        <v>15706</v>
      </c>
      <c r="H68" s="30">
        <f>Sep!H68+G68</f>
        <v>15706</v>
      </c>
      <c r="I68" s="30">
        <f t="shared" si="2"/>
        <v>17826</v>
      </c>
      <c r="J68" s="30">
        <f t="shared" si="3"/>
        <v>17826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277</v>
      </c>
      <c r="D69" s="30">
        <f>(Jul!C69*4)+(Aug!C69*3)+(Sep!C69*2)+(Oct!C69*1)</f>
        <v>11379</v>
      </c>
      <c r="E69" s="26"/>
      <c r="F69" s="30">
        <f>(Jul!E69*4)+(Aug!E69*3)+(Sep!E69*2)+(Oct!E69*1)</f>
        <v>0</v>
      </c>
      <c r="G69" s="26"/>
      <c r="H69" s="30">
        <f>Sep!H69+G69</f>
        <v>31479</v>
      </c>
      <c r="I69" s="30">
        <f t="shared" si="2"/>
        <v>277</v>
      </c>
      <c r="J69" s="30">
        <f t="shared" si="3"/>
        <v>42858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4416</v>
      </c>
      <c r="I70" s="30">
        <f t="shared" si="2"/>
        <v>0</v>
      </c>
      <c r="J70" s="30">
        <f t="shared" si="3"/>
        <v>4416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31129</v>
      </c>
      <c r="D71" s="30">
        <f>(Jul!C71*4)+(Aug!C71*3)+(Sep!C71*2)+(Oct!C71*1)</f>
        <v>426197</v>
      </c>
      <c r="E71" s="26"/>
      <c r="F71" s="30">
        <f>(Jul!E71*4)+(Aug!E71*3)+(Sep!E71*2)+(Oct!E71*1)</f>
        <v>26096</v>
      </c>
      <c r="G71" s="26">
        <v>168482</v>
      </c>
      <c r="H71" s="30">
        <f>Sep!H71+G71</f>
        <v>1282576</v>
      </c>
      <c r="I71" s="30">
        <f t="shared" si="2"/>
        <v>199611</v>
      </c>
      <c r="J71" s="30">
        <f t="shared" si="3"/>
        <v>1734869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228357</v>
      </c>
      <c r="D72" s="32">
        <f t="shared" si="4"/>
        <v>1828802</v>
      </c>
      <c r="E72" s="32">
        <f t="shared" si="4"/>
        <v>24280</v>
      </c>
      <c r="F72" s="32">
        <f t="shared" si="4"/>
        <v>299145</v>
      </c>
      <c r="G72" s="32">
        <f t="shared" si="4"/>
        <v>1234445</v>
      </c>
      <c r="H72" s="32">
        <f t="shared" si="4"/>
        <v>3775571</v>
      </c>
      <c r="I72" s="32">
        <f t="shared" si="4"/>
        <v>1487082</v>
      </c>
      <c r="J72" s="32">
        <f t="shared" si="4"/>
        <v>5903518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131834</v>
      </c>
      <c r="D73" s="32">
        <f t="shared" si="5"/>
        <v>1413416</v>
      </c>
      <c r="E73" s="32">
        <f t="shared" si="5"/>
        <v>4409</v>
      </c>
      <c r="F73" s="32">
        <f t="shared" si="5"/>
        <v>38888</v>
      </c>
      <c r="G73" s="32">
        <f t="shared" si="5"/>
        <v>962004</v>
      </c>
      <c r="H73" s="32">
        <f t="shared" si="5"/>
        <v>5647908</v>
      </c>
      <c r="I73" s="32">
        <f t="shared" si="5"/>
        <v>1098247</v>
      </c>
      <c r="J73" s="32">
        <f t="shared" si="5"/>
        <v>7100212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360191</v>
      </c>
      <c r="D74" s="32">
        <f t="shared" ref="D74:J74" si="6">SUM(D72:D73)</f>
        <v>3242218</v>
      </c>
      <c r="E74" s="32">
        <f t="shared" si="6"/>
        <v>28689</v>
      </c>
      <c r="F74" s="32">
        <f t="shared" si="6"/>
        <v>338033</v>
      </c>
      <c r="G74" s="32">
        <f t="shared" si="6"/>
        <v>2196449</v>
      </c>
      <c r="H74" s="32">
        <f t="shared" si="6"/>
        <v>9423479</v>
      </c>
      <c r="I74" s="32">
        <f t="shared" si="6"/>
        <v>2585329</v>
      </c>
      <c r="J74" s="32">
        <f t="shared" si="6"/>
        <v>13003730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1" activePane="bottomLeft" state="frozen"/>
      <selection pane="bottomLeft" activeCell="C17" sqref="C17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39939</v>
      </c>
      <c r="D5" s="31">
        <f>(Jul!C5*5)+(Aug!C5*4)+(Sep!C5*3)+(Oct!C5*2)+(Nov!C5*1)</f>
        <v>764832</v>
      </c>
      <c r="E5" s="8">
        <v>3533</v>
      </c>
      <c r="F5" s="31">
        <f>(Jul!E5*5)+(Aug!E5*4)+(Sep!E5*3)+(Oct!E5*2)+(Nov!E5*1)</f>
        <v>206328</v>
      </c>
      <c r="G5" s="8">
        <v>152464</v>
      </c>
      <c r="H5" s="31">
        <f>Oct!H5+G5</f>
        <v>1466316</v>
      </c>
      <c r="I5" s="31">
        <f t="shared" ref="I5:I63" si="0">C5+E5+G5</f>
        <v>195936</v>
      </c>
      <c r="J5" s="31">
        <f t="shared" ref="J5:J63" si="1">D5+F5+H5</f>
        <v>2437476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32514</v>
      </c>
      <c r="E6" s="8"/>
      <c r="F6" s="31">
        <f>(Jul!E6*5)+(Aug!E6*4)+(Sep!E6*3)+(Oct!E6*2)+(Nov!E6*1)</f>
        <v>6089</v>
      </c>
      <c r="G6" s="8"/>
      <c r="H6" s="31">
        <f>Oct!H6+G6</f>
        <v>31786</v>
      </c>
      <c r="I6" s="31">
        <f t="shared" si="0"/>
        <v>0</v>
      </c>
      <c r="J6" s="31">
        <f t="shared" si="1"/>
        <v>70389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277</v>
      </c>
      <c r="D7" s="31">
        <f>(Jul!C7*5)+(Aug!C7*4)+(Sep!C7*3)+(Oct!C7*2)+(Nov!C7*1)</f>
        <v>181222</v>
      </c>
      <c r="E7" s="8"/>
      <c r="F7" s="31">
        <f>(Jul!E7*5)+(Aug!E7*4)+(Sep!E7*3)+(Oct!E7*2)+(Nov!E7*1)</f>
        <v>26996</v>
      </c>
      <c r="G7" s="8">
        <v>10553</v>
      </c>
      <c r="H7" s="31">
        <f>Oct!H7+G7</f>
        <v>408104</v>
      </c>
      <c r="I7" s="31">
        <f t="shared" si="0"/>
        <v>10830</v>
      </c>
      <c r="J7" s="31">
        <f t="shared" si="1"/>
        <v>616322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6603</v>
      </c>
      <c r="D8" s="31">
        <f>(Jul!C8*5)+(Aug!C8*4)+(Sep!C8*3)+(Oct!C8*2)+(Nov!C8*1)</f>
        <v>6603</v>
      </c>
      <c r="E8" s="8"/>
      <c r="F8" s="31">
        <f>(Jul!E8*5)+(Aug!E8*4)+(Sep!E8*3)+(Oct!E8*2)+(Nov!E8*1)</f>
        <v>0</v>
      </c>
      <c r="G8" s="8"/>
      <c r="H8" s="31">
        <f>Oct!H8+G8</f>
        <v>0</v>
      </c>
      <c r="I8" s="31">
        <f t="shared" si="0"/>
        <v>6603</v>
      </c>
      <c r="J8" s="31">
        <f t="shared" si="1"/>
        <v>6603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663</v>
      </c>
      <c r="D9" s="31">
        <f>(Jul!C9*5)+(Aug!C9*4)+(Sep!C9*3)+(Oct!C9*2)+(Nov!C9*1)</f>
        <v>663</v>
      </c>
      <c r="E9" s="8"/>
      <c r="F9" s="31">
        <f>(Jul!E9*5)+(Aug!E9*4)+(Sep!E9*3)+(Oct!E9*2)+(Nov!E9*1)</f>
        <v>0</v>
      </c>
      <c r="G9" s="8">
        <v>200</v>
      </c>
      <c r="H9" s="31">
        <f>Oct!H9+G9</f>
        <v>200</v>
      </c>
      <c r="I9" s="31">
        <f t="shared" si="0"/>
        <v>863</v>
      </c>
      <c r="J9" s="31">
        <f t="shared" si="1"/>
        <v>863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30656</v>
      </c>
      <c r="E10" s="8"/>
      <c r="F10" s="31">
        <f>(Jul!E10*5)+(Aug!E10*4)+(Sep!E10*3)+(Oct!E10*2)+(Nov!E10*1)</f>
        <v>13569</v>
      </c>
      <c r="G10" s="8"/>
      <c r="H10" s="31">
        <f>Oct!H10+G10</f>
        <v>148341</v>
      </c>
      <c r="I10" s="31">
        <f t="shared" si="0"/>
        <v>0</v>
      </c>
      <c r="J10" s="31">
        <f t="shared" si="1"/>
        <v>192566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1789</v>
      </c>
      <c r="D11" s="31">
        <f>(Jul!C11*5)+(Aug!C11*4)+(Sep!C11*3)+(Oct!C11*2)+(Nov!C11*1)</f>
        <v>23766</v>
      </c>
      <c r="E11" s="8"/>
      <c r="F11" s="31">
        <f>(Jul!E11*5)+(Aug!E11*4)+(Sep!E11*3)+(Oct!E11*2)+(Nov!E11*1)</f>
        <v>0</v>
      </c>
      <c r="G11" s="8">
        <v>18383</v>
      </c>
      <c r="H11" s="31">
        <f>Oct!H11+G11</f>
        <v>366871</v>
      </c>
      <c r="I11" s="31">
        <f t="shared" si="0"/>
        <v>20172</v>
      </c>
      <c r="J11" s="31">
        <f t="shared" si="1"/>
        <v>390637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4803</v>
      </c>
      <c r="D12" s="31">
        <f>(Jul!C12*5)+(Aug!C12*4)+(Sep!C12*3)+(Oct!C12*2)+(Nov!C12*1)</f>
        <v>35753</v>
      </c>
      <c r="E12" s="8"/>
      <c r="F12" s="31">
        <f>(Jul!E12*5)+(Aug!E12*4)+(Sep!E12*3)+(Oct!E12*2)+(Nov!E12*1)</f>
        <v>3590</v>
      </c>
      <c r="G12" s="8">
        <v>56040</v>
      </c>
      <c r="H12" s="31">
        <f>Oct!H12+G12</f>
        <v>76604</v>
      </c>
      <c r="I12" s="31">
        <f t="shared" si="0"/>
        <v>60843</v>
      </c>
      <c r="J12" s="31">
        <f t="shared" si="1"/>
        <v>115947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7665</v>
      </c>
      <c r="D13" s="31">
        <f>(Jul!C13*5)+(Aug!C13*4)+(Sep!C13*3)+(Oct!C13*2)+(Nov!C13*1)</f>
        <v>323875</v>
      </c>
      <c r="E13" s="8">
        <v>870</v>
      </c>
      <c r="F13" s="31">
        <f>(Jul!E13*5)+(Aug!E13*4)+(Sep!E13*3)+(Oct!E13*2)+(Nov!E13*1)</f>
        <v>26356</v>
      </c>
      <c r="G13" s="8">
        <v>19598</v>
      </c>
      <c r="H13" s="31">
        <f>Oct!H13+G13</f>
        <v>316445</v>
      </c>
      <c r="I13" s="31">
        <f t="shared" si="0"/>
        <v>28133</v>
      </c>
      <c r="J13" s="31">
        <f t="shared" si="1"/>
        <v>666676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4248</v>
      </c>
      <c r="D14" s="31">
        <f>(Jul!C14*5)+(Aug!C14*4)+(Sep!C14*3)+(Oct!C14*2)+(Nov!C14*1)</f>
        <v>110861</v>
      </c>
      <c r="E14" s="8"/>
      <c r="F14" s="31">
        <f>(Jul!E14*5)+(Aug!E14*4)+(Sep!E14*3)+(Oct!E14*2)+(Nov!E14*1)</f>
        <v>0</v>
      </c>
      <c r="G14" s="8">
        <v>12345</v>
      </c>
      <c r="H14" s="31">
        <f>Oct!H14+G14</f>
        <v>108982</v>
      </c>
      <c r="I14" s="31">
        <f t="shared" si="0"/>
        <v>16593</v>
      </c>
      <c r="J14" s="31">
        <f t="shared" si="1"/>
        <v>219843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23237</v>
      </c>
      <c r="D16" s="31">
        <f>(Jul!C16*5)+(Aug!C16*4)+(Sep!C16*3)+(Oct!C16*2)+(Nov!C16*1)</f>
        <v>533319</v>
      </c>
      <c r="E16" s="8"/>
      <c r="F16" s="31">
        <f>(Jul!E16*5)+(Aug!E16*4)+(Sep!E16*3)+(Oct!E16*2)+(Nov!E16*1)</f>
        <v>29284</v>
      </c>
      <c r="G16" s="8">
        <v>64856</v>
      </c>
      <c r="H16" s="31">
        <f>Oct!H16+G16</f>
        <v>510241</v>
      </c>
      <c r="I16" s="31">
        <f t="shared" si="0"/>
        <v>88093</v>
      </c>
      <c r="J16" s="31">
        <f t="shared" si="1"/>
        <v>1072844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3197</v>
      </c>
      <c r="D17" s="31">
        <f>(Jul!C17*5)+(Aug!C17*4)+(Sep!C17*3)+(Oct!C17*2)+(Nov!C17*1)</f>
        <v>61359</v>
      </c>
      <c r="E17" s="8"/>
      <c r="F17" s="31">
        <f>(Jul!E17*5)+(Aug!E17*4)+(Sep!E17*3)+(Oct!E17*2)+(Nov!E17*1)</f>
        <v>3957</v>
      </c>
      <c r="G17" s="8">
        <v>3131</v>
      </c>
      <c r="H17" s="31">
        <f>Oct!H17+G17</f>
        <v>32113</v>
      </c>
      <c r="I17" s="31">
        <f t="shared" si="0"/>
        <v>6328</v>
      </c>
      <c r="J17" s="31">
        <f t="shared" si="1"/>
        <v>97429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2348</v>
      </c>
      <c r="E18" s="8"/>
      <c r="F18" s="31">
        <f>(Jul!E18*5)+(Aug!E18*4)+(Sep!E18*3)+(Oct!E18*2)+(Nov!E18*1)</f>
        <v>0</v>
      </c>
      <c r="G18" s="8"/>
      <c r="H18" s="31">
        <f>Oct!H18+G18</f>
        <v>2075</v>
      </c>
      <c r="I18" s="31">
        <f t="shared" si="0"/>
        <v>0</v>
      </c>
      <c r="J18" s="31">
        <f t="shared" si="1"/>
        <v>4423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6456</v>
      </c>
      <c r="E19" s="8"/>
      <c r="F19" s="31">
        <f>(Jul!E19*5)+(Aug!E19*4)+(Sep!E19*3)+(Oct!E19*2)+(Nov!E19*1)</f>
        <v>9405</v>
      </c>
      <c r="G19" s="8"/>
      <c r="H19" s="31">
        <f>Oct!H19+G19</f>
        <v>11286</v>
      </c>
      <c r="I19" s="31">
        <f t="shared" si="0"/>
        <v>0</v>
      </c>
      <c r="J19" s="31">
        <f t="shared" si="1"/>
        <v>27147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1758</v>
      </c>
      <c r="E20" s="8"/>
      <c r="F20" s="31">
        <f>(Jul!E20*5)+(Aug!E20*4)+(Sep!E20*3)+(Oct!E20*2)+(Nov!E20*1)</f>
        <v>3564</v>
      </c>
      <c r="G20" s="8"/>
      <c r="H20" s="31">
        <f>Oct!H20+G20</f>
        <v>21308</v>
      </c>
      <c r="I20" s="31">
        <f t="shared" si="0"/>
        <v>0</v>
      </c>
      <c r="J20" s="31">
        <f t="shared" si="1"/>
        <v>26630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(Jul!C21*5)+(Aug!C21*4)+(Sep!C21*3)+(Oct!C21*2)+(Nov!C21*1)</f>
        <v>27992</v>
      </c>
      <c r="E21" s="8"/>
      <c r="F21" s="31">
        <f>(Jul!E21*5)+(Aug!E21*4)+(Sep!E21*3)+(Oct!E21*2)+(Nov!E21*1)</f>
        <v>0</v>
      </c>
      <c r="G21" s="8"/>
      <c r="H21" s="31">
        <f>Oct!H21+G21</f>
        <v>13637</v>
      </c>
      <c r="I21" s="31">
        <f t="shared" si="0"/>
        <v>0</v>
      </c>
      <c r="J21" s="31">
        <f t="shared" si="1"/>
        <v>41629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1876</v>
      </c>
      <c r="D22" s="31">
        <f>(Jul!C22*5)+(Aug!C22*4)+(Sep!C22*3)+(Oct!C22*2)+(Nov!C22*1)</f>
        <v>2436</v>
      </c>
      <c r="E22" s="8"/>
      <c r="F22" s="31">
        <f>(Jul!E22*5)+(Aug!E22*4)+(Sep!E22*3)+(Oct!E22*2)+(Nov!E22*1)</f>
        <v>0</v>
      </c>
      <c r="G22" s="8"/>
      <c r="H22" s="31">
        <f>Oct!H22+G22</f>
        <v>140</v>
      </c>
      <c r="I22" s="31">
        <f t="shared" si="0"/>
        <v>1876</v>
      </c>
      <c r="J22" s="31">
        <f t="shared" si="1"/>
        <v>2576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3077</v>
      </c>
      <c r="D23" s="31">
        <f>(Jul!C23*5)+(Aug!C23*4)+(Sep!C23*3)+(Oct!C23*2)+(Nov!C23*1)</f>
        <v>35290</v>
      </c>
      <c r="E23" s="8"/>
      <c r="F23" s="31">
        <f>(Jul!E23*5)+(Aug!E23*4)+(Sep!E23*3)+(Oct!E23*2)+(Nov!E23*1)</f>
        <v>11410</v>
      </c>
      <c r="G23" s="8">
        <v>10809</v>
      </c>
      <c r="H23" s="31">
        <f>Oct!H23+G23</f>
        <v>48044</v>
      </c>
      <c r="I23" s="31">
        <f t="shared" si="0"/>
        <v>13886</v>
      </c>
      <c r="J23" s="31">
        <f t="shared" si="1"/>
        <v>94744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6619</v>
      </c>
      <c r="D24" s="31">
        <f>(Jul!C24*5)+(Aug!C24*4)+(Sep!C24*3)+(Oct!C24*2)+(Nov!C24*1)</f>
        <v>29972</v>
      </c>
      <c r="E24" s="8">
        <v>1881</v>
      </c>
      <c r="F24" s="31">
        <f>(Jul!E24*5)+(Aug!E24*4)+(Sep!E24*3)+(Oct!E24*2)+(Nov!E24*1)</f>
        <v>14066</v>
      </c>
      <c r="G24" s="8">
        <v>12544</v>
      </c>
      <c r="H24" s="31">
        <f>Oct!H24+G24</f>
        <v>31605</v>
      </c>
      <c r="I24" s="31">
        <f t="shared" si="0"/>
        <v>21044</v>
      </c>
      <c r="J24" s="31">
        <f t="shared" si="1"/>
        <v>75643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8121</v>
      </c>
      <c r="D25" s="31">
        <f>(Jul!C25*5)+(Aug!C25*4)+(Sep!C25*3)+(Oct!C25*2)+(Nov!C25*1)</f>
        <v>134010</v>
      </c>
      <c r="E25" s="8"/>
      <c r="F25" s="31">
        <f>(Jul!E25*5)+(Aug!E25*4)+(Sep!E25*3)+(Oct!E25*2)+(Nov!E25*1)</f>
        <v>5276</v>
      </c>
      <c r="G25" s="8">
        <v>3334</v>
      </c>
      <c r="H25" s="31">
        <f>Oct!H25+G25</f>
        <v>224136</v>
      </c>
      <c r="I25" s="31">
        <f t="shared" si="0"/>
        <v>11455</v>
      </c>
      <c r="J25" s="31">
        <f t="shared" si="1"/>
        <v>363422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4551</v>
      </c>
      <c r="D26" s="31">
        <f>(Jul!C26*5)+(Aug!C26*4)+(Sep!C26*3)+(Oct!C26*2)+(Nov!C26*1)</f>
        <v>22718</v>
      </c>
      <c r="E26" s="8"/>
      <c r="F26" s="31">
        <f>(Jul!E26*5)+(Aug!E26*4)+(Sep!E26*3)+(Oct!E26*2)+(Nov!E26*1)</f>
        <v>13756</v>
      </c>
      <c r="G26" s="8">
        <v>31863</v>
      </c>
      <c r="H26" s="31">
        <f>Oct!H26+G26</f>
        <v>74051</v>
      </c>
      <c r="I26" s="31">
        <f t="shared" si="0"/>
        <v>36414</v>
      </c>
      <c r="J26" s="31">
        <f t="shared" si="1"/>
        <v>110525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2092</v>
      </c>
      <c r="D27" s="31">
        <f>(Jul!C27*5)+(Aug!C27*4)+(Sep!C27*3)+(Oct!C27*2)+(Nov!C27*1)</f>
        <v>12716</v>
      </c>
      <c r="E27" s="8"/>
      <c r="F27" s="31">
        <f>(Jul!E27*5)+(Aug!E27*4)+(Sep!E27*3)+(Oct!E27*2)+(Nov!E27*1)</f>
        <v>0</v>
      </c>
      <c r="G27" s="8">
        <v>89602</v>
      </c>
      <c r="H27" s="31">
        <f>Oct!H27+G27</f>
        <v>90582</v>
      </c>
      <c r="I27" s="31">
        <f t="shared" si="0"/>
        <v>91694</v>
      </c>
      <c r="J27" s="31">
        <f t="shared" si="1"/>
        <v>103298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2882</v>
      </c>
      <c r="D28" s="31">
        <f>(Jul!C28*5)+(Aug!C28*4)+(Sep!C28*3)+(Oct!C28*2)+(Nov!C28*1)</f>
        <v>58475</v>
      </c>
      <c r="E28" s="8">
        <v>558</v>
      </c>
      <c r="F28" s="31">
        <f>(Jul!E28*5)+(Aug!E28*4)+(Sep!E28*3)+(Oct!E28*2)+(Nov!E28*1)</f>
        <v>3196</v>
      </c>
      <c r="G28" s="8">
        <v>7059</v>
      </c>
      <c r="H28" s="31">
        <f>Oct!H28+G28</f>
        <v>42464</v>
      </c>
      <c r="I28" s="31">
        <f t="shared" si="0"/>
        <v>10499</v>
      </c>
      <c r="J28" s="31">
        <f t="shared" si="1"/>
        <v>104135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686</v>
      </c>
      <c r="D29" s="31">
        <f>(Jul!C29*5)+(Aug!C29*4)+(Sep!C29*3)+(Oct!C29*2)+(Nov!C29*1)</f>
        <v>73063</v>
      </c>
      <c r="E29" s="8"/>
      <c r="F29" s="31">
        <f>(Jul!E29*5)+(Aug!E29*4)+(Sep!E29*3)+(Oct!E29*2)+(Nov!E29*1)</f>
        <v>0</v>
      </c>
      <c r="G29" s="8"/>
      <c r="H29" s="31">
        <f>Oct!H29+G29</f>
        <v>18638</v>
      </c>
      <c r="I29" s="31">
        <f t="shared" si="0"/>
        <v>686</v>
      </c>
      <c r="J29" s="31">
        <f t="shared" si="1"/>
        <v>91701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1523</v>
      </c>
      <c r="D30" s="31">
        <f>(Jul!C30*5)+(Aug!C30*4)+(Sep!C30*3)+(Oct!C30*2)+(Nov!C30*1)</f>
        <v>38833</v>
      </c>
      <c r="E30" s="8"/>
      <c r="F30" s="31">
        <f>(Jul!E30*5)+(Aug!E30*4)+(Sep!E30*3)+(Oct!E30*2)+(Nov!E30*1)</f>
        <v>14119</v>
      </c>
      <c r="G30" s="8">
        <v>1663</v>
      </c>
      <c r="H30" s="31">
        <f>Oct!H30+G30</f>
        <v>108045</v>
      </c>
      <c r="I30" s="31">
        <f t="shared" si="0"/>
        <v>3186</v>
      </c>
      <c r="J30" s="31">
        <f t="shared" si="1"/>
        <v>160997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1721</v>
      </c>
      <c r="D31" s="31">
        <f>(Jul!C31*5)+(Aug!C31*4)+(Sep!C31*3)+(Oct!C31*2)+(Nov!C31*1)</f>
        <v>151672</v>
      </c>
      <c r="E31" s="8"/>
      <c r="F31" s="31">
        <f>(Jul!E31*5)+(Aug!E31*4)+(Sep!E31*3)+(Oct!E31*2)+(Nov!E31*1)</f>
        <v>25553</v>
      </c>
      <c r="G31" s="8">
        <v>960</v>
      </c>
      <c r="H31" s="31">
        <f>Oct!H31+G31</f>
        <v>118961</v>
      </c>
      <c r="I31" s="31">
        <f t="shared" si="0"/>
        <v>2681</v>
      </c>
      <c r="J31" s="31">
        <f t="shared" si="1"/>
        <v>296186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2112</v>
      </c>
      <c r="D32" s="31">
        <f>(Jul!C32*5)+(Aug!C32*4)+(Sep!C32*3)+(Oct!C32*2)+(Nov!C32*1)</f>
        <v>15261</v>
      </c>
      <c r="E32" s="8"/>
      <c r="F32" s="31">
        <f>(Jul!E32*5)+(Aug!E32*4)+(Sep!E32*3)+(Oct!E32*2)+(Nov!E32*1)</f>
        <v>0</v>
      </c>
      <c r="G32" s="8">
        <v>10406</v>
      </c>
      <c r="H32" s="31">
        <f>Oct!H32+G32</f>
        <v>38212</v>
      </c>
      <c r="I32" s="31">
        <f t="shared" si="0"/>
        <v>12518</v>
      </c>
      <c r="J32" s="31">
        <f t="shared" si="1"/>
        <v>53473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6722</v>
      </c>
      <c r="E33" s="8"/>
      <c r="F33" s="31">
        <f>(Jul!E33*5)+(Aug!E33*4)+(Sep!E33*3)+(Oct!E33*2)+(Nov!E33*1)</f>
        <v>0</v>
      </c>
      <c r="G33" s="8"/>
      <c r="H33" s="31">
        <f>Oct!H33+G33</f>
        <v>17670</v>
      </c>
      <c r="I33" s="31">
        <f t="shared" si="0"/>
        <v>0</v>
      </c>
      <c r="J33" s="31">
        <f t="shared" si="1"/>
        <v>24392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1476</v>
      </c>
      <c r="D34" s="31">
        <f>(Jul!C34*5)+(Aug!C34*4)+(Sep!C34*3)+(Oct!C34*2)+(Nov!C34*1)</f>
        <v>2959</v>
      </c>
      <c r="E34" s="8"/>
      <c r="F34" s="31">
        <f>(Jul!E34*5)+(Aug!E34*4)+(Sep!E34*3)+(Oct!E34*2)+(Nov!E34*1)</f>
        <v>0</v>
      </c>
      <c r="G34" s="8"/>
      <c r="H34" s="31">
        <f>Oct!H34+G34</f>
        <v>981</v>
      </c>
      <c r="I34" s="31">
        <f t="shared" si="0"/>
        <v>1476</v>
      </c>
      <c r="J34" s="31">
        <f t="shared" si="1"/>
        <v>3940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4402</v>
      </c>
      <c r="D35" s="31">
        <f>(Jul!C35*5)+(Aug!C35*4)+(Sep!C35*3)+(Oct!C35*2)+(Nov!C35*1)</f>
        <v>39615</v>
      </c>
      <c r="E35" s="8"/>
      <c r="F35" s="31">
        <f>(Jul!E35*5)+(Aug!E35*4)+(Sep!E35*3)+(Oct!E35*2)+(Nov!E35*1)</f>
        <v>0</v>
      </c>
      <c r="G35" s="8">
        <v>37476</v>
      </c>
      <c r="H35" s="31">
        <f>Oct!H35+G35</f>
        <v>111364</v>
      </c>
      <c r="I35" s="31">
        <f t="shared" si="0"/>
        <v>41878</v>
      </c>
      <c r="J35" s="31">
        <f t="shared" si="1"/>
        <v>150979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142</v>
      </c>
      <c r="D36" s="31">
        <f>(Jul!C36*5)+(Aug!C36*4)+(Sep!C36*3)+(Oct!C36*2)+(Nov!C36*1)</f>
        <v>2682</v>
      </c>
      <c r="E36" s="8"/>
      <c r="F36" s="31">
        <f>(Jul!E36*5)+(Aug!E36*4)+(Sep!E36*3)+(Oct!E36*2)+(Nov!E36*1)</f>
        <v>0</v>
      </c>
      <c r="G36" s="8">
        <v>980</v>
      </c>
      <c r="H36" s="31">
        <f>Oct!H36+G36</f>
        <v>32217</v>
      </c>
      <c r="I36" s="31">
        <f t="shared" si="0"/>
        <v>1122</v>
      </c>
      <c r="J36" s="31">
        <f t="shared" si="1"/>
        <v>34899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2595</v>
      </c>
      <c r="D37" s="31">
        <f>(Jul!C37*5)+(Aug!C37*4)+(Sep!C37*3)+(Oct!C37*2)+(Nov!C37*1)</f>
        <v>3209</v>
      </c>
      <c r="E37" s="8"/>
      <c r="F37" s="31">
        <f>(Jul!E37*5)+(Aug!E37*4)+(Sep!E37*3)+(Oct!E37*2)+(Nov!E37*1)</f>
        <v>0</v>
      </c>
      <c r="G37" s="8">
        <v>12709</v>
      </c>
      <c r="H37" s="31">
        <f>Oct!H37+G37</f>
        <v>12709</v>
      </c>
      <c r="I37" s="31">
        <f t="shared" si="0"/>
        <v>15304</v>
      </c>
      <c r="J37" s="31">
        <f t="shared" si="1"/>
        <v>15918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3524</v>
      </c>
      <c r="D38" s="31">
        <f>(Jul!C38*5)+(Aug!C38*4)+(Sep!C38*3)+(Oct!C38*2)+(Nov!C38*1)</f>
        <v>12532</v>
      </c>
      <c r="E38" s="8"/>
      <c r="F38" s="31">
        <f>(Jul!E38*5)+(Aug!E38*4)+(Sep!E38*3)+(Oct!E38*2)+(Nov!E38*1)</f>
        <v>0</v>
      </c>
      <c r="G38" s="8">
        <v>6850</v>
      </c>
      <c r="H38" s="31">
        <f>Oct!H38+G38</f>
        <v>11097</v>
      </c>
      <c r="I38" s="31">
        <f t="shared" si="0"/>
        <v>10374</v>
      </c>
      <c r="J38" s="31">
        <f t="shared" si="1"/>
        <v>23629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113</v>
      </c>
      <c r="D39" s="31">
        <f>(Jul!C39*5)+(Aug!C39*4)+(Sep!C39*3)+(Oct!C39*2)+(Nov!C39*1)</f>
        <v>38467</v>
      </c>
      <c r="E39" s="8"/>
      <c r="F39" s="31">
        <f>(Jul!E39*5)+(Aug!E39*4)+(Sep!E39*3)+(Oct!E39*2)+(Nov!E39*1)</f>
        <v>0</v>
      </c>
      <c r="G39" s="8">
        <v>255</v>
      </c>
      <c r="H39" s="31">
        <f>Oct!H39+G39</f>
        <v>82780</v>
      </c>
      <c r="I39" s="31">
        <f t="shared" si="0"/>
        <v>368</v>
      </c>
      <c r="J39" s="31">
        <f t="shared" si="1"/>
        <v>121247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3870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3870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1426</v>
      </c>
      <c r="D41" s="31">
        <f>(Jul!C41*5)+(Aug!C41*4)+(Sep!C41*3)+(Oct!C41*2)+(Nov!C41*1)</f>
        <v>27035</v>
      </c>
      <c r="E41" s="8"/>
      <c r="F41" s="31">
        <f>(Jul!E41*5)+(Aug!E41*4)+(Sep!E41*3)+(Oct!E41*2)+(Nov!E41*1)</f>
        <v>0</v>
      </c>
      <c r="G41" s="8">
        <v>1404</v>
      </c>
      <c r="H41" s="31">
        <f>Oct!H41+G41</f>
        <v>39444</v>
      </c>
      <c r="I41" s="31">
        <f t="shared" si="0"/>
        <v>2830</v>
      </c>
      <c r="J41" s="31">
        <f t="shared" si="1"/>
        <v>66479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6823</v>
      </c>
      <c r="D42" s="31">
        <f>(Jul!C42*5)+(Aug!C42*4)+(Sep!C42*3)+(Oct!C42*2)+(Nov!C42*1)</f>
        <v>125505</v>
      </c>
      <c r="E42" s="8">
        <v>1209</v>
      </c>
      <c r="F42" s="31">
        <f>(Jul!E42*5)+(Aug!E42*4)+(Sep!E42*3)+(Oct!E42*2)+(Nov!E42*1)</f>
        <v>1209</v>
      </c>
      <c r="G42" s="8">
        <v>13094</v>
      </c>
      <c r="H42" s="31">
        <f>Oct!H42+G42</f>
        <v>62049</v>
      </c>
      <c r="I42" s="31">
        <f t="shared" si="0"/>
        <v>21126</v>
      </c>
      <c r="J42" s="31">
        <f t="shared" si="1"/>
        <v>188763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9138</v>
      </c>
      <c r="D43" s="31">
        <f>(Jul!C43*5)+(Aug!C43*4)+(Sep!C43*3)+(Oct!C43*2)+(Nov!C43*1)</f>
        <v>141800</v>
      </c>
      <c r="E43" s="8"/>
      <c r="F43" s="31">
        <f>(Jul!E43*5)+(Aug!E43*4)+(Sep!E43*3)+(Oct!E43*2)+(Nov!E43*1)</f>
        <v>4836</v>
      </c>
      <c r="G43" s="8">
        <v>134803</v>
      </c>
      <c r="H43" s="31">
        <f>Oct!H43+G43</f>
        <v>259172</v>
      </c>
      <c r="I43" s="31">
        <f t="shared" si="0"/>
        <v>143941</v>
      </c>
      <c r="J43" s="31">
        <f t="shared" si="1"/>
        <v>405808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1823</v>
      </c>
      <c r="D44" s="31">
        <f>(Jul!C44*5)+(Aug!C44*4)+(Sep!C44*3)+(Oct!C44*2)+(Nov!C44*1)</f>
        <v>144758</v>
      </c>
      <c r="E44" s="8"/>
      <c r="F44" s="31">
        <f>(Jul!E44*5)+(Aug!E44*4)+(Sep!E44*3)+(Oct!E44*2)+(Nov!E44*1)</f>
        <v>0</v>
      </c>
      <c r="G44" s="8">
        <v>40974</v>
      </c>
      <c r="H44" s="31">
        <f>Oct!H44+G44</f>
        <v>667629</v>
      </c>
      <c r="I44" s="31">
        <f t="shared" si="0"/>
        <v>42797</v>
      </c>
      <c r="J44" s="31">
        <f t="shared" si="1"/>
        <v>812387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371</v>
      </c>
      <c r="D45" s="31">
        <f>(Jul!C45*5)+(Aug!C45*4)+(Sep!C45*3)+(Oct!C45*2)+(Nov!C45*1)</f>
        <v>26165</v>
      </c>
      <c r="E45" s="8"/>
      <c r="F45" s="31">
        <f>(Jul!E45*5)+(Aug!E45*4)+(Sep!E45*3)+(Oct!E45*2)+(Nov!E45*1)</f>
        <v>5945</v>
      </c>
      <c r="G45" s="8">
        <v>202</v>
      </c>
      <c r="H45" s="31">
        <f>Oct!H45+G45</f>
        <v>35906</v>
      </c>
      <c r="I45" s="31">
        <f t="shared" si="0"/>
        <v>573</v>
      </c>
      <c r="J45" s="31">
        <f t="shared" si="1"/>
        <v>68016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3690</v>
      </c>
      <c r="D47" s="31">
        <f>(Jul!C47*5)+(Aug!C47*4)+(Sep!C47*3)+(Oct!C47*2)+(Nov!C47*1)</f>
        <v>32468</v>
      </c>
      <c r="E47" s="8"/>
      <c r="F47" s="31">
        <f>(Jul!E47*5)+(Aug!E47*4)+(Sep!E47*3)+(Oct!E47*2)+(Nov!E47*1)</f>
        <v>0</v>
      </c>
      <c r="G47" s="8">
        <v>57458</v>
      </c>
      <c r="H47" s="31">
        <f>Oct!H47+G47</f>
        <v>159515</v>
      </c>
      <c r="I47" s="31">
        <f t="shared" si="0"/>
        <v>61148</v>
      </c>
      <c r="J47" s="31">
        <f t="shared" si="1"/>
        <v>191983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396</v>
      </c>
      <c r="D48" s="31">
        <f>(Jul!C48*5)+(Aug!C48*4)+(Sep!C48*3)+(Oct!C48*2)+(Nov!C48*1)</f>
        <v>33858</v>
      </c>
      <c r="E48" s="8"/>
      <c r="F48" s="31">
        <f>(Jul!E48*5)+(Aug!E48*4)+(Sep!E48*3)+(Oct!E48*2)+(Nov!E48*1)</f>
        <v>0</v>
      </c>
      <c r="G48" s="8">
        <v>584</v>
      </c>
      <c r="H48" s="31">
        <f>Oct!H48+G48</f>
        <v>115065</v>
      </c>
      <c r="I48" s="31">
        <f t="shared" si="0"/>
        <v>980</v>
      </c>
      <c r="J48" s="31">
        <f t="shared" si="1"/>
        <v>148923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28067</v>
      </c>
      <c r="E49" s="8"/>
      <c r="F49" s="31">
        <f>(Jul!E49*5)+(Aug!E49*4)+(Sep!E49*3)+(Oct!E49*2)+(Nov!E49*1)</f>
        <v>0</v>
      </c>
      <c r="G49" s="8"/>
      <c r="H49" s="31">
        <f>Oct!H49+G49</f>
        <v>28646</v>
      </c>
      <c r="I49" s="31">
        <f t="shared" si="0"/>
        <v>0</v>
      </c>
      <c r="J49" s="31">
        <f t="shared" si="1"/>
        <v>56713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3546</v>
      </c>
      <c r="D50" s="31">
        <f>(Jul!C50*5)+(Aug!C50*4)+(Sep!C50*3)+(Oct!C50*2)+(Nov!C50*1)</f>
        <v>60913</v>
      </c>
      <c r="E50" s="8"/>
      <c r="F50" s="31">
        <f>(Jul!E50*5)+(Aug!E50*4)+(Sep!E50*3)+(Oct!E50*2)+(Nov!E50*1)</f>
        <v>3762</v>
      </c>
      <c r="G50" s="8">
        <v>53965</v>
      </c>
      <c r="H50" s="31">
        <f>Oct!H50+G50</f>
        <v>160295</v>
      </c>
      <c r="I50" s="31">
        <f t="shared" si="0"/>
        <v>57511</v>
      </c>
      <c r="J50" s="31">
        <f t="shared" si="1"/>
        <v>224970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7404</v>
      </c>
      <c r="D51" s="31">
        <f>(Jul!C51*5)+(Aug!C51*4)+(Sep!C51*3)+(Oct!C51*2)+(Nov!C51*1)</f>
        <v>138963</v>
      </c>
      <c r="E51" s="8"/>
      <c r="F51" s="31">
        <f>(Jul!E51*5)+(Aug!E51*4)+(Sep!E51*3)+(Oct!E51*2)+(Nov!E51*1)</f>
        <v>2418</v>
      </c>
      <c r="G51" s="8">
        <v>66465</v>
      </c>
      <c r="H51" s="31">
        <f>Oct!H51+G51</f>
        <v>371122</v>
      </c>
      <c r="I51" s="31">
        <f t="shared" si="0"/>
        <v>73869</v>
      </c>
      <c r="J51" s="31">
        <f t="shared" si="1"/>
        <v>512503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20510</v>
      </c>
      <c r="E52" s="8"/>
      <c r="F52" s="31">
        <f>(Jul!E52*5)+(Aug!E52*4)+(Sep!E52*3)+(Oct!E52*2)+(Nov!E52*1)</f>
        <v>0</v>
      </c>
      <c r="G52" s="8"/>
      <c r="H52" s="31">
        <f>Oct!H52+G52</f>
        <v>37231</v>
      </c>
      <c r="I52" s="31">
        <f t="shared" si="0"/>
        <v>0</v>
      </c>
      <c r="J52" s="31">
        <f t="shared" si="1"/>
        <v>57741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37136</v>
      </c>
      <c r="E53" s="8"/>
      <c r="F53" s="31">
        <f>(Jul!E53*5)+(Aug!E53*4)+(Sep!E53*3)+(Oct!E53*2)+(Nov!E53*1)</f>
        <v>0</v>
      </c>
      <c r="G53" s="8"/>
      <c r="H53" s="31">
        <f>Oct!H53+G53</f>
        <v>20020</v>
      </c>
      <c r="I53" s="31">
        <f t="shared" si="0"/>
        <v>0</v>
      </c>
      <c r="J53" s="31">
        <f t="shared" si="1"/>
        <v>57156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2617</v>
      </c>
      <c r="D54" s="31">
        <f>(Jul!C54*5)+(Aug!C54*4)+(Sep!C54*3)+(Oct!C54*2)+(Nov!C54*1)</f>
        <v>27484</v>
      </c>
      <c r="E54" s="8"/>
      <c r="F54" s="31">
        <f>(Jul!E54*5)+(Aug!E54*4)+(Sep!E54*3)+(Oct!E54*2)+(Nov!E54*1)</f>
        <v>0</v>
      </c>
      <c r="G54" s="8">
        <v>21528</v>
      </c>
      <c r="H54" s="31">
        <f>Oct!H54+G54</f>
        <v>47284</v>
      </c>
      <c r="I54" s="31">
        <f t="shared" si="0"/>
        <v>24145</v>
      </c>
      <c r="J54" s="31">
        <f t="shared" si="1"/>
        <v>74768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9901</v>
      </c>
      <c r="D55" s="31">
        <f>(Jul!C55*5)+(Aug!C55*4)+(Sep!C55*3)+(Oct!C55*2)+(Nov!C55*1)</f>
        <v>61287</v>
      </c>
      <c r="E55" s="8"/>
      <c r="F55" s="31">
        <f>(Jul!E55*5)+(Aug!E55*4)+(Sep!E55*3)+(Oct!E55*2)+(Nov!E55*1)</f>
        <v>0</v>
      </c>
      <c r="G55" s="8">
        <v>89276</v>
      </c>
      <c r="H55" s="31">
        <f>Oct!H55+G55</f>
        <v>237924</v>
      </c>
      <c r="I55" s="31">
        <f t="shared" si="0"/>
        <v>99177</v>
      </c>
      <c r="J55" s="31">
        <f t="shared" si="1"/>
        <v>299211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5402</v>
      </c>
      <c r="D57" s="31">
        <f>(Jul!C57*5)+(Aug!C57*4)+(Sep!C57*3)+(Oct!C57*2)+(Nov!C57*1)</f>
        <v>20652</v>
      </c>
      <c r="E57" s="8"/>
      <c r="F57" s="31">
        <f>(Jul!E57*5)+(Aug!E57*4)+(Sep!E57*3)+(Oct!E57*2)+(Nov!E57*1)</f>
        <v>0</v>
      </c>
      <c r="G57" s="8">
        <v>12512</v>
      </c>
      <c r="H57" s="31">
        <f>Oct!H57+G57</f>
        <v>22136</v>
      </c>
      <c r="I57" s="31">
        <f t="shared" si="0"/>
        <v>17914</v>
      </c>
      <c r="J57" s="31">
        <f t="shared" si="1"/>
        <v>42788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495</v>
      </c>
      <c r="D58" s="31">
        <f>(Jul!C58*5)+(Aug!C58*4)+(Sep!C58*3)+(Oct!C58*2)+(Nov!C58*1)</f>
        <v>30652</v>
      </c>
      <c r="E58" s="8"/>
      <c r="F58" s="31">
        <f>(Jul!E58*5)+(Aug!E58*4)+(Sep!E58*3)+(Oct!E58*2)+(Nov!E58*1)</f>
        <v>0</v>
      </c>
      <c r="G58" s="8">
        <v>2290</v>
      </c>
      <c r="H58" s="31">
        <f>Oct!H58+G58</f>
        <v>22033</v>
      </c>
      <c r="I58" s="31">
        <f t="shared" si="0"/>
        <v>2785</v>
      </c>
      <c r="J58" s="31">
        <f t="shared" si="1"/>
        <v>52685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5677</v>
      </c>
      <c r="E59" s="8"/>
      <c r="F59" s="31">
        <f>(Jul!E59*5)+(Aug!E59*4)+(Sep!E59*3)+(Oct!E59*2)+(Nov!E59*1)</f>
        <v>0</v>
      </c>
      <c r="G59" s="8"/>
      <c r="H59" s="31">
        <f>Oct!H59+G59</f>
        <v>13424</v>
      </c>
      <c r="I59" s="31">
        <f t="shared" si="0"/>
        <v>0</v>
      </c>
      <c r="J59" s="31">
        <f t="shared" si="1"/>
        <v>19101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24124</v>
      </c>
      <c r="D60" s="31">
        <f>(Jul!C60*5)+(Aug!C60*4)+(Sep!C60*3)+(Oct!C60*2)+(Nov!C60*1)</f>
        <v>308195</v>
      </c>
      <c r="E60" s="8">
        <v>793</v>
      </c>
      <c r="F60" s="31">
        <f>(Jul!E60*5)+(Aug!E60*4)+(Sep!E60*3)+(Oct!E60*2)+(Nov!E60*1)</f>
        <v>3431</v>
      </c>
      <c r="G60" s="8">
        <v>244450</v>
      </c>
      <c r="H60" s="31">
        <f>Oct!H60+G60</f>
        <v>2433463</v>
      </c>
      <c r="I60" s="31">
        <f t="shared" si="0"/>
        <v>269367</v>
      </c>
      <c r="J60" s="31">
        <f t="shared" si="1"/>
        <v>2745089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1426</v>
      </c>
      <c r="D61" s="31">
        <f>(Jul!C61*5)+(Aug!C61*4)+(Sep!C61*3)+(Oct!C61*2)+(Nov!C61*1)</f>
        <v>5698</v>
      </c>
      <c r="E61" s="8"/>
      <c r="F61" s="31">
        <f>(Jul!E61*5)+(Aug!E61*4)+(Sep!E61*3)+(Oct!E61*2)+(Nov!E61*1)</f>
        <v>0</v>
      </c>
      <c r="G61" s="8">
        <v>5615</v>
      </c>
      <c r="H61" s="31">
        <f>Oct!H61+G61</f>
        <v>40093</v>
      </c>
      <c r="I61" s="31">
        <f t="shared" si="0"/>
        <v>7041</v>
      </c>
      <c r="J61" s="31">
        <f t="shared" si="1"/>
        <v>45791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119</v>
      </c>
      <c r="D62" s="31">
        <f>(Jul!C62*5)+(Aug!C62*4)+(Sep!C62*3)+(Oct!C62*2)+(Nov!C62*1)</f>
        <v>18313</v>
      </c>
      <c r="E62" s="8"/>
      <c r="F62" s="31">
        <f>(Jul!E62*5)+(Aug!E62*4)+(Sep!E62*3)+(Oct!E62*2)+(Nov!E62*1)</f>
        <v>0</v>
      </c>
      <c r="G62" s="11">
        <v>238</v>
      </c>
      <c r="H62" s="31">
        <f>Oct!H62+G62</f>
        <v>14513</v>
      </c>
      <c r="I62" s="31">
        <f t="shared" si="0"/>
        <v>357</v>
      </c>
      <c r="J62" s="31">
        <f t="shared" si="1"/>
        <v>32826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1291</v>
      </c>
      <c r="D63" s="31">
        <f>(Jul!C63*5)+(Aug!C63*4)+(Sep!C63*3)+(Oct!C63*2)+(Nov!C63*1)</f>
        <v>15149</v>
      </c>
      <c r="E63" s="8"/>
      <c r="F63" s="31">
        <f>(Jul!E63*5)+(Aug!E63*4)+(Sep!E63*3)+(Oct!E63*2)+(Nov!E63*1)</f>
        <v>0</v>
      </c>
      <c r="G63" s="8">
        <v>473</v>
      </c>
      <c r="H63" s="31">
        <f>Oct!H63+G63</f>
        <v>29987</v>
      </c>
      <c r="I63" s="31">
        <f t="shared" si="0"/>
        <v>1764</v>
      </c>
      <c r="J63" s="31">
        <f t="shared" si="1"/>
        <v>45136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3040</v>
      </c>
      <c r="E66" s="8"/>
      <c r="F66" s="31">
        <f>(Jul!E66*5)+(Aug!E66*4)+(Sep!E66*3)+(Oct!E66*2)+(Nov!E66*1)</f>
        <v>0</v>
      </c>
      <c r="G66" s="8"/>
      <c r="H66" s="31">
        <f>Oct!H66+G66</f>
        <v>3477</v>
      </c>
      <c r="I66" s="31">
        <f t="shared" si="2"/>
        <v>0</v>
      </c>
      <c r="J66" s="31">
        <f t="shared" si="3"/>
        <v>6517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420</v>
      </c>
      <c r="E67" s="8"/>
      <c r="F67" s="31">
        <f>(Jul!E67*5)+(Aug!E67*4)+(Sep!E67*3)+(Oct!E67*2)+(Nov!E67*1)</f>
        <v>0</v>
      </c>
      <c r="G67" s="8"/>
      <c r="H67" s="31">
        <f>Oct!H67+G67</f>
        <v>280</v>
      </c>
      <c r="I67" s="31">
        <f t="shared" si="2"/>
        <v>0</v>
      </c>
      <c r="J67" s="31">
        <f t="shared" si="3"/>
        <v>700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4240</v>
      </c>
      <c r="E68" s="8"/>
      <c r="F68" s="31">
        <f>(Jul!E68*5)+(Aug!E68*4)+(Sep!E68*3)+(Oct!E68*2)+(Nov!E68*1)</f>
        <v>0</v>
      </c>
      <c r="G68" s="8"/>
      <c r="H68" s="31">
        <f>Oct!H68+G68</f>
        <v>15706</v>
      </c>
      <c r="I68" s="31">
        <f t="shared" si="2"/>
        <v>0</v>
      </c>
      <c r="J68" s="31">
        <f t="shared" si="3"/>
        <v>19946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15204</v>
      </c>
      <c r="E69" s="8"/>
      <c r="F69" s="31">
        <f>(Jul!E69*5)+(Aug!E69*4)+(Sep!E69*3)+(Oct!E69*2)+(Nov!E69*1)</f>
        <v>0</v>
      </c>
      <c r="G69" s="8"/>
      <c r="H69" s="31">
        <f>Oct!H69+G69</f>
        <v>31479</v>
      </c>
      <c r="I69" s="31">
        <f t="shared" si="2"/>
        <v>0</v>
      </c>
      <c r="J69" s="31">
        <f t="shared" si="3"/>
        <v>46683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365</v>
      </c>
      <c r="D70" s="31">
        <f>(Jul!C70*5)+(Aug!C70*4)+(Sep!C70*3)+(Oct!C70*2)+(Nov!C70*1)</f>
        <v>365</v>
      </c>
      <c r="E70" s="8"/>
      <c r="F70" s="31">
        <f>(Jul!E70*5)+(Aug!E70*4)+(Sep!E70*3)+(Oct!E70*2)+(Nov!E70*1)</f>
        <v>0</v>
      </c>
      <c r="G70" s="8">
        <v>1459</v>
      </c>
      <c r="H70" s="31">
        <f>Oct!H70+G70</f>
        <v>5875</v>
      </c>
      <c r="I70" s="31">
        <f t="shared" si="2"/>
        <v>1824</v>
      </c>
      <c r="J70" s="31">
        <f t="shared" si="3"/>
        <v>6240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31295</v>
      </c>
      <c r="D71" s="31">
        <f>(Jul!C71*5)+(Aug!C71*4)+(Sep!C71*3)+(Oct!C71*2)+(Nov!C71*1)</f>
        <v>626030</v>
      </c>
      <c r="E71" s="8">
        <v>209</v>
      </c>
      <c r="F71" s="31">
        <f>(Jul!E71*5)+(Aug!E71*4)+(Sep!E71*3)+(Oct!E71*2)+(Nov!E71*1)</f>
        <v>32829</v>
      </c>
      <c r="G71" s="8">
        <v>304433</v>
      </c>
      <c r="H71" s="31">
        <f>Oct!H71+G71</f>
        <v>1587009</v>
      </c>
      <c r="I71" s="31">
        <f t="shared" si="2"/>
        <v>335937</v>
      </c>
      <c r="J71" s="31">
        <f t="shared" si="3"/>
        <v>2245868</v>
      </c>
    </row>
    <row r="72" spans="1:10" s="3" customFormat="1" ht="21.75" x14ac:dyDescent="0.2">
      <c r="A72" s="19" t="s">
        <v>123</v>
      </c>
      <c r="B72" s="2"/>
      <c r="C72" s="32">
        <f>SUM(C5:C31)</f>
        <v>125569</v>
      </c>
      <c r="D72" s="32">
        <f t="shared" ref="D72:J72" si="4">SUM(D5:D31)</f>
        <v>2703162</v>
      </c>
      <c r="E72" s="32">
        <f t="shared" si="4"/>
        <v>6842</v>
      </c>
      <c r="F72" s="32">
        <f t="shared" si="4"/>
        <v>416514</v>
      </c>
      <c r="G72" s="32">
        <f t="shared" si="4"/>
        <v>495404</v>
      </c>
      <c r="H72" s="32">
        <f t="shared" si="4"/>
        <v>4270975</v>
      </c>
      <c r="I72" s="32">
        <f t="shared" si="4"/>
        <v>627815</v>
      </c>
      <c r="J72" s="32">
        <f t="shared" si="4"/>
        <v>7390651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126016</v>
      </c>
      <c r="D73" s="32">
        <f t="shared" si="5"/>
        <v>2084901</v>
      </c>
      <c r="E73" s="32">
        <f t="shared" si="5"/>
        <v>2211</v>
      </c>
      <c r="F73" s="32">
        <f t="shared" si="5"/>
        <v>54430</v>
      </c>
      <c r="G73" s="32">
        <f t="shared" si="5"/>
        <v>1119899</v>
      </c>
      <c r="H73" s="32">
        <f t="shared" si="5"/>
        <v>6767807</v>
      </c>
      <c r="I73" s="32">
        <f t="shared" si="5"/>
        <v>1248126</v>
      </c>
      <c r="J73" s="32">
        <f t="shared" si="5"/>
        <v>8907138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251585</v>
      </c>
      <c r="D74" s="32">
        <f t="shared" ref="D74:J74" si="6">SUM(D72:D73)</f>
        <v>4788063</v>
      </c>
      <c r="E74" s="32">
        <f t="shared" si="6"/>
        <v>9053</v>
      </c>
      <c r="F74" s="32">
        <f t="shared" si="6"/>
        <v>470944</v>
      </c>
      <c r="G74" s="32">
        <f t="shared" si="6"/>
        <v>1615303</v>
      </c>
      <c r="H74" s="32">
        <f t="shared" si="6"/>
        <v>11038782</v>
      </c>
      <c r="I74" s="32">
        <f t="shared" si="6"/>
        <v>1875941</v>
      </c>
      <c r="J74" s="32">
        <f t="shared" si="6"/>
        <v>16297789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>
      <pane ySplit="4" topLeftCell="A44" activePane="bottomLeft" state="frozen"/>
      <selection pane="bottomLeft" activeCell="C72" sqref="C72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69468</v>
      </c>
      <c r="D5" s="31">
        <f>(Jul!C5*6)+(Aug!C5*5)+(Sep!C5*4)+(Oct!C5*3)+(Nov!C5*2)+(Dec!C5*1)</f>
        <v>1078370</v>
      </c>
      <c r="E5" s="8">
        <v>20682</v>
      </c>
      <c r="F5" s="31">
        <f>(Jul!E5*6)+(Aug!E5*5)+(Sep!E5*4)+(Oct!E5*3)+(Nov!E5*2)+(Dec!E5*1)</f>
        <v>283652</v>
      </c>
      <c r="G5" s="8">
        <v>294152</v>
      </c>
      <c r="H5" s="31">
        <f>Nov!H5+G5</f>
        <v>1760468</v>
      </c>
      <c r="I5" s="31">
        <f t="shared" ref="I5:I63" si="0">C5+E5+G5</f>
        <v>384302</v>
      </c>
      <c r="J5" s="31">
        <f t="shared" ref="J5:J63" si="1">D5+F5+H5</f>
        <v>3122490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7202</v>
      </c>
      <c r="D6" s="31">
        <f>(Jul!C6*6)+(Aug!C6*5)+(Sep!C6*4)+(Oct!C6*3)+(Nov!C6*2)+(Dec!C6*1)</f>
        <v>51979</v>
      </c>
      <c r="E6" s="8">
        <v>1228</v>
      </c>
      <c r="F6" s="31">
        <f>(Jul!E6*6)+(Aug!E6*5)+(Sep!E6*4)+(Oct!E6*3)+(Nov!E6*2)+(Dec!E6*1)</f>
        <v>8671</v>
      </c>
      <c r="G6" s="8">
        <v>11562</v>
      </c>
      <c r="H6" s="31">
        <f>Nov!H6+G6</f>
        <v>43348</v>
      </c>
      <c r="I6" s="31">
        <f t="shared" si="0"/>
        <v>19992</v>
      </c>
      <c r="J6" s="31">
        <f t="shared" si="1"/>
        <v>103998</v>
      </c>
    </row>
    <row r="7" spans="1:10" s="1" customFormat="1" ht="15.75" customHeight="1" x14ac:dyDescent="0.2">
      <c r="A7" s="5" t="s">
        <v>24</v>
      </c>
      <c r="B7" s="6" t="s">
        <v>22</v>
      </c>
      <c r="C7" s="7">
        <v>8317</v>
      </c>
      <c r="D7" s="31">
        <f>(Jul!C7*6)+(Aug!C7*5)+(Sep!C7*4)+(Oct!C7*3)+(Nov!C7*2)+(Dec!C7*1)</f>
        <v>245188</v>
      </c>
      <c r="E7" s="8">
        <v>2266</v>
      </c>
      <c r="F7" s="31">
        <f>(Jul!E7*6)+(Aug!E7*5)+(Sep!E7*4)+(Oct!E7*3)+(Nov!E7*2)+(Dec!E7*1)</f>
        <v>36746</v>
      </c>
      <c r="G7" s="8">
        <v>143574</v>
      </c>
      <c r="H7" s="31">
        <f>Nov!H7+G7</f>
        <v>551678</v>
      </c>
      <c r="I7" s="31">
        <f t="shared" si="0"/>
        <v>154157</v>
      </c>
      <c r="J7" s="31">
        <f t="shared" si="1"/>
        <v>833612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142</v>
      </c>
      <c r="D8" s="31">
        <f>(Jul!C8*6)+(Aug!C8*5)+(Sep!C8*4)+(Oct!C8*3)+(Nov!C8*2)+(Dec!C8*1)</f>
        <v>13348</v>
      </c>
      <c r="E8" s="8"/>
      <c r="F8" s="31">
        <f>(Jul!E8*6)+(Aug!E8*5)+(Sep!E8*4)+(Oct!E8*3)+(Nov!E8*2)+(Dec!E8*1)</f>
        <v>0</v>
      </c>
      <c r="G8" s="8"/>
      <c r="H8" s="31">
        <f>Nov!H8+G8</f>
        <v>0</v>
      </c>
      <c r="I8" s="31">
        <f t="shared" si="0"/>
        <v>142</v>
      </c>
      <c r="J8" s="31">
        <f t="shared" si="1"/>
        <v>13348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1326</v>
      </c>
      <c r="E9" s="8"/>
      <c r="F9" s="31">
        <f>(Jul!E9*6)+(Aug!E9*5)+(Sep!E9*4)+(Oct!E9*3)+(Nov!E9*2)+(Dec!E9*1)</f>
        <v>0</v>
      </c>
      <c r="G9" s="8"/>
      <c r="H9" s="31">
        <f>Nov!H9+G9</f>
        <v>200</v>
      </c>
      <c r="I9" s="31">
        <f t="shared" si="0"/>
        <v>0</v>
      </c>
      <c r="J9" s="31">
        <f t="shared" si="1"/>
        <v>1526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5005</v>
      </c>
      <c r="D10" s="31">
        <f>(Jul!C10*6)+(Aug!C10*5)+(Sep!C10*4)+(Oct!C10*3)+(Nov!C10*2)+(Dec!C10*1)</f>
        <v>43493</v>
      </c>
      <c r="E10" s="8"/>
      <c r="F10" s="31">
        <f>(Jul!E10*6)+(Aug!E10*5)+(Sep!E10*4)+(Oct!E10*3)+(Nov!E10*2)+(Dec!E10*1)</f>
        <v>16659</v>
      </c>
      <c r="G10" s="8">
        <v>4734</v>
      </c>
      <c r="H10" s="31">
        <f>Nov!H10+G10</f>
        <v>153075</v>
      </c>
      <c r="I10" s="31">
        <f t="shared" si="0"/>
        <v>9739</v>
      </c>
      <c r="J10" s="31">
        <f t="shared" si="1"/>
        <v>213227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7750</v>
      </c>
      <c r="D11" s="31">
        <f>(Jul!C11*6)+(Aug!C11*5)+(Sep!C11*4)+(Oct!C11*3)+(Nov!C11*2)+(Dec!C11*1)</f>
        <v>38344</v>
      </c>
      <c r="E11" s="8"/>
      <c r="F11" s="31">
        <f>(Jul!E11*6)+(Aug!E11*5)+(Sep!E11*4)+(Oct!E11*3)+(Nov!E11*2)+(Dec!E11*1)</f>
        <v>0</v>
      </c>
      <c r="G11" s="8"/>
      <c r="H11" s="31">
        <f>Nov!H11+G11</f>
        <v>366871</v>
      </c>
      <c r="I11" s="31">
        <f t="shared" si="0"/>
        <v>7750</v>
      </c>
      <c r="J11" s="31">
        <f t="shared" si="1"/>
        <v>405215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3421</v>
      </c>
      <c r="D12" s="31">
        <f>(Jul!C12*6)+(Aug!C12*5)+(Sep!C12*4)+(Oct!C12*3)+(Nov!C12*2)+(Dec!C12*1)</f>
        <v>54563</v>
      </c>
      <c r="E12" s="8"/>
      <c r="F12" s="31">
        <f>(Jul!E12*6)+(Aug!E12*5)+(Sep!E12*4)+(Oct!E12*3)+(Nov!E12*2)+(Dec!E12*1)</f>
        <v>4308</v>
      </c>
      <c r="G12" s="8">
        <v>3135</v>
      </c>
      <c r="H12" s="31">
        <f>Nov!H12+G12</f>
        <v>79739</v>
      </c>
      <c r="I12" s="31">
        <f t="shared" si="0"/>
        <v>6556</v>
      </c>
      <c r="J12" s="31">
        <f t="shared" si="1"/>
        <v>138610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29138</v>
      </c>
      <c r="D13" s="31">
        <f>(Jul!C13*6)+(Aug!C13*5)+(Sep!C13*4)+(Oct!C13*3)+(Nov!C13*2)+(Dec!C13*1)</f>
        <v>444580</v>
      </c>
      <c r="E13" s="8">
        <v>1228</v>
      </c>
      <c r="F13" s="31">
        <f>(Jul!E13*6)+(Aug!E13*5)+(Sep!E13*4)+(Oct!E13*3)+(Nov!E13*2)+(Dec!E13*1)</f>
        <v>37771</v>
      </c>
      <c r="G13" s="8">
        <v>153871</v>
      </c>
      <c r="H13" s="31">
        <f>Nov!H13+G13</f>
        <v>470316</v>
      </c>
      <c r="I13" s="31">
        <f t="shared" si="0"/>
        <v>184237</v>
      </c>
      <c r="J13" s="31">
        <f t="shared" si="1"/>
        <v>952667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3792</v>
      </c>
      <c r="D14" s="31">
        <f>(Jul!C14*6)+(Aug!C14*5)+(Sep!C14*4)+(Oct!C14*3)+(Nov!C14*2)+(Dec!C14*1)</f>
        <v>149078</v>
      </c>
      <c r="E14" s="8"/>
      <c r="F14" s="31">
        <f>(Jul!E14*6)+(Aug!E14*5)+(Sep!E14*4)+(Oct!E14*3)+(Nov!E14*2)+(Dec!E14*1)</f>
        <v>0</v>
      </c>
      <c r="G14" s="8">
        <v>422</v>
      </c>
      <c r="H14" s="31">
        <f>Nov!H14+G14</f>
        <v>109404</v>
      </c>
      <c r="I14" s="31">
        <f t="shared" si="0"/>
        <v>4214</v>
      </c>
      <c r="J14" s="31">
        <f t="shared" si="1"/>
        <v>258482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704</v>
      </c>
      <c r="D15" s="31">
        <f>(Jul!C15*6)+(Aug!C15*5)+(Sep!C15*4)+(Oct!C15*3)+(Nov!C15*2)+(Dec!C15*1)</f>
        <v>704</v>
      </c>
      <c r="E15" s="8"/>
      <c r="F15" s="31">
        <f>(Jul!E15*6)+(Aug!E15*5)+(Sep!E15*4)+(Oct!E15*3)+(Nov!E15*2)+(Dec!E15*1)</f>
        <v>0</v>
      </c>
      <c r="G15" s="8">
        <v>6869</v>
      </c>
      <c r="H15" s="31">
        <f>Nov!H15+G15</f>
        <v>6869</v>
      </c>
      <c r="I15" s="31">
        <f t="shared" si="0"/>
        <v>7573</v>
      </c>
      <c r="J15" s="31">
        <f t="shared" si="1"/>
        <v>7573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65769</v>
      </c>
      <c r="D16" s="31">
        <f>(Jul!C16*6)+(Aug!C16*5)+(Sep!C16*4)+(Oct!C16*3)+(Nov!C16*2)+(Dec!C16*1)</f>
        <v>780089</v>
      </c>
      <c r="E16" s="8">
        <v>4193</v>
      </c>
      <c r="F16" s="31">
        <f>(Jul!E16*6)+(Aug!E16*5)+(Sep!E16*4)+(Oct!E16*3)+(Nov!E16*2)+(Dec!E16*1)</f>
        <v>41269</v>
      </c>
      <c r="G16" s="8">
        <v>239225</v>
      </c>
      <c r="H16" s="31">
        <f>Nov!H16+G16</f>
        <v>749466</v>
      </c>
      <c r="I16" s="31">
        <f t="shared" si="0"/>
        <v>309187</v>
      </c>
      <c r="J16" s="31">
        <f t="shared" si="1"/>
        <v>1570824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4310</v>
      </c>
      <c r="D17" s="31">
        <f>(Jul!C17*6)+(Aug!C17*5)+(Sep!C17*4)+(Oct!C17*3)+(Nov!C17*2)+(Dec!C17*1)</f>
        <v>86763</v>
      </c>
      <c r="E17" s="8"/>
      <c r="F17" s="31">
        <f>(Jul!E17*6)+(Aug!E17*5)+(Sep!E17*4)+(Oct!E17*3)+(Nov!E17*2)+(Dec!E17*1)</f>
        <v>5276</v>
      </c>
      <c r="G17" s="8">
        <v>7480</v>
      </c>
      <c r="H17" s="31">
        <f>Nov!H17+G17</f>
        <v>39593</v>
      </c>
      <c r="I17" s="31">
        <f t="shared" si="0"/>
        <v>11790</v>
      </c>
      <c r="J17" s="31">
        <f t="shared" si="1"/>
        <v>131632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1121</v>
      </c>
      <c r="D18" s="31">
        <f>(Jul!C18*6)+(Aug!C18*5)+(Sep!C18*4)+(Oct!C18*3)+(Nov!C18*2)+(Dec!C18*1)</f>
        <v>4573</v>
      </c>
      <c r="E18" s="8"/>
      <c r="F18" s="31">
        <f>(Jul!E18*6)+(Aug!E18*5)+(Sep!E18*4)+(Oct!E18*3)+(Nov!E18*2)+(Dec!E18*1)</f>
        <v>0</v>
      </c>
      <c r="G18" s="8">
        <v>23178</v>
      </c>
      <c r="H18" s="31">
        <f>Nov!H18+G18</f>
        <v>25253</v>
      </c>
      <c r="I18" s="31">
        <f t="shared" si="0"/>
        <v>24299</v>
      </c>
      <c r="J18" s="31">
        <f t="shared" si="1"/>
        <v>29826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9684</v>
      </c>
      <c r="E19" s="8"/>
      <c r="F19" s="31">
        <f>(Jul!E19*6)+(Aug!E19*5)+(Sep!E19*4)+(Oct!E19*3)+(Nov!E19*2)+(Dec!E19*1)</f>
        <v>11286</v>
      </c>
      <c r="G19" s="8"/>
      <c r="H19" s="31">
        <f>Nov!H19+G19</f>
        <v>11286</v>
      </c>
      <c r="I19" s="31">
        <f t="shared" si="0"/>
        <v>0</v>
      </c>
      <c r="J19" s="31">
        <f t="shared" si="1"/>
        <v>32256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1132</v>
      </c>
      <c r="D20" s="31">
        <f>(Jul!C20*6)+(Aug!C20*5)+(Sep!C20*4)+(Oct!C20*3)+(Nov!C20*2)+(Dec!C20*1)</f>
        <v>3769</v>
      </c>
      <c r="E20" s="8"/>
      <c r="F20" s="31">
        <f>(Jul!E20*6)+(Aug!E20*5)+(Sep!E20*4)+(Oct!E20*3)+(Nov!E20*2)+(Dec!E20*1)</f>
        <v>4455</v>
      </c>
      <c r="G20" s="8">
        <v>13366</v>
      </c>
      <c r="H20" s="31">
        <f>Nov!H20+G20</f>
        <v>34674</v>
      </c>
      <c r="I20" s="31">
        <f t="shared" si="0"/>
        <v>14498</v>
      </c>
      <c r="J20" s="31">
        <f t="shared" si="1"/>
        <v>42898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(Jul!C21*6)+(Aug!C21*5)+(Sep!C21*4)+(Oct!C21*3)+(Nov!C21*2)+(Dec!C21*1)</f>
        <v>34602</v>
      </c>
      <c r="E21" s="8"/>
      <c r="F21" s="31">
        <f>(Jul!E21*6)+(Aug!E21*5)+(Sep!E21*4)+(Oct!E21*3)+(Nov!E21*2)+(Dec!E21*1)</f>
        <v>0</v>
      </c>
      <c r="G21" s="8"/>
      <c r="H21" s="31">
        <f>Nov!H21+G21</f>
        <v>13637</v>
      </c>
      <c r="I21" s="31">
        <f t="shared" si="0"/>
        <v>0</v>
      </c>
      <c r="J21" s="31">
        <f t="shared" si="1"/>
        <v>48239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4452</v>
      </c>
      <c r="E22" s="8"/>
      <c r="F22" s="31">
        <f>(Jul!E22*6)+(Aug!E22*5)+(Sep!E22*4)+(Oct!E22*3)+(Nov!E22*2)+(Dec!E22*1)</f>
        <v>0</v>
      </c>
      <c r="G22" s="8"/>
      <c r="H22" s="31">
        <f>Nov!H22+G22</f>
        <v>140</v>
      </c>
      <c r="I22" s="31">
        <f t="shared" si="0"/>
        <v>0</v>
      </c>
      <c r="J22" s="31">
        <f t="shared" si="1"/>
        <v>4592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1703</v>
      </c>
      <c r="D23" s="31">
        <f>(Jul!C23*6)+(Aug!C23*5)+(Sep!C23*4)+(Oct!C23*3)+(Nov!C23*2)+(Dec!C23*1)</f>
        <v>48768</v>
      </c>
      <c r="E23" s="8"/>
      <c r="F23" s="31">
        <f>(Jul!E23*6)+(Aug!E23*5)+(Sep!E23*4)+(Oct!E23*3)+(Nov!E23*2)+(Dec!E23*1)</f>
        <v>15175</v>
      </c>
      <c r="G23" s="8">
        <v>46617</v>
      </c>
      <c r="H23" s="31">
        <f>Nov!H23+G23</f>
        <v>94661</v>
      </c>
      <c r="I23" s="31">
        <f t="shared" si="0"/>
        <v>48320</v>
      </c>
      <c r="J23" s="31">
        <f t="shared" si="1"/>
        <v>158604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8116</v>
      </c>
      <c r="D24" s="31">
        <f>(Jul!C24*6)+(Aug!C24*5)+(Sep!C24*4)+(Oct!C24*3)+(Nov!C24*2)+(Dec!C24*1)</f>
        <v>52343</v>
      </c>
      <c r="E24" s="8">
        <v>2266</v>
      </c>
      <c r="F24" s="31">
        <f>(Jul!E24*6)+(Aug!E24*5)+(Sep!E24*4)+(Oct!E24*3)+(Nov!E24*2)+(Dec!E24*1)</f>
        <v>21542</v>
      </c>
      <c r="G24" s="8">
        <v>31756</v>
      </c>
      <c r="H24" s="31">
        <f>Nov!H24+G24</f>
        <v>63361</v>
      </c>
      <c r="I24" s="31">
        <f t="shared" si="0"/>
        <v>42138</v>
      </c>
      <c r="J24" s="31">
        <f t="shared" si="1"/>
        <v>137246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10817</v>
      </c>
      <c r="D25" s="31">
        <f>(Jul!C25*6)+(Aug!C25*5)+(Sep!C25*4)+(Oct!C25*3)+(Nov!C25*2)+(Dec!C25*1)</f>
        <v>190461</v>
      </c>
      <c r="E25" s="8"/>
      <c r="F25" s="31">
        <f>(Jul!E25*6)+(Aug!E25*5)+(Sep!E25*4)+(Oct!E25*3)+(Nov!E25*2)+(Dec!E25*1)</f>
        <v>6595</v>
      </c>
      <c r="G25" s="8">
        <v>15237</v>
      </c>
      <c r="H25" s="31">
        <f>Nov!H25+G25</f>
        <v>239373</v>
      </c>
      <c r="I25" s="31">
        <f t="shared" si="0"/>
        <v>26054</v>
      </c>
      <c r="J25" s="31">
        <f t="shared" si="1"/>
        <v>436429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5341</v>
      </c>
      <c r="D26" s="31">
        <f>(Jul!C26*6)+(Aug!C26*5)+(Sep!C26*4)+(Oct!C26*3)+(Nov!C26*2)+(Dec!C26*1)</f>
        <v>38921</v>
      </c>
      <c r="E26" s="8"/>
      <c r="F26" s="31">
        <f>(Jul!E26*6)+(Aug!E26*5)+(Sep!E26*4)+(Oct!E26*3)+(Nov!E26*2)+(Dec!E26*1)</f>
        <v>17195</v>
      </c>
      <c r="G26" s="8">
        <v>11343</v>
      </c>
      <c r="H26" s="31">
        <f>Nov!H26+G26</f>
        <v>85394</v>
      </c>
      <c r="I26" s="31">
        <f t="shared" si="0"/>
        <v>16684</v>
      </c>
      <c r="J26" s="31">
        <f t="shared" si="1"/>
        <v>141510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17534</v>
      </c>
      <c r="E27" s="8"/>
      <c r="F27" s="31">
        <f>(Jul!E27*6)+(Aug!E27*5)+(Sep!E27*4)+(Oct!E27*3)+(Nov!E27*2)+(Dec!E27*1)</f>
        <v>0</v>
      </c>
      <c r="G27" s="8"/>
      <c r="H27" s="31">
        <f>Nov!H27+G27</f>
        <v>90582</v>
      </c>
      <c r="I27" s="31">
        <f t="shared" si="0"/>
        <v>0</v>
      </c>
      <c r="J27" s="31">
        <f t="shared" si="1"/>
        <v>108116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6419</v>
      </c>
      <c r="D28" s="31">
        <f>(Jul!C28*6)+(Aug!C28*5)+(Sep!C28*4)+(Oct!C28*3)+(Nov!C28*2)+(Dec!C28*1)</f>
        <v>82726</v>
      </c>
      <c r="E28" s="8">
        <v>1340</v>
      </c>
      <c r="F28" s="31">
        <f>(Jul!E28*6)+(Aug!E28*5)+(Sep!E28*4)+(Oct!E28*3)+(Nov!E28*2)+(Dec!E28*1)</f>
        <v>6413</v>
      </c>
      <c r="G28" s="8">
        <v>19470</v>
      </c>
      <c r="H28" s="31">
        <f>Nov!H28+G28</f>
        <v>61934</v>
      </c>
      <c r="I28" s="31">
        <f t="shared" si="0"/>
        <v>27229</v>
      </c>
      <c r="J28" s="31">
        <f t="shared" si="1"/>
        <v>151073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2526</v>
      </c>
      <c r="D29" s="31">
        <f>(Jul!C29*6)+(Aug!C29*5)+(Sep!C29*4)+(Oct!C29*3)+(Nov!C29*2)+(Dec!C29*1)</f>
        <v>93039</v>
      </c>
      <c r="E29" s="8"/>
      <c r="F29" s="31">
        <f>(Jul!E29*6)+(Aug!E29*5)+(Sep!E29*4)+(Oct!E29*3)+(Nov!E29*2)+(Dec!E29*1)</f>
        <v>0</v>
      </c>
      <c r="G29" s="8">
        <v>7031</v>
      </c>
      <c r="H29" s="31">
        <f>Nov!H29+G29</f>
        <v>25669</v>
      </c>
      <c r="I29" s="31">
        <f t="shared" si="0"/>
        <v>9557</v>
      </c>
      <c r="J29" s="31">
        <f t="shared" si="1"/>
        <v>118708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7902</v>
      </c>
      <c r="D30" s="31">
        <f>(Jul!C30*6)+(Aug!C30*5)+(Sep!C30*4)+(Oct!C30*3)+(Nov!C30*2)+(Dec!C30*1)</f>
        <v>62753</v>
      </c>
      <c r="E30" s="8">
        <v>3635</v>
      </c>
      <c r="F30" s="31">
        <f>(Jul!E30*6)+(Aug!E30*5)+(Sep!E30*4)+(Oct!E30*3)+(Nov!E30*2)+(Dec!E30*1)</f>
        <v>20954</v>
      </c>
      <c r="G30" s="8">
        <v>40245</v>
      </c>
      <c r="H30" s="31">
        <f>Nov!H30+G30</f>
        <v>148290</v>
      </c>
      <c r="I30" s="31">
        <f t="shared" si="0"/>
        <v>51782</v>
      </c>
      <c r="J30" s="31">
        <f t="shared" si="1"/>
        <v>231997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21108</v>
      </c>
      <c r="D31" s="31">
        <f>(Jul!C31*6)+(Aug!C31*5)+(Sep!C31*4)+(Oct!C31*3)+(Nov!C31*2)+(Dec!C31*1)</f>
        <v>217275</v>
      </c>
      <c r="E31" s="8">
        <v>1911</v>
      </c>
      <c r="F31" s="31">
        <f>(Jul!E31*6)+(Aug!E31*5)+(Sep!E31*4)+(Oct!E31*3)+(Nov!E31*2)+(Dec!E31*1)</f>
        <v>34665</v>
      </c>
      <c r="G31" s="8">
        <v>82547</v>
      </c>
      <c r="H31" s="31">
        <f>Nov!H31+G31</f>
        <v>201508</v>
      </c>
      <c r="I31" s="31">
        <f t="shared" si="0"/>
        <v>105566</v>
      </c>
      <c r="J31" s="31">
        <f t="shared" si="1"/>
        <v>453448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850</v>
      </c>
      <c r="D32" s="31">
        <f>(Jul!C32*6)+(Aug!C32*5)+(Sep!C32*4)+(Oct!C32*3)+(Nov!C32*2)+(Dec!C32*1)</f>
        <v>22201</v>
      </c>
      <c r="E32" s="8"/>
      <c r="F32" s="31">
        <f>(Jul!E32*6)+(Aug!E32*5)+(Sep!E32*4)+(Oct!E32*3)+(Nov!E32*2)+(Dec!E32*1)</f>
        <v>0</v>
      </c>
      <c r="G32" s="8">
        <v>850</v>
      </c>
      <c r="H32" s="31">
        <f>Nov!H32+G32</f>
        <v>39062</v>
      </c>
      <c r="I32" s="31">
        <f t="shared" si="0"/>
        <v>1700</v>
      </c>
      <c r="J32" s="31">
        <f t="shared" si="1"/>
        <v>61263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371</v>
      </c>
      <c r="D33" s="31">
        <f>(Jul!C33*6)+(Aug!C33*5)+(Sep!C33*4)+(Oct!C33*3)+(Nov!C33*2)+(Dec!C33*1)</f>
        <v>9253</v>
      </c>
      <c r="E33" s="8"/>
      <c r="F33" s="31">
        <f>(Jul!E33*6)+(Aug!E33*5)+(Sep!E33*4)+(Oct!E33*3)+(Nov!E33*2)+(Dec!E33*1)</f>
        <v>0</v>
      </c>
      <c r="G33" s="8">
        <v>371</v>
      </c>
      <c r="H33" s="31">
        <f>Nov!H33+G33</f>
        <v>18041</v>
      </c>
      <c r="I33" s="31">
        <f t="shared" si="0"/>
        <v>742</v>
      </c>
      <c r="J33" s="31">
        <f t="shared" si="1"/>
        <v>27294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4787</v>
      </c>
      <c r="E34" s="8"/>
      <c r="F34" s="31">
        <f>(Jul!E34*6)+(Aug!E34*5)+(Sep!E34*4)+(Oct!E34*3)+(Nov!E34*2)+(Dec!E34*1)</f>
        <v>0</v>
      </c>
      <c r="G34" s="8"/>
      <c r="H34" s="31">
        <f>Nov!H34+G34</f>
        <v>981</v>
      </c>
      <c r="I34" s="31">
        <f t="shared" si="0"/>
        <v>0</v>
      </c>
      <c r="J34" s="31">
        <f t="shared" si="1"/>
        <v>5768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507</v>
      </c>
      <c r="D35" s="31">
        <f>(Jul!C35*6)+(Aug!C35*5)+(Sep!C35*4)+(Oct!C35*3)+(Nov!C35*2)+(Dec!C35*1)</f>
        <v>55378</v>
      </c>
      <c r="E35" s="8"/>
      <c r="F35" s="31">
        <f>(Jul!E35*6)+(Aug!E35*5)+(Sep!E35*4)+(Oct!E35*3)+(Nov!E35*2)+(Dec!E35*1)</f>
        <v>0</v>
      </c>
      <c r="G35" s="8">
        <v>21124</v>
      </c>
      <c r="H35" s="31">
        <f>Nov!H35+G35</f>
        <v>132488</v>
      </c>
      <c r="I35" s="31">
        <f t="shared" si="0"/>
        <v>21631</v>
      </c>
      <c r="J35" s="31">
        <f t="shared" si="1"/>
        <v>187866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1419</v>
      </c>
      <c r="D36" s="31">
        <f>(Jul!C36*6)+(Aug!C36*5)+(Sep!C36*4)+(Oct!C36*3)+(Nov!C36*2)+(Dec!C36*1)</f>
        <v>4986</v>
      </c>
      <c r="E36" s="8"/>
      <c r="F36" s="31">
        <f>(Jul!E36*6)+(Aug!E36*5)+(Sep!E36*4)+(Oct!E36*3)+(Nov!E36*2)+(Dec!E36*1)</f>
        <v>0</v>
      </c>
      <c r="G36" s="8">
        <v>20765</v>
      </c>
      <c r="H36" s="31">
        <f>Nov!H36+G36</f>
        <v>52982</v>
      </c>
      <c r="I36" s="31">
        <f t="shared" si="0"/>
        <v>22184</v>
      </c>
      <c r="J36" s="31">
        <f t="shared" si="1"/>
        <v>57968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6111</v>
      </c>
      <c r="E37" s="8"/>
      <c r="F37" s="31">
        <f>(Jul!E37*6)+(Aug!E37*5)+(Sep!E37*4)+(Oct!E37*3)+(Nov!E37*2)+(Dec!E37*1)</f>
        <v>0</v>
      </c>
      <c r="G37" s="8"/>
      <c r="H37" s="31">
        <f>Nov!H37+G37</f>
        <v>12709</v>
      </c>
      <c r="I37" s="31">
        <f t="shared" si="0"/>
        <v>0</v>
      </c>
      <c r="J37" s="31">
        <f t="shared" si="1"/>
        <v>18820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18916</v>
      </c>
      <c r="E38" s="8"/>
      <c r="F38" s="31">
        <f>(Jul!E38*6)+(Aug!E38*5)+(Sep!E38*4)+(Oct!E38*3)+(Nov!E38*2)+(Dec!E38*1)</f>
        <v>0</v>
      </c>
      <c r="G38" s="8"/>
      <c r="H38" s="31">
        <f>Nov!H38+G38</f>
        <v>11097</v>
      </c>
      <c r="I38" s="31">
        <f t="shared" si="0"/>
        <v>0</v>
      </c>
      <c r="J38" s="31">
        <f t="shared" si="1"/>
        <v>30013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1547</v>
      </c>
      <c r="D39" s="31">
        <f>(Jul!C39*6)+(Aug!C39*5)+(Sep!C39*4)+(Oct!C39*3)+(Nov!C39*2)+(Dec!C39*1)</f>
        <v>48450</v>
      </c>
      <c r="E39" s="8"/>
      <c r="F39" s="31">
        <f>(Jul!E39*6)+(Aug!E39*5)+(Sep!E39*4)+(Oct!E39*3)+(Nov!E39*2)+(Dec!E39*1)</f>
        <v>0</v>
      </c>
      <c r="G39" s="8">
        <v>9404</v>
      </c>
      <c r="H39" s="31">
        <f>Nov!H39+G39</f>
        <v>92184</v>
      </c>
      <c r="I39" s="31">
        <f t="shared" si="0"/>
        <v>10951</v>
      </c>
      <c r="J39" s="31">
        <f t="shared" si="1"/>
        <v>140634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5805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5805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972</v>
      </c>
      <c r="D41" s="31">
        <f>(Jul!C41*6)+(Aug!C41*5)+(Sep!C41*4)+(Oct!C41*3)+(Nov!C41*2)+(Dec!C41*1)</f>
        <v>35103</v>
      </c>
      <c r="E41" s="8"/>
      <c r="F41" s="31">
        <f>(Jul!E41*6)+(Aug!E41*5)+(Sep!E41*4)+(Oct!E41*3)+(Nov!E41*2)+(Dec!E41*1)</f>
        <v>0</v>
      </c>
      <c r="G41" s="8">
        <v>5698</v>
      </c>
      <c r="H41" s="31">
        <f>Nov!H41+G41</f>
        <v>45142</v>
      </c>
      <c r="I41" s="31">
        <f t="shared" si="0"/>
        <v>6670</v>
      </c>
      <c r="J41" s="31">
        <f t="shared" si="1"/>
        <v>80245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15651</v>
      </c>
      <c r="D42" s="31">
        <f>(Jul!C42*6)+(Aug!C42*5)+(Sep!C42*4)+(Oct!C42*3)+(Nov!C42*2)+(Dec!C42*1)</f>
        <v>182544</v>
      </c>
      <c r="E42" s="8">
        <v>1547</v>
      </c>
      <c r="F42" s="31">
        <f>(Jul!E42*6)+(Aug!E42*5)+(Sep!E42*4)+(Oct!E42*3)+(Nov!E42*2)+(Dec!E42*1)</f>
        <v>3965</v>
      </c>
      <c r="G42" s="8">
        <v>14586</v>
      </c>
      <c r="H42" s="31">
        <f>Nov!H42+G42</f>
        <v>76635</v>
      </c>
      <c r="I42" s="31">
        <f t="shared" si="0"/>
        <v>31784</v>
      </c>
      <c r="J42" s="31">
        <f t="shared" si="1"/>
        <v>263144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3389</v>
      </c>
      <c r="D43" s="31">
        <f>(Jul!C43*6)+(Aug!C43*5)+(Sep!C43*4)+(Oct!C43*3)+(Nov!C43*2)+(Dec!C43*1)</f>
        <v>190005</v>
      </c>
      <c r="E43" s="8"/>
      <c r="F43" s="31">
        <f>(Jul!E43*6)+(Aug!E43*5)+(Sep!E43*4)+(Oct!E43*3)+(Nov!E43*2)+(Dec!E43*1)</f>
        <v>6045</v>
      </c>
      <c r="G43" s="8">
        <v>7097</v>
      </c>
      <c r="H43" s="31">
        <f>Nov!H43+G43</f>
        <v>266269</v>
      </c>
      <c r="I43" s="31">
        <f t="shared" si="0"/>
        <v>10486</v>
      </c>
      <c r="J43" s="31">
        <f t="shared" si="1"/>
        <v>462319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2419</v>
      </c>
      <c r="D44" s="31">
        <f>(Jul!C44*6)+(Aug!C44*5)+(Sep!C44*4)+(Oct!C44*3)+(Nov!C44*2)+(Dec!C44*1)</f>
        <v>181989</v>
      </c>
      <c r="E44" s="8"/>
      <c r="F44" s="31">
        <f>(Jul!E44*6)+(Aug!E44*5)+(Sep!E44*4)+(Oct!E44*3)+(Nov!E44*2)+(Dec!E44*1)</f>
        <v>0</v>
      </c>
      <c r="G44" s="8">
        <v>122442</v>
      </c>
      <c r="H44" s="31">
        <f>Nov!H44+G44</f>
        <v>790071</v>
      </c>
      <c r="I44" s="31">
        <f t="shared" si="0"/>
        <v>124861</v>
      </c>
      <c r="J44" s="31">
        <f t="shared" si="1"/>
        <v>972060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32071</v>
      </c>
      <c r="E45" s="8"/>
      <c r="F45" s="31">
        <f>(Jul!E45*6)+(Aug!E45*5)+(Sep!E45*4)+(Oct!E45*3)+(Nov!E45*2)+(Dec!E45*1)</f>
        <v>7134</v>
      </c>
      <c r="G45" s="8"/>
      <c r="H45" s="31">
        <f>Nov!H45+G45</f>
        <v>35906</v>
      </c>
      <c r="I45" s="31">
        <f t="shared" si="0"/>
        <v>0</v>
      </c>
      <c r="J45" s="31">
        <f t="shared" si="1"/>
        <v>75111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297</v>
      </c>
      <c r="D47" s="31">
        <f>(Jul!C47*6)+(Aug!C47*5)+(Sep!C47*4)+(Oct!C47*3)+(Nov!C47*2)+(Dec!C47*1)</f>
        <v>45514</v>
      </c>
      <c r="E47" s="8"/>
      <c r="F47" s="31">
        <f>(Jul!E47*6)+(Aug!E47*5)+(Sep!E47*4)+(Oct!E47*3)+(Nov!E47*2)+(Dec!E47*1)</f>
        <v>0</v>
      </c>
      <c r="G47" s="8">
        <v>578</v>
      </c>
      <c r="H47" s="31">
        <f>Nov!H47+G47</f>
        <v>160093</v>
      </c>
      <c r="I47" s="31">
        <f t="shared" si="0"/>
        <v>875</v>
      </c>
      <c r="J47" s="31">
        <f t="shared" si="1"/>
        <v>205607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43740</v>
      </c>
      <c r="E48" s="8"/>
      <c r="F48" s="31">
        <f>(Jul!E48*6)+(Aug!E48*5)+(Sep!E48*4)+(Oct!E48*3)+(Nov!E48*2)+(Dec!E48*1)</f>
        <v>0</v>
      </c>
      <c r="G48" s="8"/>
      <c r="H48" s="31">
        <f>Nov!H48+G48</f>
        <v>115065</v>
      </c>
      <c r="I48" s="31">
        <f t="shared" si="0"/>
        <v>0</v>
      </c>
      <c r="J48" s="31">
        <f t="shared" si="1"/>
        <v>158805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34385</v>
      </c>
      <c r="E49" s="8"/>
      <c r="F49" s="31">
        <f>(Jul!E49*6)+(Aug!E49*5)+(Sep!E49*4)+(Oct!E49*3)+(Nov!E49*2)+(Dec!E49*1)</f>
        <v>0</v>
      </c>
      <c r="G49" s="8"/>
      <c r="H49" s="31">
        <f>Nov!H49+G49</f>
        <v>28646</v>
      </c>
      <c r="I49" s="31">
        <f t="shared" si="0"/>
        <v>0</v>
      </c>
      <c r="J49" s="31">
        <f t="shared" si="1"/>
        <v>63031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189</v>
      </c>
      <c r="D50" s="31">
        <f>(Jul!C50*6)+(Aug!C50*5)+(Sep!C50*4)+(Oct!C50*3)+(Nov!C50*2)+(Dec!C50*1)</f>
        <v>84321</v>
      </c>
      <c r="E50" s="8"/>
      <c r="F50" s="31">
        <f>(Jul!E50*6)+(Aug!E50*5)+(Sep!E50*4)+(Oct!E50*3)+(Nov!E50*2)+(Dec!E50*1)</f>
        <v>5643</v>
      </c>
      <c r="G50" s="8">
        <v>11404</v>
      </c>
      <c r="H50" s="31">
        <f>Nov!H50+G50</f>
        <v>171699</v>
      </c>
      <c r="I50" s="31">
        <f t="shared" si="0"/>
        <v>11593</v>
      </c>
      <c r="J50" s="31">
        <f t="shared" si="1"/>
        <v>261663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1992</v>
      </c>
      <c r="D51" s="31">
        <f>(Jul!C51*6)+(Aug!C51*5)+(Sep!C51*4)+(Oct!C51*3)+(Nov!C51*2)+(Dec!C51*1)</f>
        <v>187783</v>
      </c>
      <c r="E51" s="8"/>
      <c r="F51" s="31">
        <f>(Jul!E51*6)+(Aug!E51*5)+(Sep!E51*4)+(Oct!E51*3)+(Nov!E51*2)+(Dec!E51*1)</f>
        <v>3627</v>
      </c>
      <c r="G51" s="8">
        <v>15011</v>
      </c>
      <c r="H51" s="31">
        <f>Nov!H51+G51</f>
        <v>386133</v>
      </c>
      <c r="I51" s="31">
        <f t="shared" si="0"/>
        <v>17003</v>
      </c>
      <c r="J51" s="31">
        <f t="shared" si="1"/>
        <v>577543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24994</v>
      </c>
      <c r="E52" s="8"/>
      <c r="F52" s="31">
        <f>(Jul!E52*6)+(Aug!E52*5)+(Sep!E52*4)+(Oct!E52*3)+(Nov!E52*2)+(Dec!E52*1)</f>
        <v>0</v>
      </c>
      <c r="G52" s="8"/>
      <c r="H52" s="31">
        <f>Nov!H52+G52</f>
        <v>37231</v>
      </c>
      <c r="I52" s="31">
        <f t="shared" si="0"/>
        <v>0</v>
      </c>
      <c r="J52" s="31">
        <f t="shared" si="1"/>
        <v>62225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45256</v>
      </c>
      <c r="E53" s="8"/>
      <c r="F53" s="31">
        <f>(Jul!E53*6)+(Aug!E53*5)+(Sep!E53*4)+(Oct!E53*3)+(Nov!E53*2)+(Dec!E53*1)</f>
        <v>0</v>
      </c>
      <c r="G53" s="8"/>
      <c r="H53" s="31">
        <f>Nov!H53+G53</f>
        <v>20020</v>
      </c>
      <c r="I53" s="31">
        <f t="shared" si="0"/>
        <v>0</v>
      </c>
      <c r="J53" s="31">
        <f t="shared" si="1"/>
        <v>65276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35959</v>
      </c>
      <c r="E54" s="8"/>
      <c r="F54" s="31">
        <f>(Jul!E54*6)+(Aug!E54*5)+(Sep!E54*4)+(Oct!E54*3)+(Nov!E54*2)+(Dec!E54*1)</f>
        <v>0</v>
      </c>
      <c r="G54" s="8"/>
      <c r="H54" s="31">
        <f>Nov!H54+G54</f>
        <v>47284</v>
      </c>
      <c r="I54" s="31">
        <f t="shared" si="0"/>
        <v>0</v>
      </c>
      <c r="J54" s="31">
        <f t="shared" si="1"/>
        <v>83243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3643</v>
      </c>
      <c r="D55" s="31">
        <f>(Jul!C55*6)+(Aug!C55*5)+(Sep!C55*4)+(Oct!C55*3)+(Nov!C55*2)+(Dec!C55*1)</f>
        <v>89089</v>
      </c>
      <c r="E55" s="8"/>
      <c r="F55" s="31">
        <f>(Jul!E55*6)+(Aug!E55*5)+(Sep!E55*4)+(Oct!E55*3)+(Nov!E55*2)+(Dec!E55*1)</f>
        <v>0</v>
      </c>
      <c r="G55" s="8">
        <v>10915</v>
      </c>
      <c r="H55" s="31">
        <f>Nov!H55+G55</f>
        <v>248839</v>
      </c>
      <c r="I55" s="31">
        <f t="shared" si="0"/>
        <v>14558</v>
      </c>
      <c r="J55" s="31">
        <f t="shared" si="1"/>
        <v>337928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121</v>
      </c>
      <c r="D57" s="31">
        <f>(Jul!C57*6)+(Aug!C57*5)+(Sep!C57*4)+(Oct!C57*3)+(Nov!C57*2)+(Dec!C57*1)</f>
        <v>29722</v>
      </c>
      <c r="E57" s="8"/>
      <c r="F57" s="31">
        <f>(Jul!E57*6)+(Aug!E57*5)+(Sep!E57*4)+(Oct!E57*3)+(Nov!E57*2)+(Dec!E57*1)</f>
        <v>0</v>
      </c>
      <c r="G57" s="8">
        <v>408</v>
      </c>
      <c r="H57" s="31">
        <f>Nov!H57+G57</f>
        <v>22544</v>
      </c>
      <c r="I57" s="31">
        <f t="shared" si="0"/>
        <v>529</v>
      </c>
      <c r="J57" s="31">
        <f t="shared" si="1"/>
        <v>52266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606</v>
      </c>
      <c r="D58" s="31">
        <f>(Jul!C58*6)+(Aug!C58*5)+(Sep!C58*4)+(Oct!C58*3)+(Nov!C58*2)+(Dec!C58*1)</f>
        <v>38098</v>
      </c>
      <c r="E58" s="8"/>
      <c r="F58" s="31">
        <f>(Jul!E58*6)+(Aug!E58*5)+(Sep!E58*4)+(Oct!E58*3)+(Nov!E58*2)+(Dec!E58*1)</f>
        <v>0</v>
      </c>
      <c r="G58" s="8">
        <v>2290</v>
      </c>
      <c r="H58" s="31">
        <f>Nov!H58+G58</f>
        <v>24323</v>
      </c>
      <c r="I58" s="31">
        <f t="shared" si="0"/>
        <v>2896</v>
      </c>
      <c r="J58" s="31">
        <f t="shared" si="1"/>
        <v>62421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7832</v>
      </c>
      <c r="E59" s="8"/>
      <c r="F59" s="31">
        <f>(Jul!E59*6)+(Aug!E59*5)+(Sep!E59*4)+(Oct!E59*3)+(Nov!E59*2)+(Dec!E59*1)</f>
        <v>0</v>
      </c>
      <c r="G59" s="8"/>
      <c r="H59" s="31">
        <f>Nov!H59+G59</f>
        <v>13424</v>
      </c>
      <c r="I59" s="31">
        <f t="shared" si="0"/>
        <v>0</v>
      </c>
      <c r="J59" s="31">
        <f t="shared" si="1"/>
        <v>21256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4227</v>
      </c>
      <c r="D60" s="31">
        <f>(Jul!C60*6)+(Aug!C60*5)+(Sep!C60*4)+(Oct!C60*3)+(Nov!C60*2)+(Dec!C60*1)</f>
        <v>419140</v>
      </c>
      <c r="E60" s="8">
        <v>406</v>
      </c>
      <c r="F60" s="31">
        <f>(Jul!E60*6)+(Aug!E60*5)+(Sep!E60*4)+(Oct!E60*3)+(Nov!E60*2)+(Dec!E60*1)</f>
        <v>5949</v>
      </c>
      <c r="G60" s="8">
        <v>6855</v>
      </c>
      <c r="H60" s="31">
        <f>Nov!H60+G60</f>
        <v>2440318</v>
      </c>
      <c r="I60" s="31">
        <f t="shared" si="0"/>
        <v>11488</v>
      </c>
      <c r="J60" s="31">
        <f t="shared" si="1"/>
        <v>2865407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8178</v>
      </c>
      <c r="E61" s="8"/>
      <c r="F61" s="31">
        <f>(Jul!E61*6)+(Aug!E61*5)+(Sep!E61*4)+(Oct!E61*3)+(Nov!E61*2)+(Dec!E61*1)</f>
        <v>0</v>
      </c>
      <c r="G61" s="8"/>
      <c r="H61" s="31">
        <f>Nov!H61+G61</f>
        <v>40093</v>
      </c>
      <c r="I61" s="31">
        <f t="shared" si="0"/>
        <v>0</v>
      </c>
      <c r="J61" s="31">
        <f t="shared" si="1"/>
        <v>48271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24918</v>
      </c>
      <c r="E62" s="8"/>
      <c r="F62" s="31">
        <f>(Jul!E62*6)+(Aug!E62*5)+(Sep!E62*4)+(Oct!E62*3)+(Nov!E62*2)+(Dec!E62*1)</f>
        <v>0</v>
      </c>
      <c r="G62" s="8"/>
      <c r="H62" s="31">
        <f>Nov!H62+G62</f>
        <v>14513</v>
      </c>
      <c r="I62" s="31">
        <f t="shared" si="0"/>
        <v>0</v>
      </c>
      <c r="J62" s="31">
        <f t="shared" si="1"/>
        <v>39431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21349</v>
      </c>
      <c r="E63" s="8"/>
      <c r="F63" s="31">
        <f>(Jul!E63*6)+(Aug!E63*5)+(Sep!E63*4)+(Oct!E63*3)+(Nov!E63*2)+(Dec!E63*1)</f>
        <v>0</v>
      </c>
      <c r="G63" s="8"/>
      <c r="H63" s="31">
        <f>Nov!H63+G63</f>
        <v>29987</v>
      </c>
      <c r="I63" s="31">
        <f t="shared" si="0"/>
        <v>0</v>
      </c>
      <c r="J63" s="31">
        <f t="shared" si="1"/>
        <v>51336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4167</v>
      </c>
      <c r="E66" s="8"/>
      <c r="F66" s="31">
        <f>(Jul!E66*6)+(Aug!E66*5)+(Sep!E66*4)+(Oct!E66*3)+(Nov!E66*2)+(Dec!E66*1)</f>
        <v>0</v>
      </c>
      <c r="G66" s="8"/>
      <c r="H66" s="31">
        <f>Nov!H66+G66</f>
        <v>3477</v>
      </c>
      <c r="I66" s="31">
        <f t="shared" si="2"/>
        <v>0</v>
      </c>
      <c r="J66" s="31">
        <f t="shared" si="3"/>
        <v>7644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560</v>
      </c>
      <c r="E67" s="8"/>
      <c r="F67" s="31">
        <f>(Jul!E67*6)+(Aug!E67*5)+(Sep!E67*4)+(Oct!E67*3)+(Nov!E67*2)+(Dec!E67*1)</f>
        <v>0</v>
      </c>
      <c r="G67" s="8"/>
      <c r="H67" s="31">
        <f>Nov!H67+G67</f>
        <v>280</v>
      </c>
      <c r="I67" s="31">
        <f t="shared" si="2"/>
        <v>0</v>
      </c>
      <c r="J67" s="31">
        <f t="shared" si="3"/>
        <v>840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6360</v>
      </c>
      <c r="E68" s="8"/>
      <c r="F68" s="31">
        <f>(Jul!E68*6)+(Aug!E68*5)+(Sep!E68*4)+(Oct!E68*3)+(Nov!E68*2)+(Dec!E68*1)</f>
        <v>0</v>
      </c>
      <c r="G68" s="8"/>
      <c r="H68" s="31">
        <f>Nov!H68+G68</f>
        <v>15706</v>
      </c>
      <c r="I68" s="31">
        <f t="shared" si="2"/>
        <v>0</v>
      </c>
      <c r="J68" s="31">
        <f t="shared" si="3"/>
        <v>22066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19029</v>
      </c>
      <c r="E69" s="8"/>
      <c r="F69" s="31">
        <f>(Jul!E69*6)+(Aug!E69*5)+(Sep!E69*4)+(Oct!E69*3)+(Nov!E69*2)+(Dec!E69*1)</f>
        <v>0</v>
      </c>
      <c r="G69" s="8"/>
      <c r="H69" s="31">
        <f>Nov!H69+G69</f>
        <v>31479</v>
      </c>
      <c r="I69" s="31">
        <f t="shared" si="2"/>
        <v>0</v>
      </c>
      <c r="J69" s="31">
        <f t="shared" si="3"/>
        <v>50508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1294</v>
      </c>
      <c r="D70" s="31">
        <f>(Jul!C70*6)+(Aug!C70*5)+(Sep!C70*4)+(Oct!C70*3)+(Nov!C70*2)+(Dec!C70*1)</f>
        <v>2024</v>
      </c>
      <c r="E70" s="8"/>
      <c r="F70" s="31">
        <f>(Jul!E70*6)+(Aug!E70*5)+(Sep!E70*4)+(Oct!E70*3)+(Nov!E70*2)+(Dec!E70*1)</f>
        <v>0</v>
      </c>
      <c r="G70" s="8">
        <v>67205</v>
      </c>
      <c r="H70" s="31">
        <f>Nov!H70+G70</f>
        <v>73080</v>
      </c>
      <c r="I70" s="31">
        <f t="shared" si="2"/>
        <v>68499</v>
      </c>
      <c r="J70" s="31">
        <f t="shared" si="3"/>
        <v>75104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10855</v>
      </c>
      <c r="D71" s="31">
        <f>(Jul!C71*6)+(Aug!C71*5)+(Sep!C71*4)+(Oct!C71*3)+(Nov!C71*2)+(Dec!C71*1)</f>
        <v>836718</v>
      </c>
      <c r="E71" s="8">
        <v>1209</v>
      </c>
      <c r="F71" s="31">
        <f>(Jul!E71*6)+(Aug!E71*5)+(Sep!E71*4)+(Oct!E71*3)+(Nov!E71*2)+(Dec!E71*1)</f>
        <v>40771</v>
      </c>
      <c r="G71" s="8">
        <v>67398</v>
      </c>
      <c r="H71" s="31">
        <f>Nov!H71+G71</f>
        <v>1654407</v>
      </c>
      <c r="I71" s="31">
        <f t="shared" si="2"/>
        <v>79462</v>
      </c>
      <c r="J71" s="31">
        <f t="shared" si="3"/>
        <v>2531896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271203</v>
      </c>
      <c r="D72" s="32">
        <f t="shared" si="4"/>
        <v>3848725</v>
      </c>
      <c r="E72" s="32">
        <f t="shared" si="4"/>
        <v>38749</v>
      </c>
      <c r="F72" s="32">
        <f t="shared" si="4"/>
        <v>572632</v>
      </c>
      <c r="G72" s="32">
        <f t="shared" si="4"/>
        <v>1155814</v>
      </c>
      <c r="H72" s="32">
        <f t="shared" si="4"/>
        <v>5426789</v>
      </c>
      <c r="I72" s="32">
        <f t="shared" si="4"/>
        <v>1465766</v>
      </c>
      <c r="J72" s="32">
        <f t="shared" si="4"/>
        <v>9848146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50349</v>
      </c>
      <c r="D73" s="32">
        <f t="shared" si="5"/>
        <v>2806735</v>
      </c>
      <c r="E73" s="32">
        <f t="shared" si="5"/>
        <v>3162</v>
      </c>
      <c r="F73" s="32">
        <f t="shared" si="5"/>
        <v>73134</v>
      </c>
      <c r="G73" s="32">
        <f t="shared" si="5"/>
        <v>384401</v>
      </c>
      <c r="H73" s="32">
        <f t="shared" si="5"/>
        <v>7152208</v>
      </c>
      <c r="I73" s="32">
        <f t="shared" si="5"/>
        <v>437912</v>
      </c>
      <c r="J73" s="32">
        <f t="shared" si="5"/>
        <v>10032077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321552</v>
      </c>
      <c r="D74" s="32">
        <f t="shared" ref="D74:J74" si="6">SUM(D72:D73)</f>
        <v>6655460</v>
      </c>
      <c r="E74" s="32">
        <f t="shared" si="6"/>
        <v>41911</v>
      </c>
      <c r="F74" s="32">
        <f t="shared" si="6"/>
        <v>645766</v>
      </c>
      <c r="G74" s="32">
        <f t="shared" si="6"/>
        <v>1540215</v>
      </c>
      <c r="H74" s="32">
        <f t="shared" si="6"/>
        <v>12578997</v>
      </c>
      <c r="I74" s="32">
        <f t="shared" si="6"/>
        <v>1903678</v>
      </c>
      <c r="J74" s="32">
        <f t="shared" si="6"/>
        <v>19880223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72" sqref="C72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53781</v>
      </c>
      <c r="D5" s="31">
        <f>(Jul!C5*7)+(Aug!C5*6)+(Sep!C5*5)+(Oct!C5*4)+(Nov!C5*3)+(Dec!C5*2)+(Jan!C5*1)</f>
        <v>1445689</v>
      </c>
      <c r="E5" s="8">
        <v>12135</v>
      </c>
      <c r="F5" s="31">
        <f>(Jul!E5*7)+(Aug!E5*6)+(Sep!E5*5)+(Oct!E5*4)+(Nov!E5*3)+(Dec!E5*2)+(Jan!E5*1)</f>
        <v>373111</v>
      </c>
      <c r="G5" s="8">
        <v>443122</v>
      </c>
      <c r="H5" s="31">
        <f>Dec!H5+G5</f>
        <v>2203590</v>
      </c>
      <c r="I5" s="31">
        <f t="shared" ref="I5:I63" si="0">C5+E5+G5</f>
        <v>509038</v>
      </c>
      <c r="J5" s="31">
        <f t="shared" ref="J5:J63" si="1">D5+F5+H5</f>
        <v>4022390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3106</v>
      </c>
      <c r="D6" s="31">
        <f>(Jul!C6*7)+(Aug!C6*6)+(Sep!C6*5)+(Oct!C6*4)+(Nov!C6*3)+(Dec!C6*2)+(Jan!C6*1)</f>
        <v>74550</v>
      </c>
      <c r="E6" s="8"/>
      <c r="F6" s="31">
        <f>(Jul!E6*7)+(Aug!E6*6)+(Sep!E6*5)+(Oct!E6*4)+(Nov!E6*3)+(Dec!E6*2)+(Jan!E6*1)</f>
        <v>11253</v>
      </c>
      <c r="G6" s="8">
        <v>3918</v>
      </c>
      <c r="H6" s="31">
        <f>Dec!H6+G6</f>
        <v>47266</v>
      </c>
      <c r="I6" s="31">
        <f t="shared" si="0"/>
        <v>7024</v>
      </c>
      <c r="J6" s="31">
        <f t="shared" si="1"/>
        <v>133069</v>
      </c>
    </row>
    <row r="7" spans="1:10" s="1" customFormat="1" ht="15.75" customHeight="1" x14ac:dyDescent="0.2">
      <c r="A7" s="5" t="s">
        <v>24</v>
      </c>
      <c r="B7" s="6" t="s">
        <v>22</v>
      </c>
      <c r="C7" s="7">
        <v>6555</v>
      </c>
      <c r="D7" s="31">
        <f>(Jul!C7*7)+(Aug!C7*6)+(Sep!C7*5)+(Oct!C7*4)+(Nov!C7*3)+(Dec!C7*2)+(Jan!C7*1)</f>
        <v>315709</v>
      </c>
      <c r="E7" s="8">
        <v>1318</v>
      </c>
      <c r="F7" s="31">
        <f>(Jul!E7*7)+(Aug!E7*6)+(Sep!E7*5)+(Oct!E7*4)+(Nov!E7*3)+(Dec!E7*2)+(Jan!E7*1)</f>
        <v>47814</v>
      </c>
      <c r="G7" s="8">
        <v>37268</v>
      </c>
      <c r="H7" s="31">
        <f>Dec!H7+G7</f>
        <v>588946</v>
      </c>
      <c r="I7" s="31">
        <f t="shared" si="0"/>
        <v>45141</v>
      </c>
      <c r="J7" s="31">
        <f t="shared" si="1"/>
        <v>952469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20093</v>
      </c>
      <c r="E8" s="8"/>
      <c r="F8" s="31">
        <f>(Jul!E8*7)+(Aug!E8*6)+(Sep!E8*5)+(Oct!E8*4)+(Nov!E8*3)+(Dec!E8*2)+(Jan!E8*1)</f>
        <v>0</v>
      </c>
      <c r="G8" s="8"/>
      <c r="H8" s="31">
        <f>Dec!H8+G8</f>
        <v>0</v>
      </c>
      <c r="I8" s="31">
        <f t="shared" si="0"/>
        <v>0</v>
      </c>
      <c r="J8" s="31">
        <f t="shared" si="1"/>
        <v>20093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4504</v>
      </c>
      <c r="D9" s="31">
        <f>(Jul!C9*7)+(Aug!C9*6)+(Sep!C9*5)+(Oct!C9*4)+(Nov!C9*3)+(Dec!C9*2)+(Jan!C9*1)</f>
        <v>6493</v>
      </c>
      <c r="E9" s="8"/>
      <c r="F9" s="31">
        <f>(Jul!E9*7)+(Aug!E9*6)+(Sep!E9*5)+(Oct!E9*4)+(Nov!E9*3)+(Dec!E9*2)+(Jan!E9*1)</f>
        <v>0</v>
      </c>
      <c r="G9" s="8">
        <v>2462</v>
      </c>
      <c r="H9" s="31">
        <f>Dec!H9+G9</f>
        <v>2662</v>
      </c>
      <c r="I9" s="31">
        <f t="shared" si="0"/>
        <v>6966</v>
      </c>
      <c r="J9" s="31">
        <f t="shared" si="1"/>
        <v>9155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436</v>
      </c>
      <c r="D10" s="31">
        <f>(Jul!C10*7)+(Aug!C10*6)+(Sep!C10*5)+(Oct!C10*4)+(Nov!C10*3)+(Dec!C10*2)+(Jan!C10*1)</f>
        <v>56766</v>
      </c>
      <c r="E10" s="8">
        <v>2374</v>
      </c>
      <c r="F10" s="31">
        <f>(Jul!E10*7)+(Aug!E10*6)+(Sep!E10*5)+(Oct!E10*4)+(Nov!E10*3)+(Dec!E10*2)+(Jan!E10*1)</f>
        <v>22123</v>
      </c>
      <c r="G10" s="8">
        <v>17777</v>
      </c>
      <c r="H10" s="31">
        <f>Dec!H10+G10</f>
        <v>170852</v>
      </c>
      <c r="I10" s="31">
        <f t="shared" si="0"/>
        <v>20587</v>
      </c>
      <c r="J10" s="31">
        <f t="shared" si="1"/>
        <v>249741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1132</v>
      </c>
      <c r="D11" s="31">
        <f>(Jul!C11*7)+(Aug!C11*6)+(Sep!C11*5)+(Oct!C11*4)+(Nov!C11*3)+(Dec!C11*2)+(Jan!C11*1)</f>
        <v>54054</v>
      </c>
      <c r="E11" s="8"/>
      <c r="F11" s="31">
        <f>(Jul!E11*7)+(Aug!E11*6)+(Sep!E11*5)+(Oct!E11*4)+(Nov!E11*3)+(Dec!E11*2)+(Jan!E11*1)</f>
        <v>0</v>
      </c>
      <c r="G11" s="8">
        <v>707</v>
      </c>
      <c r="H11" s="31">
        <f>Dec!H11+G11</f>
        <v>367578</v>
      </c>
      <c r="I11" s="31">
        <f t="shared" si="0"/>
        <v>1839</v>
      </c>
      <c r="J11" s="31">
        <f t="shared" si="1"/>
        <v>421632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73373</v>
      </c>
      <c r="E12" s="8">
        <v>1228</v>
      </c>
      <c r="F12" s="31">
        <f>(Jul!E12*7)+(Aug!E12*6)+(Sep!E12*5)+(Oct!E12*4)+(Nov!E12*3)+(Dec!E12*2)+(Jan!E12*1)</f>
        <v>6254</v>
      </c>
      <c r="G12" s="8">
        <v>6064</v>
      </c>
      <c r="H12" s="31">
        <f>Dec!H12+G12</f>
        <v>85803</v>
      </c>
      <c r="I12" s="31">
        <f t="shared" si="0"/>
        <v>7292</v>
      </c>
      <c r="J12" s="31">
        <f t="shared" si="1"/>
        <v>165430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21420</v>
      </c>
      <c r="D13" s="31">
        <f>(Jul!C13*7)+(Aug!C13*6)+(Sep!C13*5)+(Oct!C13*4)+(Nov!C13*3)+(Dec!C13*2)+(Jan!C13*1)</f>
        <v>586705</v>
      </c>
      <c r="E13" s="8">
        <v>2024</v>
      </c>
      <c r="F13" s="31">
        <f>(Jul!E13*7)+(Aug!E13*6)+(Sep!E13*5)+(Oct!E13*4)+(Nov!E13*3)+(Dec!E13*2)+(Jan!E13*1)</f>
        <v>51210</v>
      </c>
      <c r="G13" s="8">
        <v>92413</v>
      </c>
      <c r="H13" s="31">
        <f>Dec!H13+G13</f>
        <v>562729</v>
      </c>
      <c r="I13" s="31">
        <f t="shared" si="0"/>
        <v>115857</v>
      </c>
      <c r="J13" s="31">
        <f t="shared" si="1"/>
        <v>1200644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14472</v>
      </c>
      <c r="D14" s="31">
        <f>(Jul!C14*7)+(Aug!C14*6)+(Sep!C14*5)+(Oct!C14*4)+(Nov!C14*3)+(Dec!C14*2)+(Jan!C14*1)</f>
        <v>201767</v>
      </c>
      <c r="E14" s="8">
        <v>1911</v>
      </c>
      <c r="F14" s="31">
        <f>(Jul!E14*7)+(Aug!E14*6)+(Sep!E14*5)+(Oct!E14*4)+(Nov!E14*3)+(Dec!E14*2)+(Jan!E14*1)</f>
        <v>1911</v>
      </c>
      <c r="G14" s="8">
        <v>30451</v>
      </c>
      <c r="H14" s="31">
        <f>Dec!H14+G14</f>
        <v>139855</v>
      </c>
      <c r="I14" s="31">
        <f t="shared" si="0"/>
        <v>46834</v>
      </c>
      <c r="J14" s="31">
        <f t="shared" si="1"/>
        <v>343533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1408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6869</v>
      </c>
      <c r="I15" s="31">
        <f t="shared" si="0"/>
        <v>0</v>
      </c>
      <c r="J15" s="31">
        <f t="shared" si="1"/>
        <v>8277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46761</v>
      </c>
      <c r="D16" s="31">
        <f>(Jul!C16*7)+(Aug!C16*6)+(Sep!C16*5)+(Oct!C16*4)+(Nov!C16*3)+(Dec!C16*2)+(Jan!C16*1)</f>
        <v>1073620</v>
      </c>
      <c r="E16" s="8">
        <v>3182</v>
      </c>
      <c r="F16" s="31">
        <f>(Jul!E16*7)+(Aug!E16*6)+(Sep!E16*5)+(Oct!E16*4)+(Nov!E16*3)+(Dec!E16*2)+(Jan!E16*1)</f>
        <v>56436</v>
      </c>
      <c r="G16" s="8">
        <v>187961</v>
      </c>
      <c r="H16" s="31">
        <f>Dec!H16+G16</f>
        <v>937427</v>
      </c>
      <c r="I16" s="31">
        <f t="shared" si="0"/>
        <v>237904</v>
      </c>
      <c r="J16" s="31">
        <f t="shared" si="1"/>
        <v>2067483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8739</v>
      </c>
      <c r="D17" s="31">
        <f>(Jul!C17*7)+(Aug!C17*6)+(Sep!C17*5)+(Oct!C17*4)+(Nov!C17*3)+(Dec!C17*2)+(Jan!C17*1)</f>
        <v>120906</v>
      </c>
      <c r="E17" s="8"/>
      <c r="F17" s="31">
        <f>(Jul!E17*7)+(Aug!E17*6)+(Sep!E17*5)+(Oct!E17*4)+(Nov!E17*3)+(Dec!E17*2)+(Jan!E17*1)</f>
        <v>6595</v>
      </c>
      <c r="G17" s="8">
        <v>8163</v>
      </c>
      <c r="H17" s="31">
        <f>Dec!H17+G17</f>
        <v>47756</v>
      </c>
      <c r="I17" s="31">
        <f t="shared" si="0"/>
        <v>16902</v>
      </c>
      <c r="J17" s="31">
        <f t="shared" si="1"/>
        <v>175257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6798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25253</v>
      </c>
      <c r="I18" s="31">
        <f t="shared" si="0"/>
        <v>0</v>
      </c>
      <c r="J18" s="31">
        <f t="shared" si="1"/>
        <v>32051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12912</v>
      </c>
      <c r="E19" s="8"/>
      <c r="F19" s="31">
        <f>(Jul!E19*7)+(Aug!E19*6)+(Sep!E19*5)+(Oct!E19*4)+(Nov!E19*3)+(Dec!E19*2)+(Jan!E19*1)</f>
        <v>13167</v>
      </c>
      <c r="G19" s="8"/>
      <c r="H19" s="31">
        <f>Dec!H19+G19</f>
        <v>11286</v>
      </c>
      <c r="I19" s="31">
        <f t="shared" si="0"/>
        <v>0</v>
      </c>
      <c r="J19" s="31">
        <f t="shared" si="1"/>
        <v>37365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1312</v>
      </c>
      <c r="D20" s="31">
        <f>(Jul!C20*7)+(Aug!C20*6)+(Sep!C20*5)+(Oct!C20*4)+(Nov!C20*3)+(Dec!C20*2)+(Jan!C20*1)</f>
        <v>7092</v>
      </c>
      <c r="E20" s="8"/>
      <c r="F20" s="31">
        <f>(Jul!E20*7)+(Aug!E20*6)+(Sep!E20*5)+(Oct!E20*4)+(Nov!E20*3)+(Dec!E20*2)+(Jan!E20*1)</f>
        <v>5346</v>
      </c>
      <c r="G20" s="8">
        <v>3042</v>
      </c>
      <c r="H20" s="31">
        <f>Dec!H20+G20</f>
        <v>37716</v>
      </c>
      <c r="I20" s="31">
        <f t="shared" si="0"/>
        <v>4354</v>
      </c>
      <c r="J20" s="31">
        <f t="shared" si="1"/>
        <v>50154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(Jul!C21*7)+(Aug!C21*6)+(Sep!C21*5)+(Oct!C21*4)+(Nov!C21*3)+(Dec!C21*2)+(Jan!C21*1)</f>
        <v>41212</v>
      </c>
      <c r="E21" s="8">
        <v>1228</v>
      </c>
      <c r="F21" s="31">
        <f>(Jul!E21*7)+(Aug!E21*6)+(Sep!E21*5)+(Oct!E21*4)+(Nov!E21*3)+(Dec!E21*2)+(Jan!E21*1)</f>
        <v>1228</v>
      </c>
      <c r="G21" s="8">
        <v>12109</v>
      </c>
      <c r="H21" s="31">
        <f>Dec!H21+G21</f>
        <v>25746</v>
      </c>
      <c r="I21" s="31">
        <f t="shared" si="0"/>
        <v>13337</v>
      </c>
      <c r="J21" s="31">
        <f t="shared" si="1"/>
        <v>68186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6468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140</v>
      </c>
      <c r="I22" s="31">
        <f t="shared" si="0"/>
        <v>0</v>
      </c>
      <c r="J22" s="31">
        <f t="shared" si="1"/>
        <v>6608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3406</v>
      </c>
      <c r="D23" s="31">
        <f>(Jul!C23*7)+(Aug!C23*6)+(Sep!C23*5)+(Oct!C23*4)+(Nov!C23*3)+(Dec!C23*2)+(Jan!C23*1)</f>
        <v>65652</v>
      </c>
      <c r="E23" s="8">
        <v>90</v>
      </c>
      <c r="F23" s="31">
        <f>(Jul!E23*7)+(Aug!E23*6)+(Sep!E23*5)+(Oct!E23*4)+(Nov!E23*3)+(Dec!E23*2)+(Jan!E23*1)</f>
        <v>19030</v>
      </c>
      <c r="G23" s="8">
        <v>4411</v>
      </c>
      <c r="H23" s="31">
        <f>Dec!H23+G23</f>
        <v>99072</v>
      </c>
      <c r="I23" s="31">
        <f t="shared" si="0"/>
        <v>7907</v>
      </c>
      <c r="J23" s="31">
        <f t="shared" si="1"/>
        <v>183754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7655</v>
      </c>
      <c r="D24" s="31">
        <f>(Jul!C24*7)+(Aug!C24*6)+(Sep!C24*5)+(Oct!C24*4)+(Nov!C24*3)+(Dec!C24*2)+(Jan!C24*1)</f>
        <v>82369</v>
      </c>
      <c r="E24" s="8"/>
      <c r="F24" s="31">
        <f>(Jul!E24*7)+(Aug!E24*6)+(Sep!E24*5)+(Oct!E24*4)+(Nov!E24*3)+(Dec!E24*2)+(Jan!E24*1)</f>
        <v>29018</v>
      </c>
      <c r="G24" s="8">
        <v>8068</v>
      </c>
      <c r="H24" s="31">
        <f>Dec!H24+G24</f>
        <v>71429</v>
      </c>
      <c r="I24" s="31">
        <f t="shared" si="0"/>
        <v>15723</v>
      </c>
      <c r="J24" s="31">
        <f t="shared" si="1"/>
        <v>182816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142</v>
      </c>
      <c r="D25" s="31">
        <f>(Jul!C25*7)+(Aug!C25*6)+(Sep!C25*5)+(Oct!C25*4)+(Nov!C25*3)+(Dec!C25*2)+(Jan!C25*1)</f>
        <v>247054</v>
      </c>
      <c r="E25" s="8">
        <v>1340</v>
      </c>
      <c r="F25" s="31">
        <f>(Jul!E25*7)+(Aug!E25*6)+(Sep!E25*5)+(Oct!E25*4)+(Nov!E25*3)+(Dec!E25*2)+(Jan!E25*1)</f>
        <v>9254</v>
      </c>
      <c r="G25" s="8">
        <v>10105</v>
      </c>
      <c r="H25" s="31">
        <f>Dec!H25+G25</f>
        <v>249478</v>
      </c>
      <c r="I25" s="31">
        <f t="shared" si="0"/>
        <v>11587</v>
      </c>
      <c r="J25" s="31">
        <f t="shared" si="1"/>
        <v>505786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1932</v>
      </c>
      <c r="D26" s="31">
        <f>(Jul!C26*7)+(Aug!C26*6)+(Sep!C26*5)+(Oct!C26*4)+(Nov!C26*3)+(Dec!C26*2)+(Jan!C26*1)</f>
        <v>57056</v>
      </c>
      <c r="E26" s="8"/>
      <c r="F26" s="31">
        <f>(Jul!E26*7)+(Aug!E26*6)+(Sep!E26*5)+(Oct!E26*4)+(Nov!E26*3)+(Dec!E26*2)+(Jan!E26*1)</f>
        <v>20634</v>
      </c>
      <c r="G26" s="8"/>
      <c r="H26" s="31">
        <f>Dec!H26+G26</f>
        <v>85394</v>
      </c>
      <c r="I26" s="31">
        <f t="shared" si="0"/>
        <v>1932</v>
      </c>
      <c r="J26" s="31">
        <f t="shared" si="1"/>
        <v>163084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3477</v>
      </c>
      <c r="D27" s="31">
        <f>(Jul!C27*7)+(Aug!C27*6)+(Sep!C27*5)+(Oct!C27*4)+(Nov!C27*3)+(Dec!C27*2)+(Jan!C27*1)</f>
        <v>25829</v>
      </c>
      <c r="E27" s="8"/>
      <c r="F27" s="31">
        <f>(Jul!E27*7)+(Aug!E27*6)+(Sep!E27*5)+(Oct!E27*4)+(Nov!E27*3)+(Dec!E27*2)+(Jan!E27*1)</f>
        <v>0</v>
      </c>
      <c r="G27" s="8">
        <v>8137</v>
      </c>
      <c r="H27" s="31">
        <f>Dec!H27+G27</f>
        <v>98719</v>
      </c>
      <c r="I27" s="31">
        <f t="shared" si="0"/>
        <v>11614</v>
      </c>
      <c r="J27" s="31">
        <f t="shared" si="1"/>
        <v>124548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281</v>
      </c>
      <c r="D28" s="31">
        <f>(Jul!C28*7)+(Aug!C28*6)+(Sep!C28*5)+(Oct!C28*4)+(Nov!C28*3)+(Dec!C28*2)+(Jan!C28*1)</f>
        <v>107258</v>
      </c>
      <c r="E28" s="8"/>
      <c r="F28" s="31">
        <f>(Jul!E28*7)+(Aug!E28*6)+(Sep!E28*5)+(Oct!E28*4)+(Nov!E28*3)+(Dec!E28*2)+(Jan!E28*1)</f>
        <v>9630</v>
      </c>
      <c r="G28" s="8"/>
      <c r="H28" s="31">
        <f>Dec!H28+G28</f>
        <v>61934</v>
      </c>
      <c r="I28" s="31">
        <f t="shared" si="0"/>
        <v>281</v>
      </c>
      <c r="J28" s="31">
        <f t="shared" si="1"/>
        <v>178822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4324</v>
      </c>
      <c r="D29" s="31">
        <f>(Jul!C29*7)+(Aug!C29*6)+(Sep!C29*5)+(Oct!C29*4)+(Nov!C29*3)+(Dec!C29*2)+(Jan!C29*1)</f>
        <v>117339</v>
      </c>
      <c r="E29" s="8"/>
      <c r="F29" s="31">
        <f>(Jul!E29*7)+(Aug!E29*6)+(Sep!E29*5)+(Oct!E29*4)+(Nov!E29*3)+(Dec!E29*2)+(Jan!E29*1)</f>
        <v>0</v>
      </c>
      <c r="G29" s="8">
        <v>3763</v>
      </c>
      <c r="H29" s="31">
        <f>Dec!H29+G29</f>
        <v>29432</v>
      </c>
      <c r="I29" s="31">
        <f t="shared" si="0"/>
        <v>8087</v>
      </c>
      <c r="J29" s="31">
        <f t="shared" si="1"/>
        <v>146771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6324</v>
      </c>
      <c r="D30" s="31">
        <f>(Jul!C30*7)+(Aug!C30*6)+(Sep!C30*5)+(Oct!C30*4)+(Nov!C30*3)+(Dec!C30*2)+(Jan!C30*1)</f>
        <v>92997</v>
      </c>
      <c r="E30" s="8">
        <v>1911</v>
      </c>
      <c r="F30" s="31">
        <f>(Jul!E30*7)+(Aug!E30*6)+(Sep!E30*5)+(Oct!E30*4)+(Nov!E30*3)+(Dec!E30*2)+(Jan!E30*1)</f>
        <v>29700</v>
      </c>
      <c r="G30" s="8">
        <v>67407</v>
      </c>
      <c r="H30" s="31">
        <f>Dec!H30+G30</f>
        <v>215697</v>
      </c>
      <c r="I30" s="31">
        <f t="shared" si="0"/>
        <v>75642</v>
      </c>
      <c r="J30" s="31">
        <f t="shared" si="1"/>
        <v>338394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14395</v>
      </c>
      <c r="D31" s="31">
        <f>(Jul!C31*7)+(Aug!C31*6)+(Sep!C31*5)+(Oct!C31*4)+(Nov!C31*3)+(Dec!C31*2)+(Jan!C31*1)</f>
        <v>297273</v>
      </c>
      <c r="E31" s="8">
        <v>4912</v>
      </c>
      <c r="F31" s="31">
        <f>(Jul!E31*7)+(Aug!E31*6)+(Sep!E31*5)+(Oct!E31*4)+(Nov!E31*3)+(Dec!E31*2)+(Jan!E31*1)</f>
        <v>48689</v>
      </c>
      <c r="G31" s="8">
        <v>38584</v>
      </c>
      <c r="H31" s="31">
        <f>Dec!H31+G31</f>
        <v>240092</v>
      </c>
      <c r="I31" s="31">
        <f t="shared" si="0"/>
        <v>57891</v>
      </c>
      <c r="J31" s="31">
        <f t="shared" si="1"/>
        <v>586054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29141</v>
      </c>
      <c r="E32" s="8"/>
      <c r="F32" s="31">
        <f>(Jul!E32*7)+(Aug!E32*6)+(Sep!E32*5)+(Oct!E32*4)+(Nov!E32*3)+(Dec!E32*2)+(Jan!E32*1)</f>
        <v>0</v>
      </c>
      <c r="G32" s="8">
        <v>142</v>
      </c>
      <c r="H32" s="31">
        <f>Dec!H32+G32</f>
        <v>39204</v>
      </c>
      <c r="I32" s="31">
        <f t="shared" si="0"/>
        <v>142</v>
      </c>
      <c r="J32" s="31">
        <f t="shared" si="1"/>
        <v>68345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11784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18041</v>
      </c>
      <c r="I33" s="31">
        <f t="shared" si="0"/>
        <v>0</v>
      </c>
      <c r="J33" s="31">
        <f t="shared" si="1"/>
        <v>29825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6615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981</v>
      </c>
      <c r="I34" s="31">
        <f t="shared" si="0"/>
        <v>0</v>
      </c>
      <c r="J34" s="31">
        <f t="shared" si="1"/>
        <v>7596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774</v>
      </c>
      <c r="D35" s="31">
        <f>(Jul!C35*7)+(Aug!C35*6)+(Sep!C35*5)+(Oct!C35*4)+(Nov!C35*3)+(Dec!C35*2)+(Jan!C35*1)</f>
        <v>71915</v>
      </c>
      <c r="E35" s="8"/>
      <c r="F35" s="31">
        <f>(Jul!E35*7)+(Aug!E35*6)+(Sep!E35*5)+(Oct!E35*4)+(Nov!E35*3)+(Dec!E35*2)+(Jan!E35*1)</f>
        <v>0</v>
      </c>
      <c r="G35" s="8">
        <v>1211</v>
      </c>
      <c r="H35" s="31">
        <f>Dec!H35+G35</f>
        <v>133699</v>
      </c>
      <c r="I35" s="31">
        <f t="shared" si="0"/>
        <v>1985</v>
      </c>
      <c r="J35" s="31">
        <f t="shared" si="1"/>
        <v>205614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514</v>
      </c>
      <c r="D36" s="31">
        <f>(Jul!C36*7)+(Aug!C36*6)+(Sep!C36*5)+(Oct!C36*4)+(Nov!C36*3)+(Dec!C36*2)+(Jan!C36*1)</f>
        <v>7804</v>
      </c>
      <c r="E36" s="8"/>
      <c r="F36" s="31">
        <f>(Jul!E36*7)+(Aug!E36*6)+(Sep!E36*5)+(Oct!E36*4)+(Nov!E36*3)+(Dec!E36*2)+(Jan!E36*1)</f>
        <v>0</v>
      </c>
      <c r="G36" s="8">
        <v>5918</v>
      </c>
      <c r="H36" s="31">
        <f>Dec!H36+G36</f>
        <v>58900</v>
      </c>
      <c r="I36" s="31">
        <f t="shared" si="0"/>
        <v>6432</v>
      </c>
      <c r="J36" s="31">
        <f t="shared" si="1"/>
        <v>66704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9013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12709</v>
      </c>
      <c r="I37" s="31">
        <f t="shared" si="0"/>
        <v>0</v>
      </c>
      <c r="J37" s="31">
        <f t="shared" si="1"/>
        <v>21722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25300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11097</v>
      </c>
      <c r="I38" s="31">
        <f t="shared" si="0"/>
        <v>0</v>
      </c>
      <c r="J38" s="31">
        <f t="shared" si="1"/>
        <v>36397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5237</v>
      </c>
      <c r="D39" s="31">
        <f>(Jul!C39*7)+(Aug!C39*6)+(Sep!C39*5)+(Oct!C39*4)+(Nov!C39*3)+(Dec!C39*2)+(Jan!C39*1)</f>
        <v>63670</v>
      </c>
      <c r="E39" s="8"/>
      <c r="F39" s="31">
        <f>(Jul!E39*7)+(Aug!E39*6)+(Sep!E39*5)+(Oct!E39*4)+(Nov!E39*3)+(Dec!E39*2)+(Jan!E39*1)</f>
        <v>0</v>
      </c>
      <c r="G39" s="8">
        <v>81808</v>
      </c>
      <c r="H39" s="31">
        <f>Dec!H39+G39</f>
        <v>173992</v>
      </c>
      <c r="I39" s="31">
        <f t="shared" si="0"/>
        <v>87045</v>
      </c>
      <c r="J39" s="31">
        <f t="shared" si="1"/>
        <v>237662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7740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7740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1822</v>
      </c>
      <c r="D41" s="31">
        <f>(Jul!C41*7)+(Aug!C41*6)+(Sep!C41*5)+(Oct!C41*4)+(Nov!C41*3)+(Dec!C41*2)+(Jan!C41*1)</f>
        <v>44993</v>
      </c>
      <c r="E41" s="8"/>
      <c r="F41" s="31">
        <f>(Jul!E41*7)+(Aug!E41*6)+(Sep!E41*5)+(Oct!E41*4)+(Nov!E41*3)+(Dec!E41*2)+(Jan!E41*1)</f>
        <v>0</v>
      </c>
      <c r="G41" s="8">
        <v>25334</v>
      </c>
      <c r="H41" s="31">
        <f>Dec!H41+G41</f>
        <v>70476</v>
      </c>
      <c r="I41" s="31">
        <f t="shared" si="0"/>
        <v>27156</v>
      </c>
      <c r="J41" s="31">
        <f t="shared" si="1"/>
        <v>115469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9602</v>
      </c>
      <c r="D42" s="31">
        <f>(Jul!C42*7)+(Aug!C42*6)+(Sep!C42*5)+(Oct!C42*4)+(Nov!C42*3)+(Dec!C42*2)+(Jan!C42*1)</f>
        <v>249185</v>
      </c>
      <c r="E42" s="8">
        <v>2456</v>
      </c>
      <c r="F42" s="31">
        <f>(Jul!E42*7)+(Aug!E42*6)+(Sep!E42*5)+(Oct!E42*4)+(Nov!E42*3)+(Dec!E42*2)+(Jan!E42*1)</f>
        <v>9177</v>
      </c>
      <c r="G42" s="8">
        <v>45409</v>
      </c>
      <c r="H42" s="31">
        <f>Dec!H42+G42</f>
        <v>122044</v>
      </c>
      <c r="I42" s="31">
        <f t="shared" si="0"/>
        <v>57467</v>
      </c>
      <c r="J42" s="31">
        <f t="shared" si="1"/>
        <v>380406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2390</v>
      </c>
      <c r="D43" s="31">
        <f>(Jul!C43*7)+(Aug!C43*6)+(Sep!C43*5)+(Oct!C43*4)+(Nov!C43*3)+(Dec!C43*2)+(Jan!C43*1)</f>
        <v>240600</v>
      </c>
      <c r="E43" s="8"/>
      <c r="F43" s="31">
        <f>(Jul!E43*7)+(Aug!E43*6)+(Sep!E43*5)+(Oct!E43*4)+(Nov!E43*3)+(Dec!E43*2)+(Jan!E43*1)</f>
        <v>7254</v>
      </c>
      <c r="G43" s="8">
        <v>16638</v>
      </c>
      <c r="H43" s="31">
        <f>Dec!H43+G43</f>
        <v>282907</v>
      </c>
      <c r="I43" s="31">
        <f t="shared" si="0"/>
        <v>19028</v>
      </c>
      <c r="J43" s="31">
        <f t="shared" si="1"/>
        <v>530761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4672</v>
      </c>
      <c r="D44" s="31">
        <f>(Jul!C44*7)+(Aug!C44*6)+(Sep!C44*5)+(Oct!C44*4)+(Nov!C44*3)+(Dec!C44*2)+(Jan!C44*1)</f>
        <v>223892</v>
      </c>
      <c r="E44" s="8"/>
      <c r="F44" s="31">
        <f>(Jul!E44*7)+(Aug!E44*6)+(Sep!E44*5)+(Oct!E44*4)+(Nov!E44*3)+(Dec!E44*2)+(Jan!E44*1)</f>
        <v>0</v>
      </c>
      <c r="G44" s="8">
        <v>199979</v>
      </c>
      <c r="H44" s="31">
        <f>Dec!H44+G44</f>
        <v>990050</v>
      </c>
      <c r="I44" s="31">
        <f t="shared" si="0"/>
        <v>204651</v>
      </c>
      <c r="J44" s="31">
        <f t="shared" si="1"/>
        <v>1213942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142</v>
      </c>
      <c r="D45" s="31">
        <f>(Jul!C45*7)+(Aug!C45*6)+(Sep!C45*5)+(Oct!C45*4)+(Nov!C45*3)+(Dec!C45*2)+(Jan!C45*1)</f>
        <v>38119</v>
      </c>
      <c r="E45" s="8"/>
      <c r="F45" s="31">
        <f>(Jul!E45*7)+(Aug!E45*6)+(Sep!E45*5)+(Oct!E45*4)+(Nov!E45*3)+(Dec!E45*2)+(Jan!E45*1)</f>
        <v>8323</v>
      </c>
      <c r="G45" s="8">
        <v>562</v>
      </c>
      <c r="H45" s="31">
        <f>Dec!H45+G45</f>
        <v>36468</v>
      </c>
      <c r="I45" s="31">
        <f t="shared" si="0"/>
        <v>704</v>
      </c>
      <c r="J45" s="31">
        <f t="shared" si="1"/>
        <v>82910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142</v>
      </c>
      <c r="D47" s="31">
        <f>(Jul!C47*7)+(Aug!C47*6)+(Sep!C47*5)+(Oct!C47*4)+(Nov!C47*3)+(Dec!C47*2)+(Jan!C47*1)</f>
        <v>58702</v>
      </c>
      <c r="E47" s="8"/>
      <c r="F47" s="31">
        <f>(Jul!E47*7)+(Aug!E47*6)+(Sep!E47*5)+(Oct!E47*4)+(Nov!E47*3)+(Dec!E47*2)+(Jan!E47*1)</f>
        <v>0</v>
      </c>
      <c r="G47" s="8">
        <v>282</v>
      </c>
      <c r="H47" s="31">
        <f>Dec!H47+G47</f>
        <v>160375</v>
      </c>
      <c r="I47" s="31">
        <f t="shared" si="0"/>
        <v>424</v>
      </c>
      <c r="J47" s="31">
        <f t="shared" si="1"/>
        <v>219077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3938</v>
      </c>
      <c r="D48" s="31">
        <f>(Jul!C48*7)+(Aug!C48*6)+(Sep!C48*5)+(Oct!C48*4)+(Nov!C48*3)+(Dec!C48*2)+(Jan!C48*1)</f>
        <v>57560</v>
      </c>
      <c r="E48" s="8"/>
      <c r="F48" s="31">
        <f>(Jul!E48*7)+(Aug!E48*6)+(Sep!E48*5)+(Oct!E48*4)+(Nov!E48*3)+(Dec!E48*2)+(Jan!E48*1)</f>
        <v>0</v>
      </c>
      <c r="G48" s="8">
        <v>5339</v>
      </c>
      <c r="H48" s="31">
        <f>Dec!H48+G48</f>
        <v>120404</v>
      </c>
      <c r="I48" s="31">
        <f t="shared" si="0"/>
        <v>9277</v>
      </c>
      <c r="J48" s="31">
        <f t="shared" si="1"/>
        <v>177964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40703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28646</v>
      </c>
      <c r="I49" s="31">
        <f t="shared" si="0"/>
        <v>0</v>
      </c>
      <c r="J49" s="31">
        <f t="shared" si="1"/>
        <v>69349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2455</v>
      </c>
      <c r="D50" s="31">
        <f>(Jul!C50*7)+(Aug!C50*6)+(Sep!C50*5)+(Oct!C50*4)+(Nov!C50*3)+(Dec!C50*2)+(Jan!C50*1)</f>
        <v>110184</v>
      </c>
      <c r="E50" s="8"/>
      <c r="F50" s="31">
        <f>(Jul!E50*7)+(Aug!E50*6)+(Sep!E50*5)+(Oct!E50*4)+(Nov!E50*3)+(Dec!E50*2)+(Jan!E50*1)</f>
        <v>7524</v>
      </c>
      <c r="G50" s="8">
        <v>2455</v>
      </c>
      <c r="H50" s="31">
        <f>Dec!H50+G50</f>
        <v>174154</v>
      </c>
      <c r="I50" s="31">
        <f t="shared" si="0"/>
        <v>4910</v>
      </c>
      <c r="J50" s="31">
        <f t="shared" si="1"/>
        <v>291862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3150</v>
      </c>
      <c r="D51" s="31">
        <f>(Jul!C51*7)+(Aug!C51*6)+(Sep!C51*5)+(Oct!C51*4)+(Nov!C51*3)+(Dec!C51*2)+(Jan!C51*1)</f>
        <v>239753</v>
      </c>
      <c r="E51" s="8"/>
      <c r="F51" s="31">
        <f>(Jul!E51*7)+(Aug!E51*6)+(Sep!E51*5)+(Oct!E51*4)+(Nov!E51*3)+(Dec!E51*2)+(Jan!E51*1)</f>
        <v>4836</v>
      </c>
      <c r="G51" s="8">
        <v>20027</v>
      </c>
      <c r="H51" s="31">
        <f>Dec!H51+G51</f>
        <v>406160</v>
      </c>
      <c r="I51" s="31">
        <f t="shared" si="0"/>
        <v>23177</v>
      </c>
      <c r="J51" s="31">
        <f t="shared" si="1"/>
        <v>650749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436</v>
      </c>
      <c r="D52" s="31">
        <f>(Jul!C52*7)+(Aug!C52*6)+(Sep!C52*5)+(Oct!C52*4)+(Nov!C52*3)+(Dec!C52*2)+(Jan!C52*1)</f>
        <v>29914</v>
      </c>
      <c r="E52" s="8"/>
      <c r="F52" s="31">
        <f>(Jul!E52*7)+(Aug!E52*6)+(Sep!E52*5)+(Oct!E52*4)+(Nov!E52*3)+(Dec!E52*2)+(Jan!E52*1)</f>
        <v>0</v>
      </c>
      <c r="G52" s="8">
        <v>1729</v>
      </c>
      <c r="H52" s="31">
        <f>Dec!H52+G52</f>
        <v>38960</v>
      </c>
      <c r="I52" s="31">
        <f t="shared" si="0"/>
        <v>2165</v>
      </c>
      <c r="J52" s="31">
        <f t="shared" si="1"/>
        <v>68874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53376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20020</v>
      </c>
      <c r="I53" s="31">
        <f t="shared" si="0"/>
        <v>0</v>
      </c>
      <c r="J53" s="31">
        <f t="shared" si="1"/>
        <v>73396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1745</v>
      </c>
      <c r="D54" s="31">
        <f>(Jul!C54*7)+(Aug!C54*6)+(Sep!C54*5)+(Oct!C54*4)+(Nov!C54*3)+(Dec!C54*2)+(Jan!C54*1)</f>
        <v>46179</v>
      </c>
      <c r="E54" s="8"/>
      <c r="F54" s="31">
        <f>(Jul!E54*7)+(Aug!E54*6)+(Sep!E54*5)+(Oct!E54*4)+(Nov!E54*3)+(Dec!E54*2)+(Jan!E54*1)</f>
        <v>0</v>
      </c>
      <c r="G54" s="8">
        <v>7110</v>
      </c>
      <c r="H54" s="31">
        <f>Dec!H54+G54</f>
        <v>54394</v>
      </c>
      <c r="I54" s="31">
        <f t="shared" si="0"/>
        <v>8855</v>
      </c>
      <c r="J54" s="31">
        <f t="shared" si="1"/>
        <v>100573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4295</v>
      </c>
      <c r="D55" s="31">
        <f>(Jul!C55*7)+(Aug!C55*6)+(Sep!C55*5)+(Oct!C55*4)+(Nov!C55*3)+(Dec!C55*2)+(Jan!C55*1)</f>
        <v>121186</v>
      </c>
      <c r="E55" s="8"/>
      <c r="F55" s="31">
        <f>(Jul!E55*7)+(Aug!E55*6)+(Sep!E55*5)+(Oct!E55*4)+(Nov!E55*3)+(Dec!E55*2)+(Jan!E55*1)</f>
        <v>0</v>
      </c>
      <c r="G55" s="8">
        <v>89320</v>
      </c>
      <c r="H55" s="31">
        <f>Dec!H55+G55</f>
        <v>338159</v>
      </c>
      <c r="I55" s="31">
        <f t="shared" si="0"/>
        <v>93615</v>
      </c>
      <c r="J55" s="31">
        <f t="shared" si="1"/>
        <v>459345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38792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22544</v>
      </c>
      <c r="I57" s="31">
        <f t="shared" si="0"/>
        <v>0</v>
      </c>
      <c r="J57" s="31">
        <f t="shared" si="1"/>
        <v>61336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1372</v>
      </c>
      <c r="D58" s="31">
        <f>(Jul!C58*7)+(Aug!C58*6)+(Sep!C58*5)+(Oct!C58*4)+(Nov!C58*3)+(Dec!C58*2)+(Jan!C58*1)</f>
        <v>46916</v>
      </c>
      <c r="E58" s="8"/>
      <c r="F58" s="31">
        <f>(Jul!E58*7)+(Aug!E58*6)+(Sep!E58*5)+(Oct!E58*4)+(Nov!E58*3)+(Dec!E58*2)+(Jan!E58*1)</f>
        <v>0</v>
      </c>
      <c r="G58" s="8">
        <v>5420</v>
      </c>
      <c r="H58" s="31">
        <f>Dec!H58+G58</f>
        <v>29743</v>
      </c>
      <c r="I58" s="31">
        <f t="shared" si="0"/>
        <v>6792</v>
      </c>
      <c r="J58" s="31">
        <f t="shared" si="1"/>
        <v>76659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9987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13424</v>
      </c>
      <c r="I59" s="31">
        <f t="shared" si="0"/>
        <v>0</v>
      </c>
      <c r="J59" s="31">
        <f t="shared" si="1"/>
        <v>23411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2868</v>
      </c>
      <c r="D60" s="31">
        <f>(Jul!C60*7)+(Aug!C60*6)+(Sep!C60*5)+(Oct!C60*4)+(Nov!C60*3)+(Dec!C60*2)+(Jan!C60*1)</f>
        <v>532953</v>
      </c>
      <c r="E60" s="8"/>
      <c r="F60" s="31">
        <f>(Jul!E60*7)+(Aug!E60*6)+(Sep!E60*5)+(Oct!E60*4)+(Nov!E60*3)+(Dec!E60*2)+(Jan!E60*1)</f>
        <v>8467</v>
      </c>
      <c r="G60" s="8">
        <v>36634</v>
      </c>
      <c r="H60" s="31">
        <f>Dec!H60+G60</f>
        <v>2476952</v>
      </c>
      <c r="I60" s="31">
        <f t="shared" si="0"/>
        <v>39502</v>
      </c>
      <c r="J60" s="31">
        <f t="shared" si="1"/>
        <v>3018372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1658</v>
      </c>
      <c r="D61" s="31">
        <f>(Jul!C61*7)+(Aug!C61*6)+(Sep!C61*5)+(Oct!C61*4)+(Nov!C61*3)+(Dec!C61*2)+(Jan!C61*1)</f>
        <v>12316</v>
      </c>
      <c r="E61" s="8"/>
      <c r="F61" s="31">
        <f>(Jul!E61*7)+(Aug!E61*6)+(Sep!E61*5)+(Oct!E61*4)+(Nov!E61*3)+(Dec!E61*2)+(Jan!E61*1)</f>
        <v>0</v>
      </c>
      <c r="G61" s="8">
        <v>1658</v>
      </c>
      <c r="H61" s="31">
        <f>Dec!H61+G61</f>
        <v>41751</v>
      </c>
      <c r="I61" s="31">
        <f t="shared" si="0"/>
        <v>3316</v>
      </c>
      <c r="J61" s="31">
        <f t="shared" si="1"/>
        <v>54067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1516</v>
      </c>
      <c r="D62" s="31">
        <f>(Jul!C62*7)+(Aug!C62*6)+(Sep!C62*5)+(Oct!C62*4)+(Nov!C62*3)+(Dec!C62*2)+(Jan!C62*1)</f>
        <v>33039</v>
      </c>
      <c r="E62" s="8"/>
      <c r="F62" s="31">
        <f>(Jul!E62*7)+(Aug!E62*6)+(Sep!E62*5)+(Oct!E62*4)+(Nov!E62*3)+(Dec!E62*2)+(Jan!E62*1)</f>
        <v>0</v>
      </c>
      <c r="G62" s="8">
        <v>1516</v>
      </c>
      <c r="H62" s="31">
        <f>Dec!H62+G62</f>
        <v>16029</v>
      </c>
      <c r="I62" s="31">
        <f t="shared" si="0"/>
        <v>3032</v>
      </c>
      <c r="J62" s="31">
        <f t="shared" si="1"/>
        <v>49068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27549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29987</v>
      </c>
      <c r="I63" s="31">
        <f t="shared" si="0"/>
        <v>0</v>
      </c>
      <c r="J63" s="31">
        <f t="shared" si="1"/>
        <v>57536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514</v>
      </c>
      <c r="D66" s="31">
        <f>(Jul!C66*7)+(Aug!C66*6)+(Sep!C66*5)+(Oct!C66*4)+(Nov!C66*3)+(Dec!C66*2)+(Jan!C66*1)</f>
        <v>5808</v>
      </c>
      <c r="E66" s="8"/>
      <c r="F66" s="31">
        <f>(Jul!E66*7)+(Aug!E66*6)+(Sep!E66*5)+(Oct!E66*4)+(Nov!E66*3)+(Dec!E66*2)+(Jan!E66*1)</f>
        <v>0</v>
      </c>
      <c r="G66" s="8">
        <v>1028</v>
      </c>
      <c r="H66" s="31">
        <f>Dec!H66+G66</f>
        <v>4505</v>
      </c>
      <c r="I66" s="31">
        <f t="shared" si="2"/>
        <v>1542</v>
      </c>
      <c r="J66" s="31">
        <f t="shared" si="3"/>
        <v>10313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700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280</v>
      </c>
      <c r="I67" s="31">
        <f t="shared" si="2"/>
        <v>0</v>
      </c>
      <c r="J67" s="31">
        <f t="shared" si="3"/>
        <v>980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8480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15706</v>
      </c>
      <c r="I68" s="31">
        <f t="shared" si="2"/>
        <v>0</v>
      </c>
      <c r="J68" s="31">
        <f t="shared" si="3"/>
        <v>24186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783</v>
      </c>
      <c r="D69" s="31">
        <f>(Jul!C69*7)+(Aug!C69*6)+(Sep!C69*5)+(Oct!C69*4)+(Nov!C69*3)+(Dec!C69*2)+(Jan!C69*1)</f>
        <v>23637</v>
      </c>
      <c r="E69" s="8"/>
      <c r="F69" s="31">
        <f>(Jul!E69*7)+(Aug!E69*6)+(Sep!E69*5)+(Oct!E69*4)+(Nov!E69*3)+(Dec!E69*2)+(Jan!E69*1)</f>
        <v>0</v>
      </c>
      <c r="G69" s="8">
        <v>701</v>
      </c>
      <c r="H69" s="31">
        <f>Dec!H69+G69</f>
        <v>32180</v>
      </c>
      <c r="I69" s="31">
        <f t="shared" si="2"/>
        <v>1484</v>
      </c>
      <c r="J69" s="31">
        <f t="shared" si="3"/>
        <v>55817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3683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73080</v>
      </c>
      <c r="I70" s="31">
        <f t="shared" si="2"/>
        <v>0</v>
      </c>
      <c r="J70" s="31">
        <f t="shared" si="3"/>
        <v>76763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13115</v>
      </c>
      <c r="D71" s="31">
        <f>(Jul!C71*7)+(Aug!C71*6)+(Sep!C71*5)+(Oct!C71*4)+(Nov!C71*3)+(Dec!C71*2)+(Jan!C71*1)</f>
        <v>1060521</v>
      </c>
      <c r="E71" s="8"/>
      <c r="F71" s="31">
        <f>(Jul!E71*7)+(Aug!E71*6)+(Sep!E71*5)+(Oct!E71*4)+(Nov!E71*3)+(Dec!E71*2)+(Jan!E71*1)</f>
        <v>48713</v>
      </c>
      <c r="G71" s="8">
        <v>92007</v>
      </c>
      <c r="H71" s="31">
        <f>Dec!H71+G71</f>
        <v>1746414</v>
      </c>
      <c r="I71" s="31">
        <f t="shared" si="2"/>
        <v>105122</v>
      </c>
      <c r="J71" s="31">
        <f t="shared" si="3"/>
        <v>2855648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204154</v>
      </c>
      <c r="D72" s="32">
        <f t="shared" si="4"/>
        <v>5198442</v>
      </c>
      <c r="E72" s="32">
        <f t="shared" si="4"/>
        <v>33653</v>
      </c>
      <c r="F72" s="32">
        <f t="shared" si="4"/>
        <v>762403</v>
      </c>
      <c r="G72" s="32">
        <f t="shared" si="4"/>
        <v>985932</v>
      </c>
      <c r="H72" s="32">
        <f t="shared" si="4"/>
        <v>6412721</v>
      </c>
      <c r="I72" s="32">
        <f t="shared" si="4"/>
        <v>1223739</v>
      </c>
      <c r="J72" s="32">
        <f t="shared" si="4"/>
        <v>12373566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63140</v>
      </c>
      <c r="D73" s="32">
        <f t="shared" si="5"/>
        <v>3591709</v>
      </c>
      <c r="E73" s="32">
        <f t="shared" si="5"/>
        <v>2456</v>
      </c>
      <c r="F73" s="32">
        <f t="shared" si="5"/>
        <v>94294</v>
      </c>
      <c r="G73" s="32">
        <f t="shared" si="5"/>
        <v>642227</v>
      </c>
      <c r="H73" s="32">
        <f t="shared" si="5"/>
        <v>7794435</v>
      </c>
      <c r="I73" s="32">
        <f t="shared" si="5"/>
        <v>707823</v>
      </c>
      <c r="J73" s="32">
        <f t="shared" si="5"/>
        <v>11480438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267294</v>
      </c>
      <c r="D74" s="32">
        <f t="shared" ref="D74:J74" si="6">SUM(D72:D73)</f>
        <v>8790151</v>
      </c>
      <c r="E74" s="32">
        <f t="shared" si="6"/>
        <v>36109</v>
      </c>
      <c r="F74" s="32">
        <f t="shared" si="6"/>
        <v>856697</v>
      </c>
      <c r="G74" s="32">
        <f t="shared" si="6"/>
        <v>1628159</v>
      </c>
      <c r="H74" s="32">
        <f t="shared" si="6"/>
        <v>14207156</v>
      </c>
      <c r="I74" s="32">
        <f t="shared" si="6"/>
        <v>1931562</v>
      </c>
      <c r="J74" s="32">
        <f t="shared" si="6"/>
        <v>23854004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72" sqref="C72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59437</v>
      </c>
      <c r="D5" s="31">
        <f>(Jul!C5*8)+(Aug!C5*7)+(Sep!C5*6)+(Oct!C5*5)+(Nov!C5*4)+(Dec!C5*3)+(Jan!C5*2)+(Feb!C5*1)</f>
        <v>1872445</v>
      </c>
      <c r="E5" s="8">
        <v>15555</v>
      </c>
      <c r="F5" s="31">
        <f>(Jul!E5*8)+(Aug!E5*7)+(Sep!E5*6)+(Oct!E5*5)+(Nov!E5*4)+(Dec!E5*3)+(Jan!E5*2)+(Feb!E5*1)</f>
        <v>478125</v>
      </c>
      <c r="G5" s="8">
        <v>433359</v>
      </c>
      <c r="H5" s="31">
        <f>Jan!H5+G5</f>
        <v>2636949</v>
      </c>
      <c r="I5" s="31">
        <f t="shared" ref="I5:I63" si="0">C5+E5+G5</f>
        <v>508351</v>
      </c>
      <c r="J5" s="31">
        <f t="shared" ref="J5:J63" si="1">D5+F5+H5</f>
        <v>4987519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97121</v>
      </c>
      <c r="E6" s="8"/>
      <c r="F6" s="31">
        <f>(Jul!E6*8)+(Aug!E6*7)+(Sep!E6*6)+(Oct!E6*5)+(Nov!E6*4)+(Dec!E6*3)+(Jan!E6*2)+(Feb!E6*1)</f>
        <v>13835</v>
      </c>
      <c r="G6" s="8"/>
      <c r="H6" s="31">
        <f>Jan!H6+G6</f>
        <v>47266</v>
      </c>
      <c r="I6" s="31">
        <f t="shared" si="0"/>
        <v>0</v>
      </c>
      <c r="J6" s="31">
        <f t="shared" si="1"/>
        <v>158222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7455</v>
      </c>
      <c r="D7" s="31">
        <f>(Jul!C7*8)+(Aug!C7*7)+(Sep!C7*6)+(Oct!C7*5)+(Nov!C7*4)+(Dec!C7*3)+(Jan!C7*2)+(Feb!C7*1)</f>
        <v>393685</v>
      </c>
      <c r="E7" s="8">
        <v>2090</v>
      </c>
      <c r="F7" s="31">
        <f>(Jul!E7*8)+(Aug!E7*7)+(Sep!E7*6)+(Oct!E7*5)+(Nov!E7*4)+(Dec!E7*3)+(Jan!E7*2)+(Feb!E7*1)</f>
        <v>60972</v>
      </c>
      <c r="G7" s="8">
        <v>216498</v>
      </c>
      <c r="H7" s="31">
        <f>Jan!H7+G7</f>
        <v>805444</v>
      </c>
      <c r="I7" s="31">
        <f t="shared" si="0"/>
        <v>226043</v>
      </c>
      <c r="J7" s="31">
        <f t="shared" si="1"/>
        <v>1260101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436</v>
      </c>
      <c r="D8" s="31">
        <f>(Jul!C8*8)+(Aug!C8*7)+(Sep!C8*6)+(Oct!C8*5)+(Nov!C8*4)+(Dec!C8*3)+(Jan!C8*2)+(Feb!C8*1)</f>
        <v>27274</v>
      </c>
      <c r="E8" s="8"/>
      <c r="F8" s="31">
        <f>(Jul!E8*8)+(Aug!E8*7)+(Sep!E8*6)+(Oct!E8*5)+(Nov!E8*4)+(Dec!E8*3)+(Jan!E8*2)+(Feb!E8*1)</f>
        <v>0</v>
      </c>
      <c r="G8" s="8"/>
      <c r="H8" s="31">
        <f>Jan!H8+G8</f>
        <v>0</v>
      </c>
      <c r="I8" s="31">
        <f t="shared" si="0"/>
        <v>436</v>
      </c>
      <c r="J8" s="31">
        <f t="shared" si="1"/>
        <v>27274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1035</v>
      </c>
      <c r="D9" s="31">
        <f>(Jul!C9*8)+(Aug!C9*7)+(Sep!C9*6)+(Oct!C9*5)+(Nov!C9*4)+(Dec!C9*3)+(Jan!C9*2)+(Feb!C9*1)</f>
        <v>12695</v>
      </c>
      <c r="E9" s="8"/>
      <c r="F9" s="31">
        <f>(Jul!E9*8)+(Aug!E9*7)+(Sep!E9*6)+(Oct!E9*5)+(Nov!E9*4)+(Dec!E9*3)+(Jan!E9*2)+(Feb!E9*1)</f>
        <v>0</v>
      </c>
      <c r="G9" s="8">
        <v>1176</v>
      </c>
      <c r="H9" s="31">
        <f>Jan!H9+G9</f>
        <v>3838</v>
      </c>
      <c r="I9" s="31">
        <f t="shared" si="0"/>
        <v>2211</v>
      </c>
      <c r="J9" s="31">
        <f t="shared" si="1"/>
        <v>16533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70039</v>
      </c>
      <c r="E10" s="8">
        <v>3139</v>
      </c>
      <c r="F10" s="31">
        <f>(Jul!E10*8)+(Aug!E10*7)+(Sep!E10*6)+(Oct!E10*5)+(Nov!E10*4)+(Dec!E10*3)+(Jan!E10*2)+(Feb!E10*1)</f>
        <v>30726</v>
      </c>
      <c r="G10" s="8">
        <v>8696</v>
      </c>
      <c r="H10" s="31">
        <f>Jan!H10+G10</f>
        <v>179548</v>
      </c>
      <c r="I10" s="31">
        <f t="shared" si="0"/>
        <v>11835</v>
      </c>
      <c r="J10" s="31">
        <f t="shared" si="1"/>
        <v>280313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69764</v>
      </c>
      <c r="E11" s="8">
        <v>1523</v>
      </c>
      <c r="F11" s="31">
        <f>(Jul!E11*8)+(Aug!E11*7)+(Sep!E11*6)+(Oct!E11*5)+(Nov!E11*4)+(Dec!E11*3)+(Jan!E11*2)+(Feb!E11*1)</f>
        <v>1523</v>
      </c>
      <c r="G11" s="8"/>
      <c r="H11" s="31">
        <f>Jan!H11+G11</f>
        <v>367578</v>
      </c>
      <c r="I11" s="31">
        <f t="shared" si="0"/>
        <v>1523</v>
      </c>
      <c r="J11" s="31">
        <f t="shared" si="1"/>
        <v>438865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2602</v>
      </c>
      <c r="D12" s="31">
        <f>(Jul!C12*8)+(Aug!C12*7)+(Sep!C12*6)+(Oct!C12*5)+(Nov!C12*4)+(Dec!C12*3)+(Jan!C12*2)+(Feb!C12*1)</f>
        <v>94785</v>
      </c>
      <c r="E12" s="8"/>
      <c r="F12" s="31">
        <f>(Jul!E12*8)+(Aug!E12*7)+(Sep!E12*6)+(Oct!E12*5)+(Nov!E12*4)+(Dec!E12*3)+(Jan!E12*2)+(Feb!E12*1)</f>
        <v>8200</v>
      </c>
      <c r="G12" s="8">
        <v>40264</v>
      </c>
      <c r="H12" s="31">
        <f>Jan!H12+G12</f>
        <v>126067</v>
      </c>
      <c r="I12" s="31">
        <f t="shared" si="0"/>
        <v>42866</v>
      </c>
      <c r="J12" s="31">
        <f t="shared" si="1"/>
        <v>229052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9153</v>
      </c>
      <c r="D13" s="31">
        <f>(Jul!C13*8)+(Aug!C13*7)+(Sep!C13*6)+(Oct!C13*5)+(Nov!C13*4)+(Dec!C13*3)+(Jan!C13*2)+(Feb!C13*1)</f>
        <v>737983</v>
      </c>
      <c r="E13" s="8">
        <v>463</v>
      </c>
      <c r="F13" s="31">
        <f>(Jul!E13*8)+(Aug!E13*7)+(Sep!E13*6)+(Oct!E13*5)+(Nov!E13*4)+(Dec!E13*3)+(Jan!E13*2)+(Feb!E13*1)</f>
        <v>65112</v>
      </c>
      <c r="G13" s="8">
        <v>32526</v>
      </c>
      <c r="H13" s="31">
        <f>Jan!H13+G13</f>
        <v>595255</v>
      </c>
      <c r="I13" s="31">
        <f t="shared" si="0"/>
        <v>42142</v>
      </c>
      <c r="J13" s="31">
        <f t="shared" si="1"/>
        <v>1398350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13796</v>
      </c>
      <c r="D14" s="31">
        <f>(Jul!C14*8)+(Aug!C14*7)+(Sep!C14*6)+(Oct!C14*5)+(Nov!C14*4)+(Dec!C14*3)+(Jan!C14*2)+(Feb!C14*1)</f>
        <v>268252</v>
      </c>
      <c r="E14" s="8">
        <v>1625</v>
      </c>
      <c r="F14" s="31">
        <f>(Jul!E14*8)+(Aug!E14*7)+(Sep!E14*6)+(Oct!E14*5)+(Nov!E14*4)+(Dec!E14*3)+(Jan!E14*2)+(Feb!E14*1)</f>
        <v>5447</v>
      </c>
      <c r="G14" s="8">
        <v>98327</v>
      </c>
      <c r="H14" s="31">
        <f>Jan!H14+G14</f>
        <v>238182</v>
      </c>
      <c r="I14" s="31">
        <f t="shared" si="0"/>
        <v>113748</v>
      </c>
      <c r="J14" s="31">
        <f t="shared" si="1"/>
        <v>511881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2112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6869</v>
      </c>
      <c r="I15" s="31">
        <f t="shared" si="0"/>
        <v>0</v>
      </c>
      <c r="J15" s="31">
        <f t="shared" si="1"/>
        <v>8981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45951</v>
      </c>
      <c r="D16" s="31">
        <f>(Jul!C16*8)+(Aug!C16*7)+(Sep!C16*6)+(Oct!C16*5)+(Nov!C16*4)+(Dec!C16*3)+(Jan!C16*2)+(Feb!C16*1)</f>
        <v>1413102</v>
      </c>
      <c r="E16" s="8">
        <v>4375</v>
      </c>
      <c r="F16" s="31">
        <f>(Jul!E16*8)+(Aug!E16*7)+(Sep!E16*6)+(Oct!E16*5)+(Nov!E16*4)+(Dec!E16*3)+(Jan!E16*2)+(Feb!E16*1)</f>
        <v>75978</v>
      </c>
      <c r="G16" s="8">
        <v>200409</v>
      </c>
      <c r="H16" s="31">
        <f>Jan!H16+G16</f>
        <v>1137836</v>
      </c>
      <c r="I16" s="31">
        <f t="shared" si="0"/>
        <v>250735</v>
      </c>
      <c r="J16" s="31">
        <f t="shared" si="1"/>
        <v>2626916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1658</v>
      </c>
      <c r="D17" s="31">
        <f>(Jul!C17*8)+(Aug!C17*7)+(Sep!C17*6)+(Oct!C17*5)+(Nov!C17*4)+(Dec!C17*3)+(Jan!C17*2)+(Feb!C17*1)</f>
        <v>156707</v>
      </c>
      <c r="E17" s="8"/>
      <c r="F17" s="31">
        <f>(Jul!E17*8)+(Aug!E17*7)+(Sep!E17*6)+(Oct!E17*5)+(Nov!E17*4)+(Dec!E17*3)+(Jan!E17*2)+(Feb!E17*1)</f>
        <v>7914</v>
      </c>
      <c r="G17" s="8">
        <v>232</v>
      </c>
      <c r="H17" s="31">
        <f>Jan!H17+G17</f>
        <v>47988</v>
      </c>
      <c r="I17" s="31">
        <f t="shared" si="0"/>
        <v>1890</v>
      </c>
      <c r="J17" s="31">
        <f t="shared" si="1"/>
        <v>212609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9023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25253</v>
      </c>
      <c r="I18" s="31">
        <f t="shared" si="0"/>
        <v>0</v>
      </c>
      <c r="J18" s="31">
        <f t="shared" si="1"/>
        <v>34276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16140</v>
      </c>
      <c r="E19" s="8"/>
      <c r="F19" s="31">
        <f>(Jul!E19*8)+(Aug!E19*7)+(Sep!E19*6)+(Oct!E19*5)+(Nov!E19*4)+(Dec!E19*3)+(Jan!E19*2)+(Feb!E19*1)</f>
        <v>15048</v>
      </c>
      <c r="G19" s="8"/>
      <c r="H19" s="31">
        <f>Jan!H19+G19</f>
        <v>11286</v>
      </c>
      <c r="I19" s="31">
        <f t="shared" si="0"/>
        <v>0</v>
      </c>
      <c r="J19" s="31">
        <f t="shared" si="1"/>
        <v>42474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10415</v>
      </c>
      <c r="E20" s="8"/>
      <c r="F20" s="31">
        <f>(Jul!E20*8)+(Aug!E20*7)+(Sep!E20*6)+(Oct!E20*5)+(Nov!E20*4)+(Dec!E20*3)+(Jan!E20*2)+(Feb!E20*1)</f>
        <v>6237</v>
      </c>
      <c r="G20" s="8"/>
      <c r="H20" s="31">
        <f>Jan!H20+G20</f>
        <v>37716</v>
      </c>
      <c r="I20" s="31">
        <f t="shared" si="0"/>
        <v>0</v>
      </c>
      <c r="J20" s="31">
        <f t="shared" si="1"/>
        <v>54368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(Jul!C21*8)+(Aug!C21*7)+(Sep!C21*6)+(Oct!C21*5)+(Nov!C21*4)+(Dec!C21*3)+(Jan!C21*2)+(Feb!C21*1)</f>
        <v>47822</v>
      </c>
      <c r="E21" s="8">
        <v>1340</v>
      </c>
      <c r="F21" s="31">
        <f>(Jul!E21*8)+(Aug!E21*7)+(Sep!E21*6)+(Oct!E21*5)+(Nov!E21*4)+(Dec!E21*3)+(Jan!E21*2)+(Feb!E21*1)</f>
        <v>3796</v>
      </c>
      <c r="G21" s="8">
        <v>6964</v>
      </c>
      <c r="H21" s="31">
        <f>Jan!H21+G21</f>
        <v>32710</v>
      </c>
      <c r="I21" s="31">
        <f t="shared" si="0"/>
        <v>8304</v>
      </c>
      <c r="J21" s="31">
        <f t="shared" si="1"/>
        <v>84328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12248</v>
      </c>
      <c r="D22" s="31">
        <f>(Jul!C22*8)+(Aug!C22*7)+(Sep!C22*6)+(Oct!C22*5)+(Nov!C22*4)+(Dec!C22*3)+(Jan!C22*2)+(Feb!C22*1)</f>
        <v>20732</v>
      </c>
      <c r="E22" s="8">
        <v>90</v>
      </c>
      <c r="F22" s="31">
        <f>(Jul!E22*8)+(Aug!E22*7)+(Sep!E22*6)+(Oct!E22*5)+(Nov!E22*4)+(Dec!E22*3)+(Jan!E22*2)+(Feb!E22*1)</f>
        <v>90</v>
      </c>
      <c r="G22" s="8">
        <v>7075</v>
      </c>
      <c r="H22" s="31">
        <f>Jan!H22+G22</f>
        <v>7215</v>
      </c>
      <c r="I22" s="31">
        <f t="shared" si="0"/>
        <v>19413</v>
      </c>
      <c r="J22" s="31">
        <f t="shared" si="1"/>
        <v>28037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3106</v>
      </c>
      <c r="D23" s="31">
        <f>(Jul!C23*8)+(Aug!C23*7)+(Sep!C23*6)+(Oct!C23*5)+(Nov!C23*4)+(Dec!C23*3)+(Jan!C23*2)+(Feb!C23*1)</f>
        <v>85642</v>
      </c>
      <c r="E23" s="8"/>
      <c r="F23" s="31">
        <f>(Jul!E23*8)+(Aug!E23*7)+(Sep!E23*6)+(Oct!E23*5)+(Nov!E23*4)+(Dec!E23*3)+(Jan!E23*2)+(Feb!E23*1)</f>
        <v>22885</v>
      </c>
      <c r="G23" s="8"/>
      <c r="H23" s="31">
        <f>Jan!H23+G23</f>
        <v>99072</v>
      </c>
      <c r="I23" s="31">
        <f t="shared" si="0"/>
        <v>3106</v>
      </c>
      <c r="J23" s="31">
        <f t="shared" si="1"/>
        <v>207599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5795</v>
      </c>
      <c r="D24" s="31">
        <f>(Jul!C24*8)+(Aug!C24*7)+(Sep!C24*6)+(Oct!C24*5)+(Nov!C24*4)+(Dec!C24*3)+(Jan!C24*2)+(Feb!C24*1)</f>
        <v>118190</v>
      </c>
      <c r="E24" s="8">
        <v>1228</v>
      </c>
      <c r="F24" s="31">
        <f>(Jul!E24*8)+(Aug!E24*7)+(Sep!E24*6)+(Oct!E24*5)+(Nov!E24*4)+(Dec!E24*3)+(Jan!E24*2)+(Feb!E24*1)</f>
        <v>37722</v>
      </c>
      <c r="G24" s="8">
        <v>37918</v>
      </c>
      <c r="H24" s="31">
        <f>Jan!H24+G24</f>
        <v>109347</v>
      </c>
      <c r="I24" s="31">
        <f t="shared" si="0"/>
        <v>44941</v>
      </c>
      <c r="J24" s="31">
        <f t="shared" si="1"/>
        <v>265259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6082</v>
      </c>
      <c r="D25" s="31">
        <f>(Jul!C25*8)+(Aug!C25*7)+(Sep!C25*6)+(Oct!C25*5)+(Nov!C25*4)+(Dec!C25*3)+(Jan!C25*2)+(Feb!C25*1)</f>
        <v>309729</v>
      </c>
      <c r="E25" s="8"/>
      <c r="F25" s="31">
        <f>(Jul!E25*8)+(Aug!E25*7)+(Sep!E25*6)+(Oct!E25*5)+(Nov!E25*4)+(Dec!E25*3)+(Jan!E25*2)+(Feb!E25*1)</f>
        <v>11913</v>
      </c>
      <c r="G25" s="8">
        <v>42563</v>
      </c>
      <c r="H25" s="31">
        <f>Jan!H25+G25</f>
        <v>292041</v>
      </c>
      <c r="I25" s="31">
        <f t="shared" si="0"/>
        <v>48645</v>
      </c>
      <c r="J25" s="31">
        <f t="shared" si="1"/>
        <v>613683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4451</v>
      </c>
      <c r="D26" s="31">
        <f>(Jul!C26*8)+(Aug!C26*7)+(Sep!C26*6)+(Oct!C26*5)+(Nov!C26*4)+(Dec!C26*3)+(Jan!C26*2)+(Feb!C26*1)</f>
        <v>79642</v>
      </c>
      <c r="E26" s="8">
        <v>1228</v>
      </c>
      <c r="F26" s="31">
        <f>(Jul!E26*8)+(Aug!E26*7)+(Sep!E26*6)+(Oct!E26*5)+(Nov!E26*4)+(Dec!E26*3)+(Jan!E26*2)+(Feb!E26*1)</f>
        <v>25301</v>
      </c>
      <c r="G26" s="8">
        <v>15958</v>
      </c>
      <c r="H26" s="31">
        <f>Jan!H26+G26</f>
        <v>101352</v>
      </c>
      <c r="I26" s="31">
        <f t="shared" si="0"/>
        <v>21637</v>
      </c>
      <c r="J26" s="31">
        <f t="shared" si="1"/>
        <v>206295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34124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98719</v>
      </c>
      <c r="I27" s="31">
        <f t="shared" si="0"/>
        <v>0</v>
      </c>
      <c r="J27" s="31">
        <f t="shared" si="1"/>
        <v>132843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6160</v>
      </c>
      <c r="D28" s="31">
        <f>(Jul!C28*8)+(Aug!C28*7)+(Sep!C28*6)+(Oct!C28*5)+(Nov!C28*4)+(Dec!C28*3)+(Jan!C28*2)+(Feb!C28*1)</f>
        <v>137950</v>
      </c>
      <c r="E28" s="8"/>
      <c r="F28" s="31">
        <f>(Jul!E28*8)+(Aug!E28*7)+(Sep!E28*6)+(Oct!E28*5)+(Nov!E28*4)+(Dec!E28*3)+(Jan!E28*2)+(Feb!E28*1)</f>
        <v>12847</v>
      </c>
      <c r="G28" s="8">
        <v>22730</v>
      </c>
      <c r="H28" s="31">
        <f>Jan!H28+G28</f>
        <v>84664</v>
      </c>
      <c r="I28" s="31">
        <f t="shared" si="0"/>
        <v>28890</v>
      </c>
      <c r="J28" s="31">
        <f t="shared" si="1"/>
        <v>235461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2809</v>
      </c>
      <c r="D29" s="31">
        <f>(Jul!C29*8)+(Aug!C29*7)+(Sep!C29*6)+(Oct!C29*5)+(Nov!C29*4)+(Dec!C29*3)+(Jan!C29*2)+(Feb!C29*1)</f>
        <v>144448</v>
      </c>
      <c r="E29" s="8"/>
      <c r="F29" s="31">
        <f>(Jul!E29*8)+(Aug!E29*7)+(Sep!E29*6)+(Oct!E29*5)+(Nov!E29*4)+(Dec!E29*3)+(Jan!E29*2)+(Feb!E29*1)</f>
        <v>0</v>
      </c>
      <c r="G29" s="8">
        <v>95514</v>
      </c>
      <c r="H29" s="31">
        <f>Jan!H29+G29</f>
        <v>124946</v>
      </c>
      <c r="I29" s="31">
        <f t="shared" si="0"/>
        <v>98323</v>
      </c>
      <c r="J29" s="31">
        <f t="shared" si="1"/>
        <v>269394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2662</v>
      </c>
      <c r="D30" s="31">
        <f>(Jul!C30*8)+(Aug!C30*7)+(Sep!C30*6)+(Oct!C30*5)+(Nov!C30*4)+(Dec!C30*3)+(Jan!C30*2)+(Feb!C30*1)</f>
        <v>125903</v>
      </c>
      <c r="E30" s="8">
        <v>1911</v>
      </c>
      <c r="F30" s="31">
        <f>(Jul!E30*8)+(Aug!E30*7)+(Sep!E30*6)+(Oct!E30*5)+(Nov!E30*4)+(Dec!E30*3)+(Jan!E30*2)+(Feb!E30*1)</f>
        <v>40357</v>
      </c>
      <c r="G30" s="8">
        <v>28424</v>
      </c>
      <c r="H30" s="31">
        <f>Jan!H30+G30</f>
        <v>244121</v>
      </c>
      <c r="I30" s="31">
        <f t="shared" si="0"/>
        <v>32997</v>
      </c>
      <c r="J30" s="31">
        <f t="shared" si="1"/>
        <v>410381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13385</v>
      </c>
      <c r="D31" s="31">
        <f>(Jul!C31*8)+(Aug!C31*7)+(Sep!C31*6)+(Oct!C31*5)+(Nov!C31*4)+(Dec!C31*3)+(Jan!C31*2)+(Feb!C31*1)</f>
        <v>390656</v>
      </c>
      <c r="E31" s="8">
        <v>3970</v>
      </c>
      <c r="F31" s="31">
        <f>(Jul!E31*8)+(Aug!E31*7)+(Sep!E31*6)+(Oct!E31*5)+(Nov!E31*4)+(Dec!E31*3)+(Jan!E31*2)+(Feb!E31*1)</f>
        <v>66683</v>
      </c>
      <c r="G31" s="8">
        <v>96299</v>
      </c>
      <c r="H31" s="31">
        <f>Jan!H31+G31</f>
        <v>336391</v>
      </c>
      <c r="I31" s="31">
        <f t="shared" si="0"/>
        <v>113654</v>
      </c>
      <c r="J31" s="31">
        <f t="shared" si="1"/>
        <v>793730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2998</v>
      </c>
      <c r="D32" s="31">
        <f>(Jul!C32*8)+(Aug!C32*7)+(Sep!C32*6)+(Oct!C32*5)+(Nov!C32*4)+(Dec!C32*3)+(Jan!C32*2)+(Feb!C32*1)</f>
        <v>39079</v>
      </c>
      <c r="E32" s="8"/>
      <c r="F32" s="31">
        <f>(Jul!E32*8)+(Aug!E32*7)+(Sep!E32*6)+(Oct!E32*5)+(Nov!E32*4)+(Dec!E32*3)+(Jan!E32*2)+(Feb!E32*1)</f>
        <v>0</v>
      </c>
      <c r="G32" s="8">
        <v>4268</v>
      </c>
      <c r="H32" s="31">
        <f>Jan!H32+G32</f>
        <v>43472</v>
      </c>
      <c r="I32" s="31">
        <f t="shared" si="0"/>
        <v>7266</v>
      </c>
      <c r="J32" s="31">
        <f t="shared" si="1"/>
        <v>82551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5352</v>
      </c>
      <c r="D33" s="31">
        <f>(Jul!C33*8)+(Aug!C33*7)+(Sep!C33*6)+(Oct!C33*5)+(Nov!C33*4)+(Dec!C33*3)+(Jan!C33*2)+(Feb!C33*1)</f>
        <v>19667</v>
      </c>
      <c r="E33" s="8"/>
      <c r="F33" s="31">
        <f>(Jul!E33*8)+(Aug!E33*7)+(Sep!E33*6)+(Oct!E33*5)+(Nov!E33*4)+(Dec!E33*3)+(Jan!E33*2)+(Feb!E33*1)</f>
        <v>0</v>
      </c>
      <c r="G33" s="8">
        <v>19529</v>
      </c>
      <c r="H33" s="31">
        <f>Jan!H33+G33</f>
        <v>37570</v>
      </c>
      <c r="I33" s="31">
        <f t="shared" si="0"/>
        <v>24881</v>
      </c>
      <c r="J33" s="31">
        <f t="shared" si="1"/>
        <v>57237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8443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981</v>
      </c>
      <c r="I34" s="31">
        <f t="shared" si="0"/>
        <v>0</v>
      </c>
      <c r="J34" s="31">
        <f t="shared" si="1"/>
        <v>9424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88452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133699</v>
      </c>
      <c r="I35" s="31">
        <f t="shared" si="0"/>
        <v>0</v>
      </c>
      <c r="J35" s="31">
        <f t="shared" si="1"/>
        <v>222151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10622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58900</v>
      </c>
      <c r="I36" s="31">
        <f t="shared" si="0"/>
        <v>0</v>
      </c>
      <c r="J36" s="31">
        <f t="shared" si="1"/>
        <v>69522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11915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12709</v>
      </c>
      <c r="I37" s="31">
        <f t="shared" si="0"/>
        <v>0</v>
      </c>
      <c r="J37" s="31">
        <f t="shared" si="1"/>
        <v>24624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3479</v>
      </c>
      <c r="D38" s="31">
        <f>(Jul!C38*8)+(Aug!C38*7)+(Sep!C38*6)+(Oct!C38*5)+(Nov!C38*4)+(Dec!C38*3)+(Jan!C38*2)+(Feb!C38*1)</f>
        <v>35163</v>
      </c>
      <c r="E38" s="8"/>
      <c r="F38" s="31">
        <f>(Jul!E38*8)+(Aug!E38*7)+(Sep!E38*6)+(Oct!E38*5)+(Nov!E38*4)+(Dec!E38*3)+(Jan!E38*2)+(Feb!E38*1)</f>
        <v>0</v>
      </c>
      <c r="G38" s="8">
        <v>9174</v>
      </c>
      <c r="H38" s="31">
        <f>Jan!H38+G38</f>
        <v>20271</v>
      </c>
      <c r="I38" s="31">
        <f t="shared" si="0"/>
        <v>12653</v>
      </c>
      <c r="J38" s="31">
        <f t="shared" si="1"/>
        <v>55434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78890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173992</v>
      </c>
      <c r="I39" s="31">
        <f t="shared" si="0"/>
        <v>0</v>
      </c>
      <c r="J39" s="31">
        <f t="shared" si="1"/>
        <v>252882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9675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9675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121</v>
      </c>
      <c r="D41" s="31">
        <f>(Jul!C41*8)+(Aug!C41*7)+(Sep!C41*6)+(Oct!C41*5)+(Nov!C41*4)+(Dec!C41*3)+(Jan!C41*2)+(Feb!C41*1)</f>
        <v>55004</v>
      </c>
      <c r="E41" s="8"/>
      <c r="F41" s="31">
        <f>(Jul!E41*8)+(Aug!E41*7)+(Sep!E41*6)+(Oct!E41*5)+(Nov!E41*4)+(Dec!E41*3)+(Jan!E41*2)+(Feb!E41*1)</f>
        <v>0</v>
      </c>
      <c r="G41" s="8">
        <v>2255</v>
      </c>
      <c r="H41" s="31">
        <f>Jan!H41+G41</f>
        <v>72731</v>
      </c>
      <c r="I41" s="31">
        <f t="shared" si="0"/>
        <v>2376</v>
      </c>
      <c r="J41" s="31">
        <f t="shared" si="1"/>
        <v>127735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11182</v>
      </c>
      <c r="D42" s="31">
        <f>(Jul!C42*8)+(Aug!C42*7)+(Sep!C42*6)+(Oct!C42*5)+(Nov!C42*4)+(Dec!C42*3)+(Jan!C42*2)+(Feb!C42*1)</f>
        <v>327008</v>
      </c>
      <c r="E42" s="8">
        <v>1672</v>
      </c>
      <c r="F42" s="31">
        <f>(Jul!E42*8)+(Aug!E42*7)+(Sep!E42*6)+(Oct!E42*5)+(Nov!E42*4)+(Dec!E42*3)+(Jan!E42*2)+(Feb!E42*1)</f>
        <v>16061</v>
      </c>
      <c r="G42" s="8">
        <v>72600</v>
      </c>
      <c r="H42" s="31">
        <f>Jan!H42+G42</f>
        <v>194644</v>
      </c>
      <c r="I42" s="31">
        <f t="shared" si="0"/>
        <v>85454</v>
      </c>
      <c r="J42" s="31">
        <f t="shared" si="1"/>
        <v>537713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2227</v>
      </c>
      <c r="D43" s="31">
        <f>(Jul!C43*8)+(Aug!C43*7)+(Sep!C43*6)+(Oct!C43*5)+(Nov!C43*4)+(Dec!C43*3)+(Jan!C43*2)+(Feb!C43*1)</f>
        <v>293422</v>
      </c>
      <c r="E43" s="8"/>
      <c r="F43" s="31">
        <f>(Jul!E43*8)+(Aug!E43*7)+(Sep!E43*6)+(Oct!E43*5)+(Nov!E43*4)+(Dec!E43*3)+(Jan!E43*2)+(Feb!E43*1)</f>
        <v>8463</v>
      </c>
      <c r="G43" s="8">
        <v>4634</v>
      </c>
      <c r="H43" s="31">
        <f>Jan!H43+G43</f>
        <v>287541</v>
      </c>
      <c r="I43" s="31">
        <f t="shared" si="0"/>
        <v>6861</v>
      </c>
      <c r="J43" s="31">
        <f t="shared" si="1"/>
        <v>589426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845</v>
      </c>
      <c r="D44" s="31">
        <f>(Jul!C44*8)+(Aug!C44*7)+(Sep!C44*6)+(Oct!C44*5)+(Nov!C44*4)+(Dec!C44*3)+(Jan!C44*2)+(Feb!C44*1)</f>
        <v>266640</v>
      </c>
      <c r="E44" s="8"/>
      <c r="F44" s="31">
        <f>(Jul!E44*8)+(Aug!E44*7)+(Sep!E44*6)+(Oct!E44*5)+(Nov!E44*4)+(Dec!E44*3)+(Jan!E44*2)+(Feb!E44*1)</f>
        <v>0</v>
      </c>
      <c r="G44" s="8">
        <v>57057</v>
      </c>
      <c r="H44" s="31">
        <f>Jan!H44+G44</f>
        <v>1047107</v>
      </c>
      <c r="I44" s="31">
        <f t="shared" si="0"/>
        <v>57902</v>
      </c>
      <c r="J44" s="31">
        <f t="shared" si="1"/>
        <v>1313747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139</v>
      </c>
      <c r="D45" s="31">
        <f>(Jul!C45*8)+(Aug!C45*7)+(Sep!C45*6)+(Oct!C45*5)+(Nov!C45*4)+(Dec!C45*3)+(Jan!C45*2)+(Feb!C45*1)</f>
        <v>44306</v>
      </c>
      <c r="E45" s="8"/>
      <c r="F45" s="31">
        <f>(Jul!E45*8)+(Aug!E45*7)+(Sep!E45*6)+(Oct!E45*5)+(Nov!E45*4)+(Dec!E45*3)+(Jan!E45*2)+(Feb!E45*1)</f>
        <v>9512</v>
      </c>
      <c r="G45" s="8">
        <v>139</v>
      </c>
      <c r="H45" s="31">
        <f>Jan!H45+G45</f>
        <v>36607</v>
      </c>
      <c r="I45" s="31">
        <f t="shared" si="0"/>
        <v>278</v>
      </c>
      <c r="J45" s="31">
        <f t="shared" si="1"/>
        <v>90425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71890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160375</v>
      </c>
      <c r="I47" s="31">
        <f t="shared" si="0"/>
        <v>0</v>
      </c>
      <c r="J47" s="31">
        <f t="shared" si="1"/>
        <v>232265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71380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120404</v>
      </c>
      <c r="I48" s="31">
        <f t="shared" si="0"/>
        <v>0</v>
      </c>
      <c r="J48" s="31">
        <f t="shared" si="1"/>
        <v>191784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47021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28646</v>
      </c>
      <c r="I49" s="31">
        <f t="shared" si="0"/>
        <v>0</v>
      </c>
      <c r="J49" s="31">
        <f t="shared" si="1"/>
        <v>75667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136047</v>
      </c>
      <c r="E50" s="8"/>
      <c r="F50" s="31">
        <f>(Jul!E50*8)+(Aug!E50*7)+(Sep!E50*6)+(Oct!E50*5)+(Nov!E50*4)+(Dec!E50*3)+(Jan!E50*2)+(Feb!E50*1)</f>
        <v>9405</v>
      </c>
      <c r="G50" s="8"/>
      <c r="H50" s="31">
        <f>Jan!H50+G50</f>
        <v>174154</v>
      </c>
      <c r="I50" s="31">
        <f>C50+E50+G50</f>
        <v>0</v>
      </c>
      <c r="J50" s="31">
        <f t="shared" si="1"/>
        <v>319606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1360</v>
      </c>
      <c r="D51" s="31">
        <f>(Jul!C51*8)+(Aug!C51*7)+(Sep!C51*6)+(Oct!C51*5)+(Nov!C51*4)+(Dec!C51*3)+(Jan!C51*2)+(Feb!C51*1)</f>
        <v>293083</v>
      </c>
      <c r="E51" s="8"/>
      <c r="F51" s="31">
        <f>(Jul!E51*8)+(Aug!E51*7)+(Sep!E51*6)+(Oct!E51*5)+(Nov!E51*4)+(Dec!E51*3)+(Jan!E51*2)+(Feb!E51*1)</f>
        <v>6045</v>
      </c>
      <c r="G51" s="8">
        <v>13062</v>
      </c>
      <c r="H51" s="31">
        <f>Jan!H51+G51</f>
        <v>419222</v>
      </c>
      <c r="I51" s="31">
        <f>C51+E51+G51</f>
        <v>14422</v>
      </c>
      <c r="J51" s="31">
        <f t="shared" si="1"/>
        <v>718350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34834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38960</v>
      </c>
      <c r="I52" s="31">
        <f t="shared" si="0"/>
        <v>0</v>
      </c>
      <c r="J52" s="31">
        <f t="shared" si="1"/>
        <v>73794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270</v>
      </c>
      <c r="D53" s="31">
        <f>(Jul!C53*8)+(Aug!C53*7)+(Sep!C53*6)+(Oct!C53*5)+(Nov!C53*4)+(Dec!C53*3)+(Jan!C53*2)+(Feb!C53*1)</f>
        <v>61766</v>
      </c>
      <c r="E53" s="8"/>
      <c r="F53" s="31">
        <f>(Jul!E53*8)+(Aug!E53*7)+(Sep!E53*6)+(Oct!E53*5)+(Nov!E53*4)+(Dec!E53*3)+(Jan!E53*2)+(Feb!E53*1)</f>
        <v>0</v>
      </c>
      <c r="G53" s="8">
        <v>2400</v>
      </c>
      <c r="H53" s="31">
        <f>Jan!H53+G53</f>
        <v>22420</v>
      </c>
      <c r="I53" s="31">
        <f t="shared" si="0"/>
        <v>2670</v>
      </c>
      <c r="J53" s="31">
        <f t="shared" si="1"/>
        <v>84186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56399</v>
      </c>
      <c r="E54" s="8"/>
      <c r="F54" s="31">
        <f>(Jul!E54*8)+(Aug!E54*7)+(Sep!E54*6)+(Oct!E54*5)+(Nov!E54*4)+(Dec!E54*3)+(Jan!E54*2)+(Feb!E54*1)</f>
        <v>0</v>
      </c>
      <c r="G54" s="8">
        <v>5336</v>
      </c>
      <c r="H54" s="31">
        <f>Jan!H54+G54</f>
        <v>59730</v>
      </c>
      <c r="I54" s="31">
        <f t="shared" si="0"/>
        <v>5336</v>
      </c>
      <c r="J54" s="31">
        <f t="shared" si="1"/>
        <v>116129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5022</v>
      </c>
      <c r="D55" s="31">
        <f>(Jul!C55*8)+(Aug!C55*7)+(Sep!C55*6)+(Oct!C55*5)+(Nov!C55*4)+(Dec!C55*3)+(Jan!C55*2)+(Feb!C55*1)</f>
        <v>158305</v>
      </c>
      <c r="E55" s="8"/>
      <c r="F55" s="31">
        <f>(Jul!E55*8)+(Aug!E55*7)+(Sep!E55*6)+(Oct!E55*5)+(Nov!E55*4)+(Dec!E55*3)+(Jan!E55*2)+(Feb!E55*1)</f>
        <v>0</v>
      </c>
      <c r="G55" s="8">
        <v>48011</v>
      </c>
      <c r="H55" s="31">
        <f>Jan!H55+G55</f>
        <v>386170</v>
      </c>
      <c r="I55" s="31">
        <f t="shared" si="0"/>
        <v>53033</v>
      </c>
      <c r="J55" s="31">
        <f t="shared" si="1"/>
        <v>544475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47862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22544</v>
      </c>
      <c r="I57" s="31">
        <f t="shared" si="0"/>
        <v>0</v>
      </c>
      <c r="J57" s="31">
        <f t="shared" si="1"/>
        <v>70406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55734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29743</v>
      </c>
      <c r="I58" s="31">
        <f t="shared" si="0"/>
        <v>0</v>
      </c>
      <c r="J58" s="31">
        <f t="shared" si="1"/>
        <v>85477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12142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13424</v>
      </c>
      <c r="I59" s="31">
        <f t="shared" si="0"/>
        <v>0</v>
      </c>
      <c r="J59" s="31">
        <f t="shared" si="1"/>
        <v>25566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10010</v>
      </c>
      <c r="D60" s="31">
        <f>(Jul!C60*8)+(Aug!C60*7)+(Sep!C60*6)+(Oct!C60*5)+(Nov!C60*4)+(Dec!C60*3)+(Jan!C60*2)+(Feb!C60*1)</f>
        <v>656776</v>
      </c>
      <c r="E60" s="8"/>
      <c r="F60" s="31">
        <f>(Jul!E60*8)+(Aug!E60*7)+(Sep!E60*6)+(Oct!E60*5)+(Nov!E60*4)+(Dec!E60*3)+(Jan!E60*2)+(Feb!E60*1)</f>
        <v>10985</v>
      </c>
      <c r="G60" s="8">
        <v>87117</v>
      </c>
      <c r="H60" s="31">
        <f>Jan!H60+G60</f>
        <v>2564069</v>
      </c>
      <c r="I60" s="31">
        <f t="shared" si="0"/>
        <v>97127</v>
      </c>
      <c r="J60" s="31">
        <f t="shared" si="1"/>
        <v>3231830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16454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41751</v>
      </c>
      <c r="I61" s="31">
        <f t="shared" si="0"/>
        <v>0</v>
      </c>
      <c r="J61" s="31">
        <f t="shared" si="1"/>
        <v>58205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138</v>
      </c>
      <c r="D62" s="31">
        <f>(Jul!C62*8)+(Aug!C62*7)+(Sep!C62*6)+(Oct!C62*5)+(Nov!C62*4)+(Dec!C62*3)+(Jan!C62*2)+(Feb!C62*1)</f>
        <v>41298</v>
      </c>
      <c r="E62" s="8"/>
      <c r="F62" s="31">
        <f>(Jul!E62*8)+(Aug!E62*7)+(Sep!E62*6)+(Oct!E62*5)+(Nov!E62*4)+(Dec!E62*3)+(Jan!E62*2)+(Feb!E62*1)</f>
        <v>0</v>
      </c>
      <c r="G62" s="8">
        <v>414</v>
      </c>
      <c r="H62" s="31">
        <f>Jan!H62+G62</f>
        <v>16443</v>
      </c>
      <c r="I62" s="31">
        <f t="shared" si="0"/>
        <v>552</v>
      </c>
      <c r="J62" s="31">
        <f t="shared" si="1"/>
        <v>57741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33749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29987</v>
      </c>
      <c r="I63" s="31">
        <f t="shared" si="0"/>
        <v>0</v>
      </c>
      <c r="J63" s="31">
        <f t="shared" si="1"/>
        <v>63736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7449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4505</v>
      </c>
      <c r="I66" s="31">
        <f t="shared" si="2"/>
        <v>0</v>
      </c>
      <c r="J66" s="31">
        <f t="shared" si="3"/>
        <v>11954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840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280</v>
      </c>
      <c r="I67" s="31">
        <f t="shared" si="2"/>
        <v>0</v>
      </c>
      <c r="J67" s="31">
        <f t="shared" si="3"/>
        <v>1120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906</v>
      </c>
      <c r="D68" s="31">
        <f>(Jul!C68*8)+(Aug!C68*7)+(Sep!C68*6)+(Oct!C68*5)+(Nov!C68*4)+(Dec!C68*3)+(Jan!C68*2)+(Feb!C68*1)</f>
        <v>11506</v>
      </c>
      <c r="E68" s="8"/>
      <c r="F68" s="31">
        <f>(Jul!E68*8)+(Aug!E68*7)+(Sep!E68*6)+(Oct!E68*5)+(Nov!E68*4)+(Dec!E68*3)+(Jan!E68*2)+(Feb!E68*1)</f>
        <v>0</v>
      </c>
      <c r="G68" s="8">
        <v>2636</v>
      </c>
      <c r="H68" s="31">
        <f>Jan!H68+G68</f>
        <v>18342</v>
      </c>
      <c r="I68" s="31">
        <f t="shared" si="2"/>
        <v>3542</v>
      </c>
      <c r="J68" s="31">
        <f t="shared" si="3"/>
        <v>29848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28245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32180</v>
      </c>
      <c r="I69" s="31">
        <f t="shared" si="2"/>
        <v>0</v>
      </c>
      <c r="J69" s="31">
        <f t="shared" si="3"/>
        <v>60425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1732</v>
      </c>
      <c r="D70" s="31">
        <f>(Jul!C70*8)+(Aug!C70*7)+(Sep!C70*6)+(Oct!C70*5)+(Nov!C70*4)+(Dec!C70*3)+(Jan!C70*2)+(Feb!C70*1)</f>
        <v>7074</v>
      </c>
      <c r="E70" s="8"/>
      <c r="F70" s="31">
        <f>(Jul!E70*8)+(Aug!E70*7)+(Sep!E70*6)+(Oct!E70*5)+(Nov!E70*4)+(Dec!E70*3)+(Jan!E70*2)+(Feb!E70*1)</f>
        <v>0</v>
      </c>
      <c r="G70" s="8">
        <v>1732</v>
      </c>
      <c r="H70" s="31">
        <f>Jan!H70+G70</f>
        <v>74812</v>
      </c>
      <c r="I70" s="31">
        <f t="shared" si="2"/>
        <v>3464</v>
      </c>
      <c r="J70" s="31">
        <f t="shared" si="3"/>
        <v>81886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6701</v>
      </c>
      <c r="D71" s="31">
        <f>(Jul!C71*8)+(Aug!C71*7)+(Sep!C71*6)+(Oct!C71*5)+(Nov!C71*4)+(Dec!C71*3)+(Jan!C71*2)+(Feb!C71*1)</f>
        <v>1291025</v>
      </c>
      <c r="E71" s="8"/>
      <c r="F71" s="31">
        <f>(Jul!E71*8)+(Aug!E71*7)+(Sep!E71*6)+(Oct!E71*5)+(Nov!E71*4)+(Dec!E71*3)+(Jan!E71*2)+(Feb!E71*1)</f>
        <v>56655</v>
      </c>
      <c r="G71" s="8">
        <v>39265</v>
      </c>
      <c r="H71" s="31">
        <f>Jan!H71+G71</f>
        <v>1785679</v>
      </c>
      <c r="I71" s="31">
        <f t="shared" si="2"/>
        <v>45966</v>
      </c>
      <c r="J71" s="31">
        <f t="shared" si="3"/>
        <v>3133359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198221</v>
      </c>
      <c r="D72" s="32">
        <f t="shared" si="4"/>
        <v>6746380</v>
      </c>
      <c r="E72" s="32">
        <f t="shared" si="4"/>
        <v>38537</v>
      </c>
      <c r="F72" s="32">
        <f t="shared" si="4"/>
        <v>990711</v>
      </c>
      <c r="G72" s="32">
        <f t="shared" si="4"/>
        <v>1384932</v>
      </c>
      <c r="H72" s="32">
        <f t="shared" si="4"/>
        <v>7797653</v>
      </c>
      <c r="I72" s="32">
        <f t="shared" si="4"/>
        <v>1621690</v>
      </c>
      <c r="J72" s="32">
        <f t="shared" si="4"/>
        <v>15534744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52482</v>
      </c>
      <c r="D73" s="32">
        <f t="shared" si="5"/>
        <v>4429165</v>
      </c>
      <c r="E73" s="32">
        <f t="shared" si="5"/>
        <v>1672</v>
      </c>
      <c r="F73" s="32">
        <f t="shared" si="5"/>
        <v>117126</v>
      </c>
      <c r="G73" s="32">
        <f t="shared" si="5"/>
        <v>369629</v>
      </c>
      <c r="H73" s="32">
        <f t="shared" si="5"/>
        <v>8164064</v>
      </c>
      <c r="I73" s="32">
        <f t="shared" si="5"/>
        <v>423783</v>
      </c>
      <c r="J73" s="32">
        <f t="shared" si="5"/>
        <v>12710355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250703</v>
      </c>
      <c r="D74" s="31">
        <f>SUM(D72:D73)</f>
        <v>11175545</v>
      </c>
      <c r="E74" s="32">
        <f t="shared" ref="E74:J74" si="6">SUM(E72:E73)</f>
        <v>40209</v>
      </c>
      <c r="F74" s="32">
        <f t="shared" si="6"/>
        <v>1107837</v>
      </c>
      <c r="G74" s="32">
        <f t="shared" si="6"/>
        <v>1754561</v>
      </c>
      <c r="H74" s="32">
        <f t="shared" si="6"/>
        <v>15961717</v>
      </c>
      <c r="I74" s="32">
        <f t="shared" si="6"/>
        <v>2045473</v>
      </c>
      <c r="J74" s="32">
        <f t="shared" si="6"/>
        <v>28245099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pane ySplit="4" topLeftCell="A49" activePane="bottomLeft" state="frozen"/>
      <selection pane="bottomLeft" activeCell="C49" sqref="C49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128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137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46202</v>
      </c>
      <c r="D5" s="31">
        <f>(Jul!C5*9)+(Aug!C5*8)+(Sep!C5*7)+(Oct!C5*6)+(Nov!C5*5)+(Dec!C5*4)+(Jan!C5*3)+(Feb!C5*2)+(Mar!C5*1)</f>
        <v>2345403</v>
      </c>
      <c r="E5" s="8">
        <v>8660</v>
      </c>
      <c r="F5" s="31">
        <f>(Jul!E5*9)+(Aug!E5*8)+(Sep!E5*7)+(Oct!E5*6)+(Nov!E5*5)+(Dec!E5*4)+(Jan!E5*3)+(Feb!E5*2)+(Mar!E5*1)</f>
        <v>591799</v>
      </c>
      <c r="G5" s="8">
        <v>171857</v>
      </c>
      <c r="H5" s="31">
        <f>Feb!H5+G5</f>
        <v>2808806</v>
      </c>
      <c r="I5" s="31">
        <f t="shared" ref="I5:I63" si="0">C5+E5+G5</f>
        <v>226719</v>
      </c>
      <c r="J5" s="31">
        <f t="shared" ref="J5:J63" si="1">D5+F5+H5</f>
        <v>5746008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119692</v>
      </c>
      <c r="E6" s="8"/>
      <c r="F6" s="31">
        <f>(Jul!E6*9)+(Aug!E6*8)+(Sep!E6*7)+(Oct!E6*6)+(Nov!E6*5)+(Dec!E6*4)+(Jan!E6*3)+(Feb!E6*2)+(Mar!E6*1)</f>
        <v>16417</v>
      </c>
      <c r="G6" s="8"/>
      <c r="H6" s="31">
        <f>Feb!H6+G6</f>
        <v>47266</v>
      </c>
      <c r="I6" s="31">
        <f t="shared" si="0"/>
        <v>0</v>
      </c>
      <c r="J6" s="31">
        <f t="shared" si="1"/>
        <v>183375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4784</v>
      </c>
      <c r="D7" s="31">
        <f>(Jul!C7*9)+(Aug!C7*8)+(Sep!C7*7)+(Oct!C7*6)+(Nov!C7*5)+(Dec!C7*4)+(Jan!C7*3)+(Feb!C7*2)+(Mar!C7*1)</f>
        <v>476445</v>
      </c>
      <c r="E7" s="8"/>
      <c r="F7" s="31">
        <f>(Jul!E7*9)+(Aug!E7*8)+(Sep!E7*7)+(Oct!E7*6)+(Nov!E7*5)+(Dec!E7*4)+(Jan!E7*3)+(Feb!E7*2)+(Mar!E7*1)</f>
        <v>74130</v>
      </c>
      <c r="G7" s="8">
        <v>51005</v>
      </c>
      <c r="H7" s="31">
        <f>Feb!H7+G7</f>
        <v>856449</v>
      </c>
      <c r="I7" s="31">
        <f t="shared" si="0"/>
        <v>55789</v>
      </c>
      <c r="J7" s="31">
        <f t="shared" si="1"/>
        <v>1407024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34455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0</v>
      </c>
      <c r="I8" s="31">
        <f t="shared" si="0"/>
        <v>0</v>
      </c>
      <c r="J8" s="31">
        <f t="shared" si="1"/>
        <v>34455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18897</v>
      </c>
      <c r="E9" s="8"/>
      <c r="F9" s="31">
        <f>(Jul!E9*9)+(Aug!E9*8)+(Sep!E9*7)+(Oct!E9*6)+(Nov!E9*5)+(Dec!E9*4)+(Jan!E9*3)+(Feb!E9*2)+(Mar!E9*1)</f>
        <v>0</v>
      </c>
      <c r="G9" s="8"/>
      <c r="H9" s="31">
        <f>Feb!H9+G9</f>
        <v>3838</v>
      </c>
      <c r="I9" s="31">
        <f t="shared" si="0"/>
        <v>0</v>
      </c>
      <c r="J9" s="31">
        <f t="shared" si="1"/>
        <v>22735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83312</v>
      </c>
      <c r="E10" s="8"/>
      <c r="F10" s="31">
        <f>(Jul!E10*9)+(Aug!E10*8)+(Sep!E10*7)+(Oct!E10*6)+(Nov!E10*5)+(Dec!E10*4)+(Jan!E10*3)+(Feb!E10*2)+(Mar!E10*1)</f>
        <v>39329</v>
      </c>
      <c r="G10" s="8"/>
      <c r="H10" s="31">
        <f>Feb!H10+G10</f>
        <v>179548</v>
      </c>
      <c r="I10" s="31">
        <f t="shared" si="0"/>
        <v>0</v>
      </c>
      <c r="J10" s="31">
        <f t="shared" si="1"/>
        <v>302189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142</v>
      </c>
      <c r="D11" s="31">
        <f>(Jul!C11*9)+(Aug!C11*8)+(Sep!C11*7)+(Oct!C11*6)+(Nov!C11*5)+(Dec!C11*4)+(Jan!C11*3)+(Feb!C11*2)+(Mar!C11*1)</f>
        <v>85616</v>
      </c>
      <c r="E11" s="8"/>
      <c r="F11" s="31">
        <f>(Jul!E11*9)+(Aug!E11*8)+(Sep!E11*7)+(Oct!E11*6)+(Nov!E11*5)+(Dec!E11*4)+(Jan!E11*3)+(Feb!E11*2)+(Mar!E11*1)</f>
        <v>3046</v>
      </c>
      <c r="G11" s="8">
        <v>3334</v>
      </c>
      <c r="H11" s="31">
        <f>Feb!H11+G11</f>
        <v>370912</v>
      </c>
      <c r="I11" s="31">
        <f t="shared" si="0"/>
        <v>3476</v>
      </c>
      <c r="J11" s="31">
        <f t="shared" si="1"/>
        <v>459574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3390</v>
      </c>
      <c r="D12" s="31">
        <f>(Jul!C12*9)+(Aug!C12*8)+(Sep!C12*7)+(Oct!C12*6)+(Nov!C12*5)+(Dec!C12*4)+(Jan!C12*3)+(Feb!C12*2)+(Mar!C12*1)</f>
        <v>119587</v>
      </c>
      <c r="E12" s="8"/>
      <c r="F12" s="31">
        <f>(Jul!E12*9)+(Aug!E12*8)+(Sep!E12*7)+(Oct!E12*6)+(Nov!E12*5)+(Dec!E12*4)+(Jan!E12*3)+(Feb!E12*2)+(Mar!E12*1)</f>
        <v>10146</v>
      </c>
      <c r="G12" s="8"/>
      <c r="H12" s="31">
        <f>Feb!H12+G12</f>
        <v>126067</v>
      </c>
      <c r="I12" s="31">
        <f t="shared" si="0"/>
        <v>3390</v>
      </c>
      <c r="J12" s="31">
        <f t="shared" si="1"/>
        <v>255800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8896</v>
      </c>
      <c r="D13" s="31">
        <f>(Jul!C13*9)+(Aug!C13*8)+(Sep!C13*7)+(Oct!C13*6)+(Nov!C13*5)+(Dec!C13*4)+(Jan!C13*3)+(Feb!C13*2)+(Mar!C13*1)</f>
        <v>898157</v>
      </c>
      <c r="E13" s="8">
        <v>2568</v>
      </c>
      <c r="F13" s="31">
        <f>(Jul!E13*9)+(Aug!E13*8)+(Sep!E13*7)+(Oct!E13*6)+(Nov!E13*5)+(Dec!E13*4)+(Jan!E13*3)+(Feb!E13*2)+(Mar!E13*1)</f>
        <v>81582</v>
      </c>
      <c r="G13" s="8">
        <v>34940</v>
      </c>
      <c r="H13" s="31">
        <f>Feb!H13+G13</f>
        <v>630195</v>
      </c>
      <c r="I13" s="31">
        <f t="shared" si="0"/>
        <v>46404</v>
      </c>
      <c r="J13" s="31">
        <f t="shared" si="1"/>
        <v>1609934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9885</v>
      </c>
      <c r="D14" s="31">
        <f>(Jul!C14*9)+(Aug!C14*8)+(Sep!C14*7)+(Oct!C14*6)+(Nov!C14*5)+(Dec!C14*4)+(Jan!C14*3)+(Feb!C14*2)+(Mar!C14*1)</f>
        <v>344622</v>
      </c>
      <c r="E14" s="8"/>
      <c r="F14" s="31">
        <f>(Jul!E14*9)+(Aug!E14*8)+(Sep!E14*7)+(Oct!E14*6)+(Nov!E14*5)+(Dec!E14*4)+(Jan!E14*3)+(Feb!E14*2)+(Mar!E14*1)</f>
        <v>8983</v>
      </c>
      <c r="G14" s="8">
        <v>53999</v>
      </c>
      <c r="H14" s="31">
        <f>Feb!H14+G14</f>
        <v>292181</v>
      </c>
      <c r="I14" s="31">
        <f t="shared" si="0"/>
        <v>63884</v>
      </c>
      <c r="J14" s="31">
        <f t="shared" si="1"/>
        <v>645786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436</v>
      </c>
      <c r="D15" s="31">
        <f>(Jul!C15*9)+(Aug!C15*8)+(Sep!C15*7)+(Oct!C15*6)+(Nov!C15*5)+(Dec!C15*4)+(Jan!C15*3)+(Feb!C15*2)+(Mar!C15*1)</f>
        <v>3252</v>
      </c>
      <c r="E15" s="8"/>
      <c r="F15" s="31">
        <f>(Jul!E15*9)+(Aug!E15*8)+(Sep!E15*7)+(Oct!E15*6)+(Nov!E15*5)+(Dec!E15*4)+(Jan!E15*3)+(Feb!E15*2)+(Mar!E15*1)</f>
        <v>0</v>
      </c>
      <c r="G15" s="8">
        <v>1736</v>
      </c>
      <c r="H15" s="31">
        <f>Feb!H15+G15</f>
        <v>8605</v>
      </c>
      <c r="I15" s="31">
        <f t="shared" si="0"/>
        <v>2172</v>
      </c>
      <c r="J15" s="31">
        <f t="shared" si="1"/>
        <v>11857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26179</v>
      </c>
      <c r="D16" s="31">
        <f>(Jul!C16*9)+(Aug!C16*8)+(Sep!C16*7)+(Oct!C16*6)+(Nov!C16*5)+(Dec!C16*4)+(Jan!C16*3)+(Feb!C16*2)+(Mar!C16*1)</f>
        <v>1778763</v>
      </c>
      <c r="E16" s="8">
        <v>1625</v>
      </c>
      <c r="F16" s="31">
        <f>(Jul!E16*9)+(Aug!E16*8)+(Sep!E16*7)+(Oct!E16*6)+(Nov!E16*5)+(Dec!E16*4)+(Jan!E16*3)+(Feb!E16*2)+(Mar!E16*1)</f>
        <v>97145</v>
      </c>
      <c r="G16" s="8">
        <v>180938</v>
      </c>
      <c r="H16" s="31">
        <f>Feb!H16+G16</f>
        <v>1318774</v>
      </c>
      <c r="I16" s="31">
        <f t="shared" si="0"/>
        <v>208742</v>
      </c>
      <c r="J16" s="31">
        <f t="shared" si="1"/>
        <v>3194682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4172</v>
      </c>
      <c r="D17" s="31">
        <f>(Jul!C17*9)+(Aug!C17*8)+(Sep!C17*7)+(Oct!C17*6)+(Nov!C17*5)+(Dec!C17*4)+(Jan!C17*3)+(Feb!C17*2)+(Mar!C17*1)</f>
        <v>196680</v>
      </c>
      <c r="E17" s="8"/>
      <c r="F17" s="31">
        <f>(Jul!E17*9)+(Aug!E17*8)+(Sep!E17*7)+(Oct!E17*6)+(Nov!E17*5)+(Dec!E17*4)+(Jan!E17*3)+(Feb!E17*2)+(Mar!E17*1)</f>
        <v>9233</v>
      </c>
      <c r="G17" s="8">
        <v>266</v>
      </c>
      <c r="H17" s="31">
        <f>Feb!H17+G17</f>
        <v>48254</v>
      </c>
      <c r="I17" s="31">
        <f t="shared" si="0"/>
        <v>4438</v>
      </c>
      <c r="J17" s="31">
        <f t="shared" si="1"/>
        <v>254167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11248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25253</v>
      </c>
      <c r="I18" s="31">
        <f t="shared" si="0"/>
        <v>0</v>
      </c>
      <c r="J18" s="31">
        <f t="shared" si="1"/>
        <v>36501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19368</v>
      </c>
      <c r="E19" s="8"/>
      <c r="F19" s="31">
        <f>(Jul!E19*9)+(Aug!E19*8)+(Sep!E19*7)+(Oct!E19*6)+(Nov!E19*5)+(Dec!E19*4)+(Jan!E19*3)+(Feb!E19*2)+(Mar!E19*1)</f>
        <v>16929</v>
      </c>
      <c r="G19" s="8"/>
      <c r="H19" s="31">
        <f>Feb!H19+G19</f>
        <v>11286</v>
      </c>
      <c r="I19" s="31">
        <f t="shared" si="0"/>
        <v>0</v>
      </c>
      <c r="J19" s="31">
        <f t="shared" si="1"/>
        <v>47583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3722</v>
      </c>
      <c r="D20" s="31">
        <f>(Jul!C20*9)+(Aug!C20*8)+(Sep!C20*7)+(Oct!C20*6)+(Nov!C20*5)+(Dec!C20*4)+(Jan!C20*3)+(Feb!C20*2)+(Mar!C20*1)</f>
        <v>17460</v>
      </c>
      <c r="E20" s="8"/>
      <c r="F20" s="31">
        <f>(Jul!E20*9)+(Aug!E20*8)+(Sep!E20*7)+(Oct!E20*6)+(Nov!E20*5)+(Dec!E20*4)+(Jan!E20*3)+(Feb!E20*2)+(Mar!E20*1)</f>
        <v>7128</v>
      </c>
      <c r="G20" s="8">
        <v>1180</v>
      </c>
      <c r="H20" s="31">
        <f>Feb!H20+G20</f>
        <v>38896</v>
      </c>
      <c r="I20" s="31">
        <f t="shared" si="0"/>
        <v>4902</v>
      </c>
      <c r="J20" s="31">
        <f t="shared" si="1"/>
        <v>63484</v>
      </c>
    </row>
    <row r="21" spans="1:10" s="1" customFormat="1" ht="15.75" customHeight="1" x14ac:dyDescent="0.2">
      <c r="A21" s="5" t="s">
        <v>129</v>
      </c>
      <c r="B21" s="6" t="s">
        <v>22</v>
      </c>
      <c r="C21" s="7"/>
      <c r="D21" s="31">
        <f>(Jul!C21*9)+(Aug!C21*8)+(Sep!C21*7)+(Oct!C21*6)+(Nov!C21*5)+(Dec!C21*4)+(Jan!C21*3)+(Feb!C21*2)+(Mar!C21*1)</f>
        <v>54432</v>
      </c>
      <c r="E21" s="8"/>
      <c r="F21" s="31">
        <f>(Jul!E21*9)+(Aug!E21*8)+(Sep!E21*7)+(Oct!E21*6)+(Nov!E21*5)+(Dec!E21*4)+(Jan!E21*3)+(Feb!E21*2)+(Mar!E21*1)</f>
        <v>6364</v>
      </c>
      <c r="G21" s="8"/>
      <c r="H21" s="31">
        <f>Feb!H21+G21</f>
        <v>32710</v>
      </c>
      <c r="I21" s="31">
        <f t="shared" si="0"/>
        <v>0</v>
      </c>
      <c r="J21" s="31">
        <f t="shared" si="1"/>
        <v>93506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3650</v>
      </c>
      <c r="D22" s="31">
        <f>(Jul!C22*9)+(Aug!C22*8)+(Sep!C22*7)+(Oct!C22*6)+(Nov!C22*5)+(Dec!C22*4)+(Jan!C22*3)+(Feb!C22*2)+(Mar!C22*1)</f>
        <v>38646</v>
      </c>
      <c r="E22" s="8"/>
      <c r="F22" s="31">
        <f>(Jul!E22*9)+(Aug!E22*8)+(Sep!E22*7)+(Oct!E22*6)+(Nov!E22*5)+(Dec!E22*4)+(Jan!E22*3)+(Feb!E22*2)+(Mar!E22*1)</f>
        <v>180</v>
      </c>
      <c r="G22" s="8">
        <v>509</v>
      </c>
      <c r="H22" s="31">
        <f>Feb!H22+G22</f>
        <v>7724</v>
      </c>
      <c r="I22" s="31">
        <f t="shared" si="0"/>
        <v>4159</v>
      </c>
      <c r="J22" s="31">
        <f t="shared" si="1"/>
        <v>46550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1132</v>
      </c>
      <c r="D23" s="31">
        <f>(Jul!C23*9)+(Aug!C23*8)+(Sep!C23*7)+(Oct!C23*6)+(Nov!C23*5)+(Dec!C23*4)+(Jan!C23*3)+(Feb!C23*2)+(Mar!C23*1)</f>
        <v>106764</v>
      </c>
      <c r="E23" s="8"/>
      <c r="F23" s="31">
        <f>(Jul!E23*9)+(Aug!E23*8)+(Sep!E23*7)+(Oct!E23*6)+(Nov!E23*5)+(Dec!E23*4)+(Jan!E23*3)+(Feb!E23*2)+(Mar!E23*1)</f>
        <v>26740</v>
      </c>
      <c r="G23" s="8">
        <v>2185</v>
      </c>
      <c r="H23" s="31">
        <f>Feb!H23+G23</f>
        <v>101257</v>
      </c>
      <c r="I23" s="31">
        <f t="shared" si="0"/>
        <v>3317</v>
      </c>
      <c r="J23" s="31">
        <f t="shared" si="1"/>
        <v>234761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3279</v>
      </c>
      <c r="D24" s="31">
        <f>(Jul!C24*9)+(Aug!C24*8)+(Sep!C24*7)+(Oct!C24*6)+(Nov!C24*5)+(Dec!C24*4)+(Jan!C24*3)+(Feb!C24*2)+(Mar!C24*1)</f>
        <v>157290</v>
      </c>
      <c r="E24" s="8"/>
      <c r="F24" s="31">
        <f>(Jul!E24*9)+(Aug!E24*8)+(Sep!E24*7)+(Oct!E24*6)+(Nov!E24*5)+(Dec!E24*4)+(Jan!E24*3)+(Feb!E24*2)+(Mar!E24*1)</f>
        <v>46426</v>
      </c>
      <c r="G24" s="8">
        <v>3009</v>
      </c>
      <c r="H24" s="31">
        <f>Feb!H24+G24</f>
        <v>112356</v>
      </c>
      <c r="I24" s="31">
        <f t="shared" si="0"/>
        <v>6288</v>
      </c>
      <c r="J24" s="31">
        <f t="shared" si="1"/>
        <v>316072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1274</v>
      </c>
      <c r="D25" s="31">
        <f>(Jul!C25*9)+(Aug!C25*8)+(Sep!C25*7)+(Oct!C25*6)+(Nov!C25*5)+(Dec!C25*4)+(Jan!C25*3)+(Feb!C25*2)+(Mar!C25*1)</f>
        <v>373678</v>
      </c>
      <c r="E25" s="8"/>
      <c r="F25" s="31">
        <f>(Jul!E25*9)+(Aug!E25*8)+(Sep!E25*7)+(Oct!E25*6)+(Nov!E25*5)+(Dec!E25*4)+(Jan!E25*3)+(Feb!E25*2)+(Mar!E25*1)</f>
        <v>14572</v>
      </c>
      <c r="G25" s="8"/>
      <c r="H25" s="31">
        <f>Feb!H25+G25</f>
        <v>292041</v>
      </c>
      <c r="I25" s="31">
        <f t="shared" si="0"/>
        <v>1274</v>
      </c>
      <c r="J25" s="31">
        <f t="shared" si="1"/>
        <v>680291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1232</v>
      </c>
      <c r="D26" s="31">
        <f>(Jul!C26*9)+(Aug!C26*8)+(Sep!C26*7)+(Oct!C26*6)+(Nov!C26*5)+(Dec!C26*4)+(Jan!C26*3)+(Feb!C26*2)+(Mar!C26*1)</f>
        <v>103460</v>
      </c>
      <c r="E26" s="8"/>
      <c r="F26" s="31">
        <f>(Jul!E26*9)+(Aug!E26*8)+(Sep!E26*7)+(Oct!E26*6)+(Nov!E26*5)+(Dec!E26*4)+(Jan!E26*3)+(Feb!E26*2)+(Mar!E26*1)</f>
        <v>29968</v>
      </c>
      <c r="G26" s="8">
        <v>1415</v>
      </c>
      <c r="H26" s="31">
        <f>Feb!H26+G26</f>
        <v>102767</v>
      </c>
      <c r="I26" s="31">
        <f t="shared" si="0"/>
        <v>2647</v>
      </c>
      <c r="J26" s="31">
        <f t="shared" si="1"/>
        <v>236195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42419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98719</v>
      </c>
      <c r="I27" s="31">
        <f t="shared" si="0"/>
        <v>0</v>
      </c>
      <c r="J27" s="31">
        <f t="shared" si="1"/>
        <v>141138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168642</v>
      </c>
      <c r="E28" s="8"/>
      <c r="F28" s="31">
        <f>(Jul!E28*9)+(Aug!E28*8)+(Sep!E28*7)+(Oct!E28*6)+(Nov!E28*5)+(Dec!E28*4)+(Jan!E28*3)+(Feb!E28*2)+(Mar!E28*1)</f>
        <v>16064</v>
      </c>
      <c r="G28" s="8"/>
      <c r="H28" s="31">
        <f>Feb!H28+G28</f>
        <v>84664</v>
      </c>
      <c r="I28" s="31">
        <f t="shared" si="0"/>
        <v>0</v>
      </c>
      <c r="J28" s="31">
        <f t="shared" si="1"/>
        <v>269370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2210</v>
      </c>
      <c r="D29" s="31">
        <f>(Jul!C29*9)+(Aug!C29*8)+(Sep!C29*7)+(Oct!C29*6)+(Nov!C29*5)+(Dec!C29*4)+(Jan!C29*3)+(Feb!C29*2)+(Mar!C29*1)</f>
        <v>173767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124946</v>
      </c>
      <c r="I29" s="31">
        <f t="shared" si="0"/>
        <v>2210</v>
      </c>
      <c r="J29" s="31">
        <f t="shared" si="1"/>
        <v>298713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12488</v>
      </c>
      <c r="D30" s="31">
        <f>(Jul!C30*9)+(Aug!C30*8)+(Sep!C30*7)+(Oct!C30*6)+(Nov!C30*5)+(Dec!C30*4)+(Jan!C30*3)+(Feb!C30*2)+(Mar!C30*1)</f>
        <v>171297</v>
      </c>
      <c r="E30" s="8">
        <v>1911</v>
      </c>
      <c r="F30" s="31">
        <f>(Jul!E30*9)+(Aug!E30*8)+(Sep!E30*7)+(Oct!E30*6)+(Nov!E30*5)+(Dec!E30*4)+(Jan!E30*3)+(Feb!E30*2)+(Mar!E30*1)</f>
        <v>52925</v>
      </c>
      <c r="G30" s="8">
        <v>49140</v>
      </c>
      <c r="H30" s="31">
        <f>Feb!H30+G30</f>
        <v>293261</v>
      </c>
      <c r="I30" s="31">
        <f t="shared" si="0"/>
        <v>63539</v>
      </c>
      <c r="J30" s="31">
        <f t="shared" si="1"/>
        <v>517483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9127</v>
      </c>
      <c r="D31" s="31">
        <f>(Jul!C31*9)+(Aug!C31*8)+(Sep!C31*7)+(Oct!C31*6)+(Nov!C31*5)+(Dec!C31*4)+(Jan!C31*3)+(Feb!C31*2)+(Mar!C31*1)</f>
        <v>493166</v>
      </c>
      <c r="E31" s="8">
        <v>1228</v>
      </c>
      <c r="F31" s="31">
        <f>(Jul!E31*9)+(Aug!E31*8)+(Sep!E31*7)+(Oct!E31*6)+(Nov!E31*5)+(Dec!E31*4)+(Jan!E31*3)+(Feb!E31*2)+(Mar!E31*1)</f>
        <v>85905</v>
      </c>
      <c r="G31" s="8">
        <v>24140</v>
      </c>
      <c r="H31" s="31">
        <f>Feb!H31+G31</f>
        <v>360531</v>
      </c>
      <c r="I31" s="31">
        <f t="shared" si="0"/>
        <v>34495</v>
      </c>
      <c r="J31" s="31">
        <f t="shared" si="1"/>
        <v>939602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49017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43472</v>
      </c>
      <c r="I32" s="31">
        <f t="shared" si="0"/>
        <v>0</v>
      </c>
      <c r="J32" s="31">
        <f t="shared" si="1"/>
        <v>92489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27550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37570</v>
      </c>
      <c r="I33" s="31">
        <f t="shared" si="0"/>
        <v>0</v>
      </c>
      <c r="J33" s="31">
        <f t="shared" si="1"/>
        <v>65120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10271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981</v>
      </c>
      <c r="I34" s="31">
        <f t="shared" si="0"/>
        <v>0</v>
      </c>
      <c r="J34" s="31">
        <f t="shared" si="1"/>
        <v>11252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104989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133699</v>
      </c>
      <c r="I35" s="31">
        <f t="shared" si="0"/>
        <v>0</v>
      </c>
      <c r="J35" s="31">
        <f t="shared" si="1"/>
        <v>238688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13440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58900</v>
      </c>
      <c r="I36" s="31">
        <f t="shared" si="0"/>
        <v>0</v>
      </c>
      <c r="J36" s="31">
        <f t="shared" si="1"/>
        <v>72340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14817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12709</v>
      </c>
      <c r="I37" s="31">
        <f t="shared" si="0"/>
        <v>0</v>
      </c>
      <c r="J37" s="31">
        <f t="shared" si="1"/>
        <v>27526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45026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20271</v>
      </c>
      <c r="I38" s="31">
        <f t="shared" si="0"/>
        <v>0</v>
      </c>
      <c r="J38" s="31">
        <f t="shared" si="1"/>
        <v>65297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94110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173992</v>
      </c>
      <c r="I39" s="31">
        <f t="shared" si="0"/>
        <v>0</v>
      </c>
      <c r="J39" s="31">
        <f t="shared" si="1"/>
        <v>268102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11610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11610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65015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72731</v>
      </c>
      <c r="I41" s="31">
        <f t="shared" si="0"/>
        <v>0</v>
      </c>
      <c r="J41" s="31">
        <f t="shared" si="1"/>
        <v>137746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8249</v>
      </c>
      <c r="D42" s="31">
        <f>(Jul!C42*9)+(Aug!C42*8)+(Sep!C42*7)+(Oct!C42*6)+(Nov!C42*5)+(Dec!C42*4)+(Jan!C42*3)+(Feb!C42*2)+(Mar!C42*1)</f>
        <v>413080</v>
      </c>
      <c r="E42" s="8">
        <v>1758</v>
      </c>
      <c r="F42" s="31">
        <f>(Jul!E42*9)+(Aug!E42*8)+(Sep!E42*7)+(Oct!E42*6)+(Nov!E42*5)+(Dec!E42*4)+(Jan!E42*3)+(Feb!E42*2)+(Mar!E42*1)</f>
        <v>24703</v>
      </c>
      <c r="G42" s="8">
        <v>35298</v>
      </c>
      <c r="H42" s="31">
        <f>Feb!H42+G42</f>
        <v>229942</v>
      </c>
      <c r="I42" s="31">
        <f t="shared" si="0"/>
        <v>45305</v>
      </c>
      <c r="J42" s="31">
        <f t="shared" si="1"/>
        <v>667725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346244</v>
      </c>
      <c r="E43" s="8"/>
      <c r="F43" s="31">
        <f>(Jul!E43*9)+(Aug!E43*8)+(Sep!E43*7)+(Oct!E43*6)+(Nov!E43*5)+(Dec!E43*4)+(Jan!E43*3)+(Feb!E43*2)+(Mar!E43*1)</f>
        <v>9672</v>
      </c>
      <c r="G43" s="8"/>
      <c r="H43" s="31">
        <f>Feb!H43+G43</f>
        <v>287541</v>
      </c>
      <c r="I43" s="31">
        <f t="shared" si="0"/>
        <v>0</v>
      </c>
      <c r="J43" s="31">
        <f t="shared" si="1"/>
        <v>643457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(Jul!C44*9)+(Aug!C44*8)+(Sep!C44*7)+(Oct!C44*6)+(Nov!C44*5)+(Dec!C44*4)+(Jan!C44*3)+(Feb!C44*2)+(Mar!C44*1)</f>
        <v>309388</v>
      </c>
      <c r="E44" s="8"/>
      <c r="F44" s="31">
        <f>(Jul!E44*9)+(Aug!E44*8)+(Sep!E44*7)+(Oct!E44*6)+(Nov!E44*5)+(Dec!E44*4)+(Jan!E44*3)+(Feb!E44*2)+(Mar!E44*1)</f>
        <v>0</v>
      </c>
      <c r="G44" s="8"/>
      <c r="H44" s="31">
        <f>Feb!H44+G44</f>
        <v>1047107</v>
      </c>
      <c r="I44" s="31">
        <f t="shared" si="0"/>
        <v>0</v>
      </c>
      <c r="J44" s="31">
        <f t="shared" si="1"/>
        <v>1356495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50493</v>
      </c>
      <c r="E45" s="8"/>
      <c r="F45" s="31">
        <f>(Jul!E45*9)+(Aug!E45*8)+(Sep!E45*7)+(Oct!E45*6)+(Nov!E45*5)+(Dec!E45*4)+(Jan!E45*3)+(Feb!E45*2)+(Mar!E45*1)</f>
        <v>10701</v>
      </c>
      <c r="G45" s="8"/>
      <c r="H45" s="31">
        <f>Feb!H45+G45</f>
        <v>36607</v>
      </c>
      <c r="I45" s="31">
        <f t="shared" si="0"/>
        <v>0</v>
      </c>
      <c r="J45" s="31">
        <f t="shared" si="1"/>
        <v>97801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85078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160375</v>
      </c>
      <c r="I47" s="31">
        <f t="shared" si="0"/>
        <v>0</v>
      </c>
      <c r="J47" s="31">
        <f t="shared" si="1"/>
        <v>245453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1090</v>
      </c>
      <c r="D48" s="31">
        <f>(Jul!C48*9)+(Aug!C48*8)+(Sep!C48*7)+(Oct!C48*6)+(Nov!C48*5)+(Dec!C48*4)+(Jan!C48*3)+(Feb!C48*2)+(Mar!C48*1)</f>
        <v>86290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120404</v>
      </c>
      <c r="I48" s="31">
        <f t="shared" si="0"/>
        <v>1090</v>
      </c>
      <c r="J48" s="31">
        <f t="shared" si="1"/>
        <v>206694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53339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28646</v>
      </c>
      <c r="I49" s="31">
        <f t="shared" si="0"/>
        <v>0</v>
      </c>
      <c r="J49" s="31">
        <f t="shared" si="1"/>
        <v>81985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161910</v>
      </c>
      <c r="E50" s="8"/>
      <c r="F50" s="31">
        <f>(Jul!E50*9)+(Aug!E50*8)+(Sep!E50*7)+(Oct!E50*6)+(Nov!E50*5)+(Dec!E50*4)+(Jan!E50*3)+(Feb!E50*2)+(Mar!E50*1)</f>
        <v>11286</v>
      </c>
      <c r="G50" s="8"/>
      <c r="H50" s="31">
        <f>Feb!H50+G50</f>
        <v>174154</v>
      </c>
      <c r="I50" s="31">
        <f t="shared" si="0"/>
        <v>0</v>
      </c>
      <c r="J50" s="31">
        <f t="shared" si="1"/>
        <v>347350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346413</v>
      </c>
      <c r="E51" s="8"/>
      <c r="F51" s="31">
        <f>(Jul!E51*9)+(Aug!E51*8)+(Sep!E51*7)+(Oct!E51*6)+(Nov!E51*5)+(Dec!E51*4)+(Jan!E51*3)+(Feb!E51*2)+(Mar!E51*1)</f>
        <v>7254</v>
      </c>
      <c r="G51" s="8"/>
      <c r="H51" s="31">
        <f>Feb!H51+G51</f>
        <v>419222</v>
      </c>
      <c r="I51" s="31">
        <f t="shared" si="0"/>
        <v>0</v>
      </c>
      <c r="J51" s="31">
        <f t="shared" si="1"/>
        <v>772889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39754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38960</v>
      </c>
      <c r="I52" s="31">
        <f t="shared" si="0"/>
        <v>0</v>
      </c>
      <c r="J52" s="31">
        <f t="shared" si="1"/>
        <v>78714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70156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22420</v>
      </c>
      <c r="I53" s="31">
        <f t="shared" si="0"/>
        <v>0</v>
      </c>
      <c r="J53" s="31">
        <f t="shared" si="1"/>
        <v>92576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66619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59730</v>
      </c>
      <c r="I54" s="31">
        <f t="shared" si="0"/>
        <v>0</v>
      </c>
      <c r="J54" s="31">
        <f t="shared" si="1"/>
        <v>126349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195424</v>
      </c>
      <c r="E55" s="8"/>
      <c r="F55" s="31">
        <f>(Jul!E55*9)+(Aug!E55*8)+(Sep!E55*7)+(Oct!E55*6)+(Nov!E55*5)+(Dec!E55*4)+(Jan!E55*3)+(Feb!E55*2)+(Mar!E55*1)</f>
        <v>0</v>
      </c>
      <c r="G55" s="8"/>
      <c r="H55" s="31">
        <f>Feb!H55+G55</f>
        <v>386170</v>
      </c>
      <c r="I55" s="31">
        <f t="shared" si="0"/>
        <v>0</v>
      </c>
      <c r="J55" s="31">
        <f t="shared" si="1"/>
        <v>581594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56932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22544</v>
      </c>
      <c r="I57" s="31">
        <f t="shared" si="0"/>
        <v>0</v>
      </c>
      <c r="J57" s="31">
        <f t="shared" si="1"/>
        <v>79476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64552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29743</v>
      </c>
      <c r="I58" s="31">
        <f t="shared" si="0"/>
        <v>0</v>
      </c>
      <c r="J58" s="31">
        <f t="shared" si="1"/>
        <v>94295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14297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13424</v>
      </c>
      <c r="I59" s="31">
        <f t="shared" si="0"/>
        <v>0</v>
      </c>
      <c r="J59" s="31">
        <f t="shared" si="1"/>
        <v>27721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(Jul!C60*9)+(Aug!C60*8)+(Sep!C60*7)+(Oct!C60*6)+(Nov!C60*5)+(Dec!C60*4)+(Jan!C60*3)+(Feb!C60*2)+(Mar!C60*1)</f>
        <v>780599</v>
      </c>
      <c r="E60" s="8"/>
      <c r="F60" s="31">
        <f>(Jul!E60*9)+(Aug!E60*8)+(Sep!E60*7)+(Oct!E60*6)+(Nov!E60*5)+(Dec!E60*4)+(Jan!E60*3)+(Feb!E60*2)+(Mar!E60*1)</f>
        <v>13503</v>
      </c>
      <c r="G60" s="8"/>
      <c r="H60" s="31">
        <f>Feb!H60+G60</f>
        <v>2564069</v>
      </c>
      <c r="I60" s="31">
        <f t="shared" si="0"/>
        <v>0</v>
      </c>
      <c r="J60" s="31">
        <f t="shared" si="1"/>
        <v>3358171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20592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41751</v>
      </c>
      <c r="I61" s="31">
        <f t="shared" si="0"/>
        <v>0</v>
      </c>
      <c r="J61" s="31">
        <f t="shared" si="1"/>
        <v>62343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49557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16443</v>
      </c>
      <c r="I62" s="31">
        <f t="shared" si="0"/>
        <v>0</v>
      </c>
      <c r="J62" s="31">
        <f t="shared" si="1"/>
        <v>66000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39949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29987</v>
      </c>
      <c r="I63" s="31">
        <f t="shared" si="0"/>
        <v>0</v>
      </c>
      <c r="J63" s="31">
        <f t="shared" si="1"/>
        <v>69936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9090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4505</v>
      </c>
      <c r="I66" s="31">
        <f t="shared" si="2"/>
        <v>0</v>
      </c>
      <c r="J66" s="31">
        <f t="shared" si="3"/>
        <v>13595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980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280</v>
      </c>
      <c r="I67" s="31">
        <f t="shared" si="2"/>
        <v>0</v>
      </c>
      <c r="J67" s="31">
        <f t="shared" si="3"/>
        <v>1260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14532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18342</v>
      </c>
      <c r="I68" s="31">
        <f t="shared" si="2"/>
        <v>0</v>
      </c>
      <c r="J68" s="31">
        <f t="shared" si="3"/>
        <v>32874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32853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32180</v>
      </c>
      <c r="I69" s="31">
        <f t="shared" si="2"/>
        <v>0</v>
      </c>
      <c r="J69" s="31">
        <f t="shared" si="3"/>
        <v>65033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10465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74812</v>
      </c>
      <c r="I70" s="31">
        <f t="shared" si="2"/>
        <v>0</v>
      </c>
      <c r="J70" s="31">
        <f t="shared" si="3"/>
        <v>85277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1521529</v>
      </c>
      <c r="E71" s="8"/>
      <c r="F71" s="31">
        <f>(Jul!E71*9)+(Aug!E71*8)+(Sep!E71*7)+(Oct!E71*6)+(Nov!E71*5)+(Dec!E71*4)+(Jan!E71*3)+(Feb!E71*2)+(Mar!E71*1)</f>
        <v>64597</v>
      </c>
      <c r="G71" s="8"/>
      <c r="H71" s="31">
        <f>Feb!H71+G71</f>
        <v>1785679</v>
      </c>
      <c r="I71" s="31">
        <f t="shared" si="2"/>
        <v>0</v>
      </c>
      <c r="J71" s="31">
        <f t="shared" si="3"/>
        <v>3371805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142200</v>
      </c>
      <c r="D72" s="32">
        <f t="shared" si="4"/>
        <v>8436518</v>
      </c>
      <c r="E72" s="32">
        <f t="shared" si="4"/>
        <v>15992</v>
      </c>
      <c r="F72" s="32">
        <f t="shared" si="4"/>
        <v>1235011</v>
      </c>
      <c r="G72" s="32">
        <f t="shared" si="4"/>
        <v>579653</v>
      </c>
      <c r="H72" s="32">
        <f t="shared" si="4"/>
        <v>8377306</v>
      </c>
      <c r="I72" s="32">
        <f t="shared" si="4"/>
        <v>737845</v>
      </c>
      <c r="J72" s="32">
        <f t="shared" si="4"/>
        <v>18048835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9339</v>
      </c>
      <c r="D73" s="32">
        <f t="shared" si="5"/>
        <v>5275960</v>
      </c>
      <c r="E73" s="32">
        <f t="shared" si="5"/>
        <v>1758</v>
      </c>
      <c r="F73" s="32">
        <f t="shared" si="5"/>
        <v>141716</v>
      </c>
      <c r="G73" s="32">
        <f t="shared" si="5"/>
        <v>35298</v>
      </c>
      <c r="H73" s="32">
        <f t="shared" si="5"/>
        <v>8199362</v>
      </c>
      <c r="I73" s="32">
        <f t="shared" si="5"/>
        <v>46395</v>
      </c>
      <c r="J73" s="32">
        <f t="shared" si="5"/>
        <v>13617038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151539</v>
      </c>
      <c r="D74" s="32">
        <f t="shared" ref="D74:J74" si="6">SUM(D72:D73)</f>
        <v>13712478</v>
      </c>
      <c r="E74" s="32">
        <f t="shared" si="6"/>
        <v>17750</v>
      </c>
      <c r="F74" s="32">
        <f t="shared" si="6"/>
        <v>1376727</v>
      </c>
      <c r="G74" s="32">
        <f t="shared" si="6"/>
        <v>614951</v>
      </c>
      <c r="H74" s="32">
        <f t="shared" si="6"/>
        <v>16576668</v>
      </c>
      <c r="I74" s="32">
        <f t="shared" si="6"/>
        <v>784240</v>
      </c>
      <c r="J74" s="32">
        <f t="shared" si="6"/>
        <v>31665873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127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C225C6-2DF2-4EBA-95A2-852877C0F301}"/>
</file>

<file path=customXml/itemProps2.xml><?xml version="1.0" encoding="utf-8"?>
<ds:datastoreItem xmlns:ds="http://schemas.openxmlformats.org/officeDocument/2006/customXml" ds:itemID="{59AB083D-AF64-4F41-8391-D62AD739F5E4}"/>
</file>

<file path=customXml/itemProps3.xml><?xml version="1.0" encoding="utf-8"?>
<ds:datastoreItem xmlns:ds="http://schemas.openxmlformats.org/officeDocument/2006/customXml" ds:itemID="{715B596E-C3B0-4E1D-B218-B44E8C8FC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Mar!Print_Area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Stephanie Imboden</cp:lastModifiedBy>
  <cp:lastPrinted>2020-07-13T19:07:04Z</cp:lastPrinted>
  <dcterms:created xsi:type="dcterms:W3CDTF">2005-09-22T19:10:16Z</dcterms:created>
  <dcterms:modified xsi:type="dcterms:W3CDTF">2020-07-13T19:07:17Z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