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Program\Reports 2019-20\"/>
    </mc:Choice>
  </mc:AlternateContent>
  <xr:revisionPtr revIDLastSave="0" documentId="13_ncr:1_{8588DDE3-0643-4818-94B7-E43BBDFE300E}" xr6:coauthVersionLast="45" xr6:coauthVersionMax="45" xr10:uidLastSave="{00000000-0000-0000-0000-000000000000}"/>
  <bookViews>
    <workbookView xWindow="2475" yWindow="1935" windowWidth="17265" windowHeight="12555" tabRatio="599" firstSheet="2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<sst xmlns="http://schemas.openxmlformats.org/spreadsheetml/2006/main" count="1789" uniqueCount="142">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</sst>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2">
    <cellStyle name="Comma" xfId="1" builtinId="3"/>
    <cellStyle name="Normal" xfId="0" builtinId="0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71" activePane="bottomLeft" state="frozen"/>
      <selection pane="bottomLeft" activeCell="G5" sqref="G5:G71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5" customWidth="1"/>
    <col min="5" max="5" width="15.7109375" style="1" customWidth="1"/>
    <col min="6" max="6" width="15.7109375" style="25" customWidth="1"/>
    <col min="7" max="7" width="15.7109375" style="1" customWidth="1"/>
    <col min="8" max="10" width="15.7109375" style="25" customWidth="1"/>
    <col min="11" max="16384" width="9.140625" style="1"/>
  </cols>
  <sheetData>
    <row r="1" spans="1:10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6"/>
      <c r="E3" s="13"/>
      <c r="F3" s="26"/>
      <c r="G3" s="13"/>
      <c r="H3" s="26"/>
      <c r="I3" s="26"/>
      <c r="J3" s="26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7" t="s">
        <v>11</v>
      </c>
      <c r="E4" s="14" t="s">
        <v>12</v>
      </c>
      <c r="F4" s="27" t="s">
        <v>14</v>
      </c>
      <c r="G4" s="14" t="s">
        <v>125</v>
      </c>
      <c r="H4" s="27" t="s">
        <v>88</v>
      </c>
      <c r="I4" s="27" t="s">
        <v>16</v>
      </c>
      <c r="J4" s="27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64">
        <v>10777.6</v>
      </c>
      <c r="D5" s="28">
        <f t="shared" ref="D5:D63" si="0">C5*1</f>
        <v>10777.6</v>
      </c>
      <c r="E5" s="64">
        <v>537</v>
      </c>
      <c r="F5" s="28">
        <f t="shared" ref="F5:F63" si="1">E5*1</f>
        <v>537</v>
      </c>
      <c r="G5" s="64">
        <v>77430.38</v>
      </c>
      <c r="H5" s="28">
        <f t="shared" ref="H5:H63" si="2">G5</f>
        <v>77430.38</v>
      </c>
      <c r="I5" s="28">
        <f t="shared" ref="I5:I63" si="3">C5+E5+G5</f>
        <v>88744.98000000001</v>
      </c>
      <c r="J5" s="28">
        <f t="shared" ref="J5:J63" si="4">H5+F5+D5</f>
        <v>88744.98000000001</v>
      </c>
    </row>
    <row r="6" spans="1:10" s="11" customFormat="1" ht="15.75" customHeight="1" x14ac:dyDescent="0.2">
      <c r="A6" s="9" t="s">
        <v>23</v>
      </c>
      <c r="B6" s="16" t="s">
        <v>22</v>
      </c>
      <c r="C6" s="64"/>
      <c r="D6" s="28">
        <f t="shared" si="0"/>
        <v>0</v>
      </c>
      <c r="E6" s="64"/>
      <c r="F6" s="28">
        <f t="shared" si="1"/>
        <v>0</v>
      </c>
      <c r="G6" s="64"/>
      <c r="H6" s="28">
        <f t="shared" si="2"/>
        <v>0</v>
      </c>
      <c r="I6" s="28">
        <f t="shared" si="3"/>
        <v>0</v>
      </c>
      <c r="J6" s="28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64"/>
      <c r="D7" s="28">
        <f t="shared" si="0"/>
        <v>0</v>
      </c>
      <c r="E7" s="64"/>
      <c r="F7" s="28">
        <f t="shared" si="1"/>
        <v>0</v>
      </c>
      <c r="G7" s="64"/>
      <c r="H7" s="28">
        <f t="shared" si="2"/>
        <v>0</v>
      </c>
      <c r="I7" s="28">
        <f t="shared" si="3"/>
        <v>0</v>
      </c>
      <c r="J7" s="28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64"/>
      <c r="D8" s="28">
        <f t="shared" si="0"/>
        <v>0</v>
      </c>
      <c r="E8" s="64"/>
      <c r="F8" s="28">
        <f t="shared" si="1"/>
        <v>0</v>
      </c>
      <c r="G8" s="64"/>
      <c r="H8" s="28">
        <f t="shared" si="2"/>
        <v>0</v>
      </c>
      <c r="I8" s="28">
        <f t="shared" si="3"/>
        <v>0</v>
      </c>
      <c r="J8" s="28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64"/>
      <c r="D9" s="28">
        <f t="shared" si="0"/>
        <v>0</v>
      </c>
      <c r="E9" s="64"/>
      <c r="F9" s="28">
        <f t="shared" si="1"/>
        <v>0</v>
      </c>
      <c r="G9" s="64"/>
      <c r="H9" s="28">
        <f t="shared" si="2"/>
        <v>0</v>
      </c>
      <c r="I9" s="28">
        <f t="shared" si="3"/>
        <v>0</v>
      </c>
      <c r="J9" s="28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64">
        <v>428.83</v>
      </c>
      <c r="D10" s="28">
        <f t="shared" si="0"/>
        <v>428.83</v>
      </c>
      <c r="E10" s="64"/>
      <c r="F10" s="28">
        <f t="shared" si="1"/>
        <v>0</v>
      </c>
      <c r="G10" s="64">
        <v>428.83</v>
      </c>
      <c r="H10" s="28">
        <f t="shared" si="2"/>
        <v>428.83</v>
      </c>
      <c r="I10" s="28">
        <f t="shared" si="3"/>
        <v>857.66</v>
      </c>
      <c r="J10" s="28">
        <f t="shared" si="4"/>
        <v>857.66</v>
      </c>
    </row>
    <row r="11" spans="1:10" ht="15.75" customHeight="1" x14ac:dyDescent="0.2">
      <c r="A11" s="5" t="s">
        <v>31</v>
      </c>
      <c r="B11" s="18" t="s">
        <v>22</v>
      </c>
      <c r="C11" s="64"/>
      <c r="D11" s="28">
        <f t="shared" si="0"/>
        <v>0</v>
      </c>
      <c r="E11" s="64"/>
      <c r="F11" s="28">
        <f t="shared" si="1"/>
        <v>0</v>
      </c>
      <c r="G11" s="64"/>
      <c r="H11" s="28">
        <f t="shared" si="2"/>
        <v>0</v>
      </c>
      <c r="I11" s="28">
        <f t="shared" si="3"/>
        <v>0</v>
      </c>
      <c r="J11" s="28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64"/>
      <c r="D12" s="28">
        <f t="shared" si="0"/>
        <v>0</v>
      </c>
      <c r="E12" s="64"/>
      <c r="F12" s="28">
        <f t="shared" si="1"/>
        <v>0</v>
      </c>
      <c r="G12" s="64"/>
      <c r="H12" s="28">
        <f t="shared" si="2"/>
        <v>0</v>
      </c>
      <c r="I12" s="28">
        <f t="shared" si="3"/>
        <v>0</v>
      </c>
      <c r="J12" s="28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64"/>
      <c r="D13" s="28">
        <f t="shared" si="0"/>
        <v>0</v>
      </c>
      <c r="E13" s="64"/>
      <c r="F13" s="28">
        <f t="shared" si="1"/>
        <v>0</v>
      </c>
      <c r="G13" s="64"/>
      <c r="H13" s="28">
        <f t="shared" si="2"/>
        <v>0</v>
      </c>
      <c r="I13" s="28">
        <f t="shared" si="3"/>
        <v>0</v>
      </c>
      <c r="J13" s="28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64"/>
      <c r="D14" s="28">
        <f t="shared" si="0"/>
        <v>0</v>
      </c>
      <c r="E14" s="64"/>
      <c r="F14" s="28">
        <f t="shared" si="1"/>
        <v>0</v>
      </c>
      <c r="G14" s="64"/>
      <c r="H14" s="28">
        <f t="shared" si="2"/>
        <v>0</v>
      </c>
      <c r="I14" s="28">
        <f t="shared" si="3"/>
        <v>0</v>
      </c>
      <c r="J14" s="28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64"/>
      <c r="D15" s="28">
        <f t="shared" si="0"/>
        <v>0</v>
      </c>
      <c r="E15" s="64"/>
      <c r="F15" s="28">
        <f t="shared" si="1"/>
        <v>0</v>
      </c>
      <c r="G15" s="64"/>
      <c r="H15" s="28">
        <f t="shared" si="2"/>
        <v>0</v>
      </c>
      <c r="I15" s="28">
        <f t="shared" si="3"/>
        <v>0</v>
      </c>
      <c r="J15" s="28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64"/>
      <c r="D16" s="28">
        <f t="shared" si="0"/>
        <v>0</v>
      </c>
      <c r="E16" s="64"/>
      <c r="F16" s="28">
        <f t="shared" si="1"/>
        <v>0</v>
      </c>
      <c r="G16" s="64"/>
      <c r="H16" s="28">
        <f t="shared" si="2"/>
        <v>0</v>
      </c>
      <c r="I16" s="28">
        <f t="shared" si="3"/>
        <v>0</v>
      </c>
      <c r="J16" s="28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64"/>
      <c r="D17" s="28">
        <f t="shared" si="0"/>
        <v>0</v>
      </c>
      <c r="E17" s="64"/>
      <c r="F17" s="28">
        <f t="shared" si="1"/>
        <v>0</v>
      </c>
      <c r="G17" s="64"/>
      <c r="H17" s="28">
        <f t="shared" si="2"/>
        <v>0</v>
      </c>
      <c r="I17" s="28">
        <f t="shared" si="3"/>
        <v>0</v>
      </c>
      <c r="J17" s="28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64"/>
      <c r="D18" s="28">
        <f t="shared" si="0"/>
        <v>0</v>
      </c>
      <c r="E18" s="64"/>
      <c r="F18" s="28">
        <f t="shared" si="1"/>
        <v>0</v>
      </c>
      <c r="G18" s="64"/>
      <c r="H18" s="28">
        <f t="shared" si="2"/>
        <v>0</v>
      </c>
      <c r="I18" s="28">
        <f t="shared" si="3"/>
        <v>0</v>
      </c>
      <c r="J18" s="28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64"/>
      <c r="D19" s="28">
        <f t="shared" si="0"/>
        <v>0</v>
      </c>
      <c r="E19" s="64"/>
      <c r="F19" s="28">
        <f t="shared" si="1"/>
        <v>0</v>
      </c>
      <c r="G19" s="64"/>
      <c r="H19" s="28">
        <f t="shared" si="2"/>
        <v>0</v>
      </c>
      <c r="I19" s="28">
        <f t="shared" si="3"/>
        <v>0</v>
      </c>
      <c r="J19" s="28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64"/>
      <c r="D20" s="28">
        <f t="shared" si="0"/>
        <v>0</v>
      </c>
      <c r="E20" s="64"/>
      <c r="F20" s="28">
        <f t="shared" si="1"/>
        <v>0</v>
      </c>
      <c r="G20" s="64"/>
      <c r="H20" s="28">
        <f t="shared" si="2"/>
        <v>0</v>
      </c>
      <c r="I20" s="28">
        <f t="shared" si="3"/>
        <v>0</v>
      </c>
      <c r="J20" s="28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64"/>
      <c r="D21" s="28">
        <f t="shared" si="0"/>
        <v>0</v>
      </c>
      <c r="E21" s="64"/>
      <c r="F21" s="28">
        <f t="shared" si="1"/>
        <v>0</v>
      </c>
      <c r="G21" s="64"/>
      <c r="H21" s="28">
        <f t="shared" si="2"/>
        <v>0</v>
      </c>
      <c r="I21" s="28">
        <f t="shared" si="3"/>
        <v>0</v>
      </c>
      <c r="J21" s="28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64"/>
      <c r="D22" s="28">
        <f t="shared" si="0"/>
        <v>0</v>
      </c>
      <c r="E22" s="64"/>
      <c r="F22" s="28">
        <f t="shared" si="1"/>
        <v>0</v>
      </c>
      <c r="G22" s="64"/>
      <c r="H22" s="28">
        <f t="shared" si="2"/>
        <v>0</v>
      </c>
      <c r="I22" s="28">
        <f t="shared" si="3"/>
        <v>0</v>
      </c>
      <c r="J22" s="28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64"/>
      <c r="D23" s="28">
        <f t="shared" si="0"/>
        <v>0</v>
      </c>
      <c r="E23" s="64"/>
      <c r="F23" s="28">
        <f t="shared" si="1"/>
        <v>0</v>
      </c>
      <c r="G23" s="64"/>
      <c r="H23" s="28">
        <f t="shared" si="2"/>
        <v>0</v>
      </c>
      <c r="I23" s="28">
        <f t="shared" si="3"/>
        <v>0</v>
      </c>
      <c r="J23" s="28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64"/>
      <c r="D24" s="28">
        <f t="shared" si="0"/>
        <v>0</v>
      </c>
      <c r="E24" s="64"/>
      <c r="F24" s="28">
        <f t="shared" si="1"/>
        <v>0</v>
      </c>
      <c r="G24" s="64"/>
      <c r="H24" s="28">
        <f t="shared" si="2"/>
        <v>0</v>
      </c>
      <c r="I24" s="28">
        <f t="shared" si="3"/>
        <v>0</v>
      </c>
      <c r="J24" s="28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64"/>
      <c r="D25" s="28">
        <f t="shared" si="0"/>
        <v>0</v>
      </c>
      <c r="E25" s="64"/>
      <c r="F25" s="28">
        <f t="shared" si="1"/>
        <v>0</v>
      </c>
      <c r="G25" s="64"/>
      <c r="H25" s="28">
        <f t="shared" si="2"/>
        <v>0</v>
      </c>
      <c r="I25" s="28">
        <f t="shared" si="3"/>
        <v>0</v>
      </c>
      <c r="J25" s="28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64"/>
      <c r="D26" s="28">
        <f t="shared" si="0"/>
        <v>0</v>
      </c>
      <c r="E26" s="64"/>
      <c r="F26" s="28">
        <f t="shared" si="1"/>
        <v>0</v>
      </c>
      <c r="G26" s="64"/>
      <c r="H26" s="28">
        <f t="shared" si="2"/>
        <v>0</v>
      </c>
      <c r="I26" s="28">
        <f t="shared" si="3"/>
        <v>0</v>
      </c>
      <c r="J26" s="28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64"/>
      <c r="D27" s="28">
        <f t="shared" si="0"/>
        <v>0</v>
      </c>
      <c r="E27" s="64"/>
      <c r="F27" s="28">
        <f t="shared" si="1"/>
        <v>0</v>
      </c>
      <c r="G27" s="64"/>
      <c r="H27" s="28">
        <f t="shared" si="2"/>
        <v>0</v>
      </c>
      <c r="I27" s="28">
        <f t="shared" si="3"/>
        <v>0</v>
      </c>
      <c r="J27" s="28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64"/>
      <c r="D28" s="28">
        <f t="shared" si="0"/>
        <v>0</v>
      </c>
      <c r="E28" s="64"/>
      <c r="F28" s="28">
        <f t="shared" si="1"/>
        <v>0</v>
      </c>
      <c r="G28" s="64"/>
      <c r="H28" s="28">
        <f t="shared" si="2"/>
        <v>0</v>
      </c>
      <c r="I28" s="28">
        <f t="shared" si="3"/>
        <v>0</v>
      </c>
      <c r="J28" s="28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64"/>
      <c r="D29" s="28">
        <f t="shared" si="0"/>
        <v>0</v>
      </c>
      <c r="E29" s="64"/>
      <c r="F29" s="28">
        <f t="shared" si="1"/>
        <v>0</v>
      </c>
      <c r="G29" s="64"/>
      <c r="H29" s="28">
        <f t="shared" si="2"/>
        <v>0</v>
      </c>
      <c r="I29" s="28">
        <f t="shared" si="3"/>
        <v>0</v>
      </c>
      <c r="J29" s="28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64"/>
      <c r="D30" s="28">
        <f t="shared" si="0"/>
        <v>0</v>
      </c>
      <c r="E30" s="64"/>
      <c r="F30" s="28">
        <f t="shared" si="1"/>
        <v>0</v>
      </c>
      <c r="G30" s="64"/>
      <c r="H30" s="28">
        <f t="shared" si="2"/>
        <v>0</v>
      </c>
      <c r="I30" s="28">
        <f t="shared" si="3"/>
        <v>0</v>
      </c>
      <c r="J30" s="28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64">
        <v>5103.71</v>
      </c>
      <c r="D31" s="28">
        <f t="shared" si="0"/>
        <v>5103.71</v>
      </c>
      <c r="E31" s="64"/>
      <c r="F31" s="28">
        <f t="shared" si="1"/>
        <v>0</v>
      </c>
      <c r="G31" s="64">
        <v>19422.98</v>
      </c>
      <c r="H31" s="28">
        <f t="shared" si="2"/>
        <v>19422.98</v>
      </c>
      <c r="I31" s="28">
        <f t="shared" si="3"/>
        <v>24526.69</v>
      </c>
      <c r="J31" s="28">
        <f t="shared" si="4"/>
        <v>24526.69</v>
      </c>
    </row>
    <row r="32" spans="1:10" ht="15.75" customHeight="1" x14ac:dyDescent="0.2">
      <c r="A32" s="5" t="s">
        <v>19</v>
      </c>
      <c r="B32" s="18" t="s">
        <v>20</v>
      </c>
      <c r="C32" s="64"/>
      <c r="D32" s="28">
        <f t="shared" si="0"/>
        <v>0</v>
      </c>
      <c r="E32" s="64"/>
      <c r="F32" s="28">
        <f t="shared" si="1"/>
        <v>0</v>
      </c>
      <c r="G32" s="64"/>
      <c r="H32" s="28">
        <f t="shared" si="2"/>
        <v>0</v>
      </c>
      <c r="I32" s="28">
        <f t="shared" si="3"/>
        <v>0</v>
      </c>
      <c r="J32" s="28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64"/>
      <c r="D33" s="28">
        <f t="shared" si="0"/>
        <v>0</v>
      </c>
      <c r="E33" s="64"/>
      <c r="F33" s="28">
        <f t="shared" si="1"/>
        <v>0</v>
      </c>
      <c r="G33" s="64"/>
      <c r="H33" s="28">
        <f t="shared" si="2"/>
        <v>0</v>
      </c>
      <c r="I33" s="28">
        <f t="shared" si="3"/>
        <v>0</v>
      </c>
      <c r="J33" s="28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64"/>
      <c r="D34" s="28">
        <f t="shared" si="0"/>
        <v>0</v>
      </c>
      <c r="E34" s="64"/>
      <c r="F34" s="28">
        <f t="shared" si="1"/>
        <v>0</v>
      </c>
      <c r="G34" s="64"/>
      <c r="H34" s="28">
        <f t="shared" si="2"/>
        <v>0</v>
      </c>
      <c r="I34" s="28">
        <f t="shared" si="3"/>
        <v>0</v>
      </c>
      <c r="J34" s="28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64"/>
      <c r="D35" s="28">
        <f t="shared" si="0"/>
        <v>0</v>
      </c>
      <c r="E35" s="64"/>
      <c r="F35" s="28">
        <f t="shared" si="1"/>
        <v>0</v>
      </c>
      <c r="G35" s="64"/>
      <c r="H35" s="28">
        <f t="shared" si="2"/>
        <v>0</v>
      </c>
      <c r="I35" s="28">
        <f t="shared" si="3"/>
        <v>0</v>
      </c>
      <c r="J35" s="28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64"/>
      <c r="D36" s="28">
        <f t="shared" si="0"/>
        <v>0</v>
      </c>
      <c r="E36" s="64"/>
      <c r="F36" s="28">
        <f t="shared" si="1"/>
        <v>0</v>
      </c>
      <c r="G36" s="64"/>
      <c r="H36" s="28">
        <f t="shared" si="2"/>
        <v>0</v>
      </c>
      <c r="I36" s="28">
        <f t="shared" si="3"/>
        <v>0</v>
      </c>
      <c r="J36" s="28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64"/>
      <c r="D37" s="28">
        <f t="shared" si="0"/>
        <v>0</v>
      </c>
      <c r="E37" s="64"/>
      <c r="F37" s="28">
        <f t="shared" si="1"/>
        <v>0</v>
      </c>
      <c r="G37" s="64"/>
      <c r="H37" s="28">
        <f t="shared" si="2"/>
        <v>0</v>
      </c>
      <c r="I37" s="28">
        <f t="shared" si="3"/>
        <v>0</v>
      </c>
      <c r="J37" s="28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64"/>
      <c r="D38" s="28">
        <f t="shared" si="0"/>
        <v>0</v>
      </c>
      <c r="E38" s="64"/>
      <c r="F38" s="28">
        <f t="shared" si="1"/>
        <v>0</v>
      </c>
      <c r="G38" s="64"/>
      <c r="H38" s="28">
        <f t="shared" si="2"/>
        <v>0</v>
      </c>
      <c r="I38" s="28">
        <f t="shared" si="3"/>
        <v>0</v>
      </c>
      <c r="J38" s="28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64">
        <v>3166</v>
      </c>
      <c r="D39" s="28">
        <f t="shared" si="0"/>
        <v>3166</v>
      </c>
      <c r="E39" s="64"/>
      <c r="F39" s="28">
        <f t="shared" si="1"/>
        <v>0</v>
      </c>
      <c r="G39" s="64"/>
      <c r="H39" s="28">
        <f t="shared" si="2"/>
        <v>0</v>
      </c>
      <c r="I39" s="28">
        <f t="shared" si="3"/>
        <v>3166</v>
      </c>
      <c r="J39" s="28">
        <f t="shared" si="4"/>
        <v>3166</v>
      </c>
    </row>
    <row r="40" spans="1:10" ht="15.75" customHeight="1" x14ac:dyDescent="0.2">
      <c r="A40" s="5" t="s">
        <v>38</v>
      </c>
      <c r="B40" s="18" t="s">
        <v>20</v>
      </c>
      <c r="C40" s="64"/>
      <c r="D40" s="28">
        <f t="shared" si="0"/>
        <v>0</v>
      </c>
      <c r="E40" s="64"/>
      <c r="F40" s="28">
        <f t="shared" si="1"/>
        <v>0</v>
      </c>
      <c r="G40" s="64"/>
      <c r="H40" s="28">
        <f t="shared" si="2"/>
        <v>0</v>
      </c>
      <c r="I40" s="28">
        <f t="shared" si="3"/>
        <v>0</v>
      </c>
      <c r="J40" s="28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64">
        <v>2175</v>
      </c>
      <c r="D41" s="28">
        <f t="shared" si="0"/>
        <v>2175</v>
      </c>
      <c r="E41" s="64"/>
      <c r="F41" s="28">
        <f t="shared" si="1"/>
        <v>0</v>
      </c>
      <c r="G41" s="64">
        <v>13048</v>
      </c>
      <c r="H41" s="28">
        <f t="shared" si="2"/>
        <v>13048</v>
      </c>
      <c r="I41" s="28">
        <f t="shared" si="3"/>
        <v>15223</v>
      </c>
      <c r="J41" s="28">
        <f t="shared" si="4"/>
        <v>15223</v>
      </c>
    </row>
    <row r="42" spans="1:10" ht="15.75" customHeight="1" x14ac:dyDescent="0.2">
      <c r="A42" s="5" t="s">
        <v>41</v>
      </c>
      <c r="B42" s="18" t="s">
        <v>20</v>
      </c>
      <c r="C42" s="64"/>
      <c r="D42" s="28">
        <f t="shared" si="0"/>
        <v>0</v>
      </c>
      <c r="E42" s="64"/>
      <c r="F42" s="28">
        <f t="shared" si="1"/>
        <v>0</v>
      </c>
      <c r="G42" s="64"/>
      <c r="H42" s="28">
        <f t="shared" si="2"/>
        <v>0</v>
      </c>
      <c r="I42" s="28">
        <f t="shared" si="3"/>
        <v>0</v>
      </c>
      <c r="J42" s="28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64"/>
      <c r="D43" s="28">
        <f t="shared" si="0"/>
        <v>0</v>
      </c>
      <c r="E43" s="64"/>
      <c r="F43" s="28">
        <f t="shared" si="1"/>
        <v>0</v>
      </c>
      <c r="G43" s="64"/>
      <c r="H43" s="28">
        <f t="shared" si="2"/>
        <v>0</v>
      </c>
      <c r="I43" s="28">
        <f t="shared" si="3"/>
        <v>0</v>
      </c>
      <c r="J43" s="28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64"/>
      <c r="D44" s="28">
        <f t="shared" si="0"/>
        <v>0</v>
      </c>
      <c r="E44" s="64"/>
      <c r="F44" s="28">
        <f t="shared" si="1"/>
        <v>0</v>
      </c>
      <c r="G44" s="64"/>
      <c r="H44" s="28">
        <f t="shared" si="2"/>
        <v>0</v>
      </c>
      <c r="I44" s="28">
        <f t="shared" si="3"/>
        <v>0</v>
      </c>
      <c r="J44" s="28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64"/>
      <c r="D45" s="28">
        <f t="shared" si="0"/>
        <v>0</v>
      </c>
      <c r="E45" s="64"/>
      <c r="F45" s="28">
        <f t="shared" si="1"/>
        <v>0</v>
      </c>
      <c r="G45" s="64"/>
      <c r="H45" s="28">
        <f t="shared" si="2"/>
        <v>0</v>
      </c>
      <c r="I45" s="28">
        <f t="shared" si="3"/>
        <v>0</v>
      </c>
      <c r="J45" s="28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64"/>
      <c r="D46" s="28">
        <f t="shared" si="0"/>
        <v>0</v>
      </c>
      <c r="E46" s="64"/>
      <c r="F46" s="28">
        <f t="shared" si="1"/>
        <v>0</v>
      </c>
      <c r="G46" s="64"/>
      <c r="H46" s="28">
        <f t="shared" si="2"/>
        <v>0</v>
      </c>
      <c r="I46" s="28">
        <f t="shared" si="3"/>
        <v>0</v>
      </c>
      <c r="J46" s="28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64"/>
      <c r="D47" s="28">
        <f t="shared" si="0"/>
        <v>0</v>
      </c>
      <c r="E47" s="64"/>
      <c r="F47" s="28">
        <f t="shared" si="1"/>
        <v>0</v>
      </c>
      <c r="G47" s="64"/>
      <c r="H47" s="28">
        <f t="shared" si="2"/>
        <v>0</v>
      </c>
      <c r="I47" s="28">
        <f t="shared" si="3"/>
        <v>0</v>
      </c>
      <c r="J47" s="28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64"/>
      <c r="D48" s="28">
        <f t="shared" si="0"/>
        <v>0</v>
      </c>
      <c r="E48" s="64"/>
      <c r="F48" s="28">
        <f t="shared" si="1"/>
        <v>0</v>
      </c>
      <c r="G48" s="64"/>
      <c r="H48" s="28">
        <f t="shared" si="2"/>
        <v>0</v>
      </c>
      <c r="I48" s="28">
        <f t="shared" si="3"/>
        <v>0</v>
      </c>
      <c r="J48" s="28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64"/>
      <c r="D49" s="28">
        <f t="shared" si="0"/>
        <v>0</v>
      </c>
      <c r="E49" s="64"/>
      <c r="F49" s="28">
        <f t="shared" si="1"/>
        <v>0</v>
      </c>
      <c r="G49" s="64"/>
      <c r="H49" s="28">
        <f t="shared" si="2"/>
        <v>0</v>
      </c>
      <c r="I49" s="28">
        <f t="shared" si="3"/>
        <v>0</v>
      </c>
      <c r="J49" s="28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64">
        <v>140</v>
      </c>
      <c r="D50" s="28">
        <f t="shared" si="0"/>
        <v>140</v>
      </c>
      <c r="E50" s="64"/>
      <c r="F50" s="28">
        <f t="shared" si="1"/>
        <v>0</v>
      </c>
      <c r="G50" s="64">
        <v>420</v>
      </c>
      <c r="H50" s="28">
        <f t="shared" si="2"/>
        <v>420</v>
      </c>
      <c r="I50" s="28">
        <f t="shared" si="3"/>
        <v>560</v>
      </c>
      <c r="J50" s="28">
        <f t="shared" si="4"/>
        <v>560</v>
      </c>
    </row>
    <row r="51" spans="1:10" ht="15.75" customHeight="1" x14ac:dyDescent="0.2">
      <c r="A51" s="5" t="s">
        <v>59</v>
      </c>
      <c r="B51" s="18" t="s">
        <v>20</v>
      </c>
      <c r="C51" s="64"/>
      <c r="D51" s="28">
        <f t="shared" si="0"/>
        <v>0</v>
      </c>
      <c r="E51" s="64"/>
      <c r="F51" s="28">
        <f t="shared" si="1"/>
        <v>0</v>
      </c>
      <c r="G51" s="64"/>
      <c r="H51" s="28">
        <f t="shared" si="2"/>
        <v>0</v>
      </c>
      <c r="I51" s="28">
        <f t="shared" si="3"/>
        <v>0</v>
      </c>
      <c r="J51" s="28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64"/>
      <c r="D52" s="28">
        <f t="shared" si="0"/>
        <v>0</v>
      </c>
      <c r="E52" s="64"/>
      <c r="F52" s="28">
        <f t="shared" si="1"/>
        <v>0</v>
      </c>
      <c r="G52" s="64"/>
      <c r="H52" s="28">
        <f t="shared" si="2"/>
        <v>0</v>
      </c>
      <c r="I52" s="28">
        <f t="shared" si="3"/>
        <v>0</v>
      </c>
      <c r="J52" s="28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64"/>
      <c r="D53" s="28">
        <f t="shared" si="0"/>
        <v>0</v>
      </c>
      <c r="E53" s="64"/>
      <c r="F53" s="28">
        <f t="shared" si="1"/>
        <v>0</v>
      </c>
      <c r="G53" s="64"/>
      <c r="H53" s="28">
        <f t="shared" si="2"/>
        <v>0</v>
      </c>
      <c r="I53" s="28">
        <f t="shared" si="3"/>
        <v>0</v>
      </c>
      <c r="J53" s="28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64"/>
      <c r="D54" s="28">
        <f t="shared" si="0"/>
        <v>0</v>
      </c>
      <c r="E54" s="64"/>
      <c r="F54" s="28">
        <f t="shared" si="1"/>
        <v>0</v>
      </c>
      <c r="G54" s="64"/>
      <c r="H54" s="28">
        <f t="shared" si="2"/>
        <v>0</v>
      </c>
      <c r="I54" s="28">
        <f t="shared" si="3"/>
        <v>0</v>
      </c>
      <c r="J54" s="28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64"/>
      <c r="D55" s="28">
        <f t="shared" si="0"/>
        <v>0</v>
      </c>
      <c r="E55" s="64"/>
      <c r="F55" s="28">
        <f t="shared" si="1"/>
        <v>0</v>
      </c>
      <c r="G55" s="64"/>
      <c r="H55" s="28">
        <f t="shared" si="2"/>
        <v>0</v>
      </c>
      <c r="I55" s="28">
        <f t="shared" si="3"/>
        <v>0</v>
      </c>
      <c r="J55" s="28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64"/>
      <c r="D56" s="28">
        <f t="shared" si="0"/>
        <v>0</v>
      </c>
      <c r="E56" s="64"/>
      <c r="F56" s="28">
        <f t="shared" si="1"/>
        <v>0</v>
      </c>
      <c r="G56" s="64"/>
      <c r="H56" s="28">
        <f t="shared" si="2"/>
        <v>0</v>
      </c>
      <c r="I56" s="28">
        <f t="shared" si="3"/>
        <v>0</v>
      </c>
      <c r="J56" s="28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64"/>
      <c r="D57" s="28">
        <f t="shared" si="0"/>
        <v>0</v>
      </c>
      <c r="E57" s="64"/>
      <c r="F57" s="28">
        <f t="shared" si="1"/>
        <v>0</v>
      </c>
      <c r="G57" s="64"/>
      <c r="H57" s="28">
        <f t="shared" si="2"/>
        <v>0</v>
      </c>
      <c r="I57" s="28">
        <f t="shared" si="3"/>
        <v>0</v>
      </c>
      <c r="J57" s="28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64"/>
      <c r="D58" s="28">
        <f t="shared" si="0"/>
        <v>0</v>
      </c>
      <c r="E58" s="64"/>
      <c r="F58" s="28">
        <f t="shared" si="1"/>
        <v>0</v>
      </c>
      <c r="G58" s="64"/>
      <c r="H58" s="28">
        <f t="shared" si="2"/>
        <v>0</v>
      </c>
      <c r="I58" s="28">
        <f t="shared" si="3"/>
        <v>0</v>
      </c>
      <c r="J58" s="28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64"/>
      <c r="D59" s="28">
        <f t="shared" si="0"/>
        <v>0</v>
      </c>
      <c r="E59" s="64"/>
      <c r="F59" s="28">
        <f t="shared" si="1"/>
        <v>0</v>
      </c>
      <c r="G59" s="64"/>
      <c r="H59" s="28">
        <f t="shared" si="2"/>
        <v>0</v>
      </c>
      <c r="I59" s="28">
        <f t="shared" si="3"/>
        <v>0</v>
      </c>
      <c r="J59" s="28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64"/>
      <c r="D60" s="28">
        <f t="shared" si="0"/>
        <v>0</v>
      </c>
      <c r="E60" s="64"/>
      <c r="F60" s="28">
        <f t="shared" si="1"/>
        <v>0</v>
      </c>
      <c r="G60" s="64"/>
      <c r="H60" s="28">
        <f t="shared" si="2"/>
        <v>0</v>
      </c>
      <c r="I60" s="28">
        <f t="shared" si="3"/>
        <v>0</v>
      </c>
      <c r="J60" s="28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64"/>
      <c r="D61" s="28">
        <f t="shared" si="0"/>
        <v>0</v>
      </c>
      <c r="E61" s="64"/>
      <c r="F61" s="28">
        <f t="shared" si="1"/>
        <v>0</v>
      </c>
      <c r="G61" s="64"/>
      <c r="H61" s="28">
        <f t="shared" si="2"/>
        <v>0</v>
      </c>
      <c r="I61" s="28">
        <f t="shared" si="3"/>
        <v>0</v>
      </c>
      <c r="J61" s="28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64"/>
      <c r="D62" s="28">
        <f t="shared" si="0"/>
        <v>0</v>
      </c>
      <c r="E62" s="64"/>
      <c r="F62" s="28">
        <f t="shared" si="1"/>
        <v>0</v>
      </c>
      <c r="G62" s="64"/>
      <c r="H62" s="28">
        <f t="shared" si="2"/>
        <v>0</v>
      </c>
      <c r="I62" s="28">
        <f t="shared" si="3"/>
        <v>0</v>
      </c>
      <c r="J62" s="28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64">
        <v>1768</v>
      </c>
      <c r="D63" s="28">
        <f t="shared" si="0"/>
        <v>1768</v>
      </c>
      <c r="E63" s="64"/>
      <c r="F63" s="28">
        <f t="shared" si="1"/>
        <v>0</v>
      </c>
      <c r="G63" s="64">
        <v>10606</v>
      </c>
      <c r="H63" s="28">
        <f t="shared" si="2"/>
        <v>10606</v>
      </c>
      <c r="I63" s="28">
        <f t="shared" si="3"/>
        <v>12374</v>
      </c>
      <c r="J63" s="28">
        <f t="shared" si="4"/>
        <v>12374</v>
      </c>
    </row>
    <row r="64" spans="1:10" ht="15.75" customHeight="1" x14ac:dyDescent="0.2">
      <c r="A64" s="5" t="s">
        <v>74</v>
      </c>
      <c r="B64" s="18" t="s">
        <v>20</v>
      </c>
      <c r="C64" s="64"/>
      <c r="D64" s="28">
        <f t="shared" ref="D64:D71" si="5">C64*1</f>
        <v>0</v>
      </c>
      <c r="E64" s="64"/>
      <c r="F64" s="28">
        <f t="shared" ref="F64:F71" si="6">E64*1</f>
        <v>0</v>
      </c>
      <c r="G64" s="64"/>
      <c r="H64" s="28">
        <f t="shared" ref="H64:H71" si="7">G64</f>
        <v>0</v>
      </c>
      <c r="I64" s="28">
        <f t="shared" ref="I64:I71" si="8">C64+E64+G64</f>
        <v>0</v>
      </c>
      <c r="J64" s="28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64"/>
      <c r="D65" s="28">
        <f t="shared" si="5"/>
        <v>0</v>
      </c>
      <c r="E65" s="64"/>
      <c r="F65" s="28">
        <f t="shared" si="6"/>
        <v>0</v>
      </c>
      <c r="G65" s="64"/>
      <c r="H65" s="28">
        <f t="shared" si="7"/>
        <v>0</v>
      </c>
      <c r="I65" s="28">
        <f t="shared" si="8"/>
        <v>0</v>
      </c>
      <c r="J65" s="28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64"/>
      <c r="D66" s="28">
        <f t="shared" si="5"/>
        <v>0</v>
      </c>
      <c r="E66" s="64"/>
      <c r="F66" s="28">
        <f t="shared" si="6"/>
        <v>0</v>
      </c>
      <c r="G66" s="64"/>
      <c r="H66" s="28">
        <f t="shared" si="7"/>
        <v>0</v>
      </c>
      <c r="I66" s="28">
        <f t="shared" si="8"/>
        <v>0</v>
      </c>
      <c r="J66" s="28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64"/>
      <c r="D67" s="28">
        <f t="shared" si="5"/>
        <v>0</v>
      </c>
      <c r="E67" s="64"/>
      <c r="F67" s="28">
        <f t="shared" si="6"/>
        <v>0</v>
      </c>
      <c r="G67" s="64"/>
      <c r="H67" s="28">
        <f t="shared" si="7"/>
        <v>0</v>
      </c>
      <c r="I67" s="28">
        <f t="shared" si="8"/>
        <v>0</v>
      </c>
      <c r="J67" s="28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64"/>
      <c r="D68" s="28">
        <f t="shared" si="5"/>
        <v>0</v>
      </c>
      <c r="E68" s="64"/>
      <c r="F68" s="28">
        <f t="shared" si="6"/>
        <v>0</v>
      </c>
      <c r="G68" s="64"/>
      <c r="H68" s="28">
        <f t="shared" si="7"/>
        <v>0</v>
      </c>
      <c r="I68" s="28">
        <f t="shared" si="8"/>
        <v>0</v>
      </c>
      <c r="J68" s="28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64"/>
      <c r="D69" s="28">
        <f t="shared" si="5"/>
        <v>0</v>
      </c>
      <c r="E69" s="64"/>
      <c r="F69" s="28">
        <f t="shared" si="6"/>
        <v>0</v>
      </c>
      <c r="G69" s="64"/>
      <c r="H69" s="28">
        <f t="shared" si="7"/>
        <v>0</v>
      </c>
      <c r="I69" s="28">
        <f t="shared" si="8"/>
        <v>0</v>
      </c>
      <c r="J69" s="28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64"/>
      <c r="D70" s="28">
        <f t="shared" si="5"/>
        <v>0</v>
      </c>
      <c r="E70" s="64"/>
      <c r="F70" s="28">
        <f t="shared" si="6"/>
        <v>0</v>
      </c>
      <c r="G70" s="64"/>
      <c r="H70" s="28">
        <f t="shared" si="7"/>
        <v>0</v>
      </c>
      <c r="I70" s="28">
        <f t="shared" si="8"/>
        <v>0</v>
      </c>
      <c r="J70" s="28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64"/>
      <c r="D71" s="28">
        <f t="shared" si="5"/>
        <v>0</v>
      </c>
      <c r="E71" s="64"/>
      <c r="F71" s="28">
        <f t="shared" si="6"/>
        <v>0</v>
      </c>
      <c r="G71" s="64"/>
      <c r="H71" s="28">
        <f t="shared" si="7"/>
        <v>0</v>
      </c>
      <c r="I71" s="28">
        <f t="shared" si="8"/>
        <v>0</v>
      </c>
      <c r="J71" s="28">
        <f t="shared" si="9"/>
        <v>0</v>
      </c>
    </row>
    <row r="72" spans="1:10" s="3" customFormat="1" ht="21.75" x14ac:dyDescent="0.2">
      <c r="A72" s="21" t="s">
        <v>123</v>
      </c>
      <c r="B72" s="13"/>
      <c r="C72" s="30">
        <f t="shared" ref="C72:J72" si="10">SUM(C5:C31)</f>
        <v>16310.14</v>
      </c>
      <c r="D72" s="30">
        <f t="shared" si="10"/>
        <v>16310.14</v>
      </c>
      <c r="E72" s="30">
        <f t="shared" si="10"/>
        <v>537</v>
      </c>
      <c r="F72" s="30">
        <f t="shared" si="10"/>
        <v>537</v>
      </c>
      <c r="G72" s="30">
        <f t="shared" si="10"/>
        <v>97282.19</v>
      </c>
      <c r="H72" s="30">
        <f t="shared" si="10"/>
        <v>97282.19</v>
      </c>
      <c r="I72" s="30">
        <f t="shared" si="10"/>
        <v>114129.33000000002</v>
      </c>
      <c r="J72" s="30">
        <f t="shared" si="10"/>
        <v>114129.33000000002</v>
      </c>
    </row>
    <row r="73" spans="1:10" s="3" customFormat="1" ht="21.75" x14ac:dyDescent="0.2">
      <c r="A73" s="21" t="s">
        <v>124</v>
      </c>
      <c r="B73" s="13"/>
      <c r="C73" s="30">
        <f t="shared" ref="C73:J73" si="11">SUM(C32:C71)</f>
        <v>7249</v>
      </c>
      <c r="D73" s="30">
        <f t="shared" si="11"/>
        <v>7249</v>
      </c>
      <c r="E73" s="30">
        <f t="shared" si="11"/>
        <v>0</v>
      </c>
      <c r="F73" s="30">
        <f t="shared" si="11"/>
        <v>0</v>
      </c>
      <c r="G73" s="30">
        <f t="shared" si="11"/>
        <v>24074</v>
      </c>
      <c r="H73" s="30">
        <f t="shared" si="11"/>
        <v>24074</v>
      </c>
      <c r="I73" s="30">
        <f t="shared" si="11"/>
        <v>31323</v>
      </c>
      <c r="J73" s="30">
        <f t="shared" si="11"/>
        <v>31323</v>
      </c>
    </row>
    <row r="74" spans="1:10" s="3" customFormat="1" ht="15.75" customHeight="1" x14ac:dyDescent="0.2">
      <c r="A74" s="5" t="s">
        <v>87</v>
      </c>
      <c r="B74" s="13"/>
      <c r="C74" s="30">
        <f>SUM(C72:C73)</f>
        <v>23559.14</v>
      </c>
      <c r="D74" s="30">
        <f t="shared" ref="D74:J74" si="12">SUM(D72:D73)</f>
        <v>23559.14</v>
      </c>
      <c r="E74" s="34">
        <f t="shared" si="12"/>
        <v>537</v>
      </c>
      <c r="F74" s="30">
        <f t="shared" si="12"/>
        <v>537</v>
      </c>
      <c r="G74" s="34">
        <f t="shared" si="12"/>
        <v>121356.19</v>
      </c>
      <c r="H74" s="30">
        <f t="shared" si="12"/>
        <v>121356.19</v>
      </c>
      <c r="I74" s="30">
        <f t="shared" si="12"/>
        <v>145452.33000000002</v>
      </c>
      <c r="J74" s="30">
        <f t="shared" si="12"/>
        <v>145452.33000000002</v>
      </c>
    </row>
    <row r="75" spans="1:10" x14ac:dyDescent="0.2">
      <c r="B75" s="13"/>
      <c r="C75" s="2"/>
      <c r="D75" s="26"/>
      <c r="E75" s="13"/>
      <c r="F75" s="26"/>
      <c r="G75" s="13"/>
      <c r="H75" s="26"/>
      <c r="J75" s="30"/>
    </row>
    <row r="76" spans="1:10" x14ac:dyDescent="0.2">
      <c r="B76" s="13"/>
      <c r="C76" s="2"/>
      <c r="D76" s="26"/>
      <c r="E76" s="13"/>
      <c r="F76" s="26"/>
      <c r="G76" s="13"/>
      <c r="H76" s="26"/>
      <c r="J76" s="30"/>
    </row>
    <row r="77" spans="1:10" x14ac:dyDescent="0.2">
      <c r="B77" s="13"/>
      <c r="C77" s="2"/>
      <c r="D77" s="26"/>
      <c r="E77" s="13"/>
      <c r="F77" s="26"/>
      <c r="G77" s="13"/>
      <c r="H77" s="26"/>
    </row>
    <row r="78" spans="1:10" x14ac:dyDescent="0.2">
      <c r="C78" s="54"/>
      <c r="D78" s="54"/>
      <c r="E78" s="54"/>
      <c r="F78" s="54"/>
      <c r="G78" s="54"/>
      <c r="H78" s="54"/>
      <c r="I78" s="54"/>
      <c r="J78" s="54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4 C72:I65527 D5:D71 F5:F71 H5:I71">
    <cfRule type="expression" dxfId="33" priority="79" stopIfTrue="1">
      <formula>CellHasFormula</formula>
    </cfRule>
  </conditionalFormatting>
  <conditionalFormatting sqref="J76">
    <cfRule type="expression" dxfId="32" priority="72" stopIfTrue="1">
      <formula>CellHasFormula</formula>
    </cfRule>
  </conditionalFormatting>
  <conditionalFormatting sqref="J75:J76">
    <cfRule type="expression" dxfId="31" priority="71" stopIfTrue="1">
      <formula>CellHasFormula</formula>
    </cfRule>
  </conditionalFormatting>
  <conditionalFormatting sqref="J75:J76">
    <cfRule type="expression" dxfId="30" priority="70" stopIfTrue="1">
      <formula>CellHasFormula</formula>
    </cfRule>
  </conditionalFormatting>
  <conditionalFormatting sqref="C5:C71">
    <cfRule type="expression" dxfId="29" priority="3" stopIfTrue="1">
      <formula>CellHasFormula</formula>
    </cfRule>
  </conditionalFormatting>
  <conditionalFormatting sqref="E5:E71">
    <cfRule type="expression" dxfId="28" priority="2" stopIfTrue="1">
      <formula>CellHasFormula</formula>
    </cfRule>
  </conditionalFormatting>
  <conditionalFormatting sqref="G5:G71">
    <cfRule type="expression" dxfId="27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53" activePane="bottomLeft" state="frozen"/>
      <selection pane="bottomLeft" activeCell="C5" sqref="C5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2.28515625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136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3" t="s">
        <v>11</v>
      </c>
      <c r="E4" s="4" t="s">
        <v>104</v>
      </c>
      <c r="F4" s="33" t="s">
        <v>14</v>
      </c>
      <c r="G4" s="4" t="s">
        <v>105</v>
      </c>
      <c r="H4" s="33" t="s">
        <v>88</v>
      </c>
      <c r="I4" s="33" t="s">
        <v>106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29">
        <f>(Jul!C5*10)+(Aug!C5*9)+(Sep!C5*8)+(Oct!C5*7)+(Nov!C5*6)+(Dec!C5*5)+(Jan!C5*4)+(Feb!C5*3)+(Mar!C5*2)+(Apr!C5*1)</f>
        <v>880026.55</v>
      </c>
      <c r="E5" s="8"/>
      <c r="F5" s="29">
        <f>(Jul!E5*10)+(Aug!E5*9)+(Sep!E5*8)+(Oct!E5*7)+(Nov!E5*6)+(Dec!E5*5)+(Jan!E5*4)+(Feb!E5*3)+(Mar!E5*2)+(Apr!E5*1)</f>
        <v>40559.54</v>
      </c>
      <c r="G5" s="8"/>
      <c r="H5" s="29">
        <f>Mar!H5+G5</f>
        <v>342470.75</v>
      </c>
      <c r="I5" s="29">
        <f t="shared" ref="I5:I63" si="0">C5+E5+G5</f>
        <v>0</v>
      </c>
      <c r="J5" s="29">
        <f t="shared" ref="J5:J63" si="1">D5+F5+H5</f>
        <v>1263056.8400000001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29">
        <f>(Jul!C6*10)+(Aug!C6*9)+(Sep!C6*8)+(Oct!C6*7)+(Nov!C6*6)+(Dec!C6*5)+(Jan!C6*4)+(Feb!C6*3)+(Mar!C6*2)+(Apr!C6*1)</f>
        <v>7410</v>
      </c>
      <c r="E6" s="8"/>
      <c r="F6" s="29">
        <f>(Jul!E6*10)+(Aug!E6*9)+(Sep!E6*8)+(Oct!E6*7)+(Nov!E6*6)+(Dec!E6*5)+(Jan!E6*4)+(Feb!E6*3)+(Mar!E6*2)+(Apr!E6*1)</f>
        <v>0</v>
      </c>
      <c r="G6" s="8"/>
      <c r="H6" s="29">
        <f>Mar!H6+G6</f>
        <v>1472</v>
      </c>
      <c r="I6" s="29">
        <f t="shared" si="0"/>
        <v>0</v>
      </c>
      <c r="J6" s="29">
        <f t="shared" si="1"/>
        <v>8882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29">
        <f>(Jul!C7*10)+(Aug!C7*9)+(Sep!C7*8)+(Oct!C7*7)+(Nov!C7*6)+(Dec!C7*5)+(Jan!C7*4)+(Feb!C7*3)+(Mar!C7*2)+(Apr!C7*1)</f>
        <v>41378.400000000001</v>
      </c>
      <c r="E7" s="8"/>
      <c r="F7" s="29">
        <f>(Jul!E7*10)+(Aug!E7*9)+(Sep!E7*8)+(Oct!E7*7)+(Nov!E7*6)+(Dec!E7*5)+(Jan!E7*4)+(Feb!E7*3)+(Mar!E7*2)+(Apr!E7*1)</f>
        <v>0</v>
      </c>
      <c r="G7" s="8"/>
      <c r="H7" s="29">
        <f>Mar!H7+G7</f>
        <v>12345.05</v>
      </c>
      <c r="I7" s="29">
        <f t="shared" si="0"/>
        <v>0</v>
      </c>
      <c r="J7" s="29">
        <f t="shared" si="1"/>
        <v>53723.45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(Jul!C8*10)+(Aug!C8*9)+(Sep!C8*8)+(Oct!C8*7)+(Nov!C8*6)+(Dec!C8*5)+(Jan!C8*4)+(Feb!C8*3)+(Mar!C8*2)+(Apr!C8*1)</f>
        <v>0</v>
      </c>
      <c r="E8" s="8"/>
      <c r="F8" s="29">
        <f>(Jul!E8*10)+(Aug!E8*9)+(Sep!E8*8)+(Oct!E8*7)+(Nov!E8*6)+(Dec!E8*5)+(Jan!E8*4)+(Feb!E8*3)+(Mar!E8*2)+(Apr!E8*1)</f>
        <v>0</v>
      </c>
      <c r="G8" s="8"/>
      <c r="H8" s="29">
        <f>Mar!H8+G8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(Jul!C9*10)+(Aug!C9*9)+(Sep!C9*8)+(Oct!C9*7)+(Nov!C9*6)+(Dec!C9*5)+(Jan!C9*4)+(Feb!C9*3)+(Mar!C9*2)+(Apr!C9*1)</f>
        <v>0</v>
      </c>
      <c r="E9" s="8"/>
      <c r="F9" s="29">
        <f>(Jul!E9*10)+(Aug!E9*9)+(Sep!E9*8)+(Oct!E9*7)+(Nov!E9*6)+(Dec!E9*5)+(Jan!E9*4)+(Feb!E9*3)+(Mar!E9*2)+(Apr!E9*1)</f>
        <v>0</v>
      </c>
      <c r="G9" s="8"/>
      <c r="H9" s="29">
        <f>Mar!H9+G9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29">
        <f>(Jul!C10*10)+(Aug!C10*9)+(Sep!C10*8)+(Oct!C10*7)+(Nov!C10*6)+(Dec!C10*5)+(Jan!C10*4)+(Feb!C10*3)+(Mar!C10*2)+(Apr!C10*1)</f>
        <v>61017.799999999996</v>
      </c>
      <c r="E10" s="8"/>
      <c r="F10" s="29">
        <f>(Jul!E10*10)+(Aug!E10*9)+(Sep!E10*8)+(Oct!E10*7)+(Nov!E10*6)+(Dec!E10*5)+(Jan!E10*4)+(Feb!E10*3)+(Mar!E10*2)+(Apr!E10*1)</f>
        <v>0</v>
      </c>
      <c r="G10" s="8"/>
      <c r="H10" s="29">
        <f>Mar!H10+G10</f>
        <v>43087.490000000005</v>
      </c>
      <c r="I10" s="29">
        <f t="shared" si="0"/>
        <v>0</v>
      </c>
      <c r="J10" s="29">
        <f t="shared" si="1"/>
        <v>104105.29000000001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(Jul!C11*10)+(Aug!C11*9)+(Sep!C11*8)+(Oct!C11*7)+(Nov!C11*6)+(Dec!C11*5)+(Jan!C11*4)+(Feb!C11*3)+(Mar!C11*2)+(Apr!C11*1)</f>
        <v>0</v>
      </c>
      <c r="E11" s="8"/>
      <c r="F11" s="29">
        <f>(Jul!E11*10)+(Aug!E11*9)+(Sep!E11*8)+(Oct!E11*7)+(Nov!E11*6)+(Dec!E11*5)+(Jan!E11*4)+(Feb!E11*3)+(Mar!E11*2)+(Apr!E11*1)</f>
        <v>0</v>
      </c>
      <c r="G11" s="8"/>
      <c r="H11" s="29">
        <f>Mar!H11+G11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29">
        <f>(Jul!C12*10)+(Aug!C12*9)+(Sep!C12*8)+(Oct!C12*7)+(Nov!C12*6)+(Dec!C12*5)+(Jan!C12*4)+(Feb!C12*3)+(Mar!C12*2)+(Apr!C12*1)</f>
        <v>27081.09</v>
      </c>
      <c r="E12" s="8"/>
      <c r="F12" s="29">
        <f>(Jul!E12*10)+(Aug!E12*9)+(Sep!E12*8)+(Oct!E12*7)+(Nov!E12*6)+(Dec!E12*5)+(Jan!E12*4)+(Feb!E12*3)+(Mar!E12*2)+(Apr!E12*1)</f>
        <v>0</v>
      </c>
      <c r="G12" s="8"/>
      <c r="H12" s="29">
        <f>Mar!H12+G12</f>
        <v>6455.16</v>
      </c>
      <c r="I12" s="29">
        <f t="shared" si="0"/>
        <v>0</v>
      </c>
      <c r="J12" s="29">
        <f t="shared" si="1"/>
        <v>33536.25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(Jul!C13*10)+(Aug!C13*9)+(Sep!C13*8)+(Oct!C13*7)+(Nov!C13*6)+(Dec!C13*5)+(Jan!C13*4)+(Feb!C13*3)+(Mar!C13*2)+(Apr!C13*1)</f>
        <v>0</v>
      </c>
      <c r="E13" s="8"/>
      <c r="F13" s="29">
        <f>(Jul!E13*10)+(Aug!E13*9)+(Sep!E13*8)+(Oct!E13*7)+(Nov!E13*6)+(Dec!E13*5)+(Jan!E13*4)+(Feb!E13*3)+(Mar!E13*2)+(Apr!E13*1)</f>
        <v>0</v>
      </c>
      <c r="G13" s="8"/>
      <c r="H13" s="29">
        <f>Mar!H13+G13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(Jul!C14*10)+(Aug!C14*9)+(Sep!C14*8)+(Oct!C14*7)+(Nov!C14*6)+(Dec!C14*5)+(Jan!C14*4)+(Feb!C14*3)+(Mar!C14*2)+(Apr!C14*1)</f>
        <v>0</v>
      </c>
      <c r="E14" s="8"/>
      <c r="F14" s="29">
        <f>(Jul!E14*10)+(Aug!E14*9)+(Sep!E14*8)+(Oct!E14*7)+(Nov!E14*6)+(Dec!E14*5)+(Jan!E14*4)+(Feb!E14*3)+(Mar!E14*2)+(Apr!E14*1)</f>
        <v>0</v>
      </c>
      <c r="G14" s="8"/>
      <c r="H14" s="29">
        <f>Mar!H14+G14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(Jul!C15*10)+(Aug!C15*9)+(Sep!C15*8)+(Oct!C15*7)+(Nov!C15*6)+(Dec!C15*5)+(Jan!C15*4)+(Feb!C15*3)+(Mar!C15*2)+(Apr!C15*1)</f>
        <v>0</v>
      </c>
      <c r="E15" s="8"/>
      <c r="F15" s="29">
        <f>(Jul!E15*10)+(Aug!E15*9)+(Sep!E15*8)+(Oct!E15*7)+(Nov!E15*6)+(Dec!E15*5)+(Jan!E15*4)+(Feb!E15*3)+(Mar!E15*2)+(Apr!E15*1)</f>
        <v>0</v>
      </c>
      <c r="G15" s="8"/>
      <c r="H15" s="29">
        <f>Mar!H15+G15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(Jul!C16*10)+(Aug!C16*9)+(Sep!C16*8)+(Oct!C16*7)+(Nov!C16*6)+(Dec!C16*5)+(Jan!C16*4)+(Feb!C16*3)+(Mar!C16*2)+(Apr!C16*1)</f>
        <v>0</v>
      </c>
      <c r="E16" s="8"/>
      <c r="F16" s="29">
        <f>(Jul!E16*10)+(Aug!E16*9)+(Sep!E16*8)+(Oct!E16*7)+(Nov!E16*6)+(Dec!E16*5)+(Jan!E16*4)+(Feb!E16*3)+(Mar!E16*2)+(Apr!E16*1)</f>
        <v>0</v>
      </c>
      <c r="G16" s="8"/>
      <c r="H16" s="29">
        <f>Mar!H16+G16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(Jul!C17*10)+(Aug!C17*9)+(Sep!C17*8)+(Oct!C17*7)+(Nov!C17*6)+(Dec!C17*5)+(Jan!C17*4)+(Feb!C17*3)+(Mar!C17*2)+(Apr!C17*1)</f>
        <v>3393</v>
      </c>
      <c r="E17" s="8"/>
      <c r="F17" s="29">
        <f>(Jul!E17*10)+(Aug!E17*9)+(Sep!E17*8)+(Oct!E17*7)+(Nov!E17*6)+(Dec!E17*5)+(Jan!E17*4)+(Feb!E17*3)+(Mar!E17*2)+(Apr!E17*1)</f>
        <v>0</v>
      </c>
      <c r="G17" s="8"/>
      <c r="H17" s="29">
        <f>Mar!H17+G17</f>
        <v>14884</v>
      </c>
      <c r="I17" s="29">
        <f t="shared" si="0"/>
        <v>0</v>
      </c>
      <c r="J17" s="29">
        <f t="shared" si="1"/>
        <v>18277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(Jul!C18*10)+(Aug!C18*9)+(Sep!C18*8)+(Oct!C18*7)+(Nov!C18*6)+(Dec!C18*5)+(Jan!C18*4)+(Feb!C18*3)+(Mar!C18*2)+(Apr!C18*1)</f>
        <v>0</v>
      </c>
      <c r="E18" s="8"/>
      <c r="F18" s="29">
        <f>(Jul!E18*10)+(Aug!E18*9)+(Sep!E18*8)+(Oct!E18*7)+(Nov!E18*6)+(Dec!E18*5)+(Jan!E18*4)+(Feb!E18*3)+(Mar!E18*2)+(Apr!E18*1)</f>
        <v>0</v>
      </c>
      <c r="G18" s="8"/>
      <c r="H18" s="29">
        <f>Mar!H18+G18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(Jul!C19*10)+(Aug!C19*9)+(Sep!C19*8)+(Oct!C19*7)+(Nov!C19*6)+(Dec!C19*5)+(Jan!C19*4)+(Feb!C19*3)+(Mar!C19*2)+(Apr!C19*1)</f>
        <v>0</v>
      </c>
      <c r="E19" s="8"/>
      <c r="F19" s="29">
        <f>(Jul!E19*10)+(Aug!E19*9)+(Sep!E19*8)+(Oct!E19*7)+(Nov!E19*6)+(Dec!E19*5)+(Jan!E19*4)+(Feb!E19*3)+(Mar!E19*2)+(Apr!E19*1)</f>
        <v>0</v>
      </c>
      <c r="G19" s="8"/>
      <c r="H19" s="29">
        <f>Mar!H19+G19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(Jul!C20*10)+(Aug!C20*9)+(Sep!C20*8)+(Oct!C20*7)+(Nov!C20*6)+(Dec!C20*5)+(Jan!C20*4)+(Feb!C20*3)+(Mar!C20*2)+(Apr!C20*1)</f>
        <v>0</v>
      </c>
      <c r="E20" s="8"/>
      <c r="F20" s="29">
        <f>(Jul!E20*10)+(Aug!E20*9)+(Sep!E20*8)+(Oct!E20*7)+(Nov!E20*6)+(Dec!E20*5)+(Jan!E20*4)+(Feb!E20*3)+(Mar!E20*2)+(Apr!E20*1)</f>
        <v>0</v>
      </c>
      <c r="G20" s="8"/>
      <c r="H20" s="29">
        <f>Mar!H20+G20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(Jul!C21*10)+(Aug!C21*9)+(Sep!C21*8)+(Oct!C21*7)+(Nov!C21*6)+(Dec!C21*5)+(Jan!C21*4)+(Feb!C21*3)+(Mar!C21*2)+(Apr!C21*1)</f>
        <v>0</v>
      </c>
      <c r="E21" s="8"/>
      <c r="F21" s="29">
        <f>(Jul!E21*10)+(Aug!E21*9)+(Sep!E21*8)+(Oct!E21*7)+(Nov!E21*6)+(Dec!E21*5)+(Jan!E21*4)+(Feb!E21*3)+(Mar!E21*2)+(Apr!E21*1)</f>
        <v>0</v>
      </c>
      <c r="G21" s="8"/>
      <c r="H21" s="29">
        <f>Mar!H21+G21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(Jul!C22*10)+(Aug!C22*9)+(Sep!C22*8)+(Oct!C22*7)+(Nov!C22*6)+(Dec!C22*5)+(Jan!C22*4)+(Feb!C22*3)+(Mar!C22*2)+(Apr!C22*1)</f>
        <v>0</v>
      </c>
      <c r="E22" s="8"/>
      <c r="F22" s="29">
        <f>(Jul!E22*10)+(Aug!E22*9)+(Sep!E22*8)+(Oct!E22*7)+(Nov!E22*6)+(Dec!E22*5)+(Jan!E22*4)+(Feb!E22*3)+(Mar!E22*2)+(Apr!E22*1)</f>
        <v>0</v>
      </c>
      <c r="G22" s="8"/>
      <c r="H22" s="29">
        <f>Mar!H22+G22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(Jul!C23*10)+(Aug!C23*9)+(Sep!C23*8)+(Oct!C23*7)+(Nov!C23*6)+(Dec!C23*5)+(Jan!C23*4)+(Feb!C23*3)+(Mar!C23*2)+(Apr!C23*1)</f>
        <v>0</v>
      </c>
      <c r="E23" s="8"/>
      <c r="F23" s="29">
        <f>(Jul!E23*10)+(Aug!E23*9)+(Sep!E23*8)+(Oct!E23*7)+(Nov!E23*6)+(Dec!E23*5)+(Jan!E23*4)+(Feb!E23*3)+(Mar!E23*2)+(Apr!E23*1)</f>
        <v>0</v>
      </c>
      <c r="G23" s="8"/>
      <c r="H23" s="29">
        <f>Mar!H23+G23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(Jul!C24*10)+(Aug!C24*9)+(Sep!C24*8)+(Oct!C24*7)+(Nov!C24*6)+(Dec!C24*5)+(Jan!C24*4)+(Feb!C24*3)+(Mar!C24*2)+(Apr!C24*1)</f>
        <v>3768</v>
      </c>
      <c r="E24" s="8"/>
      <c r="F24" s="29">
        <f>(Jul!E24*10)+(Aug!E24*9)+(Sep!E24*8)+(Oct!E24*7)+(Nov!E24*6)+(Dec!E24*5)+(Jan!E24*4)+(Feb!E24*3)+(Mar!E24*2)+(Apr!E24*1)</f>
        <v>0</v>
      </c>
      <c r="G24" s="8"/>
      <c r="H24" s="29">
        <f>Mar!H24+G24</f>
        <v>9816</v>
      </c>
      <c r="I24" s="29">
        <f t="shared" si="0"/>
        <v>0</v>
      </c>
      <c r="J24" s="29">
        <f t="shared" si="1"/>
        <v>13584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(Jul!C25*10)+(Aug!C25*9)+(Sep!C25*8)+(Oct!C25*7)+(Nov!C25*6)+(Dec!C25*5)+(Jan!C25*4)+(Feb!C25*3)+(Mar!C25*2)+(Apr!C25*1)</f>
        <v>0</v>
      </c>
      <c r="E25" s="8"/>
      <c r="F25" s="29">
        <f>(Jul!E25*10)+(Aug!E25*9)+(Sep!E25*8)+(Oct!E25*7)+(Nov!E25*6)+(Dec!E25*5)+(Jan!E25*4)+(Feb!E25*3)+(Mar!E25*2)+(Apr!E25*1)</f>
        <v>0</v>
      </c>
      <c r="G25" s="8"/>
      <c r="H25" s="29">
        <f>Mar!H25+G25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(Jul!C26*10)+(Aug!C26*9)+(Sep!C26*8)+(Oct!C26*7)+(Nov!C26*6)+(Dec!C26*5)+(Jan!C26*4)+(Feb!C26*3)+(Mar!C26*2)+(Apr!C26*1)</f>
        <v>0</v>
      </c>
      <c r="E26" s="8"/>
      <c r="F26" s="29">
        <f>(Jul!E26*10)+(Aug!E26*9)+(Sep!E26*8)+(Oct!E26*7)+(Nov!E26*6)+(Dec!E26*5)+(Jan!E26*4)+(Feb!E26*3)+(Mar!E26*2)+(Apr!E26*1)</f>
        <v>0</v>
      </c>
      <c r="G26" s="8"/>
      <c r="H26" s="29">
        <f>Mar!H26+G26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(Jul!C27*10)+(Aug!C27*9)+(Sep!C27*8)+(Oct!C27*7)+(Nov!C27*6)+(Dec!C27*5)+(Jan!C27*4)+(Feb!C27*3)+(Mar!C27*2)+(Apr!C27*1)</f>
        <v>0</v>
      </c>
      <c r="E27" s="8"/>
      <c r="F27" s="29">
        <f>(Jul!E27*10)+(Aug!E27*9)+(Sep!E27*8)+(Oct!E27*7)+(Nov!E27*6)+(Dec!E27*5)+(Jan!E27*4)+(Feb!E27*3)+(Mar!E27*2)+(Apr!E27*1)</f>
        <v>0</v>
      </c>
      <c r="G27" s="8"/>
      <c r="H27" s="29">
        <f>Mar!H27+G27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29">
        <f>(Jul!C28*10)+(Aug!C28*9)+(Sep!C28*8)+(Oct!C28*7)+(Nov!C28*6)+(Dec!C28*5)+(Jan!C28*4)+(Feb!C28*3)+(Mar!C28*2)+(Apr!C28*1)</f>
        <v>0</v>
      </c>
      <c r="E28" s="8"/>
      <c r="F28" s="29">
        <f>(Jul!E28*10)+(Aug!E28*9)+(Sep!E28*8)+(Oct!E28*7)+(Nov!E28*6)+(Dec!E28*5)+(Jan!E28*4)+(Feb!E28*3)+(Mar!E28*2)+(Apr!E28*1)</f>
        <v>0</v>
      </c>
      <c r="G28" s="8"/>
      <c r="H28" s="29">
        <f>Mar!H28+G28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(Jul!C29*10)+(Aug!C29*9)+(Sep!C29*8)+(Oct!C29*7)+(Nov!C29*6)+(Dec!C29*5)+(Jan!C29*4)+(Feb!C29*3)+(Mar!C29*2)+(Apr!C29*1)</f>
        <v>0</v>
      </c>
      <c r="E29" s="8"/>
      <c r="F29" s="29">
        <f>(Jul!E29*10)+(Aug!E29*9)+(Sep!E29*8)+(Oct!E29*7)+(Nov!E29*6)+(Dec!E29*5)+(Jan!E29*4)+(Feb!E29*3)+(Mar!E29*2)+(Apr!E29*1)</f>
        <v>0</v>
      </c>
      <c r="G29" s="8"/>
      <c r="H29" s="29">
        <f>Mar!H29+G29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(Jul!C30*10)+(Aug!C30*9)+(Sep!C30*8)+(Oct!C30*7)+(Nov!C30*6)+(Dec!C30*5)+(Jan!C30*4)+(Feb!C30*3)+(Mar!C30*2)+(Apr!C30*1)</f>
        <v>2512</v>
      </c>
      <c r="E30" s="8"/>
      <c r="F30" s="29">
        <f>(Jul!E30*10)+(Aug!E30*9)+(Sep!E30*8)+(Oct!E30*7)+(Nov!E30*6)+(Dec!E30*5)+(Jan!E30*4)+(Feb!E30*3)+(Mar!E30*2)+(Apr!E30*1)</f>
        <v>0</v>
      </c>
      <c r="G30" s="8"/>
      <c r="H30" s="29">
        <f>Mar!H30+G30</f>
        <v>2481</v>
      </c>
      <c r="I30" s="29">
        <f t="shared" si="0"/>
        <v>0</v>
      </c>
      <c r="J30" s="29">
        <f t="shared" si="1"/>
        <v>4993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29">
        <f>(Jul!C31*10)+(Aug!C31*9)+(Sep!C31*8)+(Oct!C31*7)+(Nov!C31*6)+(Dec!C31*5)+(Jan!C31*4)+(Feb!C31*3)+(Mar!C31*2)+(Apr!C31*1)</f>
        <v>100328.99</v>
      </c>
      <c r="E31" s="8"/>
      <c r="F31" s="29">
        <f>(Jul!E31*10)+(Aug!E31*9)+(Sep!E31*8)+(Oct!E31*7)+(Nov!E31*6)+(Dec!E31*5)+(Jan!E31*4)+(Feb!E31*3)+(Mar!E31*2)+(Apr!E31*1)</f>
        <v>0</v>
      </c>
      <c r="G31" s="8"/>
      <c r="H31" s="29">
        <f>Mar!H31+G31</f>
        <v>51544.639999999999</v>
      </c>
      <c r="I31" s="29">
        <f t="shared" si="0"/>
        <v>0</v>
      </c>
      <c r="J31" s="29">
        <f t="shared" si="1"/>
        <v>151873.63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(Jul!C32*10)+(Aug!C32*9)+(Sep!C32*8)+(Oct!C32*7)+(Nov!C32*6)+(Dec!C32*5)+(Jan!C32*4)+(Feb!C32*3)+(Mar!C32*2)+(Apr!C32*1)</f>
        <v>0</v>
      </c>
      <c r="E32" s="8"/>
      <c r="F32" s="29">
        <f>(Jul!E32*10)+(Aug!E32*9)+(Sep!E32*8)+(Oct!E32*7)+(Nov!E32*6)+(Dec!E32*5)+(Jan!E32*4)+(Feb!E32*3)+(Mar!E32*2)+(Apr!E32*1)</f>
        <v>0</v>
      </c>
      <c r="G32" s="8"/>
      <c r="H32" s="29">
        <f>Mar!H32+G32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(Jul!C33*10)+(Aug!C33*9)+(Sep!C33*8)+(Oct!C33*7)+(Nov!C33*6)+(Dec!C33*5)+(Jan!C33*4)+(Feb!C33*3)+(Mar!C33*2)+(Apr!C33*1)</f>
        <v>0</v>
      </c>
      <c r="E33" s="8"/>
      <c r="F33" s="29">
        <f>(Jul!E33*10)+(Aug!E33*9)+(Sep!E33*8)+(Oct!E33*7)+(Nov!E33*6)+(Dec!E33*5)+(Jan!E33*4)+(Feb!E33*3)+(Mar!E33*2)+(Apr!E33*1)</f>
        <v>0</v>
      </c>
      <c r="G33" s="8"/>
      <c r="H33" s="29">
        <f>Mar!H33+G33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(Jul!C34*10)+(Aug!C34*9)+(Sep!C34*8)+(Oct!C34*7)+(Nov!C34*6)+(Dec!C34*5)+(Jan!C34*4)+(Feb!C34*3)+(Mar!C34*2)+(Apr!C34*1)</f>
        <v>0</v>
      </c>
      <c r="E34" s="8"/>
      <c r="F34" s="29">
        <f>(Jul!E34*10)+(Aug!E34*9)+(Sep!E34*8)+(Oct!E34*7)+(Nov!E34*6)+(Dec!E34*5)+(Jan!E34*4)+(Feb!E34*3)+(Mar!E34*2)+(Apr!E34*1)</f>
        <v>0</v>
      </c>
      <c r="G34" s="8"/>
      <c r="H34" s="29">
        <f>Mar!H34+G34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(Jul!C35*10)+(Aug!C35*9)+(Sep!C35*8)+(Oct!C35*7)+(Nov!C35*6)+(Dec!C35*5)+(Jan!C35*4)+(Feb!C35*3)+(Mar!C35*2)+(Apr!C35*1)</f>
        <v>18855</v>
      </c>
      <c r="E35" s="8"/>
      <c r="F35" s="29">
        <f>(Jul!E35*10)+(Aug!E35*9)+(Sep!E35*8)+(Oct!E35*7)+(Nov!E35*6)+(Dec!E35*5)+(Jan!E35*4)+(Feb!E35*3)+(Mar!E35*2)+(Apr!E35*1)</f>
        <v>0</v>
      </c>
      <c r="G35" s="8"/>
      <c r="H35" s="29">
        <f>Mar!H35+G35</f>
        <v>0</v>
      </c>
      <c r="I35" s="29">
        <f t="shared" si="0"/>
        <v>0</v>
      </c>
      <c r="J35" s="29">
        <f t="shared" si="1"/>
        <v>18855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(Jul!C36*10)+(Aug!C36*9)+(Sep!C36*8)+(Oct!C36*7)+(Nov!C36*6)+(Dec!C36*5)+(Jan!C36*4)+(Feb!C36*3)+(Mar!C36*2)+(Apr!C36*1)</f>
        <v>0</v>
      </c>
      <c r="E36" s="8"/>
      <c r="F36" s="29">
        <f>(Jul!E36*10)+(Aug!E36*9)+(Sep!E36*8)+(Oct!E36*7)+(Nov!E36*6)+(Dec!E36*5)+(Jan!E36*4)+(Feb!E36*3)+(Mar!E36*2)+(Apr!E36*1)</f>
        <v>0</v>
      </c>
      <c r="G36" s="8"/>
      <c r="H36" s="29">
        <f>Mar!H36+G36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(Jul!C37*10)+(Aug!C37*9)+(Sep!C37*8)+(Oct!C37*7)+(Nov!C37*6)+(Dec!C37*5)+(Jan!C37*4)+(Feb!C37*3)+(Mar!C37*2)+(Apr!C37*1)</f>
        <v>0</v>
      </c>
      <c r="E37" s="8"/>
      <c r="F37" s="29">
        <f>(Jul!E37*10)+(Aug!E37*9)+(Sep!E37*8)+(Oct!E37*7)+(Nov!E37*6)+(Dec!E37*5)+(Jan!E37*4)+(Feb!E37*3)+(Mar!E37*2)+(Apr!E37*1)</f>
        <v>0</v>
      </c>
      <c r="G37" s="8"/>
      <c r="H37" s="29">
        <f>Mar!H37+G37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(Jul!C38*10)+(Aug!C38*9)+(Sep!C38*8)+(Oct!C38*7)+(Nov!C38*6)+(Dec!C38*5)+(Jan!C38*4)+(Feb!C38*3)+(Mar!C38*2)+(Apr!C38*1)</f>
        <v>0</v>
      </c>
      <c r="E38" s="8"/>
      <c r="F38" s="29">
        <f>(Jul!E38*10)+(Aug!E38*9)+(Sep!E38*8)+(Oct!E38*7)+(Nov!E38*6)+(Dec!E38*5)+(Jan!E38*4)+(Feb!E38*3)+(Mar!E38*2)+(Apr!E38*1)</f>
        <v>0</v>
      </c>
      <c r="G38" s="8"/>
      <c r="H38" s="29">
        <f>Mar!H38+G38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(Jul!C39*10)+(Aug!C39*9)+(Sep!C39*8)+(Oct!C39*7)+(Nov!C39*6)+(Dec!C39*5)+(Jan!C39*4)+(Feb!C39*3)+(Mar!C39*2)+(Apr!C39*1)</f>
        <v>31660</v>
      </c>
      <c r="E39" s="8"/>
      <c r="F39" s="29">
        <f>(Jul!E39*10)+(Aug!E39*9)+(Sep!E39*8)+(Oct!E39*7)+(Nov!E39*6)+(Dec!E39*5)+(Jan!E39*4)+(Feb!E39*3)+(Mar!E39*2)+(Apr!E39*1)</f>
        <v>0</v>
      </c>
      <c r="G39" s="8"/>
      <c r="H39" s="29">
        <f>Mar!H39+G39</f>
        <v>0</v>
      </c>
      <c r="I39" s="29">
        <f t="shared" si="0"/>
        <v>0</v>
      </c>
      <c r="J39" s="29">
        <f t="shared" si="1"/>
        <v>31660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(Jul!C40*10)+(Aug!C40*9)+(Sep!C40*8)+(Oct!C40*7)+(Nov!C40*6)+(Dec!C40*5)+(Jan!C40*4)+(Feb!C40*3)+(Mar!C40*2)+(Apr!C40*1)</f>
        <v>0</v>
      </c>
      <c r="E40" s="8"/>
      <c r="F40" s="29">
        <f>(Jul!E40*10)+(Aug!E40*9)+(Sep!E40*8)+(Oct!E40*7)+(Nov!E40*6)+(Dec!E40*5)+(Jan!E40*4)+(Feb!E40*3)+(Mar!E40*2)+(Apr!E40*1)</f>
        <v>0</v>
      </c>
      <c r="G40" s="8"/>
      <c r="H40" s="29">
        <f>Mar!H40+G40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(Jul!C41*10)+(Aug!C41*9)+(Sep!C41*8)+(Oct!C41*7)+(Nov!C41*6)+(Dec!C41*5)+(Jan!C41*4)+(Feb!C41*3)+(Mar!C41*2)+(Apr!C41*1)</f>
        <v>21750</v>
      </c>
      <c r="E41" s="8"/>
      <c r="F41" s="29">
        <f>(Jul!E41*10)+(Aug!E41*9)+(Sep!E41*8)+(Oct!E41*7)+(Nov!E41*6)+(Dec!E41*5)+(Jan!E41*4)+(Feb!E41*3)+(Mar!E41*2)+(Apr!E41*1)</f>
        <v>0</v>
      </c>
      <c r="G41" s="8"/>
      <c r="H41" s="29">
        <f>Mar!H41+G41</f>
        <v>13048</v>
      </c>
      <c r="I41" s="29">
        <f t="shared" si="0"/>
        <v>0</v>
      </c>
      <c r="J41" s="29">
        <f t="shared" si="1"/>
        <v>34798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(Jul!C42*10)+(Aug!C42*9)+(Sep!C42*8)+(Oct!C42*7)+(Nov!C42*6)+(Dec!C42*5)+(Jan!C42*4)+(Feb!C42*3)+(Mar!C42*2)+(Apr!C42*1)</f>
        <v>3719.44</v>
      </c>
      <c r="E42" s="8"/>
      <c r="F42" s="29">
        <f>(Jul!E42*10)+(Aug!E42*9)+(Sep!E42*8)+(Oct!E42*7)+(Nov!E42*6)+(Dec!E42*5)+(Jan!E42*4)+(Feb!E42*3)+(Mar!E42*2)+(Apr!E42*1)</f>
        <v>0</v>
      </c>
      <c r="G42" s="8"/>
      <c r="H42" s="29">
        <f>Mar!H42+G42</f>
        <v>0</v>
      </c>
      <c r="I42" s="29">
        <f t="shared" si="0"/>
        <v>0</v>
      </c>
      <c r="J42" s="29">
        <f t="shared" si="1"/>
        <v>3719.44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(Jul!C43*10)+(Aug!C43*9)+(Sep!C43*8)+(Oct!C43*7)+(Nov!C43*6)+(Dec!C43*5)+(Jan!C43*4)+(Feb!C43*3)+(Mar!C43*2)+(Apr!C43*1)</f>
        <v>0</v>
      </c>
      <c r="E43" s="8"/>
      <c r="F43" s="29">
        <f>(Jul!E43*10)+(Aug!E43*9)+(Sep!E43*8)+(Oct!E43*7)+(Nov!E43*6)+(Dec!E43*5)+(Jan!E43*4)+(Feb!E43*3)+(Mar!E43*2)+(Apr!E43*1)</f>
        <v>0</v>
      </c>
      <c r="G43" s="8"/>
      <c r="H43" s="29">
        <f>Mar!H43+G43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(Jul!C44*10)+(Aug!C44*9)+(Sep!C44*8)+(Oct!C44*7)+(Nov!C44*6)+(Dec!C44*5)+(Jan!C44*4)+(Feb!C44*3)+(Mar!C44*2)+(Apr!C44*1)</f>
        <v>0</v>
      </c>
      <c r="E44" s="8"/>
      <c r="F44" s="29">
        <f>(Jul!E44*10)+(Aug!E44*9)+(Sep!E44*8)+(Oct!E44*7)+(Nov!E44*6)+(Dec!E44*5)+(Jan!E44*4)+(Feb!E44*3)+(Mar!E44*2)+(Apr!E44*1)</f>
        <v>0</v>
      </c>
      <c r="G44" s="8"/>
      <c r="H44" s="29">
        <f>Mar!H44+G44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(Jul!C45*10)+(Aug!C45*9)+(Sep!C45*8)+(Oct!C45*7)+(Nov!C45*6)+(Dec!C45*5)+(Jan!C45*4)+(Feb!C45*3)+(Mar!C45*2)+(Apr!C45*1)</f>
        <v>0</v>
      </c>
      <c r="E45" s="8"/>
      <c r="F45" s="29">
        <f>(Jul!E45*10)+(Aug!E45*9)+(Sep!E45*8)+(Oct!E45*7)+(Nov!E45*6)+(Dec!E45*5)+(Jan!E45*4)+(Feb!E45*3)+(Mar!E45*2)+(Apr!E45*1)</f>
        <v>0</v>
      </c>
      <c r="G45" s="8"/>
      <c r="H45" s="29">
        <f>Mar!H45+G45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(Jul!C46*10)+(Aug!C46*9)+(Sep!C46*8)+(Oct!C46*7)+(Nov!C46*6)+(Dec!C46*5)+(Jan!C46*4)+(Feb!C46*3)+(Mar!C46*2)+(Apr!C46*1)</f>
        <v>0</v>
      </c>
      <c r="E46" s="8"/>
      <c r="F46" s="29">
        <f>(Jul!E46*10)+(Aug!E46*9)+(Sep!E46*8)+(Oct!E46*7)+(Nov!E46*6)+(Dec!E46*5)+(Jan!E46*4)+(Feb!E46*3)+(Mar!E46*2)+(Apr!E46*1)</f>
        <v>0</v>
      </c>
      <c r="G46" s="8"/>
      <c r="H46" s="29">
        <f>Mar!H46+G46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(Jul!C47*10)+(Aug!C47*9)+(Sep!C47*8)+(Oct!C47*7)+(Nov!C47*6)+(Dec!C47*5)+(Jan!C47*4)+(Feb!C47*3)+(Mar!C47*2)+(Apr!C47*1)</f>
        <v>0</v>
      </c>
      <c r="E47" s="8"/>
      <c r="F47" s="29">
        <f>(Jul!E47*10)+(Aug!E47*9)+(Sep!E47*8)+(Oct!E47*7)+(Nov!E47*6)+(Dec!E47*5)+(Jan!E47*4)+(Feb!E47*3)+(Mar!E47*2)+(Apr!E47*1)</f>
        <v>0</v>
      </c>
      <c r="G47" s="8"/>
      <c r="H47" s="29">
        <f>Mar!H47+G47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(Jul!C48*10)+(Aug!C48*9)+(Sep!C48*8)+(Oct!C48*7)+(Nov!C48*6)+(Dec!C48*5)+(Jan!C48*4)+(Feb!C48*3)+(Mar!C48*2)+(Apr!C48*1)</f>
        <v>0</v>
      </c>
      <c r="E48" s="8"/>
      <c r="F48" s="29">
        <f>(Jul!E48*10)+(Aug!E48*9)+(Sep!E48*8)+(Oct!E48*7)+(Nov!E48*6)+(Dec!E48*5)+(Jan!E48*4)+(Feb!E48*3)+(Mar!E48*2)+(Apr!E48*1)</f>
        <v>0</v>
      </c>
      <c r="G48" s="8"/>
      <c r="H48" s="29">
        <f>Mar!H48+G48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(Jul!C49*10)+(Aug!C49*9)+(Sep!C49*8)+(Oct!C49*7)+(Nov!C49*6)+(Dec!C49*5)+(Jan!C49*4)+(Feb!C49*3)+(Mar!C49*2)+(Apr!C49*1)</f>
        <v>0</v>
      </c>
      <c r="E49" s="8"/>
      <c r="F49" s="29">
        <f>(Jul!E49*10)+(Aug!E49*9)+(Sep!E49*8)+(Oct!E49*7)+(Nov!E49*6)+(Dec!E49*5)+(Jan!E49*4)+(Feb!E49*3)+(Mar!E49*2)+(Apr!E49*1)</f>
        <v>0</v>
      </c>
      <c r="G49" s="8"/>
      <c r="H49" s="29">
        <f>Mar!H49+G49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(Jul!C50*10)+(Aug!C50*9)+(Sep!C50*8)+(Oct!C50*7)+(Nov!C50*6)+(Dec!C50*5)+(Jan!C50*4)+(Feb!C50*3)+(Mar!C50*2)+(Apr!C50*1)</f>
        <v>36984.67</v>
      </c>
      <c r="E50" s="8"/>
      <c r="F50" s="29">
        <f>(Jul!E50*10)+(Aug!E50*9)+(Sep!E50*8)+(Oct!E50*7)+(Nov!E50*6)+(Dec!E50*5)+(Jan!E50*4)+(Feb!E50*3)+(Mar!E50*2)+(Apr!E50*1)</f>
        <v>0</v>
      </c>
      <c r="G50" s="8"/>
      <c r="H50" s="29">
        <f>Mar!H50+G50</f>
        <v>18800.150000000001</v>
      </c>
      <c r="I50" s="29">
        <f t="shared" si="0"/>
        <v>0</v>
      </c>
      <c r="J50" s="29">
        <f t="shared" si="1"/>
        <v>55784.82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(Jul!C51*10)+(Aug!C51*9)+(Sep!C51*8)+(Oct!C51*7)+(Nov!C51*6)+(Dec!C51*5)+(Jan!C51*4)+(Feb!C51*3)+(Mar!C51*2)+(Apr!C51*1)</f>
        <v>4010.5</v>
      </c>
      <c r="E51" s="8"/>
      <c r="F51" s="29">
        <f>(Jul!E51*10)+(Aug!E51*9)+(Sep!E51*8)+(Oct!E51*7)+(Nov!E51*6)+(Dec!E51*5)+(Jan!E51*4)+(Feb!E51*3)+(Mar!E51*2)+(Apr!E51*1)</f>
        <v>0</v>
      </c>
      <c r="G51" s="8"/>
      <c r="H51" s="29">
        <f>Mar!H51+G51</f>
        <v>7296.42</v>
      </c>
      <c r="I51" s="29">
        <f t="shared" si="0"/>
        <v>0</v>
      </c>
      <c r="J51" s="29">
        <f t="shared" si="1"/>
        <v>11306.92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(Jul!C52*10)+(Aug!C52*9)+(Sep!C52*8)+(Oct!C52*7)+(Nov!C52*6)+(Dec!C52*5)+(Jan!C52*4)+(Feb!C52*3)+(Mar!C52*2)+(Apr!C52*1)</f>
        <v>0</v>
      </c>
      <c r="E52" s="8"/>
      <c r="F52" s="29">
        <f>(Jul!E52*10)+(Aug!E52*9)+(Sep!E52*8)+(Oct!E52*7)+(Nov!E52*6)+(Dec!E52*5)+(Jan!E52*4)+(Feb!E52*3)+(Mar!E52*2)+(Apr!E52*1)</f>
        <v>0</v>
      </c>
      <c r="G52" s="8"/>
      <c r="H52" s="29">
        <f>Mar!H52+G52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(Jul!C53*10)+(Aug!C53*9)+(Sep!C53*8)+(Oct!C53*7)+(Nov!C53*6)+(Dec!C53*5)+(Jan!C53*4)+(Feb!C53*3)+(Mar!C53*2)+(Apr!C53*1)</f>
        <v>0</v>
      </c>
      <c r="E53" s="8"/>
      <c r="F53" s="29">
        <f>(Jul!E53*10)+(Aug!E53*9)+(Sep!E53*8)+(Oct!E53*7)+(Nov!E53*6)+(Dec!E53*5)+(Jan!E53*4)+(Feb!E53*3)+(Mar!E53*2)+(Apr!E53*1)</f>
        <v>0</v>
      </c>
      <c r="G53" s="8"/>
      <c r="H53" s="29">
        <f>Mar!H53+G53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(Jul!C54*10)+(Aug!C54*9)+(Sep!C54*8)+(Oct!C54*7)+(Nov!C54*6)+(Dec!C54*5)+(Jan!C54*4)+(Feb!C54*3)+(Mar!C54*2)+(Apr!C54*1)</f>
        <v>0</v>
      </c>
      <c r="E54" s="8"/>
      <c r="F54" s="29">
        <f>(Jul!E54*10)+(Aug!E54*9)+(Sep!E54*8)+(Oct!E54*7)+(Nov!E54*6)+(Dec!E54*5)+(Jan!E54*4)+(Feb!E54*3)+(Mar!E54*2)+(Apr!E54*1)</f>
        <v>0</v>
      </c>
      <c r="G54" s="8"/>
      <c r="H54" s="29">
        <f>Mar!H54+G54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(Jul!C55*10)+(Aug!C55*9)+(Sep!C55*8)+(Oct!C55*7)+(Nov!C55*6)+(Dec!C55*5)+(Jan!C55*4)+(Feb!C55*3)+(Mar!C55*2)+(Apr!C55*1)</f>
        <v>26766</v>
      </c>
      <c r="E55" s="8"/>
      <c r="F55" s="29">
        <f>(Jul!E55*10)+(Aug!E55*9)+(Sep!E55*8)+(Oct!E55*7)+(Nov!E55*6)+(Dec!E55*5)+(Jan!E55*4)+(Feb!E55*3)+(Mar!E55*2)+(Apr!E55*1)</f>
        <v>0</v>
      </c>
      <c r="G55" s="8"/>
      <c r="H55" s="29">
        <f>Mar!H55+G55</f>
        <v>21198</v>
      </c>
      <c r="I55" s="29">
        <f t="shared" si="0"/>
        <v>0</v>
      </c>
      <c r="J55" s="29">
        <f t="shared" si="1"/>
        <v>47964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(Jul!C56*10)+(Aug!C56*9)+(Sep!C56*8)+(Oct!C56*7)+(Nov!C56*6)+(Dec!C56*5)+(Jan!C56*4)+(Feb!C56*3)+(Mar!C56*2)+(Apr!C56*1)</f>
        <v>0</v>
      </c>
      <c r="E56" s="8"/>
      <c r="F56" s="29">
        <f>(Jul!E56*10)+(Aug!E56*9)+(Sep!E56*8)+(Oct!E56*7)+(Nov!E56*6)+(Dec!E56*5)+(Jan!E56*4)+(Feb!E56*3)+(Mar!E56*2)+(Apr!E56*1)</f>
        <v>0</v>
      </c>
      <c r="G56" s="8"/>
      <c r="H56" s="29">
        <f>Mar!H56+G56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(Jul!C57*10)+(Aug!C57*9)+(Sep!C57*8)+(Oct!C57*7)+(Nov!C57*6)+(Dec!C57*5)+(Jan!C57*4)+(Feb!C57*3)+(Mar!C57*2)+(Apr!C57*1)</f>
        <v>0</v>
      </c>
      <c r="E57" s="8"/>
      <c r="F57" s="29">
        <f>(Jul!E57*10)+(Aug!E57*9)+(Sep!E57*8)+(Oct!E57*7)+(Nov!E57*6)+(Dec!E57*5)+(Jan!E57*4)+(Feb!E57*3)+(Mar!E57*2)+(Apr!E57*1)</f>
        <v>0</v>
      </c>
      <c r="G57" s="8"/>
      <c r="H57" s="29">
        <f>Mar!H57+G57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(Jul!C58*10)+(Aug!C58*9)+(Sep!C58*8)+(Oct!C58*7)+(Nov!C58*6)+(Dec!C58*5)+(Jan!C58*4)+(Feb!C58*3)+(Mar!C58*2)+(Apr!C58*1)</f>
        <v>0</v>
      </c>
      <c r="E58" s="8"/>
      <c r="F58" s="29">
        <f>(Jul!E58*10)+(Aug!E58*9)+(Sep!E58*8)+(Oct!E58*7)+(Nov!E58*6)+(Dec!E58*5)+(Jan!E58*4)+(Feb!E58*3)+(Mar!E58*2)+(Apr!E58*1)</f>
        <v>0</v>
      </c>
      <c r="G58" s="8"/>
      <c r="H58" s="29">
        <f>Mar!H58+G58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(Jul!C59*10)+(Aug!C59*9)+(Sep!C59*8)+(Oct!C59*7)+(Nov!C59*6)+(Dec!C59*5)+(Jan!C59*4)+(Feb!C59*3)+(Mar!C59*2)+(Apr!C59*1)</f>
        <v>0</v>
      </c>
      <c r="E59" s="8"/>
      <c r="F59" s="29">
        <f>(Jul!E59*10)+(Aug!E59*9)+(Sep!E59*8)+(Oct!E59*7)+(Nov!E59*6)+(Dec!E59*5)+(Jan!E59*4)+(Feb!E59*3)+(Mar!E59*2)+(Apr!E59*1)</f>
        <v>0</v>
      </c>
      <c r="G59" s="8"/>
      <c r="H59" s="29">
        <f>Mar!H59+G59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(Jul!C60*10)+(Aug!C60*9)+(Sep!C60*8)+(Oct!C60*7)+(Nov!C60*6)+(Dec!C60*5)+(Jan!C60*4)+(Feb!C60*3)+(Mar!C60*2)+(Apr!C60*1)</f>
        <v>0</v>
      </c>
      <c r="E60" s="8"/>
      <c r="F60" s="29">
        <f>(Jul!E60*10)+(Aug!E60*9)+(Sep!E60*8)+(Oct!E60*7)+(Nov!E60*6)+(Dec!E60*5)+(Jan!E60*4)+(Feb!E60*3)+(Mar!E60*2)+(Apr!E60*1)</f>
        <v>0</v>
      </c>
      <c r="G60" s="8"/>
      <c r="H60" s="29">
        <f>Mar!H60+G60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(Jul!C61*10)+(Aug!C61*9)+(Sep!C61*8)+(Oct!C61*7)+(Nov!C61*6)+(Dec!C61*5)+(Jan!C61*4)+(Feb!C61*3)+(Mar!C61*2)+(Apr!C61*1)</f>
        <v>0</v>
      </c>
      <c r="E61" s="8"/>
      <c r="F61" s="29">
        <f>(Jul!E61*10)+(Aug!E61*9)+(Sep!E61*8)+(Oct!E61*7)+(Nov!E61*6)+(Dec!E61*5)+(Jan!E61*4)+(Feb!E61*3)+(Mar!E61*2)+(Apr!E61*1)</f>
        <v>0</v>
      </c>
      <c r="G61" s="8"/>
      <c r="H61" s="29">
        <f>Mar!H61+G61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(Jul!C62*10)+(Aug!C62*9)+(Sep!C62*8)+(Oct!C62*7)+(Nov!C62*6)+(Dec!C62*5)+(Jan!C62*4)+(Feb!C62*3)+(Mar!C62*2)+(Apr!C62*1)</f>
        <v>0</v>
      </c>
      <c r="E62" s="8"/>
      <c r="F62" s="29">
        <f>(Jul!E62*10)+(Aug!E62*9)+(Sep!E62*8)+(Oct!E62*7)+(Nov!E62*6)+(Dec!E62*5)+(Jan!E62*4)+(Feb!E62*3)+(Mar!E62*2)+(Apr!E62*1)</f>
        <v>0</v>
      </c>
      <c r="G62" s="8"/>
      <c r="H62" s="29">
        <f>Mar!H62+G62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(Jul!C63*10)+(Aug!C63*9)+(Sep!C63*8)+(Oct!C63*7)+(Nov!C63*6)+(Dec!C63*5)+(Jan!C63*4)+(Feb!C63*3)+(Mar!C63*2)+(Apr!C63*1)</f>
        <v>17680</v>
      </c>
      <c r="E63" s="8"/>
      <c r="F63" s="29">
        <f>(Jul!E63*10)+(Aug!E63*9)+(Sep!E63*8)+(Oct!E63*7)+(Nov!E63*6)+(Dec!E63*5)+(Jan!E63*4)+(Feb!E63*3)+(Mar!E63*2)+(Apr!E63*1)</f>
        <v>0</v>
      </c>
      <c r="G63" s="8"/>
      <c r="H63" s="29">
        <f>Mar!H63+G63</f>
        <v>10606</v>
      </c>
      <c r="I63" s="29">
        <f t="shared" si="0"/>
        <v>0</v>
      </c>
      <c r="J63" s="29">
        <f t="shared" si="1"/>
        <v>28286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(Jul!C64*10)+(Aug!C64*9)+(Sep!C64*8)+(Oct!C64*7)+(Nov!C64*6)+(Dec!C64*5)+(Jan!C64*4)+(Feb!C64*3)+(Mar!C64*2)+(Apr!C64*1)</f>
        <v>0</v>
      </c>
      <c r="E64" s="8"/>
      <c r="F64" s="29">
        <f>(Jul!E64*10)+(Aug!E64*9)+(Sep!E64*8)+(Oct!E64*7)+(Nov!E64*6)+(Dec!E64*5)+(Jan!E64*4)+(Feb!E64*3)+(Mar!E64*2)+(Apr!E64*1)</f>
        <v>0</v>
      </c>
      <c r="G64" s="8"/>
      <c r="H64" s="29">
        <f>Mar!H64+G64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(Jul!C65*10)+(Aug!C65*9)+(Sep!C65*8)+(Oct!C65*7)+(Nov!C65*6)+(Dec!C65*5)+(Jan!C65*4)+(Feb!C65*3)+(Mar!C65*2)+(Apr!C65*1)</f>
        <v>0</v>
      </c>
      <c r="E65" s="8"/>
      <c r="F65" s="29">
        <f>(Jul!E65*10)+(Aug!E65*9)+(Sep!E65*8)+(Oct!E65*7)+(Nov!E65*6)+(Dec!E65*5)+(Jan!E65*4)+(Feb!E65*3)+(Mar!E65*2)+(Apr!E65*1)</f>
        <v>0</v>
      </c>
      <c r="G65" s="8"/>
      <c r="H65" s="29">
        <f>Mar!H65+G65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(Jul!C66*10)+(Aug!C66*9)+(Sep!C66*8)+(Oct!C66*7)+(Nov!C66*6)+(Dec!C66*5)+(Jan!C66*4)+(Feb!C66*3)+(Mar!C66*2)+(Apr!C66*1)</f>
        <v>0</v>
      </c>
      <c r="E66" s="8"/>
      <c r="F66" s="29">
        <f>(Jul!E66*10)+(Aug!E66*9)+(Sep!E66*8)+(Oct!E66*7)+(Nov!E66*6)+(Dec!E66*5)+(Jan!E66*4)+(Feb!E66*3)+(Mar!E66*2)+(Apr!E66*1)</f>
        <v>0</v>
      </c>
      <c r="G66" s="8"/>
      <c r="H66" s="29">
        <f>Mar!H66+G66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(Jul!C67*10)+(Aug!C67*9)+(Sep!C67*8)+(Oct!C67*7)+(Nov!C67*6)+(Dec!C67*5)+(Jan!C67*4)+(Feb!C67*3)+(Mar!C67*2)+(Apr!C67*1)</f>
        <v>0</v>
      </c>
      <c r="E67" s="8"/>
      <c r="F67" s="29">
        <f>(Jul!E67*10)+(Aug!E67*9)+(Sep!E67*8)+(Oct!E67*7)+(Nov!E67*6)+(Dec!E67*5)+(Jan!E67*4)+(Feb!E67*3)+(Mar!E67*2)+(Apr!E67*1)</f>
        <v>0</v>
      </c>
      <c r="G67" s="8"/>
      <c r="H67" s="29">
        <f>Mar!H67+G67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(Jul!C68*10)+(Aug!C68*9)+(Sep!C68*8)+(Oct!C68*7)+(Nov!C68*6)+(Dec!C68*5)+(Jan!C68*4)+(Feb!C68*3)+(Mar!C68*2)+(Apr!C68*1)</f>
        <v>0</v>
      </c>
      <c r="E68" s="8"/>
      <c r="F68" s="29">
        <f>(Jul!E68*10)+(Aug!E68*9)+(Sep!E68*8)+(Oct!E68*7)+(Nov!E68*6)+(Dec!E68*5)+(Jan!E68*4)+(Feb!E68*3)+(Mar!E68*2)+(Apr!E68*1)</f>
        <v>0</v>
      </c>
      <c r="G68" s="8"/>
      <c r="H68" s="29">
        <f>Mar!H68+G68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(Jul!C69*10)+(Aug!C69*9)+(Sep!C69*8)+(Oct!C69*7)+(Nov!C69*6)+(Dec!C69*5)+(Jan!C69*4)+(Feb!C69*3)+(Mar!C69*2)+(Apr!C69*1)</f>
        <v>0</v>
      </c>
      <c r="E69" s="8"/>
      <c r="F69" s="29">
        <f>(Jul!E69*10)+(Aug!E69*9)+(Sep!E69*8)+(Oct!E69*7)+(Nov!E69*6)+(Dec!E69*5)+(Jan!E69*4)+(Feb!E69*3)+(Mar!E69*2)+(Apr!E69*1)</f>
        <v>0</v>
      </c>
      <c r="G69" s="8"/>
      <c r="H69" s="29">
        <f>Mar!H69+G69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(Jul!C70*10)+(Aug!C70*9)+(Sep!C70*8)+(Oct!C70*7)+(Nov!C70*6)+(Dec!C70*5)+(Jan!C70*4)+(Feb!C70*3)+(Mar!C70*2)+(Apr!C70*1)</f>
        <v>0</v>
      </c>
      <c r="E70" s="8"/>
      <c r="F70" s="29">
        <f>(Jul!E70*10)+(Aug!E70*9)+(Sep!E70*8)+(Oct!E70*7)+(Nov!E70*6)+(Dec!E70*5)+(Jan!E70*4)+(Feb!E70*3)+(Mar!E70*2)+(Apr!E70*1)</f>
        <v>0</v>
      </c>
      <c r="G70" s="8"/>
      <c r="H70" s="29">
        <f>Mar!H70+G70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(Jul!C71*10)+(Aug!C71*9)+(Sep!C71*8)+(Oct!C71*7)+(Nov!C71*6)+(Dec!C71*5)+(Jan!C71*4)+(Feb!C71*3)+(Mar!C71*2)+(Apr!C71*1)</f>
        <v>0</v>
      </c>
      <c r="E71" s="8"/>
      <c r="F71" s="29">
        <f>(Jul!E71*10)+(Aug!E71*9)+(Sep!E71*8)+(Oct!E71*7)+(Nov!E71*6)+(Dec!E71*5)+(Jan!E71*4)+(Feb!E71*3)+(Mar!E71*2)+(Apr!E71*1)</f>
        <v>0</v>
      </c>
      <c r="G71" s="8"/>
      <c r="H71" s="29">
        <f>Mar!H71+G71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0</v>
      </c>
      <c r="D72" s="30">
        <f t="shared" si="4"/>
        <v>1126915.83</v>
      </c>
      <c r="E72" s="30">
        <f t="shared" si="4"/>
        <v>0</v>
      </c>
      <c r="F72" s="30">
        <f t="shared" si="4"/>
        <v>40559.54</v>
      </c>
      <c r="G72" s="30">
        <f t="shared" si="4"/>
        <v>0</v>
      </c>
      <c r="H72" s="30">
        <f t="shared" si="4"/>
        <v>484556.08999999997</v>
      </c>
      <c r="I72" s="30">
        <f t="shared" si="4"/>
        <v>0</v>
      </c>
      <c r="J72" s="30">
        <f t="shared" si="4"/>
        <v>1652031.46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161425.60999999999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70948.570000000007</v>
      </c>
      <c r="I73" s="30">
        <f t="shared" si="5"/>
        <v>0</v>
      </c>
      <c r="J73" s="30">
        <f t="shared" si="5"/>
        <v>232374.18000000002</v>
      </c>
    </row>
    <row r="74" spans="1:10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1288341.44</v>
      </c>
      <c r="E74" s="30">
        <f t="shared" si="6"/>
        <v>0</v>
      </c>
      <c r="F74" s="30">
        <f t="shared" si="6"/>
        <v>40559.54</v>
      </c>
      <c r="G74" s="30">
        <f t="shared" si="6"/>
        <v>0</v>
      </c>
      <c r="H74" s="30">
        <f t="shared" si="6"/>
        <v>555504.65999999992</v>
      </c>
      <c r="I74" s="30">
        <f t="shared" si="6"/>
        <v>0</v>
      </c>
      <c r="J74" s="30">
        <f t="shared" si="6"/>
        <v>1884405.64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4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" activePane="bottomLeft" state="frozen"/>
      <selection pane="bottomLeft" activeCell="G31" sqref="G3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1.140625" bestFit="1" customWidth="1"/>
  </cols>
  <sheetData>
    <row r="1" spans="1:12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2" s="1" customFormat="1" x14ac:dyDescent="0.2">
      <c r="A2" s="1" t="s">
        <v>137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3" t="s">
        <v>11</v>
      </c>
      <c r="E4" s="4" t="s">
        <v>107</v>
      </c>
      <c r="F4" s="33" t="s">
        <v>14</v>
      </c>
      <c r="G4" s="4" t="s">
        <v>15</v>
      </c>
      <c r="H4" s="33" t="s">
        <v>88</v>
      </c>
      <c r="I4" s="33" t="s">
        <v>108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29">
        <f>(Jul!C5*11)+(Aug!C5*10)+(Sep!C5*9)+(Oct!C5*8)+(Nov!C5*7)+(Dec!C5*6)+(Jan!C5*5)+(Feb!C5*4)+(Mar!C5*3)+(Apr!C5*2)+(May!C5*1)</f>
        <v>1008044.2100000001</v>
      </c>
      <c r="E5" s="8"/>
      <c r="F5" s="29">
        <f>(Jul!E5*11)+(Aug!E5*10)+(Sep!E5*9)+(Oct!E5*8)+(Nov!E5*7)+(Dec!E5*6)+(Jan!E5*5)+(Feb!E5*4)+(Mar!E5*3)+(Apr!E5*2)+(May!E5*1)</f>
        <v>46313.599999999999</v>
      </c>
      <c r="G5" s="8"/>
      <c r="H5" s="29">
        <f>Apr!H5+G5</f>
        <v>342470.75</v>
      </c>
      <c r="I5" s="29">
        <f t="shared" ref="I5:I63" si="0">C5+E5+G5</f>
        <v>0</v>
      </c>
      <c r="J5" s="46">
        <f t="shared" ref="J5:J63" si="1">D5+F5+H5</f>
        <v>1396828.56</v>
      </c>
      <c r="K5" s="45"/>
      <c r="L5" s="45"/>
    </row>
    <row r="6" spans="1:12" s="11" customFormat="1" ht="15.75" customHeight="1" x14ac:dyDescent="0.2">
      <c r="A6" s="9" t="s">
        <v>23</v>
      </c>
      <c r="B6" s="10" t="s">
        <v>22</v>
      </c>
      <c r="C6" s="7"/>
      <c r="D6" s="29">
        <f>(Jul!C6*11)+(Aug!C6*10)+(Sep!C6*9)+(Oct!C6*8)+(Nov!C6*7)+(Dec!C6*6)+(Jan!C6*5)+(Feb!C6*4)+(Mar!C6*3)+(Apr!C6*2)+(May!C6*1)</f>
        <v>8645</v>
      </c>
      <c r="E6" s="8"/>
      <c r="F6" s="29">
        <f>(Jul!E6*11)+(Aug!E6*10)+(Sep!E6*9)+(Oct!E6*8)+(Nov!E6*7)+(Dec!E6*6)+(Jan!E6*5)+(Feb!E6*4)+(Mar!E6*3)+(Apr!E6*2)+(May!E6*1)</f>
        <v>0</v>
      </c>
      <c r="G6" s="8"/>
      <c r="H6" s="29">
        <f>Apr!H6+G6</f>
        <v>1472</v>
      </c>
      <c r="I6" s="29">
        <f t="shared" si="0"/>
        <v>0</v>
      </c>
      <c r="J6" s="46">
        <f t="shared" si="1"/>
        <v>10117</v>
      </c>
      <c r="K6" s="45"/>
      <c r="L6" s="45"/>
    </row>
    <row r="7" spans="1:12" s="1" customFormat="1" ht="15.75" customHeight="1" x14ac:dyDescent="0.2">
      <c r="A7" s="5" t="s">
        <v>24</v>
      </c>
      <c r="B7" s="6" t="s">
        <v>22</v>
      </c>
      <c r="C7" s="7"/>
      <c r="D7" s="29">
        <f>(Jul!C7*11)+(Aug!C7*10)+(Sep!C7*9)+(Oct!C7*8)+(Nov!C7*7)+(Dec!C7*6)+(Jan!C7*5)+(Feb!C7*4)+(Mar!C7*3)+(Apr!C7*2)+(May!C7*1)</f>
        <v>47622.45</v>
      </c>
      <c r="E7" s="8"/>
      <c r="F7" s="29">
        <f>(Jul!E7*11)+(Aug!E7*10)+(Sep!E7*9)+(Oct!E7*8)+(Nov!E7*7)+(Dec!E7*6)+(Jan!E7*5)+(Feb!E7*4)+(Mar!E7*3)+(Apr!E7*2)+(May!E7*1)</f>
        <v>0</v>
      </c>
      <c r="G7" s="8"/>
      <c r="H7" s="29">
        <f>Apr!H7+G7</f>
        <v>12345.05</v>
      </c>
      <c r="I7" s="29">
        <f t="shared" si="0"/>
        <v>0</v>
      </c>
      <c r="J7" s="46">
        <f t="shared" si="1"/>
        <v>59967.5</v>
      </c>
      <c r="K7" s="45"/>
      <c r="L7" s="45"/>
    </row>
    <row r="8" spans="1:12" s="11" customFormat="1" ht="15.75" customHeight="1" x14ac:dyDescent="0.2">
      <c r="A8" s="9" t="s">
        <v>25</v>
      </c>
      <c r="B8" s="10" t="s">
        <v>22</v>
      </c>
      <c r="C8" s="7"/>
      <c r="D8" s="29">
        <f>(Jul!C8*11)+(Aug!C8*10)+(Sep!C8*9)+(Oct!C8*8)+(Nov!C8*7)+(Dec!C8*6)+(Jan!C8*5)+(Feb!C8*4)+(Mar!C8*3)+(Apr!C8*2)+(May!C8*1)</f>
        <v>0</v>
      </c>
      <c r="E8" s="8"/>
      <c r="F8" s="29">
        <f>(Jul!E8*11)+(Aug!E8*10)+(Sep!E8*9)+(Oct!E8*8)+(Nov!E8*7)+(Dec!E8*6)+(Jan!E8*5)+(Feb!E8*4)+(Mar!E8*3)+(Apr!E8*2)+(May!E8*1)</f>
        <v>0</v>
      </c>
      <c r="G8" s="8"/>
      <c r="H8" s="29">
        <f>Apr!H8+G8</f>
        <v>0</v>
      </c>
      <c r="I8" s="29">
        <f t="shared" si="0"/>
        <v>0</v>
      </c>
      <c r="J8" s="46">
        <f t="shared" si="1"/>
        <v>0</v>
      </c>
      <c r="K8" s="45"/>
      <c r="L8" s="45"/>
    </row>
    <row r="9" spans="1:12" s="1" customFormat="1" ht="15.75" customHeight="1" x14ac:dyDescent="0.2">
      <c r="A9" s="5" t="s">
        <v>27</v>
      </c>
      <c r="B9" s="6" t="s">
        <v>22</v>
      </c>
      <c r="C9" s="7"/>
      <c r="D9" s="29">
        <f>(Jul!C9*11)+(Aug!C9*10)+(Sep!C9*9)+(Oct!C9*8)+(Nov!C9*7)+(Dec!C9*6)+(Jan!C9*5)+(Feb!C9*4)+(Mar!C9*3)+(Apr!C9*2)+(May!C9*1)</f>
        <v>0</v>
      </c>
      <c r="E9" s="8"/>
      <c r="F9" s="29">
        <f>(Jul!E9*11)+(Aug!E9*10)+(Sep!E9*9)+(Oct!E9*8)+(Nov!E9*7)+(Dec!E9*6)+(Jan!E9*5)+(Feb!E9*4)+(Mar!E9*3)+(Apr!E9*2)+(May!E9*1)</f>
        <v>0</v>
      </c>
      <c r="G9" s="8"/>
      <c r="H9" s="29">
        <f>Apr!H9+G9</f>
        <v>0</v>
      </c>
      <c r="I9" s="29">
        <f t="shared" si="0"/>
        <v>0</v>
      </c>
      <c r="J9" s="46">
        <f t="shared" si="1"/>
        <v>0</v>
      </c>
      <c r="K9" s="45"/>
      <c r="L9" s="45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29">
        <f>(Jul!C10*11)+(Aug!C10*10)+(Sep!C10*9)+(Oct!C10*8)+(Nov!C10*7)+(Dec!C10*6)+(Jan!C10*5)+(Feb!C10*4)+(Mar!C10*3)+(Apr!C10*2)+(May!C10*1)</f>
        <v>72745.210000000006</v>
      </c>
      <c r="E10" s="8"/>
      <c r="F10" s="29">
        <f>(Jul!E10*11)+(Aug!E10*10)+(Sep!E10*9)+(Oct!E10*8)+(Nov!E10*7)+(Dec!E10*6)+(Jan!E10*5)+(Feb!E10*4)+(Mar!E10*3)+(Apr!E10*2)+(May!E10*1)</f>
        <v>0</v>
      </c>
      <c r="G10" s="8"/>
      <c r="H10" s="29">
        <f>Apr!H10+G10</f>
        <v>43087.490000000005</v>
      </c>
      <c r="I10" s="29">
        <f t="shared" si="0"/>
        <v>0</v>
      </c>
      <c r="J10" s="46">
        <f t="shared" si="1"/>
        <v>115832.70000000001</v>
      </c>
      <c r="K10" s="45"/>
      <c r="L10" s="45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29">
        <f>(Jul!C11*11)+(Aug!C11*10)+(Sep!C11*9)+(Oct!C11*8)+(Nov!C11*7)+(Dec!C11*6)+(Jan!C11*5)+(Feb!C11*4)+(Mar!C11*3)+(Apr!C11*2)+(May!C11*1)</f>
        <v>0</v>
      </c>
      <c r="E11" s="8"/>
      <c r="F11" s="29">
        <f>(Jul!E11*11)+(Aug!E11*10)+(Sep!E11*9)+(Oct!E11*8)+(Nov!E11*7)+(Dec!E11*6)+(Jan!E11*5)+(Feb!E11*4)+(Mar!E11*3)+(Apr!E11*2)+(May!E11*1)</f>
        <v>0</v>
      </c>
      <c r="G11" s="8"/>
      <c r="H11" s="29">
        <f>Apr!H11+G11</f>
        <v>0</v>
      </c>
      <c r="I11" s="29">
        <f t="shared" si="0"/>
        <v>0</v>
      </c>
      <c r="J11" s="46">
        <f t="shared" si="1"/>
        <v>0</v>
      </c>
      <c r="K11" s="45"/>
      <c r="L11" s="45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29">
        <f>(Jul!C12*11)+(Aug!C12*10)+(Sep!C12*9)+(Oct!C12*8)+(Nov!C12*7)+(Dec!C12*6)+(Jan!C12*5)+(Feb!C12*4)+(Mar!C12*3)+(Apr!C12*2)+(May!C12*1)</f>
        <v>30448.720000000001</v>
      </c>
      <c r="E12" s="8"/>
      <c r="F12" s="29">
        <f>(Jul!E12*11)+(Aug!E12*10)+(Sep!E12*9)+(Oct!E12*8)+(Nov!E12*7)+(Dec!E12*6)+(Jan!E12*5)+(Feb!E12*4)+(Mar!E12*3)+(Apr!E12*2)+(May!E12*1)</f>
        <v>0</v>
      </c>
      <c r="G12" s="8"/>
      <c r="H12" s="29">
        <f>Apr!H12+G12</f>
        <v>6455.16</v>
      </c>
      <c r="I12" s="29">
        <f t="shared" si="0"/>
        <v>0</v>
      </c>
      <c r="J12" s="46">
        <f t="shared" si="1"/>
        <v>36903.880000000005</v>
      </c>
      <c r="K12" s="45"/>
      <c r="L12" s="45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29">
        <f>(Jul!C13*11)+(Aug!C13*10)+(Sep!C13*9)+(Oct!C13*8)+(Nov!C13*7)+(Dec!C13*6)+(Jan!C13*5)+(Feb!C13*4)+(Mar!C13*3)+(Apr!C13*2)+(May!C13*1)</f>
        <v>0</v>
      </c>
      <c r="E13" s="8"/>
      <c r="F13" s="29">
        <f>(Jul!E13*11)+(Aug!E13*10)+(Sep!E13*9)+(Oct!E13*8)+(Nov!E13*7)+(Dec!E13*6)+(Jan!E13*5)+(Feb!E13*4)+(Mar!E13*3)+(Apr!E13*2)+(May!E13*1)</f>
        <v>0</v>
      </c>
      <c r="G13" s="8"/>
      <c r="H13" s="29">
        <f>Apr!H13+G13</f>
        <v>0</v>
      </c>
      <c r="I13" s="29">
        <f t="shared" si="0"/>
        <v>0</v>
      </c>
      <c r="J13" s="46">
        <f t="shared" si="1"/>
        <v>0</v>
      </c>
      <c r="K13" s="45"/>
      <c r="L13" s="45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29">
        <f>(Jul!C14*11)+(Aug!C14*10)+(Sep!C14*9)+(Oct!C14*8)+(Nov!C14*7)+(Dec!C14*6)+(Jan!C14*5)+(Feb!C14*4)+(Mar!C14*3)+(Apr!C14*2)+(May!C14*1)</f>
        <v>0</v>
      </c>
      <c r="E14" s="8"/>
      <c r="F14" s="29">
        <f>(Jul!E14*11)+(Aug!E14*10)+(Sep!E14*9)+(Oct!E14*8)+(Nov!E14*7)+(Dec!E14*6)+(Jan!E14*5)+(Feb!E14*4)+(Mar!E14*3)+(Apr!E14*2)+(May!E14*1)</f>
        <v>0</v>
      </c>
      <c r="G14" s="8"/>
      <c r="H14" s="29">
        <f>Apr!H14+G14</f>
        <v>0</v>
      </c>
      <c r="I14" s="29">
        <f t="shared" si="0"/>
        <v>0</v>
      </c>
      <c r="J14" s="46">
        <f t="shared" si="1"/>
        <v>0</v>
      </c>
      <c r="K14" s="45"/>
      <c r="L14" s="45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29">
        <f>(Jul!C15*11)+(Aug!C15*10)+(Sep!C15*9)+(Oct!C15*8)+(Nov!C15*7)+(Dec!C15*6)+(Jan!C15*5)+(Feb!C15*4)+(Mar!C15*3)+(Apr!C15*2)+(May!C15*1)</f>
        <v>0</v>
      </c>
      <c r="E15" s="8"/>
      <c r="F15" s="29">
        <f>(Jul!E15*11)+(Aug!E15*10)+(Sep!E15*9)+(Oct!E15*8)+(Nov!E15*7)+(Dec!E15*6)+(Jan!E15*5)+(Feb!E15*4)+(Mar!E15*3)+(Apr!E15*2)+(May!E15*1)</f>
        <v>0</v>
      </c>
      <c r="G15" s="8"/>
      <c r="H15" s="29">
        <f>Apr!H15+G15</f>
        <v>0</v>
      </c>
      <c r="I15" s="29">
        <f t="shared" si="0"/>
        <v>0</v>
      </c>
      <c r="J15" s="46">
        <f t="shared" si="1"/>
        <v>0</v>
      </c>
      <c r="K15" s="45"/>
      <c r="L15" s="45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29">
        <f>(Jul!C16*11)+(Aug!C16*10)+(Sep!C16*9)+(Oct!C16*8)+(Nov!C16*7)+(Dec!C16*6)+(Jan!C16*5)+(Feb!C16*4)+(Mar!C16*3)+(Apr!C16*2)+(May!C16*1)</f>
        <v>0</v>
      </c>
      <c r="E16" s="8"/>
      <c r="F16" s="29">
        <f>(Jul!E16*11)+(Aug!E16*10)+(Sep!E16*9)+(Oct!E16*8)+(Nov!E16*7)+(Dec!E16*6)+(Jan!E16*5)+(Feb!E16*4)+(Mar!E16*3)+(Apr!E16*2)+(May!E16*1)</f>
        <v>0</v>
      </c>
      <c r="G16" s="8"/>
      <c r="H16" s="29">
        <f>Apr!H16+G16</f>
        <v>0</v>
      </c>
      <c r="I16" s="29">
        <f t="shared" si="0"/>
        <v>0</v>
      </c>
      <c r="J16" s="46">
        <f t="shared" si="1"/>
        <v>0</v>
      </c>
      <c r="K16" s="45"/>
      <c r="L16" s="45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29">
        <f>(Jul!C17*11)+(Aug!C17*10)+(Sep!C17*9)+(Oct!C17*8)+(Nov!C17*7)+(Dec!C17*6)+(Jan!C17*5)+(Feb!C17*4)+(Mar!C17*3)+(Apr!C17*2)+(May!C17*1)</f>
        <v>4524</v>
      </c>
      <c r="E17" s="8"/>
      <c r="F17" s="29">
        <f>(Jul!E17*11)+(Aug!E17*10)+(Sep!E17*9)+(Oct!E17*8)+(Nov!E17*7)+(Dec!E17*6)+(Jan!E17*5)+(Feb!E17*4)+(Mar!E17*3)+(Apr!E17*2)+(May!E17*1)</f>
        <v>0</v>
      </c>
      <c r="G17" s="8"/>
      <c r="H17" s="29">
        <f>Apr!H17+G17</f>
        <v>14884</v>
      </c>
      <c r="I17" s="29">
        <f t="shared" si="0"/>
        <v>0</v>
      </c>
      <c r="J17" s="46">
        <f t="shared" si="1"/>
        <v>19408</v>
      </c>
      <c r="K17" s="45"/>
      <c r="L17" s="45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29">
        <f>(Jul!C18*11)+(Aug!C18*10)+(Sep!C18*9)+(Oct!C18*8)+(Nov!C18*7)+(Dec!C18*6)+(Jan!C18*5)+(Feb!C18*4)+(Mar!C18*3)+(Apr!C18*2)+(May!C18*1)</f>
        <v>0</v>
      </c>
      <c r="E18" s="8"/>
      <c r="F18" s="29">
        <f>(Jul!E18*11)+(Aug!E18*10)+(Sep!E18*9)+(Oct!E18*8)+(Nov!E18*7)+(Dec!E18*6)+(Jan!E18*5)+(Feb!E18*4)+(Mar!E18*3)+(Apr!E18*2)+(May!E18*1)</f>
        <v>0</v>
      </c>
      <c r="G18" s="8"/>
      <c r="H18" s="29">
        <f>Apr!H18+G18</f>
        <v>0</v>
      </c>
      <c r="I18" s="29">
        <f t="shared" si="0"/>
        <v>0</v>
      </c>
      <c r="J18" s="46">
        <f t="shared" si="1"/>
        <v>0</v>
      </c>
      <c r="K18" s="45"/>
      <c r="L18" s="45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29">
        <f>(Jul!C19*11)+(Aug!C19*10)+(Sep!C19*9)+(Oct!C19*8)+(Nov!C19*7)+(Dec!C19*6)+(Jan!C19*5)+(Feb!C19*4)+(Mar!C19*3)+(Apr!C19*2)+(May!C19*1)</f>
        <v>0</v>
      </c>
      <c r="E19" s="8"/>
      <c r="F19" s="29">
        <f>(Jul!E19*11)+(Aug!E19*10)+(Sep!E19*9)+(Oct!E19*8)+(Nov!E19*7)+(Dec!E19*6)+(Jan!E19*5)+(Feb!E19*4)+(Mar!E19*3)+(Apr!E19*2)+(May!E19*1)</f>
        <v>0</v>
      </c>
      <c r="G19" s="8"/>
      <c r="H19" s="29">
        <f>Apr!H19+G19</f>
        <v>0</v>
      </c>
      <c r="I19" s="29">
        <f t="shared" si="0"/>
        <v>0</v>
      </c>
      <c r="J19" s="46">
        <f t="shared" si="1"/>
        <v>0</v>
      </c>
      <c r="K19" s="45"/>
      <c r="L19" s="45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29">
        <f>(Jul!C20*11)+(Aug!C20*10)+(Sep!C20*9)+(Oct!C20*8)+(Nov!C20*7)+(Dec!C20*6)+(Jan!C20*5)+(Feb!C20*4)+(Mar!C20*3)+(Apr!C20*2)+(May!C20*1)</f>
        <v>0</v>
      </c>
      <c r="E20" s="8"/>
      <c r="F20" s="29">
        <f>(Jul!E20*11)+(Aug!E20*10)+(Sep!E20*9)+(Oct!E20*8)+(Nov!E20*7)+(Dec!E20*6)+(Jan!E20*5)+(Feb!E20*4)+(Mar!E20*3)+(Apr!E20*2)+(May!E20*1)</f>
        <v>0</v>
      </c>
      <c r="G20" s="8"/>
      <c r="H20" s="29">
        <f>Apr!H20+G20</f>
        <v>0</v>
      </c>
      <c r="I20" s="29">
        <f t="shared" si="0"/>
        <v>0</v>
      </c>
      <c r="J20" s="46">
        <f t="shared" si="1"/>
        <v>0</v>
      </c>
      <c r="K20" s="45"/>
      <c r="L20" s="45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29">
        <f>(Jul!C21*11)+(Aug!C21*10)+(Sep!C21*9)+(Oct!C21*8)+(Nov!C21*7)+(Dec!C21*6)+(Jan!C21*5)+(Feb!C21*4)+(Mar!C21*3)+(Apr!C21*2)+(May!C21*1)</f>
        <v>0</v>
      </c>
      <c r="E21" s="8"/>
      <c r="F21" s="29">
        <f>(Jul!E21*11)+(Aug!E21*10)+(Sep!E21*9)+(Oct!E21*8)+(Nov!E21*7)+(Dec!E21*6)+(Jan!E21*5)+(Feb!E21*4)+(Mar!E21*3)+(Apr!E21*2)+(May!E21*1)</f>
        <v>0</v>
      </c>
      <c r="G21" s="8"/>
      <c r="H21" s="29">
        <f>Apr!H21+G21</f>
        <v>0</v>
      </c>
      <c r="I21" s="29">
        <f t="shared" si="0"/>
        <v>0</v>
      </c>
      <c r="J21" s="46">
        <f t="shared" si="1"/>
        <v>0</v>
      </c>
      <c r="K21" s="45"/>
      <c r="L21" s="45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29">
        <f>(Jul!C22*11)+(Aug!C22*10)+(Sep!C22*9)+(Oct!C22*8)+(Nov!C22*7)+(Dec!C22*6)+(Jan!C22*5)+(Feb!C22*4)+(Mar!C22*3)+(Apr!C22*2)+(May!C22*1)</f>
        <v>0</v>
      </c>
      <c r="E22" s="8"/>
      <c r="F22" s="29">
        <f>(Jul!E22*11)+(Aug!E22*10)+(Sep!E22*9)+(Oct!E22*8)+(Nov!E22*7)+(Dec!E22*6)+(Jan!E22*5)+(Feb!E22*4)+(Mar!E22*3)+(Apr!E22*2)+(May!E22*1)</f>
        <v>0</v>
      </c>
      <c r="G22" s="8"/>
      <c r="H22" s="29">
        <f>Apr!H22+G22</f>
        <v>0</v>
      </c>
      <c r="I22" s="29">
        <f t="shared" si="0"/>
        <v>0</v>
      </c>
      <c r="J22" s="46">
        <f t="shared" si="1"/>
        <v>0</v>
      </c>
      <c r="K22" s="45"/>
      <c r="L22" s="45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29">
        <f>(Jul!C23*11)+(Aug!C23*10)+(Sep!C23*9)+(Oct!C23*8)+(Nov!C23*7)+(Dec!C23*6)+(Jan!C23*5)+(Feb!C23*4)+(Mar!C23*3)+(Apr!C23*2)+(May!C23*1)</f>
        <v>0</v>
      </c>
      <c r="E23" s="8"/>
      <c r="F23" s="29">
        <f>(Jul!E23*11)+(Aug!E23*10)+(Sep!E23*9)+(Oct!E23*8)+(Nov!E23*7)+(Dec!E23*6)+(Jan!E23*5)+(Feb!E23*4)+(Mar!E23*3)+(Apr!E23*2)+(May!E23*1)</f>
        <v>0</v>
      </c>
      <c r="G23" s="8"/>
      <c r="H23" s="29">
        <f>Apr!H23+G23</f>
        <v>0</v>
      </c>
      <c r="I23" s="29">
        <f t="shared" si="0"/>
        <v>0</v>
      </c>
      <c r="J23" s="46">
        <f t="shared" si="1"/>
        <v>0</v>
      </c>
      <c r="K23" s="45"/>
      <c r="L23" s="45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29">
        <f>(Jul!C24*11)+(Aug!C24*10)+(Sep!C24*9)+(Oct!C24*8)+(Nov!C24*7)+(Dec!C24*6)+(Jan!C24*5)+(Feb!C24*4)+(Mar!C24*3)+(Apr!C24*2)+(May!C24*1)</f>
        <v>4396</v>
      </c>
      <c r="E24" s="8"/>
      <c r="F24" s="29">
        <f>(Jul!E24*11)+(Aug!E24*10)+(Sep!E24*9)+(Oct!E24*8)+(Nov!E24*7)+(Dec!E24*6)+(Jan!E24*5)+(Feb!E24*4)+(Mar!E24*3)+(Apr!E24*2)+(May!E24*1)</f>
        <v>0</v>
      </c>
      <c r="G24" s="8"/>
      <c r="H24" s="29">
        <f>Apr!H24+G24</f>
        <v>9816</v>
      </c>
      <c r="I24" s="29">
        <f t="shared" si="0"/>
        <v>0</v>
      </c>
      <c r="J24" s="46">
        <f t="shared" si="1"/>
        <v>14212</v>
      </c>
      <c r="K24" s="45"/>
      <c r="L24" s="45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29">
        <f>(Jul!C25*11)+(Aug!C25*10)+(Sep!C25*9)+(Oct!C25*8)+(Nov!C25*7)+(Dec!C25*6)+(Jan!C25*5)+(Feb!C25*4)+(Mar!C25*3)+(Apr!C25*2)+(May!C25*1)</f>
        <v>0</v>
      </c>
      <c r="E25" s="8"/>
      <c r="F25" s="29">
        <f>(Jul!E25*11)+(Aug!E25*10)+(Sep!E25*9)+(Oct!E25*8)+(Nov!E25*7)+(Dec!E25*6)+(Jan!E25*5)+(Feb!E25*4)+(Mar!E25*3)+(Apr!E25*2)+(May!E25*1)</f>
        <v>0</v>
      </c>
      <c r="G25" s="8"/>
      <c r="H25" s="29">
        <f>Apr!H25+G25</f>
        <v>0</v>
      </c>
      <c r="I25" s="29">
        <f t="shared" si="0"/>
        <v>0</v>
      </c>
      <c r="J25" s="46">
        <f t="shared" si="1"/>
        <v>0</v>
      </c>
      <c r="K25" s="45"/>
      <c r="L25" s="45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29">
        <f>(Jul!C26*11)+(Aug!C26*10)+(Sep!C26*9)+(Oct!C26*8)+(Nov!C26*7)+(Dec!C26*6)+(Jan!C26*5)+(Feb!C26*4)+(Mar!C26*3)+(Apr!C26*2)+(May!C26*1)</f>
        <v>0</v>
      </c>
      <c r="E26" s="8"/>
      <c r="F26" s="29">
        <f>(Jul!E26*11)+(Aug!E26*10)+(Sep!E26*9)+(Oct!E26*8)+(Nov!E26*7)+(Dec!E26*6)+(Jan!E26*5)+(Feb!E26*4)+(Mar!E26*3)+(Apr!E26*2)+(May!E26*1)</f>
        <v>0</v>
      </c>
      <c r="G26" s="8"/>
      <c r="H26" s="29">
        <f>Apr!H26+G26</f>
        <v>0</v>
      </c>
      <c r="I26" s="29">
        <f t="shared" si="0"/>
        <v>0</v>
      </c>
      <c r="J26" s="46">
        <f t="shared" si="1"/>
        <v>0</v>
      </c>
      <c r="K26" s="45"/>
      <c r="L26" s="45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29">
        <f>(Jul!C27*11)+(Aug!C27*10)+(Sep!C27*9)+(Oct!C27*8)+(Nov!C27*7)+(Dec!C27*6)+(Jan!C27*5)+(Feb!C27*4)+(Mar!C27*3)+(Apr!C27*2)+(May!C27*1)</f>
        <v>0</v>
      </c>
      <c r="E27" s="8"/>
      <c r="F27" s="29">
        <f>(Jul!E27*11)+(Aug!E27*10)+(Sep!E27*9)+(Oct!E27*8)+(Nov!E27*7)+(Dec!E27*6)+(Jan!E27*5)+(Feb!E27*4)+(Mar!E27*3)+(Apr!E27*2)+(May!E27*1)</f>
        <v>0</v>
      </c>
      <c r="G27" s="8"/>
      <c r="H27" s="29">
        <f>Apr!H27+G27</f>
        <v>0</v>
      </c>
      <c r="I27" s="29">
        <f t="shared" si="0"/>
        <v>0</v>
      </c>
      <c r="J27" s="46">
        <f t="shared" si="1"/>
        <v>0</v>
      </c>
      <c r="K27" s="45"/>
      <c r="L27" s="45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29">
        <f>(Jul!C28*11)+(Aug!C28*10)+(Sep!C28*9)+(Oct!C28*8)+(Nov!C28*7)+(Dec!C28*6)+(Jan!C28*5)+(Feb!C28*4)+(Mar!C28*3)+(Apr!C28*2)+(May!C28*1)</f>
        <v>0</v>
      </c>
      <c r="E28" s="8"/>
      <c r="F28" s="29">
        <f>(Jul!E28*11)+(Aug!E28*10)+(Sep!E28*9)+(Oct!E28*8)+(Nov!E28*7)+(Dec!E28*6)+(Jan!E28*5)+(Feb!E28*4)+(Mar!E28*3)+(Apr!E28*2)+(May!E28*1)</f>
        <v>0</v>
      </c>
      <c r="G28" s="8"/>
      <c r="H28" s="29">
        <f>Apr!H28+G28</f>
        <v>0</v>
      </c>
      <c r="I28" s="29">
        <f t="shared" si="0"/>
        <v>0</v>
      </c>
      <c r="J28" s="46">
        <f t="shared" si="1"/>
        <v>0</v>
      </c>
      <c r="K28" s="45"/>
      <c r="L28" s="45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29">
        <f>(Jul!C29*11)+(Aug!C29*10)+(Sep!C29*9)+(Oct!C29*8)+(Nov!C29*7)+(Dec!C29*6)+(Jan!C29*5)+(Feb!C29*4)+(Mar!C29*3)+(Apr!C29*2)+(May!C29*1)</f>
        <v>0</v>
      </c>
      <c r="E29" s="8"/>
      <c r="F29" s="29">
        <f>(Jul!E29*11)+(Aug!E29*10)+(Sep!E29*9)+(Oct!E29*8)+(Nov!E29*7)+(Dec!E29*6)+(Jan!E29*5)+(Feb!E29*4)+(Mar!E29*3)+(Apr!E29*2)+(May!E29*1)</f>
        <v>0</v>
      </c>
      <c r="G29" s="8"/>
      <c r="H29" s="29">
        <f>Apr!H29+G29</f>
        <v>0</v>
      </c>
      <c r="I29" s="29">
        <f t="shared" si="0"/>
        <v>0</v>
      </c>
      <c r="J29" s="46">
        <f t="shared" si="1"/>
        <v>0</v>
      </c>
      <c r="K29" s="45"/>
      <c r="L29" s="45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29">
        <f>(Jul!C30*11)+(Aug!C30*10)+(Sep!C30*9)+(Oct!C30*8)+(Nov!C30*7)+(Dec!C30*6)+(Jan!C30*5)+(Feb!C30*4)+(Mar!C30*3)+(Apr!C30*2)+(May!C30*1)</f>
        <v>3140</v>
      </c>
      <c r="E30" s="8"/>
      <c r="F30" s="29">
        <f>(Jul!E30*11)+(Aug!E30*10)+(Sep!E30*9)+(Oct!E30*8)+(Nov!E30*7)+(Dec!E30*6)+(Jan!E30*5)+(Feb!E30*4)+(Mar!E30*3)+(Apr!E30*2)+(May!E30*1)</f>
        <v>0</v>
      </c>
      <c r="G30" s="8"/>
      <c r="H30" s="29">
        <f>Apr!H30+G30</f>
        <v>2481</v>
      </c>
      <c r="I30" s="29">
        <f t="shared" si="0"/>
        <v>0</v>
      </c>
      <c r="J30" s="46">
        <f t="shared" si="1"/>
        <v>5621</v>
      </c>
      <c r="K30" s="45"/>
      <c r="L30" s="45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29">
        <f>(Jul!C31*11)+(Aug!C31*10)+(Sep!C31*9)+(Oct!C31*8)+(Nov!C31*7)+(Dec!C31*6)+(Jan!C31*5)+(Feb!C31*4)+(Mar!C31*3)+(Apr!C31*2)+(May!C31*1)</f>
        <v>114281.78</v>
      </c>
      <c r="E31" s="8"/>
      <c r="F31" s="29">
        <f>(Jul!E31*11)+(Aug!E31*10)+(Sep!E31*9)+(Oct!E31*8)+(Nov!E31*7)+(Dec!E31*6)+(Jan!E31*5)+(Feb!E31*4)+(Mar!E31*3)+(Apr!E31*2)+(May!E31*1)</f>
        <v>0</v>
      </c>
      <c r="G31" s="8"/>
      <c r="H31" s="29">
        <f>Apr!H31+G31</f>
        <v>51544.639999999999</v>
      </c>
      <c r="I31" s="29">
        <f t="shared" si="0"/>
        <v>0</v>
      </c>
      <c r="J31" s="46">
        <f t="shared" si="1"/>
        <v>165826.41999999998</v>
      </c>
      <c r="K31" s="45"/>
      <c r="L31" s="45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29">
        <f>(Jul!C32*11)+(Aug!C32*10)+(Sep!C32*9)+(Oct!C32*8)+(Nov!C32*7)+(Dec!C32*6)+(Jan!C32*5)+(Feb!C32*4)+(Mar!C32*3)+(Apr!C32*2)+(May!C32*1)</f>
        <v>0</v>
      </c>
      <c r="E32" s="8"/>
      <c r="F32" s="29">
        <f>(Jul!E32*11)+(Aug!E32*10)+(Sep!E32*9)+(Oct!E32*8)+(Nov!E32*7)+(Dec!E32*6)+(Jan!E32*5)+(Feb!E32*4)+(Mar!E32*3)+(Apr!E32*2)+(May!E32*1)</f>
        <v>0</v>
      </c>
      <c r="G32" s="8"/>
      <c r="H32" s="29">
        <f>Apr!H32+G32</f>
        <v>0</v>
      </c>
      <c r="I32" s="29">
        <f t="shared" si="0"/>
        <v>0</v>
      </c>
      <c r="J32" s="46">
        <f t="shared" si="1"/>
        <v>0</v>
      </c>
      <c r="K32" s="45"/>
      <c r="L32" s="45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29">
        <f>(Jul!C33*11)+(Aug!C33*10)+(Sep!C33*9)+(Oct!C33*8)+(Nov!C33*7)+(Dec!C33*6)+(Jan!C33*5)+(Feb!C33*4)+(Mar!C33*3)+(Apr!C33*2)+(May!C33*1)</f>
        <v>0</v>
      </c>
      <c r="E33" s="8"/>
      <c r="F33" s="29">
        <f>(Jul!E33*11)+(Aug!E33*10)+(Sep!E33*9)+(Oct!E33*8)+(Nov!E33*7)+(Dec!E33*6)+(Jan!E33*5)+(Feb!E33*4)+(Mar!E33*3)+(Apr!E33*2)+(May!E33*1)</f>
        <v>0</v>
      </c>
      <c r="G33" s="8"/>
      <c r="H33" s="29">
        <f>Apr!H33+G33</f>
        <v>0</v>
      </c>
      <c r="I33" s="29">
        <f t="shared" si="0"/>
        <v>0</v>
      </c>
      <c r="J33" s="46">
        <f t="shared" si="1"/>
        <v>0</v>
      </c>
      <c r="K33" s="45"/>
      <c r="L33" s="45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29">
        <f>(Jul!C34*11)+(Aug!C34*10)+(Sep!C34*9)+(Oct!C34*8)+(Nov!C34*7)+(Dec!C34*6)+(Jan!C34*5)+(Feb!C34*4)+(Mar!C34*3)+(Apr!C34*2)+(May!C34*1)</f>
        <v>0</v>
      </c>
      <c r="E34" s="8"/>
      <c r="F34" s="29">
        <f>(Jul!E34*11)+(Aug!E34*10)+(Sep!E34*9)+(Oct!E34*8)+(Nov!E34*7)+(Dec!E34*6)+(Jan!E34*5)+(Feb!E34*4)+(Mar!E34*3)+(Apr!E34*2)+(May!E34*1)</f>
        <v>0</v>
      </c>
      <c r="G34" s="8"/>
      <c r="H34" s="29">
        <f>Apr!H34+G34</f>
        <v>0</v>
      </c>
      <c r="I34" s="29">
        <f t="shared" si="0"/>
        <v>0</v>
      </c>
      <c r="J34" s="46">
        <f t="shared" si="1"/>
        <v>0</v>
      </c>
      <c r="K34" s="45"/>
      <c r="L34" s="45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29">
        <f>(Jul!C35*11)+(Aug!C35*10)+(Sep!C35*9)+(Oct!C35*8)+(Nov!C35*7)+(Dec!C35*6)+(Jan!C35*5)+(Feb!C35*4)+(Mar!C35*3)+(Apr!C35*2)+(May!C35*1)</f>
        <v>20950</v>
      </c>
      <c r="E35" s="8"/>
      <c r="F35" s="29">
        <f>(Jul!E35*11)+(Aug!E35*10)+(Sep!E35*9)+(Oct!E35*8)+(Nov!E35*7)+(Dec!E35*6)+(Jan!E35*5)+(Feb!E35*4)+(Mar!E35*3)+(Apr!E35*2)+(May!E35*1)</f>
        <v>0</v>
      </c>
      <c r="G35" s="8"/>
      <c r="H35" s="29">
        <f>Apr!H35+G35</f>
        <v>0</v>
      </c>
      <c r="I35" s="29">
        <f t="shared" si="0"/>
        <v>0</v>
      </c>
      <c r="J35" s="46">
        <f t="shared" si="1"/>
        <v>20950</v>
      </c>
      <c r="K35" s="45"/>
      <c r="L35" s="45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29">
        <f>(Jul!C36*11)+(Aug!C36*10)+(Sep!C36*9)+(Oct!C36*8)+(Nov!C36*7)+(Dec!C36*6)+(Jan!C36*5)+(Feb!C36*4)+(Mar!C36*3)+(Apr!C36*2)+(May!C36*1)</f>
        <v>0</v>
      </c>
      <c r="E36" s="8"/>
      <c r="F36" s="29">
        <f>(Jul!E36*11)+(Aug!E36*10)+(Sep!E36*9)+(Oct!E36*8)+(Nov!E36*7)+(Dec!E36*6)+(Jan!E36*5)+(Feb!E36*4)+(Mar!E36*3)+(Apr!E36*2)+(May!E36*1)</f>
        <v>0</v>
      </c>
      <c r="G36" s="8"/>
      <c r="H36" s="29">
        <f>Apr!H36+G36</f>
        <v>0</v>
      </c>
      <c r="I36" s="29">
        <f t="shared" si="0"/>
        <v>0</v>
      </c>
      <c r="J36" s="46">
        <f t="shared" si="1"/>
        <v>0</v>
      </c>
      <c r="K36" s="45"/>
      <c r="L36" s="45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29">
        <f>(Jul!C37*11)+(Aug!C37*10)+(Sep!C37*9)+(Oct!C37*8)+(Nov!C37*7)+(Dec!C37*6)+(Jan!C37*5)+(Feb!C37*4)+(Mar!C37*3)+(Apr!C37*2)+(May!C37*1)</f>
        <v>0</v>
      </c>
      <c r="E37" s="8"/>
      <c r="F37" s="29">
        <f>(Jul!E37*11)+(Aug!E37*10)+(Sep!E37*9)+(Oct!E37*8)+(Nov!E37*7)+(Dec!E37*6)+(Jan!E37*5)+(Feb!E37*4)+(Mar!E37*3)+(Apr!E37*2)+(May!E37*1)</f>
        <v>0</v>
      </c>
      <c r="G37" s="8"/>
      <c r="H37" s="29">
        <f>Apr!H37+G37</f>
        <v>0</v>
      </c>
      <c r="I37" s="29">
        <f t="shared" si="0"/>
        <v>0</v>
      </c>
      <c r="J37" s="46">
        <f t="shared" si="1"/>
        <v>0</v>
      </c>
      <c r="K37" s="45"/>
      <c r="L37" s="45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29">
        <f>(Jul!C38*11)+(Aug!C38*10)+(Sep!C38*9)+(Oct!C38*8)+(Nov!C38*7)+(Dec!C38*6)+(Jan!C38*5)+(Feb!C38*4)+(Mar!C38*3)+(Apr!C38*2)+(May!C38*1)</f>
        <v>0</v>
      </c>
      <c r="E38" s="8"/>
      <c r="F38" s="29">
        <f>(Jul!E38*11)+(Aug!E38*10)+(Sep!E38*9)+(Oct!E38*8)+(Nov!E38*7)+(Dec!E38*6)+(Jan!E38*5)+(Feb!E38*4)+(Mar!E38*3)+(Apr!E38*2)+(May!E38*1)</f>
        <v>0</v>
      </c>
      <c r="G38" s="8"/>
      <c r="H38" s="29">
        <f>Apr!H38+G38</f>
        <v>0</v>
      </c>
      <c r="I38" s="29">
        <f t="shared" si="0"/>
        <v>0</v>
      </c>
      <c r="J38" s="46">
        <f t="shared" si="1"/>
        <v>0</v>
      </c>
      <c r="K38" s="45"/>
      <c r="L38" s="45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29">
        <f>(Jul!C39*11)+(Aug!C39*10)+(Sep!C39*9)+(Oct!C39*8)+(Nov!C39*7)+(Dec!C39*6)+(Jan!C39*5)+(Feb!C39*4)+(Mar!C39*3)+(Apr!C39*2)+(May!C39*1)</f>
        <v>34826</v>
      </c>
      <c r="E39" s="8"/>
      <c r="F39" s="29">
        <f>(Jul!E39*11)+(Aug!E39*10)+(Sep!E39*9)+(Oct!E39*8)+(Nov!E39*7)+(Dec!E39*6)+(Jan!E39*5)+(Feb!E39*4)+(Mar!E39*3)+(Apr!E39*2)+(May!E39*1)</f>
        <v>0</v>
      </c>
      <c r="G39" s="8"/>
      <c r="H39" s="29">
        <f>Apr!H39+G39</f>
        <v>0</v>
      </c>
      <c r="I39" s="29">
        <f t="shared" si="0"/>
        <v>0</v>
      </c>
      <c r="J39" s="46">
        <f t="shared" si="1"/>
        <v>34826</v>
      </c>
      <c r="K39" s="45"/>
      <c r="L39" s="45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29">
        <f>(Jul!C40*11)+(Aug!C40*10)+(Sep!C40*9)+(Oct!C40*8)+(Nov!C40*7)+(Dec!C40*6)+(Jan!C40*5)+(Feb!C40*4)+(Mar!C40*3)+(Apr!C40*2)+(May!C40*1)</f>
        <v>0</v>
      </c>
      <c r="E40" s="8"/>
      <c r="F40" s="29">
        <f>(Jul!E40*11)+(Aug!E40*10)+(Sep!E40*9)+(Oct!E40*8)+(Nov!E40*7)+(Dec!E40*6)+(Jan!E40*5)+(Feb!E40*4)+(Mar!E40*3)+(Apr!E40*2)+(May!E40*1)</f>
        <v>0</v>
      </c>
      <c r="G40" s="8"/>
      <c r="H40" s="29">
        <f>Apr!H40+G40</f>
        <v>0</v>
      </c>
      <c r="I40" s="29">
        <f t="shared" si="0"/>
        <v>0</v>
      </c>
      <c r="J40" s="46">
        <f t="shared" si="1"/>
        <v>0</v>
      </c>
      <c r="K40" s="45"/>
      <c r="L40" s="45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29">
        <f>(Jul!C41*11)+(Aug!C41*10)+(Sep!C41*9)+(Oct!C41*8)+(Nov!C41*7)+(Dec!C41*6)+(Jan!C41*5)+(Feb!C41*4)+(Mar!C41*3)+(Apr!C41*2)+(May!C41*1)</f>
        <v>23925</v>
      </c>
      <c r="E41" s="8"/>
      <c r="F41" s="29">
        <f>(Jul!E41*11)+(Aug!E41*10)+(Sep!E41*9)+(Oct!E41*8)+(Nov!E41*7)+(Dec!E41*6)+(Jan!E41*5)+(Feb!E41*4)+(Mar!E41*3)+(Apr!E41*2)+(May!E41*1)</f>
        <v>0</v>
      </c>
      <c r="G41" s="8"/>
      <c r="H41" s="29">
        <f>Apr!H41+G41</f>
        <v>13048</v>
      </c>
      <c r="I41" s="29">
        <f t="shared" si="0"/>
        <v>0</v>
      </c>
      <c r="J41" s="46">
        <f t="shared" si="1"/>
        <v>36973</v>
      </c>
      <c r="K41" s="45"/>
      <c r="L41" s="45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29">
        <f>(Jul!C42*11)+(Aug!C42*10)+(Sep!C42*9)+(Oct!C42*8)+(Nov!C42*7)+(Dec!C42*6)+(Jan!C42*5)+(Feb!C42*4)+(Mar!C42*3)+(Apr!C42*2)+(May!C42*1)</f>
        <v>4184.37</v>
      </c>
      <c r="E42" s="8"/>
      <c r="F42" s="29">
        <f>(Jul!E42*11)+(Aug!E42*10)+(Sep!E42*9)+(Oct!E42*8)+(Nov!E42*7)+(Dec!E42*6)+(Jan!E42*5)+(Feb!E42*4)+(Mar!E42*3)+(Apr!E42*2)+(May!E42*1)</f>
        <v>0</v>
      </c>
      <c r="G42" s="8"/>
      <c r="H42" s="29">
        <f>Apr!H42+G42</f>
        <v>0</v>
      </c>
      <c r="I42" s="29">
        <f t="shared" si="0"/>
        <v>0</v>
      </c>
      <c r="J42" s="46">
        <f t="shared" si="1"/>
        <v>4184.37</v>
      </c>
      <c r="K42" s="45"/>
      <c r="L42" s="45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29">
        <f>(Jul!C43*11)+(Aug!C43*10)+(Sep!C43*9)+(Oct!C43*8)+(Nov!C43*7)+(Dec!C43*6)+(Jan!C43*5)+(Feb!C43*4)+(Mar!C43*3)+(Apr!C43*2)+(May!C43*1)</f>
        <v>0</v>
      </c>
      <c r="E43" s="8"/>
      <c r="F43" s="29">
        <f>(Jul!E43*11)+(Aug!E43*10)+(Sep!E43*9)+(Oct!E43*8)+(Nov!E43*7)+(Dec!E43*6)+(Jan!E43*5)+(Feb!E43*4)+(Mar!E43*3)+(Apr!E43*2)+(May!E43*1)</f>
        <v>0</v>
      </c>
      <c r="G43" s="8"/>
      <c r="H43" s="29">
        <f>Apr!H43+G43</f>
        <v>0</v>
      </c>
      <c r="I43" s="29">
        <f t="shared" si="0"/>
        <v>0</v>
      </c>
      <c r="J43" s="46">
        <f t="shared" si="1"/>
        <v>0</v>
      </c>
      <c r="K43" s="45"/>
      <c r="L43" s="45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29">
        <f>(Jul!C44*11)+(Aug!C44*10)+(Sep!C44*9)+(Oct!C44*8)+(Nov!C44*7)+(Dec!C44*6)+(Jan!C44*5)+(Feb!C44*4)+(Mar!C44*3)+(Apr!C44*2)+(May!C44*1)</f>
        <v>0</v>
      </c>
      <c r="E44" s="8"/>
      <c r="F44" s="29">
        <f>(Jul!E44*11)+(Aug!E44*10)+(Sep!E44*9)+(Oct!E44*8)+(Nov!E44*7)+(Dec!E44*6)+(Jan!E44*5)+(Feb!E44*4)+(Mar!E44*3)+(Apr!E44*2)+(May!E44*1)</f>
        <v>0</v>
      </c>
      <c r="G44" s="8"/>
      <c r="H44" s="29">
        <f>Apr!H44+G44</f>
        <v>0</v>
      </c>
      <c r="I44" s="29">
        <f t="shared" si="0"/>
        <v>0</v>
      </c>
      <c r="J44" s="46">
        <f t="shared" si="1"/>
        <v>0</v>
      </c>
      <c r="K44" s="45"/>
      <c r="L44" s="45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29">
        <f>(Jul!C45*11)+(Aug!C45*10)+(Sep!C45*9)+(Oct!C45*8)+(Nov!C45*7)+(Dec!C45*6)+(Jan!C45*5)+(Feb!C45*4)+(Mar!C45*3)+(Apr!C45*2)+(May!C45*1)</f>
        <v>0</v>
      </c>
      <c r="E45" s="8"/>
      <c r="F45" s="29">
        <f>(Jul!E45*11)+(Aug!E45*10)+(Sep!E45*9)+(Oct!E45*8)+(Nov!E45*7)+(Dec!E45*6)+(Jan!E45*5)+(Feb!E45*4)+(Mar!E45*3)+(Apr!E45*2)+(May!E45*1)</f>
        <v>0</v>
      </c>
      <c r="G45" s="8"/>
      <c r="H45" s="29">
        <f>Apr!H45+G45</f>
        <v>0</v>
      </c>
      <c r="I45" s="29">
        <f t="shared" si="0"/>
        <v>0</v>
      </c>
      <c r="J45" s="46">
        <f t="shared" si="1"/>
        <v>0</v>
      </c>
      <c r="K45" s="45"/>
      <c r="L45" s="45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29">
        <f>(Jul!C46*11)+(Aug!C46*10)+(Sep!C46*9)+(Oct!C46*8)+(Nov!C46*7)+(Dec!C46*6)+(Jan!C46*5)+(Feb!C46*4)+(Mar!C46*3)+(Apr!C46*2)+(May!C46*1)</f>
        <v>0</v>
      </c>
      <c r="E46" s="8"/>
      <c r="F46" s="29">
        <f>(Jul!E46*11)+(Aug!E46*10)+(Sep!E46*9)+(Oct!E46*8)+(Nov!E46*7)+(Dec!E46*6)+(Jan!E46*5)+(Feb!E46*4)+(Mar!E46*3)+(Apr!E46*2)+(May!E46*1)</f>
        <v>0</v>
      </c>
      <c r="G46" s="8"/>
      <c r="H46" s="29">
        <f>Apr!H46+G46</f>
        <v>0</v>
      </c>
      <c r="I46" s="29">
        <f t="shared" si="0"/>
        <v>0</v>
      </c>
      <c r="J46" s="46">
        <f t="shared" si="1"/>
        <v>0</v>
      </c>
      <c r="K46" s="45"/>
      <c r="L46" s="45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29">
        <f>(Jul!C47*11)+(Aug!C47*10)+(Sep!C47*9)+(Oct!C47*8)+(Nov!C47*7)+(Dec!C47*6)+(Jan!C47*5)+(Feb!C47*4)+(Mar!C47*3)+(Apr!C47*2)+(May!C47*1)</f>
        <v>0</v>
      </c>
      <c r="E47" s="8"/>
      <c r="F47" s="29">
        <f>(Jul!E47*11)+(Aug!E47*10)+(Sep!E47*9)+(Oct!E47*8)+(Nov!E47*7)+(Dec!E47*6)+(Jan!E47*5)+(Feb!E47*4)+(Mar!E47*3)+(Apr!E47*2)+(May!E47*1)</f>
        <v>0</v>
      </c>
      <c r="G47" s="8"/>
      <c r="H47" s="29">
        <f>Apr!H47+G47</f>
        <v>0</v>
      </c>
      <c r="I47" s="29">
        <f t="shared" si="0"/>
        <v>0</v>
      </c>
      <c r="J47" s="46">
        <f t="shared" si="1"/>
        <v>0</v>
      </c>
      <c r="K47" s="45"/>
      <c r="L47" s="45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29">
        <f>(Jul!C48*11)+(Aug!C48*10)+(Sep!C48*9)+(Oct!C48*8)+(Nov!C48*7)+(Dec!C48*6)+(Jan!C48*5)+(Feb!C48*4)+(Mar!C48*3)+(Apr!C48*2)+(May!C48*1)</f>
        <v>0</v>
      </c>
      <c r="E48" s="8"/>
      <c r="F48" s="29">
        <f>(Jul!E48*11)+(Aug!E48*10)+(Sep!E48*9)+(Oct!E48*8)+(Nov!E48*7)+(Dec!E48*6)+(Jan!E48*5)+(Feb!E48*4)+(Mar!E48*3)+(Apr!E48*2)+(May!E48*1)</f>
        <v>0</v>
      </c>
      <c r="G48" s="8"/>
      <c r="H48" s="29">
        <f>Apr!H48+G48</f>
        <v>0</v>
      </c>
      <c r="I48" s="29">
        <f t="shared" si="0"/>
        <v>0</v>
      </c>
      <c r="J48" s="46">
        <f t="shared" si="1"/>
        <v>0</v>
      </c>
      <c r="K48" s="45"/>
      <c r="L48" s="45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29">
        <f>(Jul!C49*11)+(Aug!C49*10)+(Sep!C49*9)+(Oct!C49*8)+(Nov!C49*7)+(Dec!C49*6)+(Jan!C49*5)+(Feb!C49*4)+(Mar!C49*3)+(Apr!C49*2)+(May!C49*1)</f>
        <v>0</v>
      </c>
      <c r="E49" s="8"/>
      <c r="F49" s="29">
        <f>(Jul!E49*11)+(Aug!E49*10)+(Sep!E49*9)+(Oct!E49*8)+(Nov!E49*7)+(Dec!E49*6)+(Jan!E49*5)+(Feb!E49*4)+(Mar!E49*3)+(Apr!E49*2)+(May!E49*1)</f>
        <v>0</v>
      </c>
      <c r="G49" s="8"/>
      <c r="H49" s="29">
        <f>Apr!H49+G49</f>
        <v>0</v>
      </c>
      <c r="I49" s="29">
        <f t="shared" si="0"/>
        <v>0</v>
      </c>
      <c r="J49" s="46">
        <f t="shared" si="1"/>
        <v>0</v>
      </c>
      <c r="K49" s="45"/>
      <c r="L49" s="45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29">
        <f>(Jul!C50*11)+(Aug!C50*10)+(Sep!C50*9)+(Oct!C50*8)+(Nov!C50*7)+(Dec!C50*6)+(Jan!C50*5)+(Feb!C50*4)+(Mar!C50*3)+(Apr!C50*2)+(May!C50*1)</f>
        <v>41640.479999999996</v>
      </c>
      <c r="E50" s="8"/>
      <c r="F50" s="29">
        <f>(Jul!E50*11)+(Aug!E50*10)+(Sep!E50*9)+(Oct!E50*8)+(Nov!E50*7)+(Dec!E50*6)+(Jan!E50*5)+(Feb!E50*4)+(Mar!E50*3)+(Apr!E50*2)+(May!E50*1)</f>
        <v>0</v>
      </c>
      <c r="G50" s="8"/>
      <c r="H50" s="29">
        <f>Apr!H50+G50</f>
        <v>18800.150000000001</v>
      </c>
      <c r="I50" s="29">
        <f t="shared" si="0"/>
        <v>0</v>
      </c>
      <c r="J50" s="46">
        <f t="shared" si="1"/>
        <v>60440.63</v>
      </c>
      <c r="K50" s="45"/>
      <c r="L50" s="45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29">
        <f>(Jul!C51*11)+(Aug!C51*10)+(Sep!C51*9)+(Oct!C51*8)+(Nov!C51*7)+(Dec!C51*6)+(Jan!C51*5)+(Feb!C51*4)+(Mar!C51*3)+(Apr!C51*2)+(May!C51*1)</f>
        <v>4812.6000000000004</v>
      </c>
      <c r="E51" s="8"/>
      <c r="F51" s="29">
        <f>(Jul!E51*11)+(Aug!E51*10)+(Sep!E51*9)+(Oct!E51*8)+(Nov!E51*7)+(Dec!E51*6)+(Jan!E51*5)+(Feb!E51*4)+(Mar!E51*3)+(Apr!E51*2)+(May!E51*1)</f>
        <v>0</v>
      </c>
      <c r="G51" s="8"/>
      <c r="H51" s="29">
        <f>Apr!H51+G51</f>
        <v>7296.42</v>
      </c>
      <c r="I51" s="29">
        <f t="shared" si="0"/>
        <v>0</v>
      </c>
      <c r="J51" s="46">
        <f t="shared" si="1"/>
        <v>12109.02</v>
      </c>
      <c r="K51" s="45"/>
      <c r="L51" s="45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29">
        <f>(Jul!C52*11)+(Aug!C52*10)+(Sep!C52*9)+(Oct!C52*8)+(Nov!C52*7)+(Dec!C52*6)+(Jan!C52*5)+(Feb!C52*4)+(Mar!C52*3)+(Apr!C52*2)+(May!C52*1)</f>
        <v>0</v>
      </c>
      <c r="E52" s="8"/>
      <c r="F52" s="29">
        <f>(Jul!E52*11)+(Aug!E52*10)+(Sep!E52*9)+(Oct!E52*8)+(Nov!E52*7)+(Dec!E52*6)+(Jan!E52*5)+(Feb!E52*4)+(Mar!E52*3)+(Apr!E52*2)+(May!E52*1)</f>
        <v>0</v>
      </c>
      <c r="G52" s="8"/>
      <c r="H52" s="29">
        <f>Apr!H52+G52</f>
        <v>0</v>
      </c>
      <c r="I52" s="29">
        <f t="shared" si="0"/>
        <v>0</v>
      </c>
      <c r="J52" s="46">
        <f t="shared" si="1"/>
        <v>0</v>
      </c>
      <c r="K52" s="45"/>
      <c r="L52" s="45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29">
        <f>(Jul!C53*11)+(Aug!C53*10)+(Sep!C53*9)+(Oct!C53*8)+(Nov!C53*7)+(Dec!C53*6)+(Jan!C53*5)+(Feb!C53*4)+(Mar!C53*3)+(Apr!C53*2)+(May!C53*1)</f>
        <v>0</v>
      </c>
      <c r="E53" s="8"/>
      <c r="F53" s="29">
        <f>(Jul!E53*11)+(Aug!E53*10)+(Sep!E53*9)+(Oct!E53*8)+(Nov!E53*7)+(Dec!E53*6)+(Jan!E53*5)+(Feb!E53*4)+(Mar!E53*3)+(Apr!E53*2)+(May!E53*1)</f>
        <v>0</v>
      </c>
      <c r="G53" s="8"/>
      <c r="H53" s="29">
        <f>Apr!H53+G53</f>
        <v>0</v>
      </c>
      <c r="I53" s="29">
        <f t="shared" si="0"/>
        <v>0</v>
      </c>
      <c r="J53" s="46">
        <f t="shared" si="1"/>
        <v>0</v>
      </c>
      <c r="K53" s="45"/>
      <c r="L53" s="45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29">
        <f>(Jul!C54*11)+(Aug!C54*10)+(Sep!C54*9)+(Oct!C54*8)+(Nov!C54*7)+(Dec!C54*6)+(Jan!C54*5)+(Feb!C54*4)+(Mar!C54*3)+(Apr!C54*2)+(May!C54*1)</f>
        <v>0</v>
      </c>
      <c r="E54" s="8"/>
      <c r="F54" s="29">
        <f>(Jul!E54*11)+(Aug!E54*10)+(Sep!E54*9)+(Oct!E54*8)+(Nov!E54*7)+(Dec!E54*6)+(Jan!E54*5)+(Feb!E54*4)+(Mar!E54*3)+(Apr!E54*2)+(May!E54*1)</f>
        <v>0</v>
      </c>
      <c r="G54" s="8"/>
      <c r="H54" s="29">
        <f>Apr!H54+G54</f>
        <v>0</v>
      </c>
      <c r="I54" s="29">
        <f t="shared" si="0"/>
        <v>0</v>
      </c>
      <c r="J54" s="46">
        <f t="shared" si="1"/>
        <v>0</v>
      </c>
      <c r="K54" s="45"/>
      <c r="L54" s="45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29">
        <f>(Jul!C55*11)+(Aug!C55*10)+(Sep!C55*9)+(Oct!C55*8)+(Nov!C55*7)+(Dec!C55*6)+(Jan!C55*5)+(Feb!C55*4)+(Mar!C55*3)+(Apr!C55*2)+(May!C55*1)</f>
        <v>29740</v>
      </c>
      <c r="E55" s="8"/>
      <c r="F55" s="29">
        <f>(Jul!E55*11)+(Aug!E55*10)+(Sep!E55*9)+(Oct!E55*8)+(Nov!E55*7)+(Dec!E55*6)+(Jan!E55*5)+(Feb!E55*4)+(Mar!E55*3)+(Apr!E55*2)+(May!E55*1)</f>
        <v>0</v>
      </c>
      <c r="G55" s="8"/>
      <c r="H55" s="29">
        <f>Apr!H55+G55</f>
        <v>21198</v>
      </c>
      <c r="I55" s="29">
        <f t="shared" si="0"/>
        <v>0</v>
      </c>
      <c r="J55" s="46">
        <f t="shared" si="1"/>
        <v>50938</v>
      </c>
      <c r="K55" s="45"/>
      <c r="L55" s="45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29">
        <f>(Jul!C56*11)+(Aug!C56*10)+(Sep!C56*9)+(Oct!C56*8)+(Nov!C56*7)+(Dec!C56*6)+(Jan!C56*5)+(Feb!C56*4)+(Mar!C56*3)+(Apr!C56*2)+(May!C56*1)</f>
        <v>0</v>
      </c>
      <c r="E56" s="8"/>
      <c r="F56" s="29">
        <f>(Jul!E56*11)+(Aug!E56*10)+(Sep!E56*9)+(Oct!E56*8)+(Nov!E56*7)+(Dec!E56*6)+(Jan!E56*5)+(Feb!E56*4)+(Mar!E56*3)+(Apr!E56*2)+(May!E56*1)</f>
        <v>0</v>
      </c>
      <c r="G56" s="8"/>
      <c r="H56" s="29">
        <f>Apr!H56+G56</f>
        <v>0</v>
      </c>
      <c r="I56" s="29">
        <f t="shared" si="0"/>
        <v>0</v>
      </c>
      <c r="J56" s="46">
        <f t="shared" si="1"/>
        <v>0</v>
      </c>
      <c r="K56" s="45"/>
      <c r="L56" s="45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29">
        <f>(Jul!C57*11)+(Aug!C57*10)+(Sep!C57*9)+(Oct!C57*8)+(Nov!C57*7)+(Dec!C57*6)+(Jan!C57*5)+(Feb!C57*4)+(Mar!C57*3)+(Apr!C57*2)+(May!C57*1)</f>
        <v>0</v>
      </c>
      <c r="E57" s="8"/>
      <c r="F57" s="29">
        <f>(Jul!E57*11)+(Aug!E57*10)+(Sep!E57*9)+(Oct!E57*8)+(Nov!E57*7)+(Dec!E57*6)+(Jan!E57*5)+(Feb!E57*4)+(Mar!E57*3)+(Apr!E57*2)+(May!E57*1)</f>
        <v>0</v>
      </c>
      <c r="G57" s="8"/>
      <c r="H57" s="29">
        <f>Apr!H57+G57</f>
        <v>0</v>
      </c>
      <c r="I57" s="29">
        <f t="shared" si="0"/>
        <v>0</v>
      </c>
      <c r="J57" s="46">
        <f t="shared" si="1"/>
        <v>0</v>
      </c>
      <c r="K57" s="45"/>
      <c r="L57" s="45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29">
        <f>(Jul!C58*11)+(Aug!C58*10)+(Sep!C58*9)+(Oct!C58*8)+(Nov!C58*7)+(Dec!C58*6)+(Jan!C58*5)+(Feb!C58*4)+(Mar!C58*3)+(Apr!C58*2)+(May!C58*1)</f>
        <v>0</v>
      </c>
      <c r="E58" s="8"/>
      <c r="F58" s="29">
        <f>(Jul!E58*11)+(Aug!E58*10)+(Sep!E58*9)+(Oct!E58*8)+(Nov!E58*7)+(Dec!E58*6)+(Jan!E58*5)+(Feb!E58*4)+(Mar!E58*3)+(Apr!E58*2)+(May!E58*1)</f>
        <v>0</v>
      </c>
      <c r="G58" s="8"/>
      <c r="H58" s="29">
        <f>Apr!H58+G58</f>
        <v>0</v>
      </c>
      <c r="I58" s="29">
        <f t="shared" si="0"/>
        <v>0</v>
      </c>
      <c r="J58" s="46">
        <f t="shared" si="1"/>
        <v>0</v>
      </c>
      <c r="K58" s="45"/>
      <c r="L58" s="45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29">
        <f>(Jul!C59*11)+(Aug!C59*10)+(Sep!C59*9)+(Oct!C59*8)+(Nov!C59*7)+(Dec!C59*6)+(Jan!C59*5)+(Feb!C59*4)+(Mar!C59*3)+(Apr!C59*2)+(May!C59*1)</f>
        <v>0</v>
      </c>
      <c r="E59" s="8"/>
      <c r="F59" s="29">
        <f>(Jul!E59*11)+(Aug!E59*10)+(Sep!E59*9)+(Oct!E59*8)+(Nov!E59*7)+(Dec!E59*6)+(Jan!E59*5)+(Feb!E59*4)+(Mar!E59*3)+(Apr!E59*2)+(May!E59*1)</f>
        <v>0</v>
      </c>
      <c r="G59" s="8"/>
      <c r="H59" s="29">
        <f>Apr!H59+G59</f>
        <v>0</v>
      </c>
      <c r="I59" s="29">
        <f t="shared" si="0"/>
        <v>0</v>
      </c>
      <c r="J59" s="46">
        <f t="shared" si="1"/>
        <v>0</v>
      </c>
      <c r="K59" s="45"/>
      <c r="L59" s="45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29">
        <f>(Jul!C60*11)+(Aug!C60*10)+(Sep!C60*9)+(Oct!C60*8)+(Nov!C60*7)+(Dec!C60*6)+(Jan!C60*5)+(Feb!C60*4)+(Mar!C60*3)+(Apr!C60*2)+(May!C60*1)</f>
        <v>0</v>
      </c>
      <c r="E60" s="8"/>
      <c r="F60" s="29">
        <f>(Jul!E60*11)+(Aug!E60*10)+(Sep!E60*9)+(Oct!E60*8)+(Nov!E60*7)+(Dec!E60*6)+(Jan!E60*5)+(Feb!E60*4)+(Mar!E60*3)+(Apr!E60*2)+(May!E60*1)</f>
        <v>0</v>
      </c>
      <c r="G60" s="8"/>
      <c r="H60" s="29">
        <f>Apr!H60+G60</f>
        <v>0</v>
      </c>
      <c r="I60" s="29">
        <f t="shared" si="0"/>
        <v>0</v>
      </c>
      <c r="J60" s="46">
        <f t="shared" si="1"/>
        <v>0</v>
      </c>
      <c r="K60" s="45"/>
      <c r="L60" s="45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29">
        <f>(Jul!C61*11)+(Aug!C61*10)+(Sep!C61*9)+(Oct!C61*8)+(Nov!C61*7)+(Dec!C61*6)+(Jan!C61*5)+(Feb!C61*4)+(Mar!C61*3)+(Apr!C61*2)+(May!C61*1)</f>
        <v>0</v>
      </c>
      <c r="E61" s="8"/>
      <c r="F61" s="29">
        <f>(Jul!E61*11)+(Aug!E61*10)+(Sep!E61*9)+(Oct!E61*8)+(Nov!E61*7)+(Dec!E61*6)+(Jan!E61*5)+(Feb!E61*4)+(Mar!E61*3)+(Apr!E61*2)+(May!E61*1)</f>
        <v>0</v>
      </c>
      <c r="G61" s="8"/>
      <c r="H61" s="29">
        <f>Apr!H61+G61</f>
        <v>0</v>
      </c>
      <c r="I61" s="29">
        <f t="shared" si="0"/>
        <v>0</v>
      </c>
      <c r="J61" s="46">
        <f t="shared" si="1"/>
        <v>0</v>
      </c>
      <c r="K61" s="45"/>
      <c r="L61" s="45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29">
        <f>(Jul!C62*11)+(Aug!C62*10)+(Sep!C62*9)+(Oct!C62*8)+(Nov!C62*7)+(Dec!C62*6)+(Jan!C62*5)+(Feb!C62*4)+(Mar!C62*3)+(Apr!C62*2)+(May!C62*1)</f>
        <v>0</v>
      </c>
      <c r="E62" s="8"/>
      <c r="F62" s="29">
        <f>(Jul!E62*11)+(Aug!E62*10)+(Sep!E62*9)+(Oct!E62*8)+(Nov!E62*7)+(Dec!E62*6)+(Jan!E62*5)+(Feb!E62*4)+(Mar!E62*3)+(Apr!E62*2)+(May!E62*1)</f>
        <v>0</v>
      </c>
      <c r="G62" s="8"/>
      <c r="H62" s="29">
        <f>Apr!H62+G62</f>
        <v>0</v>
      </c>
      <c r="I62" s="29">
        <f t="shared" si="0"/>
        <v>0</v>
      </c>
      <c r="J62" s="46">
        <f t="shared" si="1"/>
        <v>0</v>
      </c>
      <c r="K62" s="45"/>
      <c r="L62" s="45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29">
        <f>(Jul!C63*11)+(Aug!C63*10)+(Sep!C63*9)+(Oct!C63*8)+(Nov!C63*7)+(Dec!C63*6)+(Jan!C63*5)+(Feb!C63*4)+(Mar!C63*3)+(Apr!C63*2)+(May!C63*1)</f>
        <v>19448</v>
      </c>
      <c r="E63" s="8"/>
      <c r="F63" s="29">
        <f>(Jul!E63*11)+(Aug!E63*10)+(Sep!E63*9)+(Oct!E63*8)+(Nov!E63*7)+(Dec!E63*6)+(Jan!E63*5)+(Feb!E63*4)+(Mar!E63*3)+(Apr!E63*2)+(May!E63*1)</f>
        <v>0</v>
      </c>
      <c r="G63" s="8"/>
      <c r="H63" s="29">
        <f>Apr!H63+G63</f>
        <v>10606</v>
      </c>
      <c r="I63" s="29">
        <f t="shared" si="0"/>
        <v>0</v>
      </c>
      <c r="J63" s="46">
        <f t="shared" si="1"/>
        <v>30054</v>
      </c>
      <c r="K63" s="45"/>
      <c r="L63" s="45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29">
        <f>(Jul!C64*11)+(Aug!C64*10)+(Sep!C64*9)+(Oct!C64*8)+(Nov!C64*7)+(Dec!C64*6)+(Jan!C64*5)+(Feb!C64*4)+(Mar!C64*3)+(Apr!C64*2)+(May!C64*1)</f>
        <v>0</v>
      </c>
      <c r="E64" s="8"/>
      <c r="F64" s="29">
        <f>(Jul!E64*11)+(Aug!E64*10)+(Sep!E64*9)+(Oct!E64*8)+(Nov!E64*7)+(Dec!E64*6)+(Jan!E64*5)+(Feb!E64*4)+(Mar!E64*3)+(Apr!E64*2)+(May!E64*1)</f>
        <v>0</v>
      </c>
      <c r="G64" s="8"/>
      <c r="H64" s="29">
        <f>Apr!H64+G64</f>
        <v>0</v>
      </c>
      <c r="I64" s="29">
        <f t="shared" ref="I64:I71" si="2">C64+E64+G64</f>
        <v>0</v>
      </c>
      <c r="J64" s="46">
        <f t="shared" ref="J64:J71" si="3">D64+F64+H64</f>
        <v>0</v>
      </c>
      <c r="K64" s="45"/>
      <c r="L64" s="45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29">
        <f>(Jul!C65*11)+(Aug!C65*10)+(Sep!C65*9)+(Oct!C65*8)+(Nov!C65*7)+(Dec!C65*6)+(Jan!C65*5)+(Feb!C65*4)+(Mar!C65*3)+(Apr!C65*2)+(May!C65*1)</f>
        <v>0</v>
      </c>
      <c r="E65" s="8"/>
      <c r="F65" s="29">
        <f>(Jul!E65*11)+(Aug!E65*10)+(Sep!E65*9)+(Oct!E65*8)+(Nov!E65*7)+(Dec!E65*6)+(Jan!E65*5)+(Feb!E65*4)+(Mar!E65*3)+(Apr!E65*2)+(May!E65*1)</f>
        <v>0</v>
      </c>
      <c r="G65" s="8"/>
      <c r="H65" s="29">
        <f>Apr!H65+G65</f>
        <v>0</v>
      </c>
      <c r="I65" s="29">
        <f t="shared" si="2"/>
        <v>0</v>
      </c>
      <c r="J65" s="46">
        <f t="shared" si="3"/>
        <v>0</v>
      </c>
      <c r="K65" s="45"/>
      <c r="L65" s="45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29">
        <f>(Jul!C66*11)+(Aug!C66*10)+(Sep!C66*9)+(Oct!C66*8)+(Nov!C66*7)+(Dec!C66*6)+(Jan!C66*5)+(Feb!C66*4)+(Mar!C66*3)+(Apr!C66*2)+(May!C66*1)</f>
        <v>0</v>
      </c>
      <c r="E66" s="8"/>
      <c r="F66" s="29">
        <f>(Jul!E66*11)+(Aug!E66*10)+(Sep!E66*9)+(Oct!E66*8)+(Nov!E66*7)+(Dec!E66*6)+(Jan!E66*5)+(Feb!E66*4)+(Mar!E66*3)+(Apr!E66*2)+(May!E66*1)</f>
        <v>0</v>
      </c>
      <c r="G66" s="8"/>
      <c r="H66" s="29">
        <f>Apr!H66+G66</f>
        <v>0</v>
      </c>
      <c r="I66" s="29">
        <f t="shared" si="2"/>
        <v>0</v>
      </c>
      <c r="J66" s="46">
        <f t="shared" si="3"/>
        <v>0</v>
      </c>
      <c r="K66" s="45"/>
      <c r="L66" s="45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29">
        <f>(Jul!C67*11)+(Aug!C67*10)+(Sep!C67*9)+(Oct!C67*8)+(Nov!C67*7)+(Dec!C67*6)+(Jan!C67*5)+(Feb!C67*4)+(Mar!C67*3)+(Apr!C67*2)+(May!C67*1)</f>
        <v>0</v>
      </c>
      <c r="E67" s="8"/>
      <c r="F67" s="29">
        <f>(Jul!E67*11)+(Aug!E67*10)+(Sep!E67*9)+(Oct!E67*8)+(Nov!E67*7)+(Dec!E67*6)+(Jan!E67*5)+(Feb!E67*4)+(Mar!E67*3)+(Apr!E67*2)+(May!E67*1)</f>
        <v>0</v>
      </c>
      <c r="G67" s="8"/>
      <c r="H67" s="29">
        <f>Apr!H67+G67</f>
        <v>0</v>
      </c>
      <c r="I67" s="29">
        <f t="shared" si="2"/>
        <v>0</v>
      </c>
      <c r="J67" s="46">
        <f t="shared" si="3"/>
        <v>0</v>
      </c>
      <c r="K67" s="45"/>
      <c r="L67" s="45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29">
        <f>(Jul!C68*11)+(Aug!C68*10)+(Sep!C68*9)+(Oct!C68*8)+(Nov!C68*7)+(Dec!C68*6)+(Jan!C68*5)+(Feb!C68*4)+(Mar!C68*3)+(Apr!C68*2)+(May!C68*1)</f>
        <v>0</v>
      </c>
      <c r="E68" s="8"/>
      <c r="F68" s="29">
        <f>(Jul!E68*11)+(Aug!E68*10)+(Sep!E68*9)+(Oct!E68*8)+(Nov!E68*7)+(Dec!E68*6)+(Jan!E68*5)+(Feb!E68*4)+(Mar!E68*3)+(Apr!E68*2)+(May!E68*1)</f>
        <v>0</v>
      </c>
      <c r="G68" s="8"/>
      <c r="H68" s="29">
        <f>Apr!H68+G68</f>
        <v>0</v>
      </c>
      <c r="I68" s="29">
        <f t="shared" si="2"/>
        <v>0</v>
      </c>
      <c r="J68" s="46">
        <f t="shared" si="3"/>
        <v>0</v>
      </c>
      <c r="K68" s="45"/>
      <c r="L68" s="45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29">
        <f>(Jul!C69*11)+(Aug!C69*10)+(Sep!C69*9)+(Oct!C69*8)+(Nov!C69*7)+(Dec!C69*6)+(Jan!C69*5)+(Feb!C69*4)+(Mar!C69*3)+(Apr!C69*2)+(May!C69*1)</f>
        <v>0</v>
      </c>
      <c r="E69" s="8"/>
      <c r="F69" s="29">
        <f>(Jul!E69*11)+(Aug!E69*10)+(Sep!E69*9)+(Oct!E69*8)+(Nov!E69*7)+(Dec!E69*6)+(Jan!E69*5)+(Feb!E69*4)+(Mar!E69*3)+(Apr!E69*2)+(May!E69*1)</f>
        <v>0</v>
      </c>
      <c r="G69" s="8"/>
      <c r="H69" s="29">
        <f>Apr!H69+G69</f>
        <v>0</v>
      </c>
      <c r="I69" s="29">
        <f t="shared" si="2"/>
        <v>0</v>
      </c>
      <c r="J69" s="46">
        <f t="shared" si="3"/>
        <v>0</v>
      </c>
      <c r="K69" s="45"/>
      <c r="L69" s="45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29">
        <f>(Jul!C70*11)+(Aug!C70*10)+(Sep!C70*9)+(Oct!C70*8)+(Nov!C70*7)+(Dec!C70*6)+(Jan!C70*5)+(Feb!C70*4)+(Mar!C70*3)+(Apr!C70*2)+(May!C70*1)</f>
        <v>0</v>
      </c>
      <c r="E70" s="8"/>
      <c r="F70" s="29">
        <f>(Jul!E70*11)+(Aug!E70*10)+(Sep!E70*9)+(Oct!E70*8)+(Nov!E70*7)+(Dec!E70*6)+(Jan!E70*5)+(Feb!E70*4)+(Mar!E70*3)+(Apr!E70*2)+(May!E70*1)</f>
        <v>0</v>
      </c>
      <c r="G70" s="8"/>
      <c r="H70" s="29">
        <f>Apr!H70+G70</f>
        <v>0</v>
      </c>
      <c r="I70" s="29">
        <f t="shared" si="2"/>
        <v>0</v>
      </c>
      <c r="J70" s="46">
        <f t="shared" si="3"/>
        <v>0</v>
      </c>
      <c r="K70" s="45"/>
      <c r="L70" s="45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29">
        <f>(Jul!C71*11)+(Aug!C71*10)+(Sep!C71*9)+(Oct!C71*8)+(Nov!C71*7)+(Dec!C71*6)+(Jan!C71*5)+(Feb!C71*4)+(Mar!C71*3)+(Apr!C71*2)+(May!C71*1)</f>
        <v>0</v>
      </c>
      <c r="E71" s="8"/>
      <c r="F71" s="29">
        <f>(Jul!E71*11)+(Aug!E71*10)+(Sep!E71*9)+(Oct!E71*8)+(Nov!E71*7)+(Dec!E71*6)+(Jan!E71*5)+(Feb!E71*4)+(Mar!E71*3)+(Apr!E71*2)+(May!E71*1)</f>
        <v>0</v>
      </c>
      <c r="G71" s="8"/>
      <c r="H71" s="29">
        <f>Apr!H71+G71</f>
        <v>0</v>
      </c>
      <c r="I71" s="29">
        <f t="shared" si="2"/>
        <v>0</v>
      </c>
      <c r="J71" s="46">
        <f t="shared" si="3"/>
        <v>0</v>
      </c>
      <c r="K71" s="45"/>
      <c r="L71" s="45"/>
    </row>
    <row r="72" spans="1:12" s="3" customFormat="1" ht="21.75" x14ac:dyDescent="0.2">
      <c r="A72" s="19" t="s">
        <v>123</v>
      </c>
      <c r="B72" s="2"/>
      <c r="C72" s="30">
        <f t="shared" ref="C72:J72" si="4">SUM(C5:C31)</f>
        <v>0</v>
      </c>
      <c r="D72" s="30">
        <f t="shared" si="4"/>
        <v>1293847.3700000001</v>
      </c>
      <c r="E72" s="30">
        <f t="shared" si="4"/>
        <v>0</v>
      </c>
      <c r="F72" s="30">
        <f t="shared" si="4"/>
        <v>46313.599999999999</v>
      </c>
      <c r="G72" s="30">
        <f t="shared" si="4"/>
        <v>0</v>
      </c>
      <c r="H72" s="30">
        <f t="shared" si="4"/>
        <v>484556.08999999997</v>
      </c>
      <c r="I72" s="30">
        <f t="shared" si="4"/>
        <v>0</v>
      </c>
      <c r="J72" s="30">
        <f t="shared" si="4"/>
        <v>1824717.06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179526.45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70948.570000000007</v>
      </c>
      <c r="I73" s="30">
        <f t="shared" si="5"/>
        <v>0</v>
      </c>
      <c r="J73" s="30">
        <f t="shared" si="5"/>
        <v>250475.02</v>
      </c>
      <c r="K73" s="52"/>
    </row>
    <row r="74" spans="1:12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1473373.82</v>
      </c>
      <c r="E74" s="30">
        <f t="shared" si="6"/>
        <v>0</v>
      </c>
      <c r="F74" s="30">
        <f t="shared" si="6"/>
        <v>46313.599999999999</v>
      </c>
      <c r="G74" s="30">
        <f t="shared" si="6"/>
        <v>0</v>
      </c>
      <c r="H74" s="30">
        <f t="shared" si="6"/>
        <v>555504.65999999992</v>
      </c>
      <c r="I74" s="30">
        <f t="shared" si="6"/>
        <v>0</v>
      </c>
      <c r="J74" s="30">
        <f t="shared" si="6"/>
        <v>2075192.08</v>
      </c>
      <c r="K74" s="52"/>
    </row>
    <row r="75" spans="1:12" x14ac:dyDescent="0.2">
      <c r="A75" s="12"/>
      <c r="B75" s="2"/>
      <c r="C75" s="2"/>
      <c r="D75" s="32"/>
      <c r="E75" s="2"/>
      <c r="F75" s="32"/>
      <c r="G75" s="2"/>
      <c r="H75" s="48"/>
      <c r="J75" s="50"/>
    </row>
    <row r="76" spans="1:12" x14ac:dyDescent="0.2">
      <c r="A76" s="12"/>
      <c r="B76" s="2"/>
      <c r="C76" s="2"/>
      <c r="D76" s="32"/>
      <c r="E76" s="2"/>
      <c r="F76" s="32"/>
      <c r="G76" s="2"/>
      <c r="H76" s="48"/>
      <c r="I76" s="49"/>
      <c r="J76" s="50"/>
    </row>
    <row r="77" spans="1:12" x14ac:dyDescent="0.2">
      <c r="A77" s="12"/>
      <c r="B77" s="2"/>
      <c r="C77" s="2"/>
      <c r="D77" s="32"/>
      <c r="E77" s="2"/>
      <c r="F77" s="32"/>
      <c r="G77" s="2"/>
      <c r="H77" s="48"/>
      <c r="I77" s="49"/>
      <c r="J77" s="49"/>
    </row>
    <row r="78" spans="1:12" x14ac:dyDescent="0.2">
      <c r="C78" s="47"/>
      <c r="E78" s="47"/>
      <c r="G78" s="47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3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workbookViewId="0">
      <pane ySplit="4" topLeftCell="A5" activePane="bottomLeft" state="frozen"/>
      <selection pane="bottomLeft" activeCell="G5" sqref="G5:G7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2" s="1" customFormat="1" x14ac:dyDescent="0.2">
      <c r="A2" s="1" t="s">
        <v>138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3" t="s">
        <v>11</v>
      </c>
      <c r="E4" s="4" t="s">
        <v>120</v>
      </c>
      <c r="F4" s="33" t="s">
        <v>14</v>
      </c>
      <c r="G4" s="4" t="s">
        <v>121</v>
      </c>
      <c r="H4" s="33" t="s">
        <v>88</v>
      </c>
      <c r="I4" s="33" t="s">
        <v>122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67">
        <v>989</v>
      </c>
      <c r="D5" s="46">
        <f>(Jul!C5*12)+(Aug!C5*11)+(Sep!C5*10)+(Oct!C5*9)+(Nov!C5*8)+(Dec!C5*7)+(Jan!C5*6)+(Feb!C5*5)+(Mar!C5*4)+(Apr!C5*3)+(May!C5*2)+(Jun!C5*1)</f>
        <v>1137050.8700000001</v>
      </c>
      <c r="E5" s="8"/>
      <c r="F5" s="46">
        <f>(Jul!E5*12)+(Aug!E5*11)+(Sep!E5*10)+(Oct!E5*9)+(Nov!E5*8)+(Dec!E5*7)+(Jan!E5*6)+(Feb!E5*5)+(Mar!E5*4)+(Apr!E5*3)+(May!E5*2)+(Jun!E5*1)</f>
        <v>52067.66</v>
      </c>
      <c r="G5" s="67">
        <v>12753</v>
      </c>
      <c r="H5" s="29">
        <f>May!H5+G5</f>
        <v>355223.75</v>
      </c>
      <c r="I5" s="29">
        <f t="shared" ref="I5:I63" si="0">C5+E5+G5</f>
        <v>13742</v>
      </c>
      <c r="J5" s="46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1544342.28</v>
      </c>
      <c r="K5" s="51"/>
      <c r="L5" s="46"/>
    </row>
    <row r="6" spans="1:12" s="11" customFormat="1" ht="15.75" customHeight="1" x14ac:dyDescent="0.2">
      <c r="A6" s="9" t="s">
        <v>23</v>
      </c>
      <c r="B6" s="10" t="s">
        <v>22</v>
      </c>
      <c r="C6" s="67"/>
      <c r="D6" s="46">
        <f>(Jul!C6*12)+(Aug!C6*11)+(Sep!C6*10)+(Oct!C6*9)+(Nov!C6*8)+(Dec!C6*7)+(Jan!C6*6)+(Feb!C6*5)+(Mar!C6*4)+(Apr!C6*3)+(May!C6*2)+(Jun!C6*1)</f>
        <v>9880</v>
      </c>
      <c r="E6" s="8"/>
      <c r="F6" s="46">
        <f>(Jul!E6*12)+(Aug!E6*11)+(Sep!E6*10)+(Oct!E6*9)+(Nov!E6*8)+(Dec!E6*7)+(Jan!E6*6)+(Feb!E6*5)+(Mar!E6*4)+(Apr!E6*3)+(May!E6*2)+(Jun!E6*1)</f>
        <v>0</v>
      </c>
      <c r="G6" s="67"/>
      <c r="H6" s="29">
        <f>May!H6+G6</f>
        <v>1472</v>
      </c>
      <c r="I6" s="29">
        <f t="shared" si="0"/>
        <v>0</v>
      </c>
      <c r="J6" s="46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11352</v>
      </c>
      <c r="K6" s="51"/>
      <c r="L6" s="46"/>
    </row>
    <row r="7" spans="1:12" s="1" customFormat="1" ht="15.75" customHeight="1" x14ac:dyDescent="0.2">
      <c r="A7" s="5" t="s">
        <v>24</v>
      </c>
      <c r="B7" s="6" t="s">
        <v>22</v>
      </c>
      <c r="C7" s="67"/>
      <c r="D7" s="46">
        <f>(Jul!C7*12)+(Aug!C7*11)+(Sep!C7*10)+(Oct!C7*9)+(Nov!C7*8)+(Dec!C7*7)+(Jan!C7*6)+(Feb!C7*5)+(Mar!C7*4)+(Apr!C7*3)+(May!C7*2)+(Jun!C7*1)</f>
        <v>53866.5</v>
      </c>
      <c r="E7" s="8"/>
      <c r="F7" s="46">
        <f>(Jul!E7*12)+(Aug!E7*11)+(Sep!E7*10)+(Oct!E7*9)+(Nov!E7*8)+(Dec!E7*7)+(Jan!E7*6)+(Feb!E7*5)+(Mar!E7*4)+(Apr!E7*3)+(May!E7*2)+(Jun!E7*1)</f>
        <v>0</v>
      </c>
      <c r="G7" s="67"/>
      <c r="H7" s="29">
        <f>May!H7+G7</f>
        <v>12345.05</v>
      </c>
      <c r="I7" s="29">
        <f t="shared" si="0"/>
        <v>0</v>
      </c>
      <c r="J7" s="46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66211.55</v>
      </c>
      <c r="K7" s="51"/>
      <c r="L7" s="46"/>
    </row>
    <row r="8" spans="1:12" s="11" customFormat="1" ht="15.75" customHeight="1" x14ac:dyDescent="0.2">
      <c r="A8" s="9" t="s">
        <v>25</v>
      </c>
      <c r="B8" s="10" t="s">
        <v>22</v>
      </c>
      <c r="C8" s="67"/>
      <c r="D8" s="46">
        <f>(Jul!C8*12)+(Aug!C8*11)+(Sep!C8*10)+(Oct!C8*9)+(Nov!C8*8)+(Dec!C8*7)+(Jan!C8*6)+(Feb!C8*5)+(Mar!C8*4)+(Apr!C8*3)+(May!C8*2)+(Jun!C8*1)</f>
        <v>0</v>
      </c>
      <c r="E8" s="8"/>
      <c r="F8" s="46">
        <f>(Jul!E8*12)+(Aug!E8*11)+(Sep!E8*10)+(Oct!E8*9)+(Nov!E8*8)+(Dec!E8*7)+(Jan!E8*6)+(Feb!E8*5)+(Mar!E8*4)+(Apr!E8*3)+(May!E8*2)+(Jun!E8*1)</f>
        <v>0</v>
      </c>
      <c r="G8" s="67"/>
      <c r="H8" s="29">
        <f>May!H8+G8</f>
        <v>0</v>
      </c>
      <c r="I8" s="29">
        <f t="shared" si="0"/>
        <v>0</v>
      </c>
      <c r="J8" s="46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1"/>
      <c r="L8" s="46"/>
    </row>
    <row r="9" spans="1:12" s="1" customFormat="1" ht="15.75" customHeight="1" x14ac:dyDescent="0.2">
      <c r="A9" s="5" t="s">
        <v>27</v>
      </c>
      <c r="B9" s="6" t="s">
        <v>22</v>
      </c>
      <c r="C9" s="67"/>
      <c r="D9" s="46">
        <f>(Jul!C9*12)+(Aug!C9*11)+(Sep!C9*10)+(Oct!C9*9)+(Nov!C9*8)+(Dec!C9*7)+(Jan!C9*6)+(Feb!C9*5)+(Mar!C9*4)+(Apr!C9*3)+(May!C9*2)+(Jun!C9*1)</f>
        <v>0</v>
      </c>
      <c r="E9" s="8"/>
      <c r="F9" s="46">
        <f>(Jul!E9*12)+(Aug!E9*11)+(Sep!E9*10)+(Oct!E9*9)+(Nov!E9*8)+(Dec!E9*7)+(Jan!E9*6)+(Feb!E9*5)+(Mar!E9*4)+(Apr!E9*3)+(May!E9*2)+(Jun!E9*1)</f>
        <v>0</v>
      </c>
      <c r="G9" s="67"/>
      <c r="H9" s="29">
        <f>May!H9+G9</f>
        <v>0</v>
      </c>
      <c r="I9" s="29">
        <f t="shared" si="0"/>
        <v>0</v>
      </c>
      <c r="J9" s="46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1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67"/>
      <c r="D10" s="46">
        <f>(Jul!C10*12)+(Aug!C10*11)+(Sep!C10*10)+(Oct!C10*9)+(Nov!C10*8)+(Dec!C10*7)+(Jan!C10*6)+(Feb!C10*5)+(Mar!C10*4)+(Apr!C10*3)+(May!C10*2)+(Jun!C10*1)</f>
        <v>84472.62</v>
      </c>
      <c r="E10" s="8"/>
      <c r="F10" s="46">
        <f>(Jul!E10*12)+(Aug!E10*11)+(Sep!E10*10)+(Oct!E10*9)+(Nov!E10*8)+(Dec!E10*7)+(Jan!E10*6)+(Feb!E10*5)+(Mar!E10*4)+(Apr!E10*3)+(May!E10*2)+(Jun!E10*1)</f>
        <v>0</v>
      </c>
      <c r="G10" s="67"/>
      <c r="H10" s="29">
        <f>May!H10+G10</f>
        <v>43087.490000000005</v>
      </c>
      <c r="I10" s="29">
        <f t="shared" si="0"/>
        <v>0</v>
      </c>
      <c r="J10" s="46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127560.11</v>
      </c>
      <c r="K10" s="51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67"/>
      <c r="D11" s="46">
        <f>(Jul!C11*12)+(Aug!C11*11)+(Sep!C11*10)+(Oct!C11*9)+(Nov!C11*8)+(Dec!C11*7)+(Jan!C11*6)+(Feb!C11*5)+(Mar!C11*4)+(Apr!C11*3)+(May!C11*2)+(Jun!C11*1)</f>
        <v>0</v>
      </c>
      <c r="E11" s="8"/>
      <c r="F11" s="46">
        <f>(Jul!E11*12)+(Aug!E11*11)+(Sep!E11*10)+(Oct!E11*9)+(Nov!E11*8)+(Dec!E11*7)+(Jan!E11*6)+(Feb!E11*5)+(Mar!E11*4)+(Apr!E11*3)+(May!E11*2)+(Jun!E11*1)</f>
        <v>0</v>
      </c>
      <c r="G11" s="67"/>
      <c r="H11" s="29">
        <f>May!H11+G11</f>
        <v>0</v>
      </c>
      <c r="I11" s="29">
        <f t="shared" si="0"/>
        <v>0</v>
      </c>
      <c r="J11" s="46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1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67">
        <v>3222</v>
      </c>
      <c r="D12" s="46">
        <f>(Jul!C12*12)+(Aug!C12*11)+(Sep!C12*10)+(Oct!C12*9)+(Nov!C12*8)+(Dec!C12*7)+(Jan!C12*6)+(Feb!C12*5)+(Mar!C12*4)+(Apr!C12*3)+(May!C12*2)+(Jun!C12*1)</f>
        <v>37038.35</v>
      </c>
      <c r="E12" s="8"/>
      <c r="F12" s="46">
        <f>(Jul!E12*12)+(Aug!E12*11)+(Sep!E12*10)+(Oct!E12*9)+(Nov!E12*8)+(Dec!E12*7)+(Jan!E12*6)+(Feb!E12*5)+(Mar!E12*4)+(Apr!E12*3)+(May!E12*2)+(Jun!E12*1)</f>
        <v>0</v>
      </c>
      <c r="G12" s="67">
        <v>38662</v>
      </c>
      <c r="H12" s="29">
        <f>May!H12+G12</f>
        <v>45117.16</v>
      </c>
      <c r="I12" s="29">
        <f t="shared" si="0"/>
        <v>41884</v>
      </c>
      <c r="J12" s="46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82155.510000000009</v>
      </c>
      <c r="K12" s="51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67"/>
      <c r="D13" s="46">
        <f>(Jul!C13*12)+(Aug!C13*11)+(Sep!C13*10)+(Oct!C13*9)+(Nov!C13*8)+(Dec!C13*7)+(Jan!C13*6)+(Feb!C13*5)+(Mar!C13*4)+(Apr!C13*3)+(May!C13*2)+(Jun!C13*1)</f>
        <v>0</v>
      </c>
      <c r="E13" s="8"/>
      <c r="F13" s="46">
        <f>(Jul!E13*12)+(Aug!E13*11)+(Sep!E13*10)+(Oct!E13*9)+(Nov!E13*8)+(Dec!E13*7)+(Jan!E13*6)+(Feb!E13*5)+(Mar!E13*4)+(Apr!E13*3)+(May!E13*2)+(Jun!E13*1)</f>
        <v>0</v>
      </c>
      <c r="G13" s="67"/>
      <c r="H13" s="29">
        <f>May!H13+G13</f>
        <v>0</v>
      </c>
      <c r="I13" s="29">
        <f t="shared" si="0"/>
        <v>0</v>
      </c>
      <c r="J13" s="46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1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67"/>
      <c r="D14" s="46">
        <f>(Jul!C14*12)+(Aug!C14*11)+(Sep!C14*10)+(Oct!C14*9)+(Nov!C14*8)+(Dec!C14*7)+(Jan!C14*6)+(Feb!C14*5)+(Mar!C14*4)+(Apr!C14*3)+(May!C14*2)+(Jun!C14*1)</f>
        <v>0</v>
      </c>
      <c r="E14" s="8"/>
      <c r="F14" s="46">
        <f>(Jul!E14*12)+(Aug!E14*11)+(Sep!E14*10)+(Oct!E14*9)+(Nov!E14*8)+(Dec!E14*7)+(Jan!E14*6)+(Feb!E14*5)+(Mar!E14*4)+(Apr!E14*3)+(May!E14*2)+(Jun!E14*1)</f>
        <v>0</v>
      </c>
      <c r="G14" s="67"/>
      <c r="H14" s="29">
        <f>May!H14+G14</f>
        <v>0</v>
      </c>
      <c r="I14" s="29">
        <f t="shared" si="0"/>
        <v>0</v>
      </c>
      <c r="J14" s="46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1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67"/>
      <c r="D15" s="46">
        <f>(Jul!C15*12)+(Aug!C15*11)+(Sep!C15*10)+(Oct!C15*9)+(Nov!C15*8)+(Dec!C15*7)+(Jan!C15*6)+(Feb!C15*5)+(Mar!C15*4)+(Apr!C15*3)+(May!C15*2)+(Jun!C15*1)</f>
        <v>0</v>
      </c>
      <c r="E15" s="8"/>
      <c r="F15" s="46">
        <f>(Jul!E15*12)+(Aug!E15*11)+(Sep!E15*10)+(Oct!E15*9)+(Nov!E15*8)+(Dec!E15*7)+(Jan!E15*6)+(Feb!E15*5)+(Mar!E15*4)+(Apr!E15*3)+(May!E15*2)+(Jun!E15*1)</f>
        <v>0</v>
      </c>
      <c r="G15" s="67"/>
      <c r="H15" s="29">
        <f>May!H15+G15</f>
        <v>0</v>
      </c>
      <c r="I15" s="29">
        <f t="shared" si="0"/>
        <v>0</v>
      </c>
      <c r="J15" s="46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1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67"/>
      <c r="D16" s="46">
        <f>(Jul!C16*12)+(Aug!C16*11)+(Sep!C16*10)+(Oct!C16*9)+(Nov!C16*8)+(Dec!C16*7)+(Jan!C16*6)+(Feb!C16*5)+(Mar!C16*4)+(Apr!C16*3)+(May!C16*2)+(Jun!C16*1)</f>
        <v>0</v>
      </c>
      <c r="E16" s="8"/>
      <c r="F16" s="46">
        <f>(Jul!E16*12)+(Aug!E16*11)+(Sep!E16*10)+(Oct!E16*9)+(Nov!E16*8)+(Dec!E16*7)+(Jan!E16*6)+(Feb!E16*5)+(Mar!E16*4)+(Apr!E16*3)+(May!E16*2)+(Jun!E16*1)</f>
        <v>0</v>
      </c>
      <c r="G16" s="67"/>
      <c r="H16" s="29">
        <f>May!H16+G16</f>
        <v>0</v>
      </c>
      <c r="I16" s="29">
        <f t="shared" si="0"/>
        <v>0</v>
      </c>
      <c r="J16" s="46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1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67"/>
      <c r="D17" s="46">
        <f>(Jul!C17*12)+(Aug!C17*11)+(Sep!C17*10)+(Oct!C17*9)+(Nov!C17*8)+(Dec!C17*7)+(Jan!C17*6)+(Feb!C17*5)+(Mar!C17*4)+(Apr!C17*3)+(May!C17*2)+(Jun!C17*1)</f>
        <v>5655</v>
      </c>
      <c r="E17" s="8"/>
      <c r="F17" s="46">
        <f>(Jul!E17*12)+(Aug!E17*11)+(Sep!E17*10)+(Oct!E17*9)+(Nov!E17*8)+(Dec!E17*7)+(Jan!E17*6)+(Feb!E17*5)+(Mar!E17*4)+(Apr!E17*3)+(May!E17*2)+(Jun!E17*1)</f>
        <v>0</v>
      </c>
      <c r="G17" s="67"/>
      <c r="H17" s="29">
        <f>May!H17+G17</f>
        <v>14884</v>
      </c>
      <c r="I17" s="29">
        <f t="shared" si="0"/>
        <v>0</v>
      </c>
      <c r="J17" s="46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20539</v>
      </c>
      <c r="K17" s="51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67"/>
      <c r="D18" s="46">
        <f>(Jul!C18*12)+(Aug!C18*11)+(Sep!C18*10)+(Oct!C18*9)+(Nov!C18*8)+(Dec!C18*7)+(Jan!C18*6)+(Feb!C18*5)+(Mar!C18*4)+(Apr!C18*3)+(May!C18*2)+(Jun!C18*1)</f>
        <v>0</v>
      </c>
      <c r="E18" s="8"/>
      <c r="F18" s="46">
        <f>(Jul!E18*12)+(Aug!E18*11)+(Sep!E18*10)+(Oct!E18*9)+(Nov!E18*8)+(Dec!E18*7)+(Jan!E18*6)+(Feb!E18*5)+(Mar!E18*4)+(Apr!E18*3)+(May!E18*2)+(Jun!E18*1)</f>
        <v>0</v>
      </c>
      <c r="G18" s="67"/>
      <c r="H18" s="29">
        <f>May!H18+G18</f>
        <v>0</v>
      </c>
      <c r="I18" s="29">
        <f t="shared" si="0"/>
        <v>0</v>
      </c>
      <c r="J18" s="46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1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67"/>
      <c r="D19" s="46">
        <f>(Jul!C19*12)+(Aug!C19*11)+(Sep!C19*10)+(Oct!C19*9)+(Nov!C19*8)+(Dec!C19*7)+(Jan!C19*6)+(Feb!C19*5)+(Mar!C19*4)+(Apr!C19*3)+(May!C19*2)+(Jun!C19*1)</f>
        <v>0</v>
      </c>
      <c r="E19" s="8"/>
      <c r="F19" s="46">
        <f>(Jul!E19*12)+(Aug!E19*11)+(Sep!E19*10)+(Oct!E19*9)+(Nov!E19*8)+(Dec!E19*7)+(Jan!E19*6)+(Feb!E19*5)+(Mar!E19*4)+(Apr!E19*3)+(May!E19*2)+(Jun!E19*1)</f>
        <v>0</v>
      </c>
      <c r="G19" s="67"/>
      <c r="H19" s="29">
        <f>May!H19+G19</f>
        <v>0</v>
      </c>
      <c r="I19" s="29">
        <f t="shared" si="0"/>
        <v>0</v>
      </c>
      <c r="J19" s="46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1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67"/>
      <c r="D20" s="46">
        <f>(Jul!C20*12)+(Aug!C20*11)+(Sep!C20*10)+(Oct!C20*9)+(Nov!C20*8)+(Dec!C20*7)+(Jan!C20*6)+(Feb!C20*5)+(Mar!C20*4)+(Apr!C20*3)+(May!C20*2)+(Jun!C20*1)</f>
        <v>0</v>
      </c>
      <c r="E20" s="8"/>
      <c r="F20" s="46">
        <f>(Jul!E20*12)+(Aug!E20*11)+(Sep!E20*10)+(Oct!E20*9)+(Nov!E20*8)+(Dec!E20*7)+(Jan!E20*6)+(Feb!E20*5)+(Mar!E20*4)+(Apr!E20*3)+(May!E20*2)+(Jun!E20*1)</f>
        <v>0</v>
      </c>
      <c r="G20" s="67"/>
      <c r="H20" s="29">
        <f>May!H20+G20</f>
        <v>0</v>
      </c>
      <c r="I20" s="29">
        <f t="shared" si="0"/>
        <v>0</v>
      </c>
      <c r="J20" s="46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1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67"/>
      <c r="D21" s="46">
        <f>(Jul!C21*12)+(Aug!C21*11)+(Sep!C21*10)+(Oct!C21*9)+(Nov!C21*8)+(Dec!C21*7)+(Jan!C21*6)+(Feb!C21*5)+(Mar!C21*4)+(Apr!C21*3)+(May!C21*2)+(Jun!C21*1)</f>
        <v>0</v>
      </c>
      <c r="E21" s="8"/>
      <c r="F21" s="46">
        <f>(Jul!E21*12)+(Aug!E21*11)+(Sep!E21*10)+(Oct!E21*9)+(Nov!E21*8)+(Dec!E21*7)+(Jan!E21*6)+(Feb!E21*5)+(Mar!E21*4)+(Apr!E21*3)+(May!E21*2)+(Jun!E21*1)</f>
        <v>0</v>
      </c>
      <c r="G21" s="67"/>
      <c r="H21" s="29">
        <f>May!H21+G21</f>
        <v>0</v>
      </c>
      <c r="I21" s="29">
        <f t="shared" si="0"/>
        <v>0</v>
      </c>
      <c r="J21" s="46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1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67"/>
      <c r="D22" s="46">
        <f>(Jul!C22*12)+(Aug!C22*11)+(Sep!C22*10)+(Oct!C22*9)+(Nov!C22*8)+(Dec!C22*7)+(Jan!C22*6)+(Feb!C22*5)+(Mar!C22*4)+(Apr!C22*3)+(May!C22*2)+(Jun!C22*1)</f>
        <v>0</v>
      </c>
      <c r="E22" s="8"/>
      <c r="F22" s="46">
        <f>(Jul!E22*12)+(Aug!E22*11)+(Sep!E22*10)+(Oct!E22*9)+(Nov!E22*8)+(Dec!E22*7)+(Jan!E22*6)+(Feb!E22*5)+(Mar!E22*4)+(Apr!E22*3)+(May!E22*2)+(Jun!E22*1)</f>
        <v>0</v>
      </c>
      <c r="G22" s="67"/>
      <c r="H22" s="29">
        <f>May!H22+G22</f>
        <v>0</v>
      </c>
      <c r="I22" s="29">
        <f t="shared" si="0"/>
        <v>0</v>
      </c>
      <c r="J22" s="46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1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67"/>
      <c r="D23" s="46">
        <f>(Jul!C23*12)+(Aug!C23*11)+(Sep!C23*10)+(Oct!C23*9)+(Nov!C23*8)+(Dec!C23*7)+(Jan!C23*6)+(Feb!C23*5)+(Mar!C23*4)+(Apr!C23*3)+(May!C23*2)+(Jun!C23*1)</f>
        <v>0</v>
      </c>
      <c r="E23" s="8"/>
      <c r="F23" s="46">
        <f>(Jul!E23*12)+(Aug!E23*11)+(Sep!E23*10)+(Oct!E23*9)+(Nov!E23*8)+(Dec!E23*7)+(Jan!E23*6)+(Feb!E23*5)+(Mar!E23*4)+(Apr!E23*3)+(May!E23*2)+(Jun!E23*1)</f>
        <v>0</v>
      </c>
      <c r="G23" s="67"/>
      <c r="H23" s="29">
        <f>May!H23+G23</f>
        <v>0</v>
      </c>
      <c r="I23" s="29">
        <f t="shared" si="0"/>
        <v>0</v>
      </c>
      <c r="J23" s="46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1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67"/>
      <c r="D24" s="46">
        <f>(Jul!C24*12)+(Aug!C24*11)+(Sep!C24*10)+(Oct!C24*9)+(Nov!C24*8)+(Dec!C24*7)+(Jan!C24*6)+(Feb!C24*5)+(Mar!C24*4)+(Apr!C24*3)+(May!C24*2)+(Jun!C24*1)</f>
        <v>5024</v>
      </c>
      <c r="E24" s="8"/>
      <c r="F24" s="46">
        <f>(Jul!E24*12)+(Aug!E24*11)+(Sep!E24*10)+(Oct!E24*9)+(Nov!E24*8)+(Dec!E24*7)+(Jan!E24*6)+(Feb!E24*5)+(Mar!E24*4)+(Apr!E24*3)+(May!E24*2)+(Jun!E24*1)</f>
        <v>0</v>
      </c>
      <c r="G24" s="67"/>
      <c r="H24" s="29">
        <f>May!H24+G24</f>
        <v>9816</v>
      </c>
      <c r="I24" s="29">
        <f t="shared" si="0"/>
        <v>0</v>
      </c>
      <c r="J24" s="46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14840</v>
      </c>
      <c r="K24" s="51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67"/>
      <c r="D25" s="46">
        <f>(Jul!C25*12)+(Aug!C25*11)+(Sep!C25*10)+(Oct!C25*9)+(Nov!C25*8)+(Dec!C25*7)+(Jan!C25*6)+(Feb!C25*5)+(Mar!C25*4)+(Apr!C25*3)+(May!C25*2)+(Jun!C25*1)</f>
        <v>0</v>
      </c>
      <c r="E25" s="8"/>
      <c r="F25" s="46">
        <f>(Jul!E25*12)+(Aug!E25*11)+(Sep!E25*10)+(Oct!E25*9)+(Nov!E25*8)+(Dec!E25*7)+(Jan!E25*6)+(Feb!E25*5)+(Mar!E25*4)+(Apr!E25*3)+(May!E25*2)+(Jun!E25*1)</f>
        <v>0</v>
      </c>
      <c r="G25" s="67"/>
      <c r="H25" s="29">
        <f>May!H25+G25</f>
        <v>0</v>
      </c>
      <c r="I25" s="29">
        <f t="shared" si="0"/>
        <v>0</v>
      </c>
      <c r="J25" s="46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1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67"/>
      <c r="D26" s="46">
        <f>(Jul!C26*12)+(Aug!C26*11)+(Sep!C26*10)+(Oct!C26*9)+(Nov!C26*8)+(Dec!C26*7)+(Jan!C26*6)+(Feb!C26*5)+(Mar!C26*4)+(Apr!C26*3)+(May!C26*2)+(Jun!C26*1)</f>
        <v>0</v>
      </c>
      <c r="E26" s="8"/>
      <c r="F26" s="46">
        <f>(Jul!E26*12)+(Aug!E26*11)+(Sep!E26*10)+(Oct!E26*9)+(Nov!E26*8)+(Dec!E26*7)+(Jan!E26*6)+(Feb!E26*5)+(Mar!E26*4)+(Apr!E26*3)+(May!E26*2)+(Jun!E26*1)</f>
        <v>0</v>
      </c>
      <c r="G26" s="67"/>
      <c r="H26" s="29">
        <f>May!H26+G26</f>
        <v>0</v>
      </c>
      <c r="I26" s="29">
        <f t="shared" si="0"/>
        <v>0</v>
      </c>
      <c r="J26" s="46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1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67"/>
      <c r="D27" s="46">
        <f>(Jul!C27*12)+(Aug!C27*11)+(Sep!C27*10)+(Oct!C27*9)+(Nov!C27*8)+(Dec!C27*7)+(Jan!C27*6)+(Feb!C27*5)+(Mar!C27*4)+(Apr!C27*3)+(May!C27*2)+(Jun!C27*1)</f>
        <v>0</v>
      </c>
      <c r="E27" s="8"/>
      <c r="F27" s="46">
        <f>(Jul!E27*12)+(Aug!E27*11)+(Sep!E27*10)+(Oct!E27*9)+(Nov!E27*8)+(Dec!E27*7)+(Jan!E27*6)+(Feb!E27*5)+(Mar!E27*4)+(Apr!E27*3)+(May!E27*2)+(Jun!E27*1)</f>
        <v>0</v>
      </c>
      <c r="G27" s="67"/>
      <c r="H27" s="29">
        <f>May!H27+G27</f>
        <v>0</v>
      </c>
      <c r="I27" s="29">
        <f t="shared" si="0"/>
        <v>0</v>
      </c>
      <c r="J27" s="46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1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67">
        <v>281</v>
      </c>
      <c r="D28" s="46">
        <f>(Jul!C28*12)+(Aug!C28*11)+(Sep!C28*10)+(Oct!C28*9)+(Nov!C28*8)+(Dec!C28*7)+(Jan!C28*6)+(Feb!C28*5)+(Mar!C28*4)+(Apr!C28*3)+(May!C28*2)+(Jun!C28*1)</f>
        <v>281</v>
      </c>
      <c r="E28" s="8"/>
      <c r="F28" s="46">
        <f>(Jul!E28*12)+(Aug!E28*11)+(Sep!E28*10)+(Oct!E28*9)+(Nov!E28*8)+(Dec!E28*7)+(Jan!E28*6)+(Feb!E28*5)+(Mar!E28*4)+(Apr!E28*3)+(May!E28*2)+(Jun!E28*1)</f>
        <v>0</v>
      </c>
      <c r="G28" s="67">
        <v>9325</v>
      </c>
      <c r="H28" s="29">
        <f>May!H28+G28</f>
        <v>9325</v>
      </c>
      <c r="I28" s="29">
        <f t="shared" si="0"/>
        <v>9606</v>
      </c>
      <c r="J28" s="46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9606</v>
      </c>
      <c r="K28" s="51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67"/>
      <c r="D29" s="46">
        <f>(Jul!C29*12)+(Aug!C29*11)+(Sep!C29*10)+(Oct!C29*9)+(Nov!C29*8)+(Dec!C29*7)+(Jan!C29*6)+(Feb!C29*5)+(Mar!C29*4)+(Apr!C29*3)+(May!C29*2)+(Jun!C29*1)</f>
        <v>0</v>
      </c>
      <c r="E29" s="8"/>
      <c r="F29" s="46">
        <f>(Jul!E29*12)+(Aug!E29*11)+(Sep!E29*10)+(Oct!E29*9)+(Nov!E29*8)+(Dec!E29*7)+(Jan!E29*6)+(Feb!E29*5)+(Mar!E29*4)+(Apr!E29*3)+(May!E29*2)+(Jun!E29*1)</f>
        <v>0</v>
      </c>
      <c r="G29" s="67"/>
      <c r="H29" s="29">
        <f>May!H29+G29</f>
        <v>0</v>
      </c>
      <c r="I29" s="29">
        <f t="shared" si="0"/>
        <v>0</v>
      </c>
      <c r="J29" s="46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1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67"/>
      <c r="D30" s="46">
        <f>(Jul!C30*12)+(Aug!C30*11)+(Sep!C30*10)+(Oct!C30*9)+(Nov!C30*8)+(Dec!C30*7)+(Jan!C30*6)+(Feb!C30*5)+(Mar!C30*4)+(Apr!C30*3)+(May!C30*2)+(Jun!C30*1)</f>
        <v>3768</v>
      </c>
      <c r="E30" s="8"/>
      <c r="F30" s="46">
        <f>(Jul!E30*12)+(Aug!E30*11)+(Sep!E30*10)+(Oct!E30*9)+(Nov!E30*8)+(Dec!E30*7)+(Jan!E30*6)+(Feb!E30*5)+(Mar!E30*4)+(Apr!E30*3)+(May!E30*2)+(Jun!E30*1)</f>
        <v>0</v>
      </c>
      <c r="G30" s="67"/>
      <c r="H30" s="29">
        <f>May!H30+G30</f>
        <v>2481</v>
      </c>
      <c r="I30" s="29">
        <f t="shared" si="0"/>
        <v>0</v>
      </c>
      <c r="J30" s="46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6249</v>
      </c>
      <c r="K30" s="51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67"/>
      <c r="D31" s="46">
        <f>(Jul!C31*12)+(Aug!C31*11)+(Sep!C31*10)+(Oct!C31*9)+(Nov!C31*8)+(Dec!C31*7)+(Jan!C31*6)+(Feb!C31*5)+(Mar!C31*4)+(Apr!C31*3)+(May!C31*2)+(Jun!C31*1)</f>
        <v>128234.57</v>
      </c>
      <c r="E31" s="8"/>
      <c r="F31" s="46">
        <f>(Jul!E31*12)+(Aug!E31*11)+(Sep!E31*10)+(Oct!E31*9)+(Nov!E31*8)+(Dec!E31*7)+(Jan!E31*6)+(Feb!E31*5)+(Mar!E31*4)+(Apr!E31*3)+(May!E31*2)+(Jun!E31*1)</f>
        <v>0</v>
      </c>
      <c r="G31" s="67"/>
      <c r="H31" s="29">
        <f>May!H31+G31</f>
        <v>51544.639999999999</v>
      </c>
      <c r="I31" s="29">
        <f t="shared" si="0"/>
        <v>0</v>
      </c>
      <c r="J31" s="46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179779.21</v>
      </c>
      <c r="K31" s="51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1"/>
      <c r="D32" s="46">
        <f>(Jul!C32*12)+(Aug!C32*11)+(Sep!C32*10)+(Oct!C32*9)+(Nov!C32*8)+(Dec!C32*7)+(Jan!C32*6)+(Feb!C32*5)+(Mar!C32*4)+(Apr!C32*3)+(May!C32*2)+(Jun!C32*1)</f>
        <v>0</v>
      </c>
      <c r="E32" s="8"/>
      <c r="F32" s="46">
        <f>(Jul!E32*12)+(Aug!E32*11)+(Sep!E32*10)+(Oct!E32*9)+(Nov!E32*8)+(Dec!E32*7)+(Jan!E32*6)+(Feb!E32*5)+(Mar!E32*4)+(Apr!E32*3)+(May!E32*2)+(Jun!E32*1)</f>
        <v>0</v>
      </c>
      <c r="G32" s="67"/>
      <c r="H32" s="29">
        <f>May!H32+G32</f>
        <v>0</v>
      </c>
      <c r="I32" s="29">
        <f t="shared" si="0"/>
        <v>0</v>
      </c>
      <c r="J32" s="46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1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1"/>
      <c r="D33" s="46">
        <f>(Jul!C33*12)+(Aug!C33*11)+(Sep!C33*10)+(Oct!C33*9)+(Nov!C33*8)+(Dec!C33*7)+(Jan!C33*6)+(Feb!C33*5)+(Mar!C33*4)+(Apr!C33*3)+(May!C33*2)+(Jun!C33*1)</f>
        <v>0</v>
      </c>
      <c r="E33" s="8"/>
      <c r="F33" s="46">
        <f>(Jul!E33*12)+(Aug!E33*11)+(Sep!E33*10)+(Oct!E33*9)+(Nov!E33*8)+(Dec!E33*7)+(Jan!E33*6)+(Feb!E33*5)+(Mar!E33*4)+(Apr!E33*3)+(May!E33*2)+(Jun!E33*1)</f>
        <v>0</v>
      </c>
      <c r="G33" s="67"/>
      <c r="H33" s="29">
        <f>May!H33+G33</f>
        <v>0</v>
      </c>
      <c r="I33" s="29">
        <f t="shared" si="0"/>
        <v>0</v>
      </c>
      <c r="J33" s="46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1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1"/>
      <c r="D34" s="46">
        <f>(Jul!C34*12)+(Aug!C34*11)+(Sep!C34*10)+(Oct!C34*9)+(Nov!C34*8)+(Dec!C34*7)+(Jan!C34*6)+(Feb!C34*5)+(Mar!C34*4)+(Apr!C34*3)+(May!C34*2)+(Jun!C34*1)</f>
        <v>0</v>
      </c>
      <c r="E34" s="8"/>
      <c r="F34" s="46">
        <f>(Jul!E34*12)+(Aug!E34*11)+(Sep!E34*10)+(Oct!E34*9)+(Nov!E34*8)+(Dec!E34*7)+(Jan!E34*6)+(Feb!E34*5)+(Mar!E34*4)+(Apr!E34*3)+(May!E34*2)+(Jun!E34*1)</f>
        <v>0</v>
      </c>
      <c r="G34" s="67"/>
      <c r="H34" s="29">
        <f>May!H34+G34</f>
        <v>0</v>
      </c>
      <c r="I34" s="29">
        <f t="shared" si="0"/>
        <v>0</v>
      </c>
      <c r="J34" s="46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1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1"/>
      <c r="D35" s="46">
        <f>(Jul!C35*12)+(Aug!C35*11)+(Sep!C35*10)+(Oct!C35*9)+(Nov!C35*8)+(Dec!C35*7)+(Jan!C35*6)+(Feb!C35*5)+(Mar!C35*4)+(Apr!C35*3)+(May!C35*2)+(Jun!C35*1)</f>
        <v>23045</v>
      </c>
      <c r="E35" s="8"/>
      <c r="F35" s="46">
        <f>(Jul!E35*12)+(Aug!E35*11)+(Sep!E35*10)+(Oct!E35*9)+(Nov!E35*8)+(Dec!E35*7)+(Jan!E35*6)+(Feb!E35*5)+(Mar!E35*4)+(Apr!E35*3)+(May!E35*2)+(Jun!E35*1)</f>
        <v>0</v>
      </c>
      <c r="G35" s="67"/>
      <c r="H35" s="29">
        <f>May!H35+G35</f>
        <v>0</v>
      </c>
      <c r="I35" s="29">
        <f t="shared" si="0"/>
        <v>0</v>
      </c>
      <c r="J35" s="46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23045</v>
      </c>
      <c r="K35" s="51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1"/>
      <c r="D36" s="46">
        <f>(Jul!C36*12)+(Aug!C36*11)+(Sep!C36*10)+(Oct!C36*9)+(Nov!C36*8)+(Dec!C36*7)+(Jan!C36*6)+(Feb!C36*5)+(Mar!C36*4)+(Apr!C36*3)+(May!C36*2)+(Jun!C36*1)</f>
        <v>0</v>
      </c>
      <c r="E36" s="8"/>
      <c r="F36" s="46">
        <f>(Jul!E36*12)+(Aug!E36*11)+(Sep!E36*10)+(Oct!E36*9)+(Nov!E36*8)+(Dec!E36*7)+(Jan!E36*6)+(Feb!E36*5)+(Mar!E36*4)+(Apr!E36*3)+(May!E36*2)+(Jun!E36*1)</f>
        <v>0</v>
      </c>
      <c r="G36" s="67"/>
      <c r="H36" s="29">
        <f>May!H36+G36</f>
        <v>0</v>
      </c>
      <c r="I36" s="29">
        <f t="shared" si="0"/>
        <v>0</v>
      </c>
      <c r="J36" s="46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1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1"/>
      <c r="D37" s="46">
        <f>(Jul!C37*12)+(Aug!C37*11)+(Sep!C37*10)+(Oct!C37*9)+(Nov!C37*8)+(Dec!C37*7)+(Jan!C37*6)+(Feb!C37*5)+(Mar!C37*4)+(Apr!C37*3)+(May!C37*2)+(Jun!C37*1)</f>
        <v>0</v>
      </c>
      <c r="E37" s="8"/>
      <c r="F37" s="46">
        <f>(Jul!E37*12)+(Aug!E37*11)+(Sep!E37*10)+(Oct!E37*9)+(Nov!E37*8)+(Dec!E37*7)+(Jan!E37*6)+(Feb!E37*5)+(Mar!E37*4)+(Apr!E37*3)+(May!E37*2)+(Jun!E37*1)</f>
        <v>0</v>
      </c>
      <c r="G37" s="67"/>
      <c r="H37" s="29">
        <f>May!H37+G37</f>
        <v>0</v>
      </c>
      <c r="I37" s="29">
        <f t="shared" si="0"/>
        <v>0</v>
      </c>
      <c r="J37" s="46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1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1"/>
      <c r="D38" s="46">
        <f>(Jul!C38*12)+(Aug!C38*11)+(Sep!C38*10)+(Oct!C38*9)+(Nov!C38*8)+(Dec!C38*7)+(Jan!C38*6)+(Feb!C38*5)+(Mar!C38*4)+(Apr!C38*3)+(May!C38*2)+(Jun!C38*1)</f>
        <v>0</v>
      </c>
      <c r="E38" s="8"/>
      <c r="F38" s="46">
        <f>(Jul!E38*12)+(Aug!E38*11)+(Sep!E38*10)+(Oct!E38*9)+(Nov!E38*8)+(Dec!E38*7)+(Jan!E38*6)+(Feb!E38*5)+(Mar!E38*4)+(Apr!E38*3)+(May!E38*2)+(Jun!E38*1)</f>
        <v>0</v>
      </c>
      <c r="G38" s="67"/>
      <c r="H38" s="29">
        <f>May!H38+G38</f>
        <v>0</v>
      </c>
      <c r="I38" s="29">
        <f t="shared" si="0"/>
        <v>0</v>
      </c>
      <c r="J38" s="46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1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1"/>
      <c r="D39" s="46">
        <f>(Jul!C39*12)+(Aug!C39*11)+(Sep!C39*10)+(Oct!C39*9)+(Nov!C39*8)+(Dec!C39*7)+(Jan!C39*6)+(Feb!C39*5)+(Mar!C39*4)+(Apr!C39*3)+(May!C39*2)+(Jun!C39*1)</f>
        <v>37992</v>
      </c>
      <c r="E39" s="8"/>
      <c r="F39" s="46">
        <f>(Jul!E39*12)+(Aug!E39*11)+(Sep!E39*10)+(Oct!E39*9)+(Nov!E39*8)+(Dec!E39*7)+(Jan!E39*6)+(Feb!E39*5)+(Mar!E39*4)+(Apr!E39*3)+(May!E39*2)+(Jun!E39*1)</f>
        <v>0</v>
      </c>
      <c r="G39" s="67"/>
      <c r="H39" s="29">
        <f>May!H39+G39</f>
        <v>0</v>
      </c>
      <c r="I39" s="29">
        <f t="shared" si="0"/>
        <v>0</v>
      </c>
      <c r="J39" s="46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37992</v>
      </c>
      <c r="K39" s="51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1"/>
      <c r="D40" s="46">
        <f>(Jul!C40*12)+(Aug!C40*11)+(Sep!C40*10)+(Oct!C40*9)+(Nov!C40*8)+(Dec!C40*7)+(Jan!C40*6)+(Feb!C40*5)+(Mar!C40*4)+(Apr!C40*3)+(May!C40*2)+(Jun!C40*1)</f>
        <v>0</v>
      </c>
      <c r="E40" s="8"/>
      <c r="F40" s="46">
        <f>(Jul!E40*12)+(Aug!E40*11)+(Sep!E40*10)+(Oct!E40*9)+(Nov!E40*8)+(Dec!E40*7)+(Jan!E40*6)+(Feb!E40*5)+(Mar!E40*4)+(Apr!E40*3)+(May!E40*2)+(Jun!E40*1)</f>
        <v>0</v>
      </c>
      <c r="G40" s="67"/>
      <c r="H40" s="29">
        <f>May!H40+G40</f>
        <v>0</v>
      </c>
      <c r="I40" s="29">
        <f t="shared" si="0"/>
        <v>0</v>
      </c>
      <c r="J40" s="46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1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1"/>
      <c r="D41" s="46">
        <f>(Jul!C41*12)+(Aug!C41*11)+(Sep!C41*10)+(Oct!C41*9)+(Nov!C41*8)+(Dec!C41*7)+(Jan!C41*6)+(Feb!C41*5)+(Mar!C41*4)+(Apr!C41*3)+(May!C41*2)+(Jun!C41*1)</f>
        <v>26100</v>
      </c>
      <c r="E41" s="8"/>
      <c r="F41" s="46">
        <f>(Jul!E41*12)+(Aug!E41*11)+(Sep!E41*10)+(Oct!E41*9)+(Nov!E41*8)+(Dec!E41*7)+(Jan!E41*6)+(Feb!E41*5)+(Mar!E41*4)+(Apr!E41*3)+(May!E41*2)+(Jun!E41*1)</f>
        <v>0</v>
      </c>
      <c r="G41" s="67"/>
      <c r="H41" s="29">
        <f>May!H41+G41</f>
        <v>13048</v>
      </c>
      <c r="I41" s="29">
        <f t="shared" si="0"/>
        <v>0</v>
      </c>
      <c r="J41" s="46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39148</v>
      </c>
      <c r="K41" s="51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1"/>
      <c r="D42" s="46">
        <f>(Jul!C42*12)+(Aug!C42*11)+(Sep!C42*10)+(Oct!C42*9)+(Nov!C42*8)+(Dec!C42*7)+(Jan!C42*6)+(Feb!C42*5)+(Mar!C42*4)+(Apr!C42*3)+(May!C42*2)+(Jun!C42*1)</f>
        <v>4649.3</v>
      </c>
      <c r="E42" s="8"/>
      <c r="F42" s="46">
        <f>(Jul!E42*12)+(Aug!E42*11)+(Sep!E42*10)+(Oct!E42*9)+(Nov!E42*8)+(Dec!E42*7)+(Jan!E42*6)+(Feb!E42*5)+(Mar!E42*4)+(Apr!E42*3)+(May!E42*2)+(Jun!E42*1)</f>
        <v>0</v>
      </c>
      <c r="G42" s="67"/>
      <c r="H42" s="29">
        <f>May!H42+G42</f>
        <v>0</v>
      </c>
      <c r="I42" s="29">
        <f t="shared" si="0"/>
        <v>0</v>
      </c>
      <c r="J42" s="46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4649.3</v>
      </c>
      <c r="K42" s="51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1"/>
      <c r="D43" s="46">
        <f>(Jul!C43*12)+(Aug!C43*11)+(Sep!C43*10)+(Oct!C43*9)+(Nov!C43*8)+(Dec!C43*7)+(Jan!C43*6)+(Feb!C43*5)+(Mar!C43*4)+(Apr!C43*3)+(May!C43*2)+(Jun!C43*1)</f>
        <v>0</v>
      </c>
      <c r="E43" s="8"/>
      <c r="F43" s="46">
        <f>(Jul!E43*12)+(Aug!E43*11)+(Sep!E43*10)+(Oct!E43*9)+(Nov!E43*8)+(Dec!E43*7)+(Jan!E43*6)+(Feb!E43*5)+(Mar!E43*4)+(Apr!E43*3)+(May!E43*2)+(Jun!E43*1)</f>
        <v>0</v>
      </c>
      <c r="G43" s="67"/>
      <c r="H43" s="29">
        <f>May!H43+G43</f>
        <v>0</v>
      </c>
      <c r="I43" s="29">
        <f t="shared" si="0"/>
        <v>0</v>
      </c>
      <c r="J43" s="46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1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1"/>
      <c r="D44" s="46">
        <f>(Jul!C44*12)+(Aug!C44*11)+(Sep!C44*10)+(Oct!C44*9)+(Nov!C44*8)+(Dec!C44*7)+(Jan!C44*6)+(Feb!C44*5)+(Mar!C44*4)+(Apr!C44*3)+(May!C44*2)+(Jun!C44*1)</f>
        <v>0</v>
      </c>
      <c r="E44" s="8"/>
      <c r="F44" s="46">
        <f>(Jul!E44*12)+(Aug!E44*11)+(Sep!E44*10)+(Oct!E44*9)+(Nov!E44*8)+(Dec!E44*7)+(Jan!E44*6)+(Feb!E44*5)+(Mar!E44*4)+(Apr!E44*3)+(May!E44*2)+(Jun!E44*1)</f>
        <v>0</v>
      </c>
      <c r="G44" s="67"/>
      <c r="H44" s="29">
        <f>May!H44+G44</f>
        <v>0</v>
      </c>
      <c r="I44" s="29">
        <f t="shared" si="0"/>
        <v>0</v>
      </c>
      <c r="J44" s="46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0</v>
      </c>
      <c r="K44" s="51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1"/>
      <c r="D45" s="46">
        <f>(Jul!C45*12)+(Aug!C45*11)+(Sep!C45*10)+(Oct!C45*9)+(Nov!C45*8)+(Dec!C45*7)+(Jan!C45*6)+(Feb!C45*5)+(Mar!C45*4)+(Apr!C45*3)+(May!C45*2)+(Jun!C45*1)</f>
        <v>0</v>
      </c>
      <c r="E45" s="8"/>
      <c r="F45" s="46">
        <f>(Jul!E45*12)+(Aug!E45*11)+(Sep!E45*10)+(Oct!E45*9)+(Nov!E45*8)+(Dec!E45*7)+(Jan!E45*6)+(Feb!E45*5)+(Mar!E45*4)+(Apr!E45*3)+(May!E45*2)+(Jun!E45*1)</f>
        <v>0</v>
      </c>
      <c r="G45" s="67"/>
      <c r="H45" s="29">
        <f>May!H45+G45</f>
        <v>0</v>
      </c>
      <c r="I45" s="29">
        <f t="shared" si="0"/>
        <v>0</v>
      </c>
      <c r="J45" s="46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1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1"/>
      <c r="D46" s="46">
        <f>(Jul!C46*12)+(Aug!C46*11)+(Sep!C46*10)+(Oct!C46*9)+(Nov!C46*8)+(Dec!C46*7)+(Jan!C46*6)+(Feb!C46*5)+(Mar!C46*4)+(Apr!C46*3)+(May!C46*2)+(Jun!C46*1)</f>
        <v>0</v>
      </c>
      <c r="E46" s="8"/>
      <c r="F46" s="46">
        <f>(Jul!E46*12)+(Aug!E46*11)+(Sep!E46*10)+(Oct!E46*9)+(Nov!E46*8)+(Dec!E46*7)+(Jan!E46*6)+(Feb!E46*5)+(Mar!E46*4)+(Apr!E46*3)+(May!E46*2)+(Jun!E46*1)</f>
        <v>0</v>
      </c>
      <c r="G46" s="67"/>
      <c r="H46" s="29">
        <f>May!H46+G46</f>
        <v>0</v>
      </c>
      <c r="I46" s="29">
        <f t="shared" si="0"/>
        <v>0</v>
      </c>
      <c r="J46" s="46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1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1"/>
      <c r="D47" s="46">
        <f>(Jul!C47*12)+(Aug!C47*11)+(Sep!C47*10)+(Oct!C47*9)+(Nov!C47*8)+(Dec!C47*7)+(Jan!C47*6)+(Feb!C47*5)+(Mar!C47*4)+(Apr!C47*3)+(May!C47*2)+(Jun!C47*1)</f>
        <v>0</v>
      </c>
      <c r="E47" s="8"/>
      <c r="F47" s="46">
        <f>(Jul!E47*12)+(Aug!E47*11)+(Sep!E47*10)+(Oct!E47*9)+(Nov!E47*8)+(Dec!E47*7)+(Jan!E47*6)+(Feb!E47*5)+(Mar!E47*4)+(Apr!E47*3)+(May!E47*2)+(Jun!E47*1)</f>
        <v>0</v>
      </c>
      <c r="G47" s="67"/>
      <c r="H47" s="29">
        <f>May!H47+G47</f>
        <v>0</v>
      </c>
      <c r="I47" s="29">
        <f t="shared" si="0"/>
        <v>0</v>
      </c>
      <c r="J47" s="46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1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1"/>
      <c r="D48" s="46">
        <f>(Jul!C48*12)+(Aug!C48*11)+(Sep!C48*10)+(Oct!C48*9)+(Nov!C48*8)+(Dec!C48*7)+(Jan!C48*6)+(Feb!C48*5)+(Mar!C48*4)+(Apr!C48*3)+(May!C48*2)+(Jun!C48*1)</f>
        <v>0</v>
      </c>
      <c r="E48" s="8"/>
      <c r="F48" s="46">
        <f>(Jul!E48*12)+(Aug!E48*11)+(Sep!E48*10)+(Oct!E48*9)+(Nov!E48*8)+(Dec!E48*7)+(Jan!E48*6)+(Feb!E48*5)+(Mar!E48*4)+(Apr!E48*3)+(May!E48*2)+(Jun!E48*1)</f>
        <v>0</v>
      </c>
      <c r="G48" s="67"/>
      <c r="H48" s="29">
        <f>May!H48+G48</f>
        <v>0</v>
      </c>
      <c r="I48" s="29">
        <f t="shared" si="0"/>
        <v>0</v>
      </c>
      <c r="J48" s="46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1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1"/>
      <c r="D49" s="46">
        <f>(Jul!C49*12)+(Aug!C49*11)+(Sep!C49*10)+(Oct!C49*9)+(Nov!C49*8)+(Dec!C49*7)+(Jan!C49*6)+(Feb!C49*5)+(Mar!C49*4)+(Apr!C49*3)+(May!C49*2)+(Jun!C49*1)</f>
        <v>0</v>
      </c>
      <c r="E49" s="8"/>
      <c r="F49" s="46">
        <f>(Jul!E49*12)+(Aug!E49*11)+(Sep!E49*10)+(Oct!E49*9)+(Nov!E49*8)+(Dec!E49*7)+(Jan!E49*6)+(Feb!E49*5)+(Mar!E49*4)+(Apr!E49*3)+(May!E49*2)+(Jun!E49*1)</f>
        <v>0</v>
      </c>
      <c r="G49" s="67"/>
      <c r="H49" s="29">
        <f>May!H49+G49</f>
        <v>0</v>
      </c>
      <c r="I49" s="29">
        <f t="shared" si="0"/>
        <v>0</v>
      </c>
      <c r="J49" s="46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1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1"/>
      <c r="D50" s="46">
        <f>(Jul!C50*12)+(Aug!C50*11)+(Sep!C50*10)+(Oct!C50*9)+(Nov!C50*8)+(Dec!C50*7)+(Jan!C50*6)+(Feb!C50*5)+(Mar!C50*4)+(Apr!C50*3)+(May!C50*2)+(Jun!C50*1)</f>
        <v>46296.29</v>
      </c>
      <c r="E50" s="8"/>
      <c r="F50" s="46">
        <f>(Jul!E50*12)+(Aug!E50*11)+(Sep!E50*10)+(Oct!E50*9)+(Nov!E50*8)+(Dec!E50*7)+(Jan!E50*6)+(Feb!E50*5)+(Mar!E50*4)+(Apr!E50*3)+(May!E50*2)+(Jun!E50*1)</f>
        <v>0</v>
      </c>
      <c r="G50" s="67"/>
      <c r="H50" s="29">
        <f>May!H50+G50</f>
        <v>18800.150000000001</v>
      </c>
      <c r="I50" s="29">
        <f t="shared" si="0"/>
        <v>0</v>
      </c>
      <c r="J50" s="46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65096.44</v>
      </c>
      <c r="K50" s="51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1"/>
      <c r="D51" s="46">
        <f>(Jul!C51*12)+(Aug!C51*11)+(Sep!C51*10)+(Oct!C51*9)+(Nov!C51*8)+(Dec!C51*7)+(Jan!C51*6)+(Feb!C51*5)+(Mar!C51*4)+(Apr!C51*3)+(May!C51*2)+(Jun!C51*1)</f>
        <v>5614.7</v>
      </c>
      <c r="E51" s="8"/>
      <c r="F51" s="46">
        <f>(Jul!E51*12)+(Aug!E51*11)+(Sep!E51*10)+(Oct!E51*9)+(Nov!E51*8)+(Dec!E51*7)+(Jan!E51*6)+(Feb!E51*5)+(Mar!E51*4)+(Apr!E51*3)+(May!E51*2)+(Jun!E51*1)</f>
        <v>0</v>
      </c>
      <c r="G51" s="67"/>
      <c r="H51" s="29">
        <f>May!H51+G51</f>
        <v>7296.42</v>
      </c>
      <c r="I51" s="29">
        <f t="shared" si="0"/>
        <v>0</v>
      </c>
      <c r="J51" s="46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12911.119999999999</v>
      </c>
      <c r="K51" s="51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1"/>
      <c r="D52" s="46">
        <f>(Jul!C52*12)+(Aug!C52*11)+(Sep!C52*10)+(Oct!C52*9)+(Nov!C52*8)+(Dec!C52*7)+(Jan!C52*6)+(Feb!C52*5)+(Mar!C52*4)+(Apr!C52*3)+(May!C52*2)+(Jun!C52*1)</f>
        <v>0</v>
      </c>
      <c r="E52" s="8"/>
      <c r="F52" s="46">
        <f>(Jul!E52*12)+(Aug!E52*11)+(Sep!E52*10)+(Oct!E52*9)+(Nov!E52*8)+(Dec!E52*7)+(Jan!E52*6)+(Feb!E52*5)+(Mar!E52*4)+(Apr!E52*3)+(May!E52*2)+(Jun!E52*1)</f>
        <v>0</v>
      </c>
      <c r="G52" s="67"/>
      <c r="H52" s="29">
        <f>May!H52+G52</f>
        <v>0</v>
      </c>
      <c r="I52" s="29">
        <f t="shared" si="0"/>
        <v>0</v>
      </c>
      <c r="J52" s="46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1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1"/>
      <c r="D53" s="46">
        <f>(Jul!C53*12)+(Aug!C53*11)+(Sep!C53*10)+(Oct!C53*9)+(Nov!C53*8)+(Dec!C53*7)+(Jan!C53*6)+(Feb!C53*5)+(Mar!C53*4)+(Apr!C53*3)+(May!C53*2)+(Jun!C53*1)</f>
        <v>0</v>
      </c>
      <c r="E53" s="8"/>
      <c r="F53" s="46">
        <f>(Jul!E53*12)+(Aug!E53*11)+(Sep!E53*10)+(Oct!E53*9)+(Nov!E53*8)+(Dec!E53*7)+(Jan!E53*6)+(Feb!E53*5)+(Mar!E53*4)+(Apr!E53*3)+(May!E53*2)+(Jun!E53*1)</f>
        <v>0</v>
      </c>
      <c r="G53" s="67"/>
      <c r="H53" s="29">
        <f>May!H53+G53</f>
        <v>0</v>
      </c>
      <c r="I53" s="29">
        <f t="shared" si="0"/>
        <v>0</v>
      </c>
      <c r="J53" s="46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1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1"/>
      <c r="D54" s="46">
        <f>(Jul!C54*12)+(Aug!C54*11)+(Sep!C54*10)+(Oct!C54*9)+(Nov!C54*8)+(Dec!C54*7)+(Jan!C54*6)+(Feb!C54*5)+(Mar!C54*4)+(Apr!C54*3)+(May!C54*2)+(Jun!C54*1)</f>
        <v>0</v>
      </c>
      <c r="E54" s="8"/>
      <c r="F54" s="46">
        <f>(Jul!E54*12)+(Aug!E54*11)+(Sep!E54*10)+(Oct!E54*9)+(Nov!E54*8)+(Dec!E54*7)+(Jan!E54*6)+(Feb!E54*5)+(Mar!E54*4)+(Apr!E54*3)+(May!E54*2)+(Jun!E54*1)</f>
        <v>0</v>
      </c>
      <c r="G54" s="67"/>
      <c r="H54" s="29">
        <f>May!H54+G54</f>
        <v>0</v>
      </c>
      <c r="I54" s="29">
        <f t="shared" si="0"/>
        <v>0</v>
      </c>
      <c r="J54" s="46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1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1"/>
      <c r="D55" s="46">
        <f>(Jul!C55*12)+(Aug!C55*11)+(Sep!C55*10)+(Oct!C55*9)+(Nov!C55*8)+(Dec!C55*7)+(Jan!C55*6)+(Feb!C55*5)+(Mar!C55*4)+(Apr!C55*3)+(May!C55*2)+(Jun!C55*1)</f>
        <v>32714</v>
      </c>
      <c r="E55" s="8"/>
      <c r="F55" s="46">
        <f>(Jul!E55*12)+(Aug!E55*11)+(Sep!E55*10)+(Oct!E55*9)+(Nov!E55*8)+(Dec!E55*7)+(Jan!E55*6)+(Feb!E55*5)+(Mar!E55*4)+(Apr!E55*3)+(May!E55*2)+(Jun!E55*1)</f>
        <v>0</v>
      </c>
      <c r="G55" s="67"/>
      <c r="H55" s="29">
        <f>May!H55+G55</f>
        <v>21198</v>
      </c>
      <c r="I55" s="29">
        <f t="shared" si="0"/>
        <v>0</v>
      </c>
      <c r="J55" s="46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53912</v>
      </c>
      <c r="K55" s="51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1"/>
      <c r="D56" s="46">
        <f>(Jul!C56*12)+(Aug!C56*11)+(Sep!C56*10)+(Oct!C56*9)+(Nov!C56*8)+(Dec!C56*7)+(Jan!C56*6)+(Feb!C56*5)+(Mar!C56*4)+(Apr!C56*3)+(May!C56*2)+(Jun!C56*1)</f>
        <v>0</v>
      </c>
      <c r="E56" s="8"/>
      <c r="F56" s="46">
        <f>(Jul!E56*12)+(Aug!E56*11)+(Sep!E56*10)+(Oct!E56*9)+(Nov!E56*8)+(Dec!E56*7)+(Jan!E56*6)+(Feb!E56*5)+(Mar!E56*4)+(Apr!E56*3)+(May!E56*2)+(Jun!E56*1)</f>
        <v>0</v>
      </c>
      <c r="G56" s="67"/>
      <c r="H56" s="29">
        <f>May!H56+G56</f>
        <v>0</v>
      </c>
      <c r="I56" s="29">
        <f t="shared" si="0"/>
        <v>0</v>
      </c>
      <c r="J56" s="46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1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1"/>
      <c r="D57" s="46">
        <f>(Jul!C57*12)+(Aug!C57*11)+(Sep!C57*10)+(Oct!C57*9)+(Nov!C57*8)+(Dec!C57*7)+(Jan!C57*6)+(Feb!C57*5)+(Mar!C57*4)+(Apr!C57*3)+(May!C57*2)+(Jun!C57*1)</f>
        <v>0</v>
      </c>
      <c r="E57" s="8"/>
      <c r="F57" s="46">
        <f>(Jul!E57*12)+(Aug!E57*11)+(Sep!E57*10)+(Oct!E57*9)+(Nov!E57*8)+(Dec!E57*7)+(Jan!E57*6)+(Feb!E57*5)+(Mar!E57*4)+(Apr!E57*3)+(May!E57*2)+(Jun!E57*1)</f>
        <v>0</v>
      </c>
      <c r="G57" s="67"/>
      <c r="H57" s="29">
        <f>May!H57+G57</f>
        <v>0</v>
      </c>
      <c r="I57" s="29">
        <f t="shared" si="0"/>
        <v>0</v>
      </c>
      <c r="J57" s="46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1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1"/>
      <c r="D58" s="46">
        <f>(Jul!C58*12)+(Aug!C58*11)+(Sep!C58*10)+(Oct!C58*9)+(Nov!C58*8)+(Dec!C58*7)+(Jan!C58*6)+(Feb!C58*5)+(Mar!C58*4)+(Apr!C58*3)+(May!C58*2)+(Jun!C58*1)</f>
        <v>0</v>
      </c>
      <c r="E58" s="8"/>
      <c r="F58" s="46">
        <f>(Jul!E58*12)+(Aug!E58*11)+(Sep!E58*10)+(Oct!E58*9)+(Nov!E58*8)+(Dec!E58*7)+(Jan!E58*6)+(Feb!E58*5)+(Mar!E58*4)+(Apr!E58*3)+(May!E58*2)+(Jun!E58*1)</f>
        <v>0</v>
      </c>
      <c r="G58" s="67"/>
      <c r="H58" s="29">
        <f>May!H58+G58</f>
        <v>0</v>
      </c>
      <c r="I58" s="29">
        <f t="shared" si="0"/>
        <v>0</v>
      </c>
      <c r="J58" s="46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1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1"/>
      <c r="D59" s="46">
        <f>(Jul!C59*12)+(Aug!C59*11)+(Sep!C59*10)+(Oct!C59*9)+(Nov!C59*8)+(Dec!C59*7)+(Jan!C59*6)+(Feb!C59*5)+(Mar!C59*4)+(Apr!C59*3)+(May!C59*2)+(Jun!C59*1)</f>
        <v>0</v>
      </c>
      <c r="E59" s="8"/>
      <c r="F59" s="46">
        <f>(Jul!E59*12)+(Aug!E59*11)+(Sep!E59*10)+(Oct!E59*9)+(Nov!E59*8)+(Dec!E59*7)+(Jan!E59*6)+(Feb!E59*5)+(Mar!E59*4)+(Apr!E59*3)+(May!E59*2)+(Jun!E59*1)</f>
        <v>0</v>
      </c>
      <c r="G59" s="67"/>
      <c r="H59" s="29">
        <f>May!H59+G59</f>
        <v>0</v>
      </c>
      <c r="I59" s="29">
        <f t="shared" si="0"/>
        <v>0</v>
      </c>
      <c r="J59" s="46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1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1"/>
      <c r="D60" s="46">
        <f>(Jul!C60*12)+(Aug!C60*11)+(Sep!C60*10)+(Oct!C60*9)+(Nov!C60*8)+(Dec!C60*7)+(Jan!C60*6)+(Feb!C60*5)+(Mar!C60*4)+(Apr!C60*3)+(May!C60*2)+(Jun!C60*1)</f>
        <v>0</v>
      </c>
      <c r="E60" s="8"/>
      <c r="F60" s="46">
        <f>(Jul!E60*12)+(Aug!E60*11)+(Sep!E60*10)+(Oct!E60*9)+(Nov!E60*8)+(Dec!E60*7)+(Jan!E60*6)+(Feb!E60*5)+(Mar!E60*4)+(Apr!E60*3)+(May!E60*2)+(Jun!E60*1)</f>
        <v>0</v>
      </c>
      <c r="G60" s="67"/>
      <c r="H60" s="29">
        <f>May!H60+G60</f>
        <v>0</v>
      </c>
      <c r="I60" s="29">
        <f t="shared" si="0"/>
        <v>0</v>
      </c>
      <c r="J60" s="46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1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1"/>
      <c r="D61" s="46">
        <f>(Jul!C61*12)+(Aug!C61*11)+(Sep!C61*10)+(Oct!C61*9)+(Nov!C61*8)+(Dec!C61*7)+(Jan!C61*6)+(Feb!C61*5)+(Mar!C61*4)+(Apr!C61*3)+(May!C61*2)+(Jun!C61*1)</f>
        <v>0</v>
      </c>
      <c r="E61" s="8"/>
      <c r="F61" s="46">
        <f>(Jul!E61*12)+(Aug!E61*11)+(Sep!E61*10)+(Oct!E61*9)+(Nov!E61*8)+(Dec!E61*7)+(Jan!E61*6)+(Feb!E61*5)+(Mar!E61*4)+(Apr!E61*3)+(May!E61*2)+(Jun!E61*1)</f>
        <v>0</v>
      </c>
      <c r="G61" s="67"/>
      <c r="H61" s="29">
        <f>May!H61+G61</f>
        <v>0</v>
      </c>
      <c r="I61" s="29">
        <f t="shared" si="0"/>
        <v>0</v>
      </c>
      <c r="J61" s="46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1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1"/>
      <c r="D62" s="46">
        <f>(Jul!C62*12)+(Aug!C62*11)+(Sep!C62*10)+(Oct!C62*9)+(Nov!C62*8)+(Dec!C62*7)+(Jan!C62*6)+(Feb!C62*5)+(Mar!C62*4)+(Apr!C62*3)+(May!C62*2)+(Jun!C62*1)</f>
        <v>0</v>
      </c>
      <c r="E62" s="8"/>
      <c r="F62" s="46">
        <f>(Jul!E62*12)+(Aug!E62*11)+(Sep!E62*10)+(Oct!E62*9)+(Nov!E62*8)+(Dec!E62*7)+(Jan!E62*6)+(Feb!E62*5)+(Mar!E62*4)+(Apr!E62*3)+(May!E62*2)+(Jun!E62*1)</f>
        <v>0</v>
      </c>
      <c r="G62" s="67"/>
      <c r="H62" s="29">
        <f>May!H62+G62</f>
        <v>0</v>
      </c>
      <c r="I62" s="29">
        <f t="shared" si="0"/>
        <v>0</v>
      </c>
      <c r="J62" s="46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1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1"/>
      <c r="D63" s="46">
        <f>(Jul!C63*12)+(Aug!C63*11)+(Sep!C63*10)+(Oct!C63*9)+(Nov!C63*8)+(Dec!C63*7)+(Jan!C63*6)+(Feb!C63*5)+(Mar!C63*4)+(Apr!C63*3)+(May!C63*2)+(Jun!C63*1)</f>
        <v>21216</v>
      </c>
      <c r="E63" s="8"/>
      <c r="F63" s="46">
        <f>(Jul!E63*12)+(Aug!E63*11)+(Sep!E63*10)+(Oct!E63*9)+(Nov!E63*8)+(Dec!E63*7)+(Jan!E63*6)+(Feb!E63*5)+(Mar!E63*4)+(Apr!E63*3)+(May!E63*2)+(Jun!E63*1)</f>
        <v>0</v>
      </c>
      <c r="G63" s="67"/>
      <c r="H63" s="29">
        <f>May!H63+G63</f>
        <v>10606</v>
      </c>
      <c r="I63" s="29">
        <f t="shared" si="0"/>
        <v>0</v>
      </c>
      <c r="J63" s="46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31822</v>
      </c>
      <c r="K63" s="51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1"/>
      <c r="D64" s="46">
        <f>(Jul!C64*12)+(Aug!C64*11)+(Sep!C64*10)+(Oct!C64*9)+(Nov!C64*8)+(Dec!C64*7)+(Jan!C64*6)+(Feb!C64*5)+(Mar!C64*4)+(Apr!C64*3)+(May!C64*2)+(Jun!C64*1)</f>
        <v>0</v>
      </c>
      <c r="E64" s="8"/>
      <c r="F64" s="46">
        <f>(Jul!E64*12)+(Aug!E64*11)+(Sep!E64*10)+(Oct!E64*9)+(Nov!E64*8)+(Dec!E64*7)+(Jan!E64*6)+(Feb!E64*5)+(Mar!E64*4)+(Apr!E64*3)+(May!E64*2)+(Jun!E64*1)</f>
        <v>0</v>
      </c>
      <c r="G64" s="67"/>
      <c r="H64" s="29">
        <f>May!H64+G64</f>
        <v>0</v>
      </c>
      <c r="I64" s="29">
        <f t="shared" ref="I64:I71" si="1">C64+E64+G64</f>
        <v>0</v>
      </c>
      <c r="J64" s="46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1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1"/>
      <c r="D65" s="46">
        <f>(Jul!C65*12)+(Aug!C65*11)+(Sep!C65*10)+(Oct!C65*9)+(Nov!C65*8)+(Dec!C65*7)+(Jan!C65*6)+(Feb!C65*5)+(Mar!C65*4)+(Apr!C65*3)+(May!C65*2)+(Jun!C65*1)</f>
        <v>0</v>
      </c>
      <c r="E65" s="8"/>
      <c r="F65" s="46">
        <f>(Jul!E65*12)+(Aug!E65*11)+(Sep!E65*10)+(Oct!E65*9)+(Nov!E65*8)+(Dec!E65*7)+(Jan!E65*6)+(Feb!E65*5)+(Mar!E65*4)+(Apr!E65*3)+(May!E65*2)+(Jun!E65*1)</f>
        <v>0</v>
      </c>
      <c r="G65" s="67"/>
      <c r="H65" s="29">
        <f>May!H65+G65</f>
        <v>0</v>
      </c>
      <c r="I65" s="29">
        <f t="shared" si="1"/>
        <v>0</v>
      </c>
      <c r="J65" s="46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1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1"/>
      <c r="D66" s="46">
        <f>(Jul!C66*12)+(Aug!C66*11)+(Sep!C66*10)+(Oct!C66*9)+(Nov!C66*8)+(Dec!C66*7)+(Jan!C66*6)+(Feb!C66*5)+(Mar!C66*4)+(Apr!C66*3)+(May!C66*2)+(Jun!C66*1)</f>
        <v>0</v>
      </c>
      <c r="E66" s="8"/>
      <c r="F66" s="46">
        <f>(Jul!E66*12)+(Aug!E66*11)+(Sep!E66*10)+(Oct!E66*9)+(Nov!E66*8)+(Dec!E66*7)+(Jan!E66*6)+(Feb!E66*5)+(Mar!E66*4)+(Apr!E66*3)+(May!E66*2)+(Jun!E66*1)</f>
        <v>0</v>
      </c>
      <c r="G66" s="67"/>
      <c r="H66" s="29">
        <f>May!H66+G66</f>
        <v>0</v>
      </c>
      <c r="I66" s="29">
        <f t="shared" si="1"/>
        <v>0</v>
      </c>
      <c r="J66" s="46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1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1"/>
      <c r="D67" s="46">
        <f>(Jul!C67*12)+(Aug!C67*11)+(Sep!C67*10)+(Oct!C67*9)+(Nov!C67*8)+(Dec!C67*7)+(Jan!C67*6)+(Feb!C67*5)+(Mar!C67*4)+(Apr!C67*3)+(May!C67*2)+(Jun!C67*1)</f>
        <v>0</v>
      </c>
      <c r="E67" s="8"/>
      <c r="F67" s="46">
        <f>(Jul!E67*12)+(Aug!E67*11)+(Sep!E67*10)+(Oct!E67*9)+(Nov!E67*8)+(Dec!E67*7)+(Jan!E67*6)+(Feb!E67*5)+(Mar!E67*4)+(Apr!E67*3)+(May!E67*2)+(Jun!E67*1)</f>
        <v>0</v>
      </c>
      <c r="G67" s="67"/>
      <c r="H67" s="29">
        <f>May!H67+G67</f>
        <v>0</v>
      </c>
      <c r="I67" s="29">
        <f t="shared" si="1"/>
        <v>0</v>
      </c>
      <c r="J67" s="46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1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1"/>
      <c r="D68" s="46">
        <f>(Jul!C68*12)+(Aug!C68*11)+(Sep!C68*10)+(Oct!C68*9)+(Nov!C68*8)+(Dec!C68*7)+(Jan!C68*6)+(Feb!C68*5)+(Mar!C68*4)+(Apr!C68*3)+(May!C68*2)+(Jun!C68*1)</f>
        <v>0</v>
      </c>
      <c r="E68" s="8"/>
      <c r="F68" s="46">
        <f>(Jul!E68*12)+(Aug!E68*11)+(Sep!E68*10)+(Oct!E68*9)+(Nov!E68*8)+(Dec!E68*7)+(Jan!E68*6)+(Feb!E68*5)+(Mar!E68*4)+(Apr!E68*3)+(May!E68*2)+(Jun!E68*1)</f>
        <v>0</v>
      </c>
      <c r="G68" s="67"/>
      <c r="H68" s="29">
        <f>May!H68+G68</f>
        <v>0</v>
      </c>
      <c r="I68" s="29">
        <f t="shared" si="1"/>
        <v>0</v>
      </c>
      <c r="J68" s="46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1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1"/>
      <c r="D69" s="46">
        <f>(Jul!C69*12)+(Aug!C69*11)+(Sep!C69*10)+(Oct!C69*9)+(Nov!C69*8)+(Dec!C69*7)+(Jan!C69*6)+(Feb!C69*5)+(Mar!C69*4)+(Apr!C69*3)+(May!C69*2)+(Jun!C69*1)</f>
        <v>0</v>
      </c>
      <c r="E69" s="8"/>
      <c r="F69" s="46">
        <f>(Jul!E69*12)+(Aug!E69*11)+(Sep!E69*10)+(Oct!E69*9)+(Nov!E69*8)+(Dec!E69*7)+(Jan!E69*6)+(Feb!E69*5)+(Mar!E69*4)+(Apr!E69*3)+(May!E69*2)+(Jun!E69*1)</f>
        <v>0</v>
      </c>
      <c r="G69" s="67"/>
      <c r="H69" s="29">
        <f>May!H69+G69</f>
        <v>0</v>
      </c>
      <c r="I69" s="29">
        <f t="shared" si="1"/>
        <v>0</v>
      </c>
      <c r="J69" s="46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1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1"/>
      <c r="D70" s="46">
        <f>(Jul!C70*12)+(Aug!C70*11)+(Sep!C70*10)+(Oct!C70*9)+(Nov!C70*8)+(Dec!C70*7)+(Jan!C70*6)+(Feb!C70*5)+(Mar!C70*4)+(Apr!C70*3)+(May!C70*2)+(Jun!C70*1)</f>
        <v>0</v>
      </c>
      <c r="E70" s="8"/>
      <c r="F70" s="46">
        <f>(Jul!E70*12)+(Aug!E70*11)+(Sep!E70*10)+(Oct!E70*9)+(Nov!E70*8)+(Dec!E70*7)+(Jan!E70*6)+(Feb!E70*5)+(Mar!E70*4)+(Apr!E70*3)+(May!E70*2)+(Jun!E70*1)</f>
        <v>0</v>
      </c>
      <c r="G70" s="67"/>
      <c r="H70" s="29">
        <f>May!H70+G70</f>
        <v>0</v>
      </c>
      <c r="I70" s="29">
        <f t="shared" si="1"/>
        <v>0</v>
      </c>
      <c r="J70" s="46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1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1"/>
      <c r="D71" s="46">
        <f>(Jul!C71*12)+(Aug!C71*11)+(Sep!C71*10)+(Oct!C71*9)+(Nov!C71*8)+(Dec!C71*7)+(Jan!C71*6)+(Feb!C71*5)+(Mar!C71*4)+(Apr!C71*3)+(May!C71*2)+(Jun!C71*1)</f>
        <v>0</v>
      </c>
      <c r="E71" s="8"/>
      <c r="F71" s="46">
        <f>(Jul!E71*12)+(Aug!E71*11)+(Sep!E71*10)+(Oct!E71*9)+(Nov!E71*8)+(Dec!E71*7)+(Jan!E71*6)+(Feb!E71*5)+(Mar!E71*4)+(Apr!E71*3)+(May!E71*2)+(Jun!E71*1)</f>
        <v>0</v>
      </c>
      <c r="G71" s="67"/>
      <c r="H71" s="29">
        <f>May!H71+G71</f>
        <v>0</v>
      </c>
      <c r="I71" s="29">
        <f t="shared" si="1"/>
        <v>0</v>
      </c>
      <c r="J71" s="46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1"/>
      <c r="L71" s="46"/>
    </row>
    <row r="72" spans="1:12" s="3" customFormat="1" ht="21.75" x14ac:dyDescent="0.2">
      <c r="A72" s="19" t="s">
        <v>123</v>
      </c>
      <c r="B72" s="2"/>
      <c r="C72" s="30">
        <f t="shared" ref="C72:J72" si="2">SUM(C5:C31)</f>
        <v>4492</v>
      </c>
      <c r="D72" s="30">
        <f t="shared" si="2"/>
        <v>1465270.9100000004</v>
      </c>
      <c r="E72" s="30">
        <f t="shared" si="2"/>
        <v>0</v>
      </c>
      <c r="F72" s="29">
        <f t="shared" si="2"/>
        <v>52067.66</v>
      </c>
      <c r="G72" s="30">
        <f t="shared" si="2"/>
        <v>60740</v>
      </c>
      <c r="H72" s="30">
        <f t="shared" si="2"/>
        <v>545296.09</v>
      </c>
      <c r="I72" s="30">
        <f t="shared" si="2"/>
        <v>65232</v>
      </c>
      <c r="J72" s="30">
        <f t="shared" si="2"/>
        <v>2062634.6600000001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3">SUM(C32:C71)</f>
        <v>0</v>
      </c>
      <c r="D73" s="30">
        <f t="shared" si="3"/>
        <v>197627.29</v>
      </c>
      <c r="E73" s="30">
        <f t="shared" si="3"/>
        <v>0</v>
      </c>
      <c r="F73" s="30">
        <f t="shared" si="3"/>
        <v>0</v>
      </c>
      <c r="G73" s="30">
        <f t="shared" si="3"/>
        <v>0</v>
      </c>
      <c r="H73" s="30">
        <f t="shared" si="3"/>
        <v>70948.570000000007</v>
      </c>
      <c r="I73" s="30">
        <f t="shared" si="3"/>
        <v>0</v>
      </c>
      <c r="J73" s="30">
        <f t="shared" si="3"/>
        <v>268575.86</v>
      </c>
      <c r="K73" s="52"/>
    </row>
    <row r="74" spans="1:12" s="3" customFormat="1" ht="15.75" customHeight="1" x14ac:dyDescent="0.2">
      <c r="A74" s="17" t="s">
        <v>87</v>
      </c>
      <c r="B74" s="2"/>
      <c r="C74" s="30">
        <f t="shared" ref="C74:H74" si="4">SUM(C72:C73)</f>
        <v>4492</v>
      </c>
      <c r="D74" s="30">
        <f t="shared" si="4"/>
        <v>1662898.2000000004</v>
      </c>
      <c r="E74" s="30">
        <f t="shared" si="4"/>
        <v>0</v>
      </c>
      <c r="F74" s="30">
        <f t="shared" si="4"/>
        <v>52067.66</v>
      </c>
      <c r="G74" s="30">
        <f t="shared" si="4"/>
        <v>60740</v>
      </c>
      <c r="H74" s="30">
        <f t="shared" si="4"/>
        <v>616244.65999999992</v>
      </c>
      <c r="I74" s="30">
        <f>SUM(I72:I73)</f>
        <v>65232</v>
      </c>
      <c r="J74" s="30">
        <f>SUM(J72:J73)</f>
        <v>2331210.52</v>
      </c>
    </row>
    <row r="75" spans="1:12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2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2" x14ac:dyDescent="0.2">
      <c r="A77" s="12"/>
      <c r="B77" s="2"/>
      <c r="C77" s="2"/>
      <c r="D77" s="32"/>
      <c r="E77" s="2"/>
      <c r="F77" s="32"/>
      <c r="G77" s="2"/>
      <c r="H77" s="32"/>
      <c r="I77" s="38"/>
      <c r="J77" s="43"/>
    </row>
    <row r="78" spans="1:12" x14ac:dyDescent="0.2">
      <c r="E78" s="47"/>
      <c r="G78" s="47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B3:J4 B72:C77 B5:B71 D72:J73 D5:F71 H5:J71">
    <cfRule type="expression" dxfId="2" priority="77" stopIfTrue="1">
      <formula>CellHasFormula</formula>
    </cfRule>
  </conditionalFormatting>
  <conditionalFormatting sqref="C5:C71">
    <cfRule type="expression" dxfId="1" priority="2" stopIfTrue="1">
      <formula>CellHasFormula</formula>
    </cfRule>
  </conditionalFormatting>
  <conditionalFormatting sqref="G5:G71">
    <cfRule type="expression" dxfId="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" activePane="bottomLeft" state="frozen"/>
      <selection pane="bottomLeft" activeCell="G9" sqref="G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5" customWidth="1"/>
    <col min="5" max="5" width="15.7109375" style="20" customWidth="1"/>
    <col min="6" max="6" width="15.7109375" style="35" customWidth="1"/>
    <col min="7" max="7" width="15.7109375" style="20" customWidth="1"/>
    <col min="8" max="10" width="15.7109375" style="35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128</v>
      </c>
      <c r="D2" s="31"/>
      <c r="F2" s="31"/>
      <c r="H2" s="31"/>
      <c r="I2" s="31"/>
      <c r="J2" s="31"/>
    </row>
    <row r="3" spans="1:10" s="3" customFormat="1" x14ac:dyDescent="0.2">
      <c r="A3" s="2"/>
      <c r="B3" s="2"/>
      <c r="C3" s="13"/>
      <c r="D3" s="32"/>
      <c r="E3" s="13"/>
      <c r="F3" s="32"/>
      <c r="G3" s="13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3" t="s">
        <v>11</v>
      </c>
      <c r="E4" s="14" t="s">
        <v>112</v>
      </c>
      <c r="F4" s="33" t="s">
        <v>14</v>
      </c>
      <c r="G4" s="14" t="s">
        <v>113</v>
      </c>
      <c r="H4" s="33" t="s">
        <v>88</v>
      </c>
      <c r="I4" s="33" t="s">
        <v>114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4">
        <v>5712.35</v>
      </c>
      <c r="D5" s="29">
        <f>(Jul!C5*2)+(Aug!C5*1)</f>
        <v>27267.550000000003</v>
      </c>
      <c r="E5" s="64">
        <v>1835.06</v>
      </c>
      <c r="F5" s="29">
        <f>(Jul!E5*2)+(Aug!E5*1)</f>
        <v>2909.06</v>
      </c>
      <c r="G5" s="64">
        <v>1835.06</v>
      </c>
      <c r="H5" s="29">
        <f>Jul!H5+Aug!G5</f>
        <v>79265.440000000002</v>
      </c>
      <c r="I5" s="29">
        <f t="shared" ref="I5:I63" si="0">C5+E5+G5</f>
        <v>9382.4699999999993</v>
      </c>
      <c r="J5" s="29">
        <f t="shared" ref="J5:J63" si="1">D5+F5+H5</f>
        <v>109442.05</v>
      </c>
    </row>
    <row r="6" spans="1:10" s="11" customFormat="1" ht="15.75" customHeight="1" x14ac:dyDescent="0.2">
      <c r="A6" s="9" t="s">
        <v>23</v>
      </c>
      <c r="B6" s="10" t="s">
        <v>22</v>
      </c>
      <c r="C6" s="64"/>
      <c r="D6" s="29">
        <f>(Jul!C6*2)+(Aug!C6*1)</f>
        <v>0</v>
      </c>
      <c r="E6" s="64"/>
      <c r="F6" s="29">
        <f>(Jul!E6*2)+(Aug!E6*1)</f>
        <v>0</v>
      </c>
      <c r="G6" s="64"/>
      <c r="H6" s="29">
        <f>Jul!H6+Aug!G6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4"/>
      <c r="D7" s="29">
        <f>(Jul!C7*2)+(Aug!C7*1)</f>
        <v>0</v>
      </c>
      <c r="E7" s="64"/>
      <c r="F7" s="29">
        <f>(Jul!E7*2)+(Aug!E7*1)</f>
        <v>0</v>
      </c>
      <c r="G7" s="64"/>
      <c r="H7" s="29">
        <f>Jul!H7+Aug!G7</f>
        <v>0</v>
      </c>
      <c r="I7" s="29">
        <f t="shared" si="0"/>
        <v>0</v>
      </c>
      <c r="J7" s="29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4"/>
      <c r="D8" s="29">
        <f>(Jul!C8*2)+(Aug!C8*1)</f>
        <v>0</v>
      </c>
      <c r="E8" s="64"/>
      <c r="F8" s="29">
        <f>(Jul!E8*2)+(Aug!E8*1)</f>
        <v>0</v>
      </c>
      <c r="G8" s="64"/>
      <c r="H8" s="29">
        <f>Jul!H8+Aug!G8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4"/>
      <c r="D9" s="29">
        <f>(Jul!C9*2)+(Aug!C9*1)</f>
        <v>0</v>
      </c>
      <c r="E9" s="64"/>
      <c r="F9" s="29">
        <f>(Jul!E9*2)+(Aug!E9*1)</f>
        <v>0</v>
      </c>
      <c r="G9" s="64"/>
      <c r="H9" s="29">
        <f>Jul!H9+Aug!G9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4">
        <v>1833.62</v>
      </c>
      <c r="D10" s="29">
        <f>(Jul!C10*2)+(Aug!C10*1)</f>
        <v>2691.2799999999997</v>
      </c>
      <c r="E10" s="64"/>
      <c r="F10" s="29">
        <f>(Jul!E10*2)+(Aug!E10*1)</f>
        <v>0</v>
      </c>
      <c r="G10" s="64"/>
      <c r="H10" s="29">
        <f>Jul!H10+Aug!G10</f>
        <v>428.83</v>
      </c>
      <c r="I10" s="29">
        <f t="shared" si="0"/>
        <v>1833.62</v>
      </c>
      <c r="J10" s="29">
        <f t="shared" si="1"/>
        <v>3120.1099999999997</v>
      </c>
    </row>
    <row r="11" spans="1:10" s="1" customFormat="1" ht="15.75" customHeight="1" x14ac:dyDescent="0.2">
      <c r="A11" s="5" t="s">
        <v>31</v>
      </c>
      <c r="B11" s="6" t="s">
        <v>22</v>
      </c>
      <c r="C11" s="64"/>
      <c r="D11" s="29">
        <f>(Jul!C11*2)+(Aug!C11*1)</f>
        <v>0</v>
      </c>
      <c r="E11" s="64"/>
      <c r="F11" s="29">
        <f>(Jul!E11*2)+(Aug!E11*1)</f>
        <v>0</v>
      </c>
      <c r="G11" s="64"/>
      <c r="H11" s="29">
        <f>Jul!H11+Aug!G11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4">
        <v>140.05000000000001</v>
      </c>
      <c r="D12" s="29">
        <f>(Jul!C12*2)+(Aug!C12*1)</f>
        <v>140.05000000000001</v>
      </c>
      <c r="E12" s="64"/>
      <c r="F12" s="29">
        <f>(Jul!E12*2)+(Aug!E12*1)</f>
        <v>0</v>
      </c>
      <c r="G12" s="64"/>
      <c r="H12" s="29">
        <f>Jul!H12+Aug!G12</f>
        <v>0</v>
      </c>
      <c r="I12" s="29">
        <f t="shared" si="0"/>
        <v>140.05000000000001</v>
      </c>
      <c r="J12" s="29">
        <f t="shared" si="1"/>
        <v>140.05000000000001</v>
      </c>
    </row>
    <row r="13" spans="1:10" s="1" customFormat="1" ht="15.75" customHeight="1" x14ac:dyDescent="0.2">
      <c r="A13" s="5" t="s">
        <v>37</v>
      </c>
      <c r="B13" s="6" t="s">
        <v>22</v>
      </c>
      <c r="C13" s="64"/>
      <c r="D13" s="29">
        <f>(Jul!C13*2)+(Aug!C13*1)</f>
        <v>0</v>
      </c>
      <c r="E13" s="64"/>
      <c r="F13" s="29">
        <f>(Jul!E13*2)+(Aug!E13*1)</f>
        <v>0</v>
      </c>
      <c r="G13" s="64"/>
      <c r="H13" s="29">
        <f>Jul!H13+Aug!G13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4"/>
      <c r="D14" s="29">
        <f>(Jul!C14*2)+(Aug!C14*1)</f>
        <v>0</v>
      </c>
      <c r="E14" s="64"/>
      <c r="F14" s="29">
        <f>(Jul!E14*2)+(Aug!E14*1)</f>
        <v>0</v>
      </c>
      <c r="G14" s="64"/>
      <c r="H14" s="29">
        <f>Jul!H14+Aug!G14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4"/>
      <c r="D15" s="29">
        <f>(Jul!C15*2)+(Aug!C15*1)</f>
        <v>0</v>
      </c>
      <c r="E15" s="64"/>
      <c r="F15" s="29">
        <f>(Jul!E15*2)+(Aug!E15*1)</f>
        <v>0</v>
      </c>
      <c r="G15" s="64"/>
      <c r="H15" s="29">
        <f>Jul!H15+Aug!G15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4"/>
      <c r="D16" s="29">
        <f>(Jul!C16*2)+(Aug!C16*1)</f>
        <v>0</v>
      </c>
      <c r="E16" s="64"/>
      <c r="F16" s="29">
        <f>(Jul!E16*2)+(Aug!E16*1)</f>
        <v>0</v>
      </c>
      <c r="G16" s="64"/>
      <c r="H16" s="29">
        <f>Jul!H16+Aug!G16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4"/>
      <c r="D17" s="29">
        <f>(Jul!C17*2)+(Aug!C17*1)</f>
        <v>0</v>
      </c>
      <c r="E17" s="64"/>
      <c r="F17" s="29">
        <f>(Jul!E17*2)+(Aug!E17*1)</f>
        <v>0</v>
      </c>
      <c r="G17" s="64"/>
      <c r="H17" s="29">
        <f>Jul!H17+Aug!G17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4"/>
      <c r="D18" s="29">
        <f>(Jul!C18*2)+(Aug!C18*1)</f>
        <v>0</v>
      </c>
      <c r="E18" s="64"/>
      <c r="F18" s="29">
        <f>(Jul!E18*2)+(Aug!E18*1)</f>
        <v>0</v>
      </c>
      <c r="G18" s="64"/>
      <c r="H18" s="29">
        <f>Jul!H18+Aug!G18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4"/>
      <c r="D19" s="29">
        <f>(Jul!C19*2)+(Aug!C19*1)</f>
        <v>0</v>
      </c>
      <c r="E19" s="64"/>
      <c r="F19" s="29">
        <f>(Jul!E19*2)+(Aug!E19*1)</f>
        <v>0</v>
      </c>
      <c r="G19" s="64"/>
      <c r="H19" s="29">
        <f>Jul!H19+Aug!G19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4"/>
      <c r="D20" s="29">
        <f>(Jul!C20*2)+(Aug!C20*1)</f>
        <v>0</v>
      </c>
      <c r="E20" s="64"/>
      <c r="F20" s="29">
        <f>(Jul!E20*2)+(Aug!E20*1)</f>
        <v>0</v>
      </c>
      <c r="G20" s="64"/>
      <c r="H20" s="29">
        <f>Jul!H20+Aug!G20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4"/>
      <c r="D21" s="29">
        <f>(Jul!C21*2)+(Aug!C21*1)</f>
        <v>0</v>
      </c>
      <c r="E21" s="64"/>
      <c r="F21" s="29">
        <f>(Jul!E21*2)+(Aug!E21*1)</f>
        <v>0</v>
      </c>
      <c r="G21" s="64"/>
      <c r="H21" s="29">
        <f>Jul!H21+Aug!G21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4"/>
      <c r="D22" s="29">
        <f>(Jul!C22*2)+(Aug!C22*1)</f>
        <v>0</v>
      </c>
      <c r="E22" s="64"/>
      <c r="F22" s="29">
        <f>(Jul!E22*2)+(Aug!E22*1)</f>
        <v>0</v>
      </c>
      <c r="G22" s="64"/>
      <c r="H22" s="29">
        <f>Jul!H22+Aug!G22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4"/>
      <c r="D23" s="29">
        <f>(Jul!C23*2)+(Aug!C23*1)</f>
        <v>0</v>
      </c>
      <c r="E23" s="64"/>
      <c r="F23" s="29">
        <f>(Jul!E23*2)+(Aug!E23*1)</f>
        <v>0</v>
      </c>
      <c r="G23" s="64"/>
      <c r="H23" s="29">
        <f>Jul!H23+Aug!G23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4"/>
      <c r="D24" s="29">
        <f>(Jul!C24*2)+(Aug!C24*1)</f>
        <v>0</v>
      </c>
      <c r="E24" s="64"/>
      <c r="F24" s="29">
        <f>(Jul!E24*2)+(Aug!E24*1)</f>
        <v>0</v>
      </c>
      <c r="G24" s="64"/>
      <c r="H24" s="29">
        <f>Jul!H24+Aug!G24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4"/>
      <c r="D25" s="29">
        <f>(Jul!C25*2)+(Aug!C25*1)</f>
        <v>0</v>
      </c>
      <c r="E25" s="64"/>
      <c r="F25" s="29">
        <f>(Jul!E25*2)+(Aug!E25*1)</f>
        <v>0</v>
      </c>
      <c r="G25" s="64"/>
      <c r="H25" s="29">
        <f>Jul!H25+Aug!G25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4"/>
      <c r="D26" s="29">
        <f>(Jul!C26*2)+(Aug!C26*1)</f>
        <v>0</v>
      </c>
      <c r="E26" s="64"/>
      <c r="F26" s="29">
        <f>(Jul!E26*2)+(Aug!E26*1)</f>
        <v>0</v>
      </c>
      <c r="G26" s="64"/>
      <c r="H26" s="29">
        <f>Jul!H26+Aug!G26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4"/>
      <c r="D27" s="29">
        <f>(Jul!C27*2)+(Aug!C27*1)</f>
        <v>0</v>
      </c>
      <c r="E27" s="64"/>
      <c r="F27" s="29">
        <f>(Jul!E27*2)+(Aug!E27*1)</f>
        <v>0</v>
      </c>
      <c r="G27" s="64"/>
      <c r="H27" s="29">
        <f>Jul!H27+Aug!G27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4"/>
      <c r="D28" s="29">
        <f>(Jul!C28*2)+(Aug!C28*1)</f>
        <v>0</v>
      </c>
      <c r="E28" s="64"/>
      <c r="F28" s="29">
        <f>(Jul!E28*2)+(Aug!E28*1)</f>
        <v>0</v>
      </c>
      <c r="G28" s="64"/>
      <c r="H28" s="29">
        <f>Jul!H28+Aug!G28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4"/>
      <c r="D29" s="29">
        <f>(Jul!C29*2)+(Aug!C29*1)</f>
        <v>0</v>
      </c>
      <c r="E29" s="64"/>
      <c r="F29" s="29">
        <f>(Jul!E29*2)+(Aug!E29*1)</f>
        <v>0</v>
      </c>
      <c r="G29" s="64"/>
      <c r="H29" s="29">
        <f>Jul!H29+Aug!G29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4"/>
      <c r="D30" s="29">
        <f>(Jul!C30*2)+(Aug!C30*1)</f>
        <v>0</v>
      </c>
      <c r="E30" s="64"/>
      <c r="F30" s="29">
        <f>(Jul!E30*2)+(Aug!E30*1)</f>
        <v>0</v>
      </c>
      <c r="G30" s="64"/>
      <c r="H30" s="29">
        <f>Jul!H30+Aug!G30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4">
        <v>1769.25</v>
      </c>
      <c r="D31" s="29">
        <f>(Jul!C31*2)+(Aug!C31*1)</f>
        <v>11976.67</v>
      </c>
      <c r="E31" s="64"/>
      <c r="F31" s="29">
        <f>(Jul!E31*2)+(Aug!E31*1)</f>
        <v>0</v>
      </c>
      <c r="G31" s="64"/>
      <c r="H31" s="29">
        <f>Jul!H31+Aug!G31</f>
        <v>19422.98</v>
      </c>
      <c r="I31" s="29">
        <f t="shared" si="0"/>
        <v>1769.25</v>
      </c>
      <c r="J31" s="29">
        <f t="shared" si="1"/>
        <v>31399.65</v>
      </c>
    </row>
    <row r="32" spans="1:10" s="1" customFormat="1" ht="15.75" customHeight="1" x14ac:dyDescent="0.2">
      <c r="A32" s="5" t="s">
        <v>19</v>
      </c>
      <c r="B32" s="6" t="s">
        <v>20</v>
      </c>
      <c r="C32" s="55"/>
      <c r="D32" s="29">
        <f>(Jul!C32*2)+(Aug!C32*1)</f>
        <v>0</v>
      </c>
      <c r="E32" s="64"/>
      <c r="F32" s="29">
        <f>(Jul!E32*2)+(Aug!E32*1)</f>
        <v>0</v>
      </c>
      <c r="G32" s="64"/>
      <c r="H32" s="29">
        <f>Jul!H32+Aug!G32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55"/>
      <c r="D33" s="29">
        <f>(Jul!C33*2)+(Aug!C33*1)</f>
        <v>0</v>
      </c>
      <c r="E33" s="64"/>
      <c r="F33" s="29">
        <f>(Jul!E33*2)+(Aug!E33*1)</f>
        <v>0</v>
      </c>
      <c r="G33" s="64"/>
      <c r="H33" s="29">
        <f>Jul!H33+Aug!G33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55"/>
      <c r="D34" s="29">
        <f>(Jul!C34*2)+(Aug!C34*1)</f>
        <v>0</v>
      </c>
      <c r="E34" s="64"/>
      <c r="F34" s="29">
        <f>(Jul!E34*2)+(Aug!E34*1)</f>
        <v>0</v>
      </c>
      <c r="G34" s="64"/>
      <c r="H34" s="29">
        <f>Jul!H34+Aug!G34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5">
        <v>2095</v>
      </c>
      <c r="D35" s="29">
        <f>(Jul!C35*2)+(Aug!C35*1)</f>
        <v>2095</v>
      </c>
      <c r="E35" s="64"/>
      <c r="F35" s="29">
        <f>(Jul!E35*2)+(Aug!E35*1)</f>
        <v>0</v>
      </c>
      <c r="G35" s="64"/>
      <c r="H35" s="29">
        <f>Jul!H35+Aug!G35</f>
        <v>0</v>
      </c>
      <c r="I35" s="29">
        <f t="shared" si="0"/>
        <v>2095</v>
      </c>
      <c r="J35" s="29">
        <f t="shared" si="1"/>
        <v>2095</v>
      </c>
    </row>
    <row r="36" spans="1:10" s="11" customFormat="1" ht="15.75" customHeight="1" x14ac:dyDescent="0.2">
      <c r="A36" s="9" t="s">
        <v>32</v>
      </c>
      <c r="B36" s="10" t="s">
        <v>20</v>
      </c>
      <c r="C36" s="55"/>
      <c r="D36" s="29">
        <f>(Jul!C36*2)+(Aug!C36*1)</f>
        <v>0</v>
      </c>
      <c r="E36" s="64"/>
      <c r="F36" s="29">
        <f>(Jul!E36*2)+(Aug!E36*1)</f>
        <v>0</v>
      </c>
      <c r="G36" s="64"/>
      <c r="H36" s="29">
        <f>Jul!H36+Aug!G36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5"/>
      <c r="D37" s="29">
        <f>(Jul!C37*2)+(Aug!C37*1)</f>
        <v>0</v>
      </c>
      <c r="E37" s="64"/>
      <c r="F37" s="29">
        <f>(Jul!E37*2)+(Aug!E37*1)</f>
        <v>0</v>
      </c>
      <c r="G37" s="64"/>
      <c r="H37" s="29">
        <f>Jul!H37+Aug!G37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55"/>
      <c r="D38" s="29">
        <f>(Jul!C38*2)+(Aug!C38*1)</f>
        <v>0</v>
      </c>
      <c r="E38" s="64"/>
      <c r="F38" s="29">
        <f>(Jul!E38*2)+(Aug!E38*1)</f>
        <v>0</v>
      </c>
      <c r="G38" s="64"/>
      <c r="H38" s="29">
        <f>Jul!H38+Aug!G38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55"/>
      <c r="D39" s="29">
        <f>(Jul!C39*2)+(Aug!C39*1)</f>
        <v>6332</v>
      </c>
      <c r="E39" s="64"/>
      <c r="F39" s="29">
        <f>(Jul!E39*2)+(Aug!E39*1)</f>
        <v>0</v>
      </c>
      <c r="G39" s="64"/>
      <c r="H39" s="29">
        <f>Jul!H39+Aug!G39</f>
        <v>0</v>
      </c>
      <c r="I39" s="29">
        <f t="shared" si="0"/>
        <v>0</v>
      </c>
      <c r="J39" s="29">
        <f t="shared" si="1"/>
        <v>6332</v>
      </c>
    </row>
    <row r="40" spans="1:10" s="1" customFormat="1" ht="15.75" customHeight="1" x14ac:dyDescent="0.2">
      <c r="A40" s="5" t="s">
        <v>38</v>
      </c>
      <c r="B40" s="6" t="s">
        <v>20</v>
      </c>
      <c r="C40" s="55"/>
      <c r="D40" s="29">
        <f>(Jul!C40*2)+(Aug!C40*1)</f>
        <v>0</v>
      </c>
      <c r="E40" s="64"/>
      <c r="F40" s="29">
        <f>(Jul!E40*2)+(Aug!E40*1)</f>
        <v>0</v>
      </c>
      <c r="G40" s="64"/>
      <c r="H40" s="29">
        <f>Jul!H40+Aug!G40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5"/>
      <c r="D41" s="29">
        <f>(Jul!C41*2)+(Aug!C41*1)</f>
        <v>4350</v>
      </c>
      <c r="E41" s="64"/>
      <c r="F41" s="29">
        <f>(Jul!E41*2)+(Aug!E41*1)</f>
        <v>0</v>
      </c>
      <c r="G41" s="64"/>
      <c r="H41" s="29">
        <f>Jul!H41+Aug!G41</f>
        <v>13048</v>
      </c>
      <c r="I41" s="29">
        <f t="shared" si="0"/>
        <v>0</v>
      </c>
      <c r="J41" s="29">
        <f t="shared" si="1"/>
        <v>17398</v>
      </c>
    </row>
    <row r="42" spans="1:10" s="1" customFormat="1" ht="15.75" customHeight="1" x14ac:dyDescent="0.2">
      <c r="A42" s="5" t="s">
        <v>41</v>
      </c>
      <c r="B42" s="6" t="s">
        <v>20</v>
      </c>
      <c r="C42" s="55"/>
      <c r="D42" s="29">
        <f>(Jul!C42*2)+(Aug!C42*1)</f>
        <v>0</v>
      </c>
      <c r="E42" s="64"/>
      <c r="F42" s="29">
        <f>(Jul!E42*2)+(Aug!E42*1)</f>
        <v>0</v>
      </c>
      <c r="G42" s="64"/>
      <c r="H42" s="29">
        <f>Jul!H42+Aug!G42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55"/>
      <c r="D43" s="29">
        <f>(Jul!C43*2)+(Aug!C43*1)</f>
        <v>0</v>
      </c>
      <c r="E43" s="64"/>
      <c r="F43" s="29">
        <f>(Jul!E43*2)+(Aug!E43*1)</f>
        <v>0</v>
      </c>
      <c r="G43" s="64"/>
      <c r="H43" s="29">
        <f>Jul!H43+Aug!G43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55"/>
      <c r="D44" s="29">
        <f>(Jul!C44*2)+(Aug!C44*1)</f>
        <v>0</v>
      </c>
      <c r="E44" s="64"/>
      <c r="F44" s="29">
        <f>(Jul!E44*2)+(Aug!E44*1)</f>
        <v>0</v>
      </c>
      <c r="G44" s="64"/>
      <c r="H44" s="29">
        <f>Jul!H44+Aug!G44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55"/>
      <c r="D45" s="29">
        <f>(Jul!C45*2)+(Aug!C45*1)</f>
        <v>0</v>
      </c>
      <c r="E45" s="64"/>
      <c r="F45" s="29">
        <f>(Jul!E45*2)+(Aug!E45*1)</f>
        <v>0</v>
      </c>
      <c r="G45" s="64"/>
      <c r="H45" s="29">
        <f>Jul!H45+Aug!G45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55"/>
      <c r="D46" s="29">
        <f>(Jul!C46*2)+(Aug!C46*1)</f>
        <v>0</v>
      </c>
      <c r="E46" s="64"/>
      <c r="F46" s="29">
        <f>(Jul!E46*2)+(Aug!E46*1)</f>
        <v>0</v>
      </c>
      <c r="G46" s="64"/>
      <c r="H46" s="29">
        <f>Jul!H46+Aug!G46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5"/>
      <c r="D47" s="29">
        <f>(Jul!C47*2)+(Aug!C47*1)</f>
        <v>0</v>
      </c>
      <c r="E47" s="56"/>
      <c r="F47" s="29">
        <f>(Jul!E47*2)+(Aug!E47*1)</f>
        <v>0</v>
      </c>
      <c r="G47" s="57"/>
      <c r="H47" s="29">
        <f>Jul!H47+Aug!G47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5"/>
      <c r="D48" s="29">
        <f>(Jul!C48*2)+(Aug!C48*1)</f>
        <v>0</v>
      </c>
      <c r="E48" s="56"/>
      <c r="F48" s="29">
        <f>(Jul!E48*2)+(Aug!E48*1)</f>
        <v>0</v>
      </c>
      <c r="G48" s="57"/>
      <c r="H48" s="29">
        <f>Jul!H48+Aug!G48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55"/>
      <c r="D49" s="29">
        <f>(Jul!C49*2)+(Aug!C49*1)</f>
        <v>0</v>
      </c>
      <c r="E49" s="56"/>
      <c r="F49" s="29">
        <f>(Jul!E49*2)+(Aug!E49*1)</f>
        <v>0</v>
      </c>
      <c r="G49" s="57"/>
      <c r="H49" s="29">
        <f>Jul!H49+Aug!G49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55">
        <v>1987</v>
      </c>
      <c r="D50" s="29">
        <f>(Jul!C50*2)+(Aug!C50*1)</f>
        <v>2267</v>
      </c>
      <c r="E50" s="56"/>
      <c r="F50" s="29">
        <f>(Jul!E50*2)+(Aug!E50*1)</f>
        <v>0</v>
      </c>
      <c r="G50" s="57">
        <v>15643</v>
      </c>
      <c r="H50" s="29">
        <f>Jul!H50+Aug!G50</f>
        <v>16063</v>
      </c>
      <c r="I50" s="29">
        <f t="shared" si="0"/>
        <v>17630</v>
      </c>
      <c r="J50" s="29">
        <f t="shared" si="1"/>
        <v>18330</v>
      </c>
    </row>
    <row r="51" spans="1:10" s="1" customFormat="1" ht="15.75" customHeight="1" x14ac:dyDescent="0.2">
      <c r="A51" s="5" t="s">
        <v>59</v>
      </c>
      <c r="B51" s="6" t="s">
        <v>20</v>
      </c>
      <c r="C51" s="55"/>
      <c r="D51" s="29">
        <f>(Jul!C51*2)+(Aug!C51*1)</f>
        <v>0</v>
      </c>
      <c r="E51" s="56"/>
      <c r="F51" s="29">
        <f>(Jul!E51*2)+(Aug!E51*1)</f>
        <v>0</v>
      </c>
      <c r="G51" s="57"/>
      <c r="H51" s="29">
        <f>Jul!H51+Aug!G51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55"/>
      <c r="D52" s="29">
        <f>(Jul!C52*2)+(Aug!C52*1)</f>
        <v>0</v>
      </c>
      <c r="E52" s="56"/>
      <c r="F52" s="29">
        <f>(Jul!E52*2)+(Aug!E52*1)</f>
        <v>0</v>
      </c>
      <c r="G52" s="57"/>
      <c r="H52" s="29">
        <f>Jul!H52+Aug!G52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5"/>
      <c r="D53" s="29">
        <f>(Jul!C53*2)+(Aug!C53*1)</f>
        <v>0</v>
      </c>
      <c r="E53" s="56"/>
      <c r="F53" s="29">
        <f>(Jul!E53*2)+(Aug!E53*1)</f>
        <v>0</v>
      </c>
      <c r="G53" s="57"/>
      <c r="H53" s="29">
        <f>Jul!H53+Aug!G53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55"/>
      <c r="D54" s="29">
        <f>(Jul!C54*2)+(Aug!C54*1)</f>
        <v>0</v>
      </c>
      <c r="E54" s="56"/>
      <c r="F54" s="29">
        <f>(Jul!E54*2)+(Aug!E54*1)</f>
        <v>0</v>
      </c>
      <c r="G54" s="57"/>
      <c r="H54" s="29">
        <f>Jul!H54+Aug!G54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5">
        <v>2974</v>
      </c>
      <c r="D55" s="29">
        <f>(Jul!C55*2)+(Aug!C55*1)</f>
        <v>2974</v>
      </c>
      <c r="E55" s="56"/>
      <c r="F55" s="29">
        <f>(Jul!E55*2)+(Aug!E55*1)</f>
        <v>0</v>
      </c>
      <c r="G55" s="57">
        <v>21198</v>
      </c>
      <c r="H55" s="29">
        <f>Jul!H55+Aug!G55</f>
        <v>21198</v>
      </c>
      <c r="I55" s="29">
        <f t="shared" si="0"/>
        <v>24172</v>
      </c>
      <c r="J55" s="29">
        <f t="shared" si="1"/>
        <v>24172</v>
      </c>
    </row>
    <row r="56" spans="1:10" s="11" customFormat="1" ht="15.75" customHeight="1" x14ac:dyDescent="0.2">
      <c r="A56" s="9" t="s">
        <v>67</v>
      </c>
      <c r="B56" s="10" t="s">
        <v>20</v>
      </c>
      <c r="C56" s="55"/>
      <c r="D56" s="29">
        <f>(Jul!C56*2)+(Aug!C56*1)</f>
        <v>0</v>
      </c>
      <c r="E56" s="56"/>
      <c r="F56" s="29">
        <f>(Jul!E56*2)+(Aug!E56*1)</f>
        <v>0</v>
      </c>
      <c r="G56" s="57"/>
      <c r="H56" s="29">
        <f>Jul!H56+Aug!G56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5"/>
      <c r="D57" s="29">
        <f>(Jul!C57*2)+(Aug!C57*1)</f>
        <v>0</v>
      </c>
      <c r="E57" s="56"/>
      <c r="F57" s="29">
        <f>(Jul!E57*2)+(Aug!E57*1)</f>
        <v>0</v>
      </c>
      <c r="G57" s="57"/>
      <c r="H57" s="29">
        <f>Jul!H57+Aug!G57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55"/>
      <c r="D58" s="29">
        <f>(Jul!C58*2)+(Aug!C58*1)</f>
        <v>0</v>
      </c>
      <c r="E58" s="56"/>
      <c r="F58" s="29">
        <f>(Jul!E58*2)+(Aug!E58*1)</f>
        <v>0</v>
      </c>
      <c r="G58" s="57"/>
      <c r="H58" s="29">
        <f>Jul!H58+Aug!G58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55"/>
      <c r="D59" s="29">
        <f>(Jul!C59*2)+(Aug!C59*1)</f>
        <v>0</v>
      </c>
      <c r="E59" s="56"/>
      <c r="F59" s="29">
        <f>(Jul!E59*2)+(Aug!E59*1)</f>
        <v>0</v>
      </c>
      <c r="G59" s="57"/>
      <c r="H59" s="29">
        <f>Jul!H59+Aug!G59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55"/>
      <c r="D60" s="29">
        <f>(Jul!C60*2)+(Aug!C60*1)</f>
        <v>0</v>
      </c>
      <c r="E60" s="56"/>
      <c r="F60" s="29">
        <f>(Jul!E60*2)+(Aug!E60*1)</f>
        <v>0</v>
      </c>
      <c r="G60" s="57"/>
      <c r="H60" s="29">
        <f>Jul!H60+Aug!G60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55"/>
      <c r="D61" s="29">
        <f>(Jul!C61*2)+(Aug!C61*1)</f>
        <v>0</v>
      </c>
      <c r="E61" s="56"/>
      <c r="F61" s="29">
        <f>(Jul!E61*2)+(Aug!E61*1)</f>
        <v>0</v>
      </c>
      <c r="G61" s="57"/>
      <c r="H61" s="29">
        <f>Jul!H61+Aug!G61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5"/>
      <c r="D62" s="29">
        <f>(Jul!C62*2)+(Aug!C62*1)</f>
        <v>0</v>
      </c>
      <c r="E62" s="56"/>
      <c r="F62" s="29">
        <f>(Jul!E62*2)+(Aug!E62*1)</f>
        <v>0</v>
      </c>
      <c r="G62" s="57"/>
      <c r="H62" s="29">
        <f>Jul!H62+Aug!G62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5"/>
      <c r="D63" s="29">
        <f>(Jul!C63*2)+(Aug!C63*1)</f>
        <v>3536</v>
      </c>
      <c r="E63" s="56"/>
      <c r="F63" s="29">
        <f>(Jul!E63*2)+(Aug!E63*1)</f>
        <v>0</v>
      </c>
      <c r="G63" s="57"/>
      <c r="H63" s="29">
        <f>Jul!H63+Aug!G63</f>
        <v>10606</v>
      </c>
      <c r="I63" s="29">
        <f t="shared" si="0"/>
        <v>0</v>
      </c>
      <c r="J63" s="29">
        <f t="shared" si="1"/>
        <v>14142</v>
      </c>
    </row>
    <row r="64" spans="1:10" s="1" customFormat="1" ht="15.75" customHeight="1" x14ac:dyDescent="0.2">
      <c r="A64" s="5" t="s">
        <v>74</v>
      </c>
      <c r="B64" s="6" t="s">
        <v>20</v>
      </c>
      <c r="C64" s="55"/>
      <c r="D64" s="29">
        <f>(Jul!C64*2)+(Aug!C64*1)</f>
        <v>0</v>
      </c>
      <c r="E64" s="56"/>
      <c r="F64" s="29">
        <f>(Jul!E64*2)+(Aug!E64*1)</f>
        <v>0</v>
      </c>
      <c r="G64" s="57"/>
      <c r="H64" s="29">
        <f>Jul!H64+Aug!G64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5"/>
      <c r="D65" s="29">
        <f>(Jul!C65*2)+(Aug!C65*1)</f>
        <v>0</v>
      </c>
      <c r="E65" s="56"/>
      <c r="F65" s="29">
        <f>(Jul!E65*2)+(Aug!E65*1)</f>
        <v>0</v>
      </c>
      <c r="G65" s="57"/>
      <c r="H65" s="29">
        <f>Jul!H65+Aug!G65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5"/>
      <c r="D66" s="29">
        <f>(Jul!C66*2)+(Aug!C66*1)</f>
        <v>0</v>
      </c>
      <c r="E66" s="56"/>
      <c r="F66" s="29">
        <f>(Jul!E66*2)+(Aug!E66*1)</f>
        <v>0</v>
      </c>
      <c r="G66" s="57"/>
      <c r="H66" s="29">
        <f>Jul!H66+Aug!G66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5"/>
      <c r="D67" s="29">
        <f>(Jul!C67*2)+(Aug!C67*1)</f>
        <v>0</v>
      </c>
      <c r="E67" s="56"/>
      <c r="F67" s="29">
        <f>(Jul!E67*2)+(Aug!E67*1)</f>
        <v>0</v>
      </c>
      <c r="G67" s="57"/>
      <c r="H67" s="29">
        <f>Jul!H67+Aug!G67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5"/>
      <c r="D68" s="29">
        <f>(Jul!C68*2)+(Aug!C68*1)</f>
        <v>0</v>
      </c>
      <c r="E68" s="56"/>
      <c r="F68" s="29">
        <f>(Jul!E68*2)+(Aug!E68*1)</f>
        <v>0</v>
      </c>
      <c r="G68" s="57"/>
      <c r="H68" s="29">
        <f>Jul!H68+Aug!G68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5"/>
      <c r="D69" s="29">
        <f>(Jul!C69*2)+(Aug!C69*1)</f>
        <v>0</v>
      </c>
      <c r="E69" s="56"/>
      <c r="F69" s="29">
        <f>(Jul!E69*2)+(Aug!E69*1)</f>
        <v>0</v>
      </c>
      <c r="G69" s="57"/>
      <c r="H69" s="29">
        <f>Jul!H69+Aug!G69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5"/>
      <c r="D70" s="29">
        <f>(Jul!C70*2)+(Aug!C70*1)</f>
        <v>0</v>
      </c>
      <c r="E70" s="56"/>
      <c r="F70" s="29">
        <f>(Jul!E70*2)+(Aug!E70*1)</f>
        <v>0</v>
      </c>
      <c r="G70" s="57"/>
      <c r="H70" s="29">
        <f>Jul!H70+Aug!G70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5"/>
      <c r="D71" s="29">
        <f>(Jul!C71*2)+(Aug!C71*1)</f>
        <v>0</v>
      </c>
      <c r="E71" s="56"/>
      <c r="F71" s="29">
        <f>(Jul!E71*2)+(Aug!E71*1)</f>
        <v>0</v>
      </c>
      <c r="G71" s="57"/>
      <c r="H71" s="29">
        <f>Jul!H71+Aug!G71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4">
        <f t="shared" ref="C72:J72" si="4">SUM(C5:C31)</f>
        <v>9455.27</v>
      </c>
      <c r="D72" s="34">
        <f t="shared" si="4"/>
        <v>42075.55</v>
      </c>
      <c r="E72" s="34">
        <f t="shared" si="4"/>
        <v>1835.06</v>
      </c>
      <c r="F72" s="34">
        <f t="shared" si="4"/>
        <v>2909.06</v>
      </c>
      <c r="G72" s="34">
        <f t="shared" si="4"/>
        <v>1835.06</v>
      </c>
      <c r="H72" s="34">
        <f t="shared" si="4"/>
        <v>99117.25</v>
      </c>
      <c r="I72" s="34">
        <f t="shared" si="4"/>
        <v>13125.39</v>
      </c>
      <c r="J72" s="34">
        <f t="shared" si="4"/>
        <v>144101.86000000002</v>
      </c>
    </row>
    <row r="73" spans="1:10" s="3" customFormat="1" ht="21.75" x14ac:dyDescent="0.2">
      <c r="A73" s="19" t="s">
        <v>124</v>
      </c>
      <c r="B73" s="2"/>
      <c r="C73" s="34">
        <f t="shared" ref="C73:J73" si="5">SUM(C32:C71)</f>
        <v>7056</v>
      </c>
      <c r="D73" s="34">
        <f t="shared" si="5"/>
        <v>21554</v>
      </c>
      <c r="E73" s="34">
        <f t="shared" si="5"/>
        <v>0</v>
      </c>
      <c r="F73" s="34">
        <f t="shared" si="5"/>
        <v>0</v>
      </c>
      <c r="G73" s="34">
        <f t="shared" si="5"/>
        <v>36841</v>
      </c>
      <c r="H73" s="34">
        <f t="shared" si="5"/>
        <v>60915</v>
      </c>
      <c r="I73" s="34">
        <f t="shared" si="5"/>
        <v>43897</v>
      </c>
      <c r="J73" s="34">
        <f t="shared" si="5"/>
        <v>82469</v>
      </c>
    </row>
    <row r="74" spans="1:10" s="3" customFormat="1" ht="15.75" customHeight="1" x14ac:dyDescent="0.2">
      <c r="A74" s="17" t="s">
        <v>87</v>
      </c>
      <c r="B74" s="2"/>
      <c r="C74" s="34">
        <f>SUM(C72:C73)</f>
        <v>16511.27</v>
      </c>
      <c r="D74" s="30">
        <f t="shared" ref="D74:J74" si="6">SUM(D72:D73)</f>
        <v>63629.55</v>
      </c>
      <c r="E74" s="34">
        <f t="shared" si="6"/>
        <v>1835.06</v>
      </c>
      <c r="F74" s="30">
        <f t="shared" si="6"/>
        <v>2909.06</v>
      </c>
      <c r="G74" s="34">
        <f t="shared" si="6"/>
        <v>38676.06</v>
      </c>
      <c r="H74" s="30">
        <f t="shared" si="6"/>
        <v>160032.25</v>
      </c>
      <c r="I74" s="30">
        <f t="shared" si="6"/>
        <v>57022.39</v>
      </c>
      <c r="J74" s="30">
        <f t="shared" si="6"/>
        <v>226570.86000000002</v>
      </c>
    </row>
    <row r="75" spans="1:10" x14ac:dyDescent="0.2">
      <c r="A75" s="12"/>
      <c r="B75" s="2"/>
      <c r="C75" s="13"/>
      <c r="D75" s="32"/>
      <c r="E75" s="13"/>
      <c r="F75" s="32"/>
      <c r="G75" s="13"/>
      <c r="H75" s="32"/>
      <c r="I75" s="36"/>
      <c r="J75" s="42"/>
    </row>
    <row r="76" spans="1:10" x14ac:dyDescent="0.2">
      <c r="A76" s="12"/>
      <c r="B76" s="2"/>
      <c r="C76" s="13"/>
      <c r="D76" s="32"/>
      <c r="E76" s="13"/>
      <c r="F76" s="32"/>
      <c r="G76" s="13"/>
      <c r="H76" s="32"/>
      <c r="I76" s="36"/>
      <c r="J76" s="42"/>
    </row>
    <row r="77" spans="1:10" x14ac:dyDescent="0.2">
      <c r="C77" s="53"/>
      <c r="D77" s="53"/>
      <c r="E77" s="53"/>
      <c r="F77" s="53"/>
      <c r="G77" s="53"/>
      <c r="H77" s="53"/>
      <c r="I77" s="53"/>
      <c r="J77" s="53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I3:IV74 A1:XFD1 A32:D71 B3:H4 A5:B31 D5:D31 E47:H76 F5:F46 H5:H46">
    <cfRule type="expression" dxfId="26" priority="66" stopIfTrue="1">
      <formula>CellHasFormula</formula>
    </cfRule>
  </conditionalFormatting>
  <conditionalFormatting sqref="C5:C31">
    <cfRule type="expression" dxfId="25" priority="3" stopIfTrue="1">
      <formula>CellHasFormula</formula>
    </cfRule>
  </conditionalFormatting>
  <conditionalFormatting sqref="E5:E46">
    <cfRule type="expression" dxfId="24" priority="2" stopIfTrue="1">
      <formula>CellHasFormula</formula>
    </cfRule>
  </conditionalFormatting>
  <conditionalFormatting sqref="G5:G46">
    <cfRule type="expression" dxfId="23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1" activePane="bottomLeft" state="frozen"/>
      <selection pane="bottomLeft" activeCell="A32" sqref="A32:B71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129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3" t="s">
        <v>110</v>
      </c>
      <c r="E4" s="4" t="s">
        <v>89</v>
      </c>
      <c r="F4" s="33" t="s">
        <v>14</v>
      </c>
      <c r="G4" s="4" t="s">
        <v>90</v>
      </c>
      <c r="H4" s="33" t="s">
        <v>88</v>
      </c>
      <c r="I4" s="33" t="s">
        <v>17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4">
        <v>6474.33</v>
      </c>
      <c r="D5" s="29">
        <f>(Jul!C5*3)+(Aug!C5*2)+(Sep!C5*1)</f>
        <v>50231.83</v>
      </c>
      <c r="E5" s="58"/>
      <c r="F5" s="29">
        <f>(Jul!E5*3)+(Aug!E5*2)+(Sep!E5*1)</f>
        <v>5281.12</v>
      </c>
      <c r="G5" s="64">
        <v>24152.05</v>
      </c>
      <c r="H5" s="29">
        <f>SUM(Aug!H5+G5)</f>
        <v>103417.49</v>
      </c>
      <c r="I5" s="29">
        <f t="shared" ref="I5:I63" si="0">C5+E5+G5</f>
        <v>30626.379999999997</v>
      </c>
      <c r="J5" s="29">
        <f t="shared" ref="J5:J63" si="1">D5+F5+H5</f>
        <v>158930.44</v>
      </c>
    </row>
    <row r="6" spans="1:10" s="11" customFormat="1" ht="15.75" customHeight="1" x14ac:dyDescent="0.2">
      <c r="A6" s="9" t="s">
        <v>23</v>
      </c>
      <c r="B6" s="10" t="s">
        <v>22</v>
      </c>
      <c r="C6" s="64"/>
      <c r="D6" s="29">
        <f>(Jul!C6*3)+(Aug!C6*2)+(Sep!C6*1)</f>
        <v>0</v>
      </c>
      <c r="E6" s="58"/>
      <c r="F6" s="29">
        <f>(Jul!E6*3)+(Aug!E6*2)+(Sep!E6*1)</f>
        <v>0</v>
      </c>
      <c r="G6" s="64"/>
      <c r="H6" s="29">
        <f>SUM(Aug!H6+G6)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4">
        <v>140.05000000000001</v>
      </c>
      <c r="D7" s="29">
        <f>(Jul!C7*3)+(Aug!C7*2)+(Sep!C7*1)</f>
        <v>140.05000000000001</v>
      </c>
      <c r="E7" s="58"/>
      <c r="F7" s="29">
        <f>(Jul!E7*3)+(Aug!E7*2)+(Sep!E7*1)</f>
        <v>0</v>
      </c>
      <c r="G7" s="64">
        <v>1400.05</v>
      </c>
      <c r="H7" s="29">
        <f>SUM(Aug!H7+G7)</f>
        <v>1400.05</v>
      </c>
      <c r="I7" s="29">
        <f t="shared" si="0"/>
        <v>1540.1</v>
      </c>
      <c r="J7" s="29">
        <f t="shared" si="1"/>
        <v>1540.1</v>
      </c>
    </row>
    <row r="8" spans="1:10" s="11" customFormat="1" ht="15.75" customHeight="1" x14ac:dyDescent="0.2">
      <c r="A8" s="9" t="s">
        <v>25</v>
      </c>
      <c r="B8" s="10" t="s">
        <v>22</v>
      </c>
      <c r="C8" s="64"/>
      <c r="D8" s="29">
        <f>(Jul!C8*3)+(Aug!C8*2)+(Sep!C8*1)</f>
        <v>0</v>
      </c>
      <c r="E8" s="58"/>
      <c r="F8" s="29">
        <f>(Jul!E8*3)+(Aug!E8*2)+(Sep!E8*1)</f>
        <v>0</v>
      </c>
      <c r="G8" s="64"/>
      <c r="H8" s="29">
        <f>SUM(Aug!H8+G8)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4"/>
      <c r="D9" s="29">
        <f>(Jul!C9*3)+(Aug!C9*2)+(Sep!C9*1)</f>
        <v>0</v>
      </c>
      <c r="E9" s="58"/>
      <c r="F9" s="29">
        <f>(Jul!E9*3)+(Aug!E9*2)+(Sep!E9*1)</f>
        <v>0</v>
      </c>
      <c r="G9" s="64"/>
      <c r="H9" s="29">
        <f>SUM(Aug!H9+G9)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4"/>
      <c r="D10" s="29">
        <f>(Jul!C10*3)+(Aug!C10*2)+(Sep!C10*1)</f>
        <v>4953.7299999999996</v>
      </c>
      <c r="E10" s="58"/>
      <c r="F10" s="29">
        <f>(Jul!E10*3)+(Aug!E10*2)+(Sep!E10*1)</f>
        <v>0</v>
      </c>
      <c r="G10" s="64"/>
      <c r="H10" s="29">
        <f>SUM(Aug!H10+G10)</f>
        <v>428.83</v>
      </c>
      <c r="I10" s="29">
        <f t="shared" si="0"/>
        <v>0</v>
      </c>
      <c r="J10" s="29">
        <f t="shared" si="1"/>
        <v>5382.5599999999995</v>
      </c>
    </row>
    <row r="11" spans="1:10" s="1" customFormat="1" ht="15.75" customHeight="1" x14ac:dyDescent="0.2">
      <c r="A11" s="5" t="s">
        <v>31</v>
      </c>
      <c r="B11" s="6" t="s">
        <v>22</v>
      </c>
      <c r="C11" s="64"/>
      <c r="D11" s="29">
        <f>(Jul!C11*3)+(Aug!C11*2)+(Sep!C11*1)</f>
        <v>0</v>
      </c>
      <c r="E11" s="58"/>
      <c r="F11" s="29">
        <f>(Jul!E11*3)+(Aug!E11*2)+(Sep!E11*1)</f>
        <v>0</v>
      </c>
      <c r="G11" s="64"/>
      <c r="H11" s="29">
        <f>SUM(Aug!H11+G11)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4">
        <v>3227.58</v>
      </c>
      <c r="D12" s="29">
        <f>(Jul!C12*3)+(Aug!C12*2)+(Sep!C12*1)</f>
        <v>3507.68</v>
      </c>
      <c r="E12" s="58"/>
      <c r="F12" s="29">
        <f>(Jul!E12*3)+(Aug!E12*2)+(Sep!E12*1)</f>
        <v>0</v>
      </c>
      <c r="G12" s="64">
        <v>6455.16</v>
      </c>
      <c r="H12" s="29">
        <f>SUM(Aug!H12+G12)</f>
        <v>6455.16</v>
      </c>
      <c r="I12" s="29">
        <f t="shared" si="0"/>
        <v>9682.74</v>
      </c>
      <c r="J12" s="29">
        <f t="shared" si="1"/>
        <v>9962.84</v>
      </c>
    </row>
    <row r="13" spans="1:10" s="1" customFormat="1" ht="15.75" customHeight="1" x14ac:dyDescent="0.2">
      <c r="A13" s="5" t="s">
        <v>37</v>
      </c>
      <c r="B13" s="6" t="s">
        <v>22</v>
      </c>
      <c r="C13" s="64"/>
      <c r="D13" s="29">
        <f>(Jul!C13*3)+(Aug!C13*2)+(Sep!C13*1)</f>
        <v>0</v>
      </c>
      <c r="E13" s="58"/>
      <c r="F13" s="29">
        <f>(Jul!E13*3)+(Aug!E13*2)+(Sep!E13*1)</f>
        <v>0</v>
      </c>
      <c r="G13" s="64"/>
      <c r="H13" s="29">
        <f>SUM(Aug!H13+G13)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4"/>
      <c r="D14" s="29">
        <f>(Jul!C14*3)+(Aug!C14*2)+(Sep!C14*1)</f>
        <v>0</v>
      </c>
      <c r="E14" s="58"/>
      <c r="F14" s="29">
        <f>(Jul!E14*3)+(Aug!E14*2)+(Sep!E14*1)</f>
        <v>0</v>
      </c>
      <c r="G14" s="64"/>
      <c r="H14" s="29">
        <f>SUM(Aug!H14+G14)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4"/>
      <c r="D15" s="29">
        <f>(Jul!C15*3)+(Aug!C15*2)+(Sep!C15*1)</f>
        <v>0</v>
      </c>
      <c r="E15" s="58"/>
      <c r="F15" s="29">
        <f>(Jul!E15*3)+(Aug!E15*2)+(Sep!E15*1)</f>
        <v>0</v>
      </c>
      <c r="G15" s="64"/>
      <c r="H15" s="29">
        <f>SUM(Aug!H15+G15)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4"/>
      <c r="D16" s="29">
        <f>(Jul!C16*3)+(Aug!C16*2)+(Sep!C16*1)</f>
        <v>0</v>
      </c>
      <c r="E16" s="58"/>
      <c r="F16" s="29">
        <f>(Jul!E16*3)+(Aug!E16*2)+(Sep!E16*1)</f>
        <v>0</v>
      </c>
      <c r="G16" s="64"/>
      <c r="H16" s="29">
        <f>SUM(Aug!H16+G16)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4"/>
      <c r="D17" s="29">
        <f>(Jul!C17*3)+(Aug!C17*2)+(Sep!C17*1)</f>
        <v>0</v>
      </c>
      <c r="E17" s="58"/>
      <c r="F17" s="29">
        <f>(Jul!E17*3)+(Aug!E17*2)+(Sep!E17*1)</f>
        <v>0</v>
      </c>
      <c r="G17" s="64"/>
      <c r="H17" s="29">
        <f>SUM(Aug!H17+G17)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4"/>
      <c r="D18" s="29">
        <f>(Jul!C18*3)+(Aug!C18*2)+(Sep!C18*1)</f>
        <v>0</v>
      </c>
      <c r="E18" s="58"/>
      <c r="F18" s="29">
        <f>(Jul!E18*3)+(Aug!E18*2)+(Sep!E18*1)</f>
        <v>0</v>
      </c>
      <c r="G18" s="64"/>
      <c r="H18" s="29">
        <f>SUM(Aug!H18+G18)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4"/>
      <c r="D19" s="29">
        <f>(Jul!C19*3)+(Aug!C19*2)+(Sep!C19*1)</f>
        <v>0</v>
      </c>
      <c r="E19" s="58"/>
      <c r="F19" s="29">
        <f>(Jul!E19*3)+(Aug!E19*2)+(Sep!E19*1)</f>
        <v>0</v>
      </c>
      <c r="G19" s="64"/>
      <c r="H19" s="29">
        <f>SUM(Aug!H19+G19)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4"/>
      <c r="D20" s="29">
        <f>(Jul!C20*3)+(Aug!C20*2)+(Sep!C20*1)</f>
        <v>0</v>
      </c>
      <c r="E20" s="58"/>
      <c r="F20" s="29">
        <f>(Jul!E20*3)+(Aug!E20*2)+(Sep!E20*1)</f>
        <v>0</v>
      </c>
      <c r="G20" s="64"/>
      <c r="H20" s="29">
        <f>SUM(Aug!H20+G20)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4"/>
      <c r="D21" s="29">
        <f>(Jul!C21*3)+(Aug!C21*2)+(Sep!C21*1)</f>
        <v>0</v>
      </c>
      <c r="E21" s="58"/>
      <c r="F21" s="29">
        <f>(Jul!E21*3)+(Aug!E21*2)+(Sep!E21*1)</f>
        <v>0</v>
      </c>
      <c r="G21" s="64"/>
      <c r="H21" s="29">
        <f>SUM(Aug!H21+G21)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4"/>
      <c r="D22" s="29">
        <f>(Jul!C22*3)+(Aug!C22*2)+(Sep!C22*1)</f>
        <v>0</v>
      </c>
      <c r="E22" s="58"/>
      <c r="F22" s="29">
        <f>(Jul!E22*3)+(Aug!E22*2)+(Sep!E22*1)</f>
        <v>0</v>
      </c>
      <c r="G22" s="64"/>
      <c r="H22" s="29">
        <f>SUM(Aug!H22+G22)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4"/>
      <c r="D23" s="29">
        <f>(Jul!C23*3)+(Aug!C23*2)+(Sep!C23*1)</f>
        <v>0</v>
      </c>
      <c r="E23" s="58"/>
      <c r="F23" s="29">
        <f>(Jul!E23*3)+(Aug!E23*2)+(Sep!E23*1)</f>
        <v>0</v>
      </c>
      <c r="G23" s="64"/>
      <c r="H23" s="29">
        <f>SUM(Aug!H23+G23)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4"/>
      <c r="D24" s="29">
        <f>(Jul!C24*3)+(Aug!C24*2)+(Sep!C24*1)</f>
        <v>0</v>
      </c>
      <c r="E24" s="58"/>
      <c r="F24" s="29">
        <f>(Jul!E24*3)+(Aug!E24*2)+(Sep!E24*1)</f>
        <v>0</v>
      </c>
      <c r="G24" s="64"/>
      <c r="H24" s="29">
        <f>SUM(Aug!H24+G24)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4"/>
      <c r="D25" s="29">
        <f>(Jul!C25*3)+(Aug!C25*2)+(Sep!C25*1)</f>
        <v>0</v>
      </c>
      <c r="E25" s="58"/>
      <c r="F25" s="29">
        <f>(Jul!E25*3)+(Aug!E25*2)+(Sep!E25*1)</f>
        <v>0</v>
      </c>
      <c r="G25" s="64"/>
      <c r="H25" s="29">
        <f>SUM(Aug!H25+G25)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4"/>
      <c r="D26" s="29">
        <f>(Jul!C26*3)+(Aug!C26*2)+(Sep!C26*1)</f>
        <v>0</v>
      </c>
      <c r="E26" s="58"/>
      <c r="F26" s="29">
        <f>(Jul!E26*3)+(Aug!E26*2)+(Sep!E26*1)</f>
        <v>0</v>
      </c>
      <c r="G26" s="64"/>
      <c r="H26" s="29">
        <f>SUM(Aug!H26+G26)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4"/>
      <c r="D27" s="29">
        <f>(Jul!C27*3)+(Aug!C27*2)+(Sep!C27*1)</f>
        <v>0</v>
      </c>
      <c r="E27" s="58"/>
      <c r="F27" s="29">
        <f>(Jul!E27*3)+(Aug!E27*2)+(Sep!E27*1)</f>
        <v>0</v>
      </c>
      <c r="G27" s="64"/>
      <c r="H27" s="29">
        <f>SUM(Aug!H27+G27)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4"/>
      <c r="D28" s="29">
        <f>(Jul!C28*3)+(Aug!C28*2)+(Sep!C28*1)</f>
        <v>0</v>
      </c>
      <c r="E28" s="58"/>
      <c r="F28" s="29">
        <f>(Jul!E28*3)+(Aug!E28*2)+(Sep!E28*1)</f>
        <v>0</v>
      </c>
      <c r="G28" s="64"/>
      <c r="H28" s="29">
        <f>SUM(Aug!H28+G28)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4"/>
      <c r="D29" s="29">
        <f>(Jul!C29*3)+(Aug!C29*2)+(Sep!C29*1)</f>
        <v>0</v>
      </c>
      <c r="E29" s="58"/>
      <c r="F29" s="29">
        <f>(Jul!E29*3)+(Aug!E29*2)+(Sep!E29*1)</f>
        <v>0</v>
      </c>
      <c r="G29" s="64"/>
      <c r="H29" s="29">
        <f>SUM(Aug!H29+G29)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4"/>
      <c r="D30" s="29">
        <f>(Jul!C30*3)+(Aug!C30*2)+(Sep!C30*1)</f>
        <v>0</v>
      </c>
      <c r="E30" s="58"/>
      <c r="F30" s="29">
        <f>(Jul!E30*3)+(Aug!E30*2)+(Sep!E30*1)</f>
        <v>0</v>
      </c>
      <c r="G30" s="64"/>
      <c r="H30" s="29">
        <f>SUM(Aug!H30+G30)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4">
        <v>1884.83</v>
      </c>
      <c r="D31" s="29">
        <f>(Jul!C31*3)+(Aug!C31*2)+(Sep!C31*1)</f>
        <v>20734.46</v>
      </c>
      <c r="E31" s="58"/>
      <c r="F31" s="29">
        <f>(Jul!E31*3)+(Aug!E31*2)+(Sep!E31*1)</f>
        <v>0</v>
      </c>
      <c r="G31" s="64">
        <v>2332.66</v>
      </c>
      <c r="H31" s="29">
        <f>SUM(Aug!H31+G31)</f>
        <v>21755.64</v>
      </c>
      <c r="I31" s="29">
        <f t="shared" si="0"/>
        <v>4217.49</v>
      </c>
      <c r="J31" s="29">
        <f t="shared" si="1"/>
        <v>42490.1</v>
      </c>
    </row>
    <row r="32" spans="1:10" s="1" customFormat="1" ht="15.75" customHeight="1" x14ac:dyDescent="0.2">
      <c r="A32" s="5" t="s">
        <v>19</v>
      </c>
      <c r="B32" s="6" t="s">
        <v>20</v>
      </c>
      <c r="C32" s="64"/>
      <c r="D32" s="29">
        <f>(Jul!C32*3)+(Aug!C32*2)+(Sep!C32*1)</f>
        <v>0</v>
      </c>
      <c r="E32" s="58"/>
      <c r="F32" s="29">
        <f>(Jul!E32*3)+(Aug!E32*2)+(Sep!E32*1)</f>
        <v>0</v>
      </c>
      <c r="G32" s="64"/>
      <c r="H32" s="29">
        <f>SUM(Aug!H32+G32)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4"/>
      <c r="D33" s="29">
        <f>(Jul!C33*3)+(Aug!C33*2)+(Sep!C33*1)</f>
        <v>0</v>
      </c>
      <c r="E33" s="58"/>
      <c r="F33" s="29">
        <f>(Jul!E33*3)+(Aug!E33*2)+(Sep!E33*1)</f>
        <v>0</v>
      </c>
      <c r="G33" s="64"/>
      <c r="H33" s="29">
        <f>SUM(Aug!H33+G33)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4"/>
      <c r="D34" s="29">
        <f>(Jul!C34*3)+(Aug!C34*2)+(Sep!C34*1)</f>
        <v>0</v>
      </c>
      <c r="E34" s="58"/>
      <c r="F34" s="29">
        <f>(Jul!E34*3)+(Aug!E34*2)+(Sep!E34*1)</f>
        <v>0</v>
      </c>
      <c r="G34" s="64"/>
      <c r="H34" s="29">
        <f>SUM(Aug!H34+G34)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4"/>
      <c r="D35" s="29">
        <f>(Jul!C35*3)+(Aug!C35*2)+(Sep!C35*1)</f>
        <v>4190</v>
      </c>
      <c r="E35" s="58"/>
      <c r="F35" s="29">
        <f>(Jul!E35*3)+(Aug!E35*2)+(Sep!E35*1)</f>
        <v>0</v>
      </c>
      <c r="G35" s="64"/>
      <c r="H35" s="29">
        <f>SUM(Aug!H35+G35)</f>
        <v>0</v>
      </c>
      <c r="I35" s="29">
        <f t="shared" si="0"/>
        <v>0</v>
      </c>
      <c r="J35" s="29">
        <f t="shared" si="1"/>
        <v>4190</v>
      </c>
    </row>
    <row r="36" spans="1:10" s="11" customFormat="1" ht="15.75" customHeight="1" x14ac:dyDescent="0.2">
      <c r="A36" s="9" t="s">
        <v>32</v>
      </c>
      <c r="B36" s="10" t="s">
        <v>20</v>
      </c>
      <c r="C36" s="64"/>
      <c r="D36" s="29">
        <f>(Jul!C36*3)+(Aug!C36*2)+(Sep!C36*1)</f>
        <v>0</v>
      </c>
      <c r="E36" s="58"/>
      <c r="F36" s="29">
        <f>(Jul!E36*3)+(Aug!E36*2)+(Sep!E36*1)</f>
        <v>0</v>
      </c>
      <c r="G36" s="64"/>
      <c r="H36" s="29">
        <f>SUM(Aug!H36+G36)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4"/>
      <c r="D37" s="29">
        <f>(Jul!C37*3)+(Aug!C37*2)+(Sep!C37*1)</f>
        <v>0</v>
      </c>
      <c r="E37" s="58"/>
      <c r="F37" s="29">
        <f>(Jul!E37*3)+(Aug!E37*2)+(Sep!E37*1)</f>
        <v>0</v>
      </c>
      <c r="G37" s="64"/>
      <c r="H37" s="29">
        <f>SUM(Aug!H37+G37)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4"/>
      <c r="D38" s="29">
        <f>(Jul!C38*3)+(Aug!C38*2)+(Sep!C38*1)</f>
        <v>0</v>
      </c>
      <c r="E38" s="58"/>
      <c r="F38" s="29">
        <f>(Jul!E38*3)+(Aug!E38*2)+(Sep!E38*1)</f>
        <v>0</v>
      </c>
      <c r="G38" s="64"/>
      <c r="H38" s="29">
        <f>SUM(Aug!H38+G38)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4"/>
      <c r="D39" s="29">
        <f>(Jul!C39*3)+(Aug!C39*2)+(Sep!C39*1)</f>
        <v>9498</v>
      </c>
      <c r="E39" s="58"/>
      <c r="F39" s="29">
        <f>(Jul!E39*3)+(Aug!E39*2)+(Sep!E39*1)</f>
        <v>0</v>
      </c>
      <c r="G39" s="64"/>
      <c r="H39" s="29">
        <f>SUM(Aug!H39+G39)</f>
        <v>0</v>
      </c>
      <c r="I39" s="29">
        <f t="shared" si="0"/>
        <v>0</v>
      </c>
      <c r="J39" s="29">
        <f t="shared" si="1"/>
        <v>9498</v>
      </c>
    </row>
    <row r="40" spans="1:10" s="1" customFormat="1" ht="15.75" customHeight="1" x14ac:dyDescent="0.2">
      <c r="A40" s="5" t="s">
        <v>38</v>
      </c>
      <c r="B40" s="6" t="s">
        <v>20</v>
      </c>
      <c r="C40" s="64"/>
      <c r="D40" s="29">
        <f>(Jul!C40*3)+(Aug!C40*2)+(Sep!C40*1)</f>
        <v>0</v>
      </c>
      <c r="E40" s="58"/>
      <c r="F40" s="29">
        <f>(Jul!E40*3)+(Aug!E40*2)+(Sep!E40*1)</f>
        <v>0</v>
      </c>
      <c r="G40" s="64"/>
      <c r="H40" s="29">
        <f>SUM(Aug!H40+G40)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4"/>
      <c r="D41" s="29">
        <f>(Jul!C41*3)+(Aug!C41*2)+(Sep!C41*1)</f>
        <v>6525</v>
      </c>
      <c r="E41" s="58"/>
      <c r="F41" s="29">
        <f>(Jul!E41*3)+(Aug!E41*2)+(Sep!E41*1)</f>
        <v>0</v>
      </c>
      <c r="G41" s="64"/>
      <c r="H41" s="29">
        <f>SUM(Aug!H41+G41)</f>
        <v>13048</v>
      </c>
      <c r="I41" s="29">
        <f t="shared" si="0"/>
        <v>0</v>
      </c>
      <c r="J41" s="29">
        <f t="shared" si="1"/>
        <v>19573</v>
      </c>
    </row>
    <row r="42" spans="1:10" s="1" customFormat="1" ht="15.75" customHeight="1" x14ac:dyDescent="0.2">
      <c r="A42" s="5" t="s">
        <v>41</v>
      </c>
      <c r="B42" s="6" t="s">
        <v>20</v>
      </c>
      <c r="C42" s="64">
        <v>464.93</v>
      </c>
      <c r="D42" s="29">
        <f>(Jul!C42*3)+(Aug!C42*2)+(Sep!C42*1)</f>
        <v>464.93</v>
      </c>
      <c r="E42" s="58"/>
      <c r="F42" s="29">
        <f>(Jul!E42*3)+(Aug!E42*2)+(Sep!E42*1)</f>
        <v>0</v>
      </c>
      <c r="G42" s="64"/>
      <c r="H42" s="29">
        <f>SUM(Aug!H42+G42)</f>
        <v>0</v>
      </c>
      <c r="I42" s="29">
        <f t="shared" si="0"/>
        <v>464.93</v>
      </c>
      <c r="J42" s="29">
        <f t="shared" si="1"/>
        <v>464.93</v>
      </c>
    </row>
    <row r="43" spans="1:10" s="1" customFormat="1" ht="15.75" customHeight="1" x14ac:dyDescent="0.2">
      <c r="A43" s="5" t="s">
        <v>42</v>
      </c>
      <c r="B43" s="6" t="s">
        <v>20</v>
      </c>
      <c r="C43" s="64"/>
      <c r="D43" s="29">
        <f>(Jul!C43*3)+(Aug!C43*2)+(Sep!C43*1)</f>
        <v>0</v>
      </c>
      <c r="E43" s="58"/>
      <c r="F43" s="29">
        <f>(Jul!E43*3)+(Aug!E43*2)+(Sep!E43*1)</f>
        <v>0</v>
      </c>
      <c r="G43" s="64"/>
      <c r="H43" s="29">
        <f>SUM(Aug!H43+G43)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4"/>
      <c r="D44" s="29">
        <f>(Jul!C44*3)+(Aug!C44*2)+(Sep!C44*1)</f>
        <v>0</v>
      </c>
      <c r="E44" s="58"/>
      <c r="F44" s="29">
        <f>(Jul!E44*3)+(Aug!E44*2)+(Sep!E44*1)</f>
        <v>0</v>
      </c>
      <c r="G44" s="64"/>
      <c r="H44" s="29">
        <f>SUM(Aug!H44+G44)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4"/>
      <c r="D45" s="29">
        <f>(Jul!C45*3)+(Aug!C45*2)+(Sep!C45*1)</f>
        <v>0</v>
      </c>
      <c r="E45" s="58"/>
      <c r="F45" s="29">
        <f>(Jul!E45*3)+(Aug!E45*2)+(Sep!E45*1)</f>
        <v>0</v>
      </c>
      <c r="G45" s="64"/>
      <c r="H45" s="29">
        <f>SUM(Aug!H45+G45)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4"/>
      <c r="D46" s="29">
        <f>(Jul!C46*3)+(Aug!C46*2)+(Sep!C46*1)</f>
        <v>0</v>
      </c>
      <c r="E46" s="58"/>
      <c r="F46" s="29">
        <f>(Jul!E46*3)+(Aug!E46*2)+(Sep!E46*1)</f>
        <v>0</v>
      </c>
      <c r="G46" s="64"/>
      <c r="H46" s="29">
        <f>SUM(Aug!H46+G46)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4"/>
      <c r="D47" s="29">
        <f>(Jul!C47*3)+(Aug!C47*2)+(Sep!C47*1)</f>
        <v>0</v>
      </c>
      <c r="E47" s="58"/>
      <c r="F47" s="29">
        <f>(Jul!E47*3)+(Aug!E47*2)+(Sep!E47*1)</f>
        <v>0</v>
      </c>
      <c r="G47" s="64"/>
      <c r="H47" s="29">
        <f>SUM(Aug!H47+G47)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4"/>
      <c r="D48" s="29">
        <f>(Jul!C48*3)+(Aug!C48*2)+(Sep!C48*1)</f>
        <v>0</v>
      </c>
      <c r="E48" s="58"/>
      <c r="F48" s="29">
        <f>(Jul!E48*3)+(Aug!E48*2)+(Sep!E48*1)</f>
        <v>0</v>
      </c>
      <c r="G48" s="64"/>
      <c r="H48" s="29">
        <f>SUM(Aug!H48+G48)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4"/>
      <c r="D49" s="29">
        <f>(Jul!C49*3)+(Aug!C49*2)+(Sep!C49*1)</f>
        <v>0</v>
      </c>
      <c r="E49" s="58"/>
      <c r="F49" s="29">
        <f>(Jul!E49*3)+(Aug!E49*2)+(Sep!E49*1)</f>
        <v>0</v>
      </c>
      <c r="G49" s="64"/>
      <c r="H49" s="29">
        <f>SUM(Aug!H49+G49)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4"/>
      <c r="D50" s="29">
        <f>(Jul!C50*3)+(Aug!C50*2)+(Sep!C50*1)</f>
        <v>4394</v>
      </c>
      <c r="E50" s="58"/>
      <c r="F50" s="29">
        <f>(Jul!E50*3)+(Aug!E50*2)+(Sep!E50*1)</f>
        <v>0</v>
      </c>
      <c r="G50" s="64"/>
      <c r="H50" s="29">
        <f>SUM(Aug!H50+G50)</f>
        <v>16063</v>
      </c>
      <c r="I50" s="29">
        <f t="shared" si="0"/>
        <v>0</v>
      </c>
      <c r="J50" s="29">
        <f t="shared" si="1"/>
        <v>20457</v>
      </c>
    </row>
    <row r="51" spans="1:10" s="1" customFormat="1" ht="15.75" customHeight="1" x14ac:dyDescent="0.2">
      <c r="A51" s="5" t="s">
        <v>59</v>
      </c>
      <c r="B51" s="6" t="s">
        <v>20</v>
      </c>
      <c r="C51" s="64"/>
      <c r="D51" s="29">
        <f>(Jul!C51*3)+(Aug!C51*2)+(Sep!C51*1)</f>
        <v>0</v>
      </c>
      <c r="E51" s="58"/>
      <c r="F51" s="29">
        <f>(Jul!E51*3)+(Aug!E51*2)+(Sep!E51*1)</f>
        <v>0</v>
      </c>
      <c r="G51" s="64"/>
      <c r="H51" s="29">
        <f>SUM(Aug!H51+G51)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4"/>
      <c r="D52" s="29">
        <f>(Jul!C52*3)+(Aug!C52*2)+(Sep!C52*1)</f>
        <v>0</v>
      </c>
      <c r="E52" s="58"/>
      <c r="F52" s="29">
        <f>(Jul!E52*3)+(Aug!E52*2)+(Sep!E52*1)</f>
        <v>0</v>
      </c>
      <c r="G52" s="64"/>
      <c r="H52" s="29">
        <f>SUM(Aug!H52+G52)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4"/>
      <c r="D53" s="29">
        <f>(Jul!C53*3)+(Aug!C53*2)+(Sep!C53*1)</f>
        <v>0</v>
      </c>
      <c r="E53" s="58"/>
      <c r="F53" s="29">
        <f>(Jul!E53*3)+(Aug!E53*2)+(Sep!E53*1)</f>
        <v>0</v>
      </c>
      <c r="G53" s="64"/>
      <c r="H53" s="29">
        <f>SUM(Aug!H53+G53)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4"/>
      <c r="D54" s="29">
        <f>(Jul!C54*3)+(Aug!C54*2)+(Sep!C54*1)</f>
        <v>0</v>
      </c>
      <c r="E54" s="58"/>
      <c r="F54" s="29">
        <f>(Jul!E54*3)+(Aug!E54*2)+(Sep!E54*1)</f>
        <v>0</v>
      </c>
      <c r="G54" s="64"/>
      <c r="H54" s="29">
        <f>SUM(Aug!H54+G54)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4"/>
      <c r="D55" s="29">
        <f>(Jul!C55*3)+(Aug!C55*2)+(Sep!C55*1)</f>
        <v>5948</v>
      </c>
      <c r="E55" s="58"/>
      <c r="F55" s="29">
        <f>(Jul!E55*3)+(Aug!E55*2)+(Sep!E55*1)</f>
        <v>0</v>
      </c>
      <c r="G55" s="64"/>
      <c r="H55" s="29">
        <f>SUM(Aug!H55+G55)</f>
        <v>21198</v>
      </c>
      <c r="I55" s="29">
        <f t="shared" si="0"/>
        <v>0</v>
      </c>
      <c r="J55" s="29">
        <f t="shared" si="1"/>
        <v>27146</v>
      </c>
    </row>
    <row r="56" spans="1:10" s="11" customFormat="1" ht="15.75" customHeight="1" x14ac:dyDescent="0.2">
      <c r="A56" s="9" t="s">
        <v>67</v>
      </c>
      <c r="B56" s="10" t="s">
        <v>20</v>
      </c>
      <c r="C56" s="64"/>
      <c r="D56" s="29">
        <f>(Jul!C56*3)+(Aug!C56*2)+(Sep!C56*1)</f>
        <v>0</v>
      </c>
      <c r="E56" s="58"/>
      <c r="F56" s="29">
        <f>(Jul!E56*3)+(Aug!E56*2)+(Sep!E56*1)</f>
        <v>0</v>
      </c>
      <c r="G56" s="64"/>
      <c r="H56" s="29">
        <f>SUM(Aug!H56+G56)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4"/>
      <c r="D57" s="29">
        <f>(Jul!C57*3)+(Aug!C57*2)+(Sep!C57*1)</f>
        <v>0</v>
      </c>
      <c r="E57" s="58"/>
      <c r="F57" s="29">
        <f>(Jul!E57*3)+(Aug!E57*2)+(Sep!E57*1)</f>
        <v>0</v>
      </c>
      <c r="G57" s="64"/>
      <c r="H57" s="29">
        <f>SUM(Aug!H57+G57)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4"/>
      <c r="D58" s="29">
        <f>(Jul!C58*3)+(Aug!C58*2)+(Sep!C58*1)</f>
        <v>0</v>
      </c>
      <c r="E58" s="58"/>
      <c r="F58" s="29">
        <f>(Jul!E58*3)+(Aug!E58*2)+(Sep!E58*1)</f>
        <v>0</v>
      </c>
      <c r="G58" s="64"/>
      <c r="H58" s="29">
        <f>SUM(Aug!H58+G58)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4"/>
      <c r="D59" s="29">
        <f>(Jul!C59*3)+(Aug!C59*2)+(Sep!C59*1)</f>
        <v>0</v>
      </c>
      <c r="E59" s="58"/>
      <c r="F59" s="29">
        <f>(Jul!E59*3)+(Aug!E59*2)+(Sep!E59*1)</f>
        <v>0</v>
      </c>
      <c r="G59" s="64"/>
      <c r="H59" s="29">
        <f>SUM(Aug!H59+G59)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4"/>
      <c r="D60" s="29">
        <f>(Jul!C60*3)+(Aug!C60*2)+(Sep!C60*1)</f>
        <v>0</v>
      </c>
      <c r="E60" s="58"/>
      <c r="F60" s="29">
        <f>(Jul!E60*3)+(Aug!E60*2)+(Sep!E60*1)</f>
        <v>0</v>
      </c>
      <c r="G60" s="64"/>
      <c r="H60" s="29">
        <f>SUM(Aug!H60+G60)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4"/>
      <c r="D61" s="29">
        <f>(Jul!C61*3)+(Aug!C61*2)+(Sep!C61*1)</f>
        <v>0</v>
      </c>
      <c r="E61" s="58"/>
      <c r="F61" s="29">
        <f>(Jul!E61*3)+(Aug!E61*2)+(Sep!E61*1)</f>
        <v>0</v>
      </c>
      <c r="G61" s="64"/>
      <c r="H61" s="29">
        <f>SUM(Aug!H61+G61)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4"/>
      <c r="D62" s="29">
        <f>(Jul!C62*3)+(Aug!C62*2)+(Sep!C62*1)</f>
        <v>0</v>
      </c>
      <c r="E62" s="58"/>
      <c r="F62" s="29">
        <f>(Jul!E62*3)+(Aug!E62*2)+(Sep!E62*1)</f>
        <v>0</v>
      </c>
      <c r="G62" s="64"/>
      <c r="H62" s="29">
        <f>SUM(Aug!H62+G62)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4"/>
      <c r="D63" s="29">
        <f>(Jul!C63*3)+(Aug!C63*2)+(Sep!C63*1)</f>
        <v>5304</v>
      </c>
      <c r="E63" s="58"/>
      <c r="F63" s="29">
        <f>(Jul!E63*3)+(Aug!E63*2)+(Sep!E63*1)</f>
        <v>0</v>
      </c>
      <c r="G63" s="64"/>
      <c r="H63" s="29">
        <f>SUM(Aug!H63+G63)</f>
        <v>10606</v>
      </c>
      <c r="I63" s="29">
        <f t="shared" si="0"/>
        <v>0</v>
      </c>
      <c r="J63" s="29">
        <f t="shared" si="1"/>
        <v>15910</v>
      </c>
    </row>
    <row r="64" spans="1:10" s="1" customFormat="1" ht="15.75" customHeight="1" x14ac:dyDescent="0.2">
      <c r="A64" s="5" t="s">
        <v>74</v>
      </c>
      <c r="B64" s="6" t="s">
        <v>20</v>
      </c>
      <c r="C64" s="64"/>
      <c r="D64" s="29">
        <f>(Jul!C64*3)+(Aug!C64*2)+(Sep!C64*1)</f>
        <v>0</v>
      </c>
      <c r="E64" s="58"/>
      <c r="F64" s="29">
        <f>(Jul!E64*3)+(Aug!E64*2)+(Sep!E64*1)</f>
        <v>0</v>
      </c>
      <c r="G64" s="64"/>
      <c r="H64" s="29">
        <f>SUM(Aug!H64+G64)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4"/>
      <c r="D65" s="29">
        <f>(Jul!C65*3)+(Aug!C65*2)+(Sep!C65*1)</f>
        <v>0</v>
      </c>
      <c r="E65" s="58"/>
      <c r="F65" s="29">
        <f>(Jul!E65*3)+(Aug!E65*2)+(Sep!E65*1)</f>
        <v>0</v>
      </c>
      <c r="G65" s="64"/>
      <c r="H65" s="29">
        <f>SUM(Aug!H65+G65)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4"/>
      <c r="D66" s="29">
        <f>(Jul!C66*3)+(Aug!C66*2)+(Sep!C66*1)</f>
        <v>0</v>
      </c>
      <c r="E66" s="58"/>
      <c r="F66" s="29">
        <f>(Jul!E66*3)+(Aug!E66*2)+(Sep!E66*1)</f>
        <v>0</v>
      </c>
      <c r="G66" s="64"/>
      <c r="H66" s="29">
        <f>SUM(Aug!H66+G66)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4"/>
      <c r="D67" s="29">
        <f>(Jul!C67*3)+(Aug!C67*2)+(Sep!C67*1)</f>
        <v>0</v>
      </c>
      <c r="E67" s="58"/>
      <c r="F67" s="29">
        <f>(Jul!E67*3)+(Aug!E67*2)+(Sep!E67*1)</f>
        <v>0</v>
      </c>
      <c r="G67" s="64"/>
      <c r="H67" s="29">
        <f>SUM(Aug!H67+G67)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4"/>
      <c r="D68" s="29">
        <f>(Jul!C68*3)+(Aug!C68*2)+(Sep!C68*1)</f>
        <v>0</v>
      </c>
      <c r="E68" s="58"/>
      <c r="F68" s="29">
        <f>(Jul!E68*3)+(Aug!E68*2)+(Sep!E68*1)</f>
        <v>0</v>
      </c>
      <c r="G68" s="64"/>
      <c r="H68" s="29">
        <f>SUM(Aug!H68+G68)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4"/>
      <c r="D69" s="29">
        <f>(Jul!C69*3)+(Aug!C69*2)+(Sep!C69*1)</f>
        <v>0</v>
      </c>
      <c r="E69" s="58"/>
      <c r="F69" s="29">
        <f>(Jul!E69*3)+(Aug!E69*2)+(Sep!E69*1)</f>
        <v>0</v>
      </c>
      <c r="G69" s="64"/>
      <c r="H69" s="29">
        <f>SUM(Aug!H69+G69)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4"/>
      <c r="D70" s="29">
        <f>(Jul!C70*3)+(Aug!C70*2)+(Sep!C70*1)</f>
        <v>0</v>
      </c>
      <c r="E70" s="58"/>
      <c r="F70" s="29">
        <f>(Jul!E70*3)+(Aug!E70*2)+(Sep!E70*1)</f>
        <v>0</v>
      </c>
      <c r="G70" s="64"/>
      <c r="H70" s="29">
        <f>SUM(Aug!H70+G70)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4"/>
      <c r="D71" s="29">
        <f>(Jul!C71*3)+(Aug!C71*2)+(Sep!C71*1)</f>
        <v>0</v>
      </c>
      <c r="E71" s="58"/>
      <c r="F71" s="29">
        <f>(Jul!E71*3)+(Aug!E71*2)+(Sep!E71*1)</f>
        <v>0</v>
      </c>
      <c r="G71" s="64"/>
      <c r="H71" s="29">
        <f>SUM(Aug!H71+G71)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11726.789999999999</v>
      </c>
      <c r="D72" s="30">
        <f t="shared" si="4"/>
        <v>79567.75</v>
      </c>
      <c r="E72" s="30">
        <f t="shared" si="4"/>
        <v>0</v>
      </c>
      <c r="F72" s="30">
        <f t="shared" si="4"/>
        <v>5281.12</v>
      </c>
      <c r="G72" s="30">
        <f t="shared" si="4"/>
        <v>34339.919999999998</v>
      </c>
      <c r="H72" s="30">
        <f t="shared" si="4"/>
        <v>133457.17000000001</v>
      </c>
      <c r="I72" s="30">
        <f t="shared" si="4"/>
        <v>46066.709999999992</v>
      </c>
      <c r="J72" s="30">
        <f t="shared" si="4"/>
        <v>218306.04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464.93</v>
      </c>
      <c r="D73" s="30">
        <f t="shared" si="5"/>
        <v>36323.93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60915</v>
      </c>
      <c r="I73" s="30">
        <f t="shared" si="5"/>
        <v>464.93</v>
      </c>
      <c r="J73" s="30">
        <f t="shared" si="5"/>
        <v>97238.93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12191.72</v>
      </c>
      <c r="D74" s="30">
        <f t="shared" ref="D74:J74" si="6">SUM(D72:D73)</f>
        <v>115891.68</v>
      </c>
      <c r="E74" s="30">
        <f t="shared" si="6"/>
        <v>0</v>
      </c>
      <c r="F74" s="30">
        <f t="shared" si="6"/>
        <v>5281.12</v>
      </c>
      <c r="G74" s="30">
        <f t="shared" si="6"/>
        <v>34339.919999999998</v>
      </c>
      <c r="H74" s="30">
        <f t="shared" si="6"/>
        <v>194372.17</v>
      </c>
      <c r="I74" s="30">
        <f t="shared" si="6"/>
        <v>46531.639999999992</v>
      </c>
      <c r="J74" s="30">
        <f t="shared" si="6"/>
        <v>315544.96999999997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F71 H5:H71">
    <cfRule type="expression" dxfId="22" priority="90" stopIfTrue="1">
      <formula>CellHasFormula</formula>
    </cfRule>
  </conditionalFormatting>
  <conditionalFormatting sqref="C5:C71">
    <cfRule type="expression" dxfId="21" priority="2" stopIfTrue="1">
      <formula>CellHasFormula</formula>
    </cfRule>
  </conditionalFormatting>
  <conditionalFormatting sqref="G5:G71">
    <cfRule type="expression" dxfId="2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5" activePane="bottomLeft" state="frozen"/>
      <selection pane="bottomLeft" activeCell="C5" sqref="C5:C31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1" customWidth="1"/>
    <col min="5" max="5" width="15.7109375" style="24" customWidth="1"/>
    <col min="6" max="6" width="15.7109375" style="41" customWidth="1"/>
    <col min="7" max="7" width="15.7109375" style="24" customWidth="1"/>
    <col min="8" max="10" width="15.7109375" style="41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7" customFormat="1" x14ac:dyDescent="0.15">
      <c r="A2" s="17" t="s">
        <v>130</v>
      </c>
      <c r="D2" s="39"/>
      <c r="F2" s="39"/>
      <c r="H2" s="39"/>
      <c r="I2" s="39"/>
      <c r="J2" s="39"/>
    </row>
    <row r="3" spans="1:10" s="5" customFormat="1" x14ac:dyDescent="0.15">
      <c r="A3" s="22"/>
      <c r="B3" s="22"/>
      <c r="C3" s="22"/>
      <c r="D3" s="40"/>
      <c r="E3" s="22"/>
      <c r="F3" s="40"/>
      <c r="G3" s="22"/>
      <c r="H3" s="40"/>
      <c r="I3" s="40"/>
      <c r="J3" s="40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3" t="s">
        <v>11</v>
      </c>
      <c r="E4" s="4" t="s">
        <v>116</v>
      </c>
      <c r="F4" s="33" t="s">
        <v>14</v>
      </c>
      <c r="G4" s="4" t="s">
        <v>117</v>
      </c>
      <c r="H4" s="33" t="s">
        <v>88</v>
      </c>
      <c r="I4" s="33" t="s">
        <v>118</v>
      </c>
      <c r="J4" s="33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7">
        <v>76839</v>
      </c>
      <c r="D5" s="28">
        <f>(Jul!C5*4)+(Aug!C5*3)+(Sep!C5*2)+(Oct!C5*1)</f>
        <v>150035.10999999999</v>
      </c>
      <c r="E5" s="65">
        <v>445</v>
      </c>
      <c r="F5" s="28">
        <f>(Jul!E5*4)+(Aug!E5*3)+(Sep!E5*2)+(Oct!E5*1)</f>
        <v>8098.18</v>
      </c>
      <c r="G5" s="66">
        <v>76839</v>
      </c>
      <c r="H5" s="28">
        <f>Sep!H5+G5</f>
        <v>180256.49</v>
      </c>
      <c r="I5" s="28">
        <f t="shared" ref="I5:I63" si="0">C5+E5+G5</f>
        <v>154123</v>
      </c>
      <c r="J5" s="28">
        <f t="shared" ref="J5:J63" si="1">D5+F5+H5</f>
        <v>338389.77999999997</v>
      </c>
    </row>
    <row r="6" spans="1:10" s="15" customFormat="1" ht="15.75" customHeight="1" x14ac:dyDescent="0.2">
      <c r="A6" s="9" t="s">
        <v>23</v>
      </c>
      <c r="B6" s="10" t="s">
        <v>22</v>
      </c>
      <c r="C6" s="67"/>
      <c r="D6" s="28">
        <f>(Jul!C6*4)+(Aug!C6*3)+(Sep!C6*2)+(Oct!C6*1)</f>
        <v>0</v>
      </c>
      <c r="E6" s="59"/>
      <c r="F6" s="28">
        <f>(Jul!E6*4)+(Aug!E6*3)+(Sep!E6*2)+(Oct!E6*1)</f>
        <v>0</v>
      </c>
      <c r="G6" s="66"/>
      <c r="H6" s="28">
        <f>Sep!H6+G6</f>
        <v>0</v>
      </c>
      <c r="I6" s="28">
        <f t="shared" si="0"/>
        <v>0</v>
      </c>
      <c r="J6" s="28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7">
        <v>4869</v>
      </c>
      <c r="D7" s="28">
        <f>(Jul!C7*4)+(Aug!C7*3)+(Sep!C7*2)+(Oct!C7*1)</f>
        <v>5149.1000000000004</v>
      </c>
      <c r="E7" s="59"/>
      <c r="F7" s="28">
        <f>(Jul!E7*4)+(Aug!E7*3)+(Sep!E7*2)+(Oct!E7*1)</f>
        <v>0</v>
      </c>
      <c r="G7" s="66">
        <v>4869</v>
      </c>
      <c r="H7" s="28">
        <f>Sep!H7+G7</f>
        <v>6269.05</v>
      </c>
      <c r="I7" s="28">
        <f t="shared" si="0"/>
        <v>9738</v>
      </c>
      <c r="J7" s="28">
        <f t="shared" si="1"/>
        <v>11418.150000000001</v>
      </c>
    </row>
    <row r="8" spans="1:10" s="15" customFormat="1" ht="15.75" customHeight="1" x14ac:dyDescent="0.2">
      <c r="A8" s="9" t="s">
        <v>25</v>
      </c>
      <c r="B8" s="10" t="s">
        <v>22</v>
      </c>
      <c r="C8" s="67"/>
      <c r="D8" s="28">
        <f>(Jul!C8*4)+(Aug!C8*3)+(Sep!C8*2)+(Oct!C8*1)</f>
        <v>0</v>
      </c>
      <c r="E8" s="59"/>
      <c r="F8" s="28">
        <f>(Jul!E8*4)+(Aug!E8*3)+(Sep!E8*2)+(Oct!E8*1)</f>
        <v>0</v>
      </c>
      <c r="G8" s="66"/>
      <c r="H8" s="28">
        <f>Sep!H8+G8</f>
        <v>0</v>
      </c>
      <c r="I8" s="28">
        <f t="shared" si="0"/>
        <v>0</v>
      </c>
      <c r="J8" s="28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7"/>
      <c r="D9" s="28">
        <f>(Jul!C9*4)+(Aug!C9*3)+(Sep!C9*2)+(Oct!C9*1)</f>
        <v>0</v>
      </c>
      <c r="E9" s="59"/>
      <c r="F9" s="28">
        <f>(Jul!E9*4)+(Aug!E9*3)+(Sep!E9*2)+(Oct!E9*1)</f>
        <v>0</v>
      </c>
      <c r="G9" s="66"/>
      <c r="H9" s="28">
        <f>Sep!H9+G9</f>
        <v>0</v>
      </c>
      <c r="I9" s="28">
        <f t="shared" si="0"/>
        <v>0</v>
      </c>
      <c r="J9" s="28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7"/>
      <c r="D10" s="28">
        <f>(Jul!C10*4)+(Aug!C10*3)+(Sep!C10*2)+(Oct!C10*1)</f>
        <v>7216.1799999999994</v>
      </c>
      <c r="E10" s="59"/>
      <c r="F10" s="28">
        <f>(Jul!E10*4)+(Aug!E10*3)+(Sep!E10*2)+(Oct!E10*1)</f>
        <v>0</v>
      </c>
      <c r="G10" s="66"/>
      <c r="H10" s="28">
        <f>Sep!H10+G10</f>
        <v>428.83</v>
      </c>
      <c r="I10" s="28">
        <f t="shared" si="0"/>
        <v>0</v>
      </c>
      <c r="J10" s="28">
        <f t="shared" si="1"/>
        <v>7645.0099999999993</v>
      </c>
    </row>
    <row r="11" spans="1:10" s="17" customFormat="1" ht="15.75" customHeight="1" x14ac:dyDescent="0.2">
      <c r="A11" s="5" t="s">
        <v>31</v>
      </c>
      <c r="B11" s="6" t="s">
        <v>22</v>
      </c>
      <c r="C11" s="67"/>
      <c r="D11" s="28">
        <f>(Jul!C11*4)+(Aug!C11*3)+(Sep!C11*2)+(Oct!C11*1)</f>
        <v>0</v>
      </c>
      <c r="E11" s="59"/>
      <c r="F11" s="28">
        <f>(Jul!E11*4)+(Aug!E11*3)+(Sep!E11*2)+(Oct!E11*1)</f>
        <v>0</v>
      </c>
      <c r="G11" s="66"/>
      <c r="H11" s="28">
        <f>Sep!H11+G11</f>
        <v>0</v>
      </c>
      <c r="I11" s="28">
        <f t="shared" si="0"/>
        <v>0</v>
      </c>
      <c r="J11" s="28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7"/>
      <c r="D12" s="28">
        <f>(Jul!C12*4)+(Aug!C12*3)+(Sep!C12*2)+(Oct!C12*1)</f>
        <v>6875.3099999999995</v>
      </c>
      <c r="E12" s="59"/>
      <c r="F12" s="28">
        <f>(Jul!E12*4)+(Aug!E12*3)+(Sep!E12*2)+(Oct!E12*1)</f>
        <v>0</v>
      </c>
      <c r="G12" s="66"/>
      <c r="H12" s="28">
        <f>Sep!H12+G12</f>
        <v>6455.16</v>
      </c>
      <c r="I12" s="28">
        <f t="shared" si="0"/>
        <v>0</v>
      </c>
      <c r="J12" s="28">
        <f t="shared" si="1"/>
        <v>13330.47</v>
      </c>
    </row>
    <row r="13" spans="1:10" s="17" customFormat="1" ht="15.75" customHeight="1" x14ac:dyDescent="0.2">
      <c r="A13" s="5" t="s">
        <v>37</v>
      </c>
      <c r="B13" s="6" t="s">
        <v>22</v>
      </c>
      <c r="C13" s="67"/>
      <c r="D13" s="28">
        <f>(Jul!C13*4)+(Aug!C13*3)+(Sep!C13*2)+(Oct!C13*1)</f>
        <v>0</v>
      </c>
      <c r="E13" s="59"/>
      <c r="F13" s="28">
        <f>(Jul!E13*4)+(Aug!E13*3)+(Sep!E13*2)+(Oct!E13*1)</f>
        <v>0</v>
      </c>
      <c r="G13" s="66"/>
      <c r="H13" s="28">
        <f>Sep!H13+G13</f>
        <v>0</v>
      </c>
      <c r="I13" s="28">
        <f t="shared" si="0"/>
        <v>0</v>
      </c>
      <c r="J13" s="28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7"/>
      <c r="D14" s="28">
        <f>(Jul!C14*4)+(Aug!C14*3)+(Sep!C14*2)+(Oct!C14*1)</f>
        <v>0</v>
      </c>
      <c r="E14" s="59"/>
      <c r="F14" s="28">
        <f>(Jul!E14*4)+(Aug!E14*3)+(Sep!E14*2)+(Oct!E14*1)</f>
        <v>0</v>
      </c>
      <c r="G14" s="66"/>
      <c r="H14" s="28">
        <f>Sep!H14+G14</f>
        <v>0</v>
      </c>
      <c r="I14" s="28">
        <f t="shared" si="0"/>
        <v>0</v>
      </c>
      <c r="J14" s="28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7"/>
      <c r="D15" s="28">
        <f>(Jul!C15*4)+(Aug!C15*3)+(Sep!C15*2)+(Oct!C15*1)</f>
        <v>0</v>
      </c>
      <c r="E15" s="59"/>
      <c r="F15" s="28">
        <f>(Jul!E15*4)+(Aug!E15*3)+(Sep!E15*2)+(Oct!E15*1)</f>
        <v>0</v>
      </c>
      <c r="G15" s="66"/>
      <c r="H15" s="28">
        <f>Sep!H15+G15</f>
        <v>0</v>
      </c>
      <c r="I15" s="28">
        <f t="shared" si="0"/>
        <v>0</v>
      </c>
      <c r="J15" s="28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7"/>
      <c r="D16" s="28">
        <f>(Jul!C16*4)+(Aug!C16*3)+(Sep!C16*2)+(Oct!C16*1)</f>
        <v>0</v>
      </c>
      <c r="E16" s="59"/>
      <c r="F16" s="28">
        <f>(Jul!E16*4)+(Aug!E16*3)+(Sep!E16*2)+(Oct!E16*1)</f>
        <v>0</v>
      </c>
      <c r="G16" s="66"/>
      <c r="H16" s="28">
        <f>Sep!H16+G16</f>
        <v>0</v>
      </c>
      <c r="I16" s="28">
        <f t="shared" si="0"/>
        <v>0</v>
      </c>
      <c r="J16" s="28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7"/>
      <c r="D17" s="28">
        <f>(Jul!C17*4)+(Aug!C17*3)+(Sep!C17*2)+(Oct!C17*1)</f>
        <v>0</v>
      </c>
      <c r="E17" s="59"/>
      <c r="F17" s="28">
        <f>(Jul!E17*4)+(Aug!E17*3)+(Sep!E17*2)+(Oct!E17*1)</f>
        <v>0</v>
      </c>
      <c r="G17" s="66"/>
      <c r="H17" s="28">
        <f>Sep!H17+G17</f>
        <v>0</v>
      </c>
      <c r="I17" s="28">
        <f t="shared" si="0"/>
        <v>0</v>
      </c>
      <c r="J17" s="28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7"/>
      <c r="D18" s="28">
        <f>(Jul!C18*4)+(Aug!C18*3)+(Sep!C18*2)+(Oct!C18*1)</f>
        <v>0</v>
      </c>
      <c r="E18" s="59"/>
      <c r="F18" s="28">
        <f>(Jul!E18*4)+(Aug!E18*3)+(Sep!E18*2)+(Oct!E18*1)</f>
        <v>0</v>
      </c>
      <c r="G18" s="66"/>
      <c r="H18" s="28">
        <f>Sep!H18+G18</f>
        <v>0</v>
      </c>
      <c r="I18" s="28">
        <f t="shared" si="0"/>
        <v>0</v>
      </c>
      <c r="J18" s="28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7"/>
      <c r="D19" s="28">
        <f>(Jul!C19*4)+(Aug!C19*3)+(Sep!C19*2)+(Oct!C19*1)</f>
        <v>0</v>
      </c>
      <c r="E19" s="59"/>
      <c r="F19" s="28">
        <f>(Jul!E19*4)+(Aug!E19*3)+(Sep!E19*2)+(Oct!E19*1)</f>
        <v>0</v>
      </c>
      <c r="G19" s="66"/>
      <c r="H19" s="28">
        <f>Sep!H19+G19</f>
        <v>0</v>
      </c>
      <c r="I19" s="28">
        <f t="shared" si="0"/>
        <v>0</v>
      </c>
      <c r="J19" s="28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7"/>
      <c r="D20" s="28">
        <f>(Jul!C20*4)+(Aug!C20*3)+(Sep!C20*2)+(Oct!C20*1)</f>
        <v>0</v>
      </c>
      <c r="E20" s="59"/>
      <c r="F20" s="28">
        <f>(Jul!E20*4)+(Aug!E20*3)+(Sep!E20*2)+(Oct!E20*1)</f>
        <v>0</v>
      </c>
      <c r="G20" s="66"/>
      <c r="H20" s="28">
        <f>Sep!H20+G20</f>
        <v>0</v>
      </c>
      <c r="I20" s="28">
        <f t="shared" si="0"/>
        <v>0</v>
      </c>
      <c r="J20" s="28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7"/>
      <c r="D21" s="28">
        <f>(Jul!C21*4)+(Aug!C21*3)+(Sep!C21*2)+(Oct!C21*1)</f>
        <v>0</v>
      </c>
      <c r="E21" s="59"/>
      <c r="F21" s="28">
        <f>(Jul!E21*4)+(Aug!E21*3)+(Sep!E21*2)+(Oct!E21*1)</f>
        <v>0</v>
      </c>
      <c r="G21" s="66"/>
      <c r="H21" s="28">
        <f>Sep!H21+G21</f>
        <v>0</v>
      </c>
      <c r="I21" s="28">
        <f t="shared" si="0"/>
        <v>0</v>
      </c>
      <c r="J21" s="28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7"/>
      <c r="D22" s="28">
        <f>(Jul!C22*4)+(Aug!C22*3)+(Sep!C22*2)+(Oct!C22*1)</f>
        <v>0</v>
      </c>
      <c r="E22" s="59"/>
      <c r="F22" s="28">
        <f>(Jul!E22*4)+(Aug!E22*3)+(Sep!E22*2)+(Oct!E22*1)</f>
        <v>0</v>
      </c>
      <c r="G22" s="66"/>
      <c r="H22" s="28">
        <f>Sep!H22+G22</f>
        <v>0</v>
      </c>
      <c r="I22" s="28">
        <f t="shared" si="0"/>
        <v>0</v>
      </c>
      <c r="J22" s="28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7"/>
      <c r="D23" s="28">
        <f>(Jul!C23*4)+(Aug!C23*3)+(Sep!C23*2)+(Oct!C23*1)</f>
        <v>0</v>
      </c>
      <c r="E23" s="59"/>
      <c r="F23" s="28">
        <f>(Jul!E23*4)+(Aug!E23*3)+(Sep!E23*2)+(Oct!E23*1)</f>
        <v>0</v>
      </c>
      <c r="G23" s="66"/>
      <c r="H23" s="28">
        <f>Sep!H23+G23</f>
        <v>0</v>
      </c>
      <c r="I23" s="28">
        <f t="shared" si="0"/>
        <v>0</v>
      </c>
      <c r="J23" s="28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7"/>
      <c r="D24" s="28">
        <f>(Jul!C24*4)+(Aug!C24*3)+(Sep!C24*2)+(Oct!C24*1)</f>
        <v>0</v>
      </c>
      <c r="E24" s="59"/>
      <c r="F24" s="28">
        <f>(Jul!E24*4)+(Aug!E24*3)+(Sep!E24*2)+(Oct!E24*1)</f>
        <v>0</v>
      </c>
      <c r="G24" s="66"/>
      <c r="H24" s="28">
        <f>Sep!H24+G24</f>
        <v>0</v>
      </c>
      <c r="I24" s="28">
        <f t="shared" si="0"/>
        <v>0</v>
      </c>
      <c r="J24" s="28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7"/>
      <c r="D25" s="28">
        <f>(Jul!C25*4)+(Aug!C25*3)+(Sep!C25*2)+(Oct!C25*1)</f>
        <v>0</v>
      </c>
      <c r="E25" s="59"/>
      <c r="F25" s="28">
        <f>(Jul!E25*4)+(Aug!E25*3)+(Sep!E25*2)+(Oct!E25*1)</f>
        <v>0</v>
      </c>
      <c r="G25" s="66"/>
      <c r="H25" s="28">
        <f>Sep!H25+G25</f>
        <v>0</v>
      </c>
      <c r="I25" s="28">
        <f t="shared" si="0"/>
        <v>0</v>
      </c>
      <c r="J25" s="28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7"/>
      <c r="D26" s="28">
        <f>(Jul!C26*4)+(Aug!C26*3)+(Sep!C26*2)+(Oct!C26*1)</f>
        <v>0</v>
      </c>
      <c r="E26" s="59"/>
      <c r="F26" s="28">
        <f>(Jul!E26*4)+(Aug!E26*3)+(Sep!E26*2)+(Oct!E26*1)</f>
        <v>0</v>
      </c>
      <c r="G26" s="66"/>
      <c r="H26" s="28">
        <f>Sep!H26+G26</f>
        <v>0</v>
      </c>
      <c r="I26" s="28">
        <f t="shared" si="0"/>
        <v>0</v>
      </c>
      <c r="J26" s="28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7"/>
      <c r="D27" s="28">
        <f>(Jul!C27*4)+(Aug!C27*3)+(Sep!C27*2)+(Oct!C27*1)</f>
        <v>0</v>
      </c>
      <c r="E27" s="59"/>
      <c r="F27" s="28">
        <f>(Jul!E27*4)+(Aug!E27*3)+(Sep!E27*2)+(Oct!E27*1)</f>
        <v>0</v>
      </c>
      <c r="G27" s="66"/>
      <c r="H27" s="28">
        <f>Sep!H27+G27</f>
        <v>0</v>
      </c>
      <c r="I27" s="28">
        <f t="shared" si="0"/>
        <v>0</v>
      </c>
      <c r="J27" s="28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7"/>
      <c r="D28" s="28">
        <f>(Jul!C28*4)+(Aug!C28*3)+(Sep!C28*2)+(Oct!C28*1)</f>
        <v>0</v>
      </c>
      <c r="E28" s="59"/>
      <c r="F28" s="28">
        <f>(Jul!E28*4)+(Aug!E28*3)+(Sep!E28*2)+(Oct!E28*1)</f>
        <v>0</v>
      </c>
      <c r="G28" s="66"/>
      <c r="H28" s="28">
        <f>Sep!H28+G28</f>
        <v>0</v>
      </c>
      <c r="I28" s="28">
        <f t="shared" si="0"/>
        <v>0</v>
      </c>
      <c r="J28" s="28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7"/>
      <c r="D29" s="28">
        <f>(Jul!C29*4)+(Aug!C29*3)+(Sep!C29*2)+(Oct!C29*1)</f>
        <v>0</v>
      </c>
      <c r="E29" s="59"/>
      <c r="F29" s="28">
        <f>(Jul!E29*4)+(Aug!E29*3)+(Sep!E29*2)+(Oct!E29*1)</f>
        <v>0</v>
      </c>
      <c r="G29" s="66"/>
      <c r="H29" s="28">
        <f>Sep!H29+G29</f>
        <v>0</v>
      </c>
      <c r="I29" s="28">
        <f t="shared" si="0"/>
        <v>0</v>
      </c>
      <c r="J29" s="28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7"/>
      <c r="D30" s="28">
        <f>(Jul!C30*4)+(Aug!C30*3)+(Sep!C30*2)+(Oct!C30*1)</f>
        <v>0</v>
      </c>
      <c r="E30" s="59"/>
      <c r="F30" s="28">
        <f>(Jul!E30*4)+(Aug!E30*3)+(Sep!E30*2)+(Oct!E30*1)</f>
        <v>0</v>
      </c>
      <c r="G30" s="66"/>
      <c r="H30" s="28">
        <f>Sep!H30+G30</f>
        <v>0</v>
      </c>
      <c r="I30" s="28">
        <f t="shared" si="0"/>
        <v>0</v>
      </c>
      <c r="J30" s="28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7"/>
      <c r="D31" s="28">
        <f>(Jul!C31*4)+(Aug!C31*3)+(Sep!C31*2)+(Oct!C31*1)</f>
        <v>29492.25</v>
      </c>
      <c r="E31" s="59"/>
      <c r="F31" s="28">
        <f>(Jul!E31*4)+(Aug!E31*3)+(Sep!E31*2)+(Oct!E31*1)</f>
        <v>0</v>
      </c>
      <c r="G31" s="66"/>
      <c r="H31" s="28">
        <f>Sep!H31+G31</f>
        <v>21755.64</v>
      </c>
      <c r="I31" s="28">
        <f t="shared" si="0"/>
        <v>0</v>
      </c>
      <c r="J31" s="28">
        <f t="shared" si="1"/>
        <v>51247.89</v>
      </c>
    </row>
    <row r="32" spans="1:10" s="17" customFormat="1" ht="15.75" customHeight="1" x14ac:dyDescent="0.2">
      <c r="A32" s="5" t="s">
        <v>19</v>
      </c>
      <c r="B32" s="6" t="s">
        <v>20</v>
      </c>
      <c r="C32" s="62"/>
      <c r="D32" s="28">
        <f>(Jul!C32*4)+(Aug!C32*3)+(Sep!C32*2)+(Oct!C32*1)</f>
        <v>0</v>
      </c>
      <c r="E32" s="59"/>
      <c r="F32" s="28">
        <f>(Jul!E32*4)+(Aug!E32*3)+(Sep!E32*2)+(Oct!E32*1)</f>
        <v>0</v>
      </c>
      <c r="G32" s="60"/>
      <c r="H32" s="28">
        <f>Sep!H32+G32</f>
        <v>0</v>
      </c>
      <c r="I32" s="28">
        <f t="shared" si="0"/>
        <v>0</v>
      </c>
      <c r="J32" s="28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2"/>
      <c r="D33" s="28">
        <f>(Jul!C33*4)+(Aug!C33*3)+(Sep!C33*2)+(Oct!C33*1)</f>
        <v>0</v>
      </c>
      <c r="E33" s="59"/>
      <c r="F33" s="28">
        <f>(Jul!E33*4)+(Aug!E33*3)+(Sep!E33*2)+(Oct!E33*1)</f>
        <v>0</v>
      </c>
      <c r="G33" s="60"/>
      <c r="H33" s="28">
        <f>Sep!H33+G33</f>
        <v>0</v>
      </c>
      <c r="I33" s="28">
        <f t="shared" si="0"/>
        <v>0</v>
      </c>
      <c r="J33" s="28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62"/>
      <c r="D34" s="28">
        <f>(Jul!C34*4)+(Aug!C34*3)+(Sep!C34*2)+(Oct!C34*1)</f>
        <v>0</v>
      </c>
      <c r="E34" s="59"/>
      <c r="F34" s="28">
        <f>(Jul!E34*4)+(Aug!E34*3)+(Sep!E34*2)+(Oct!E34*1)</f>
        <v>0</v>
      </c>
      <c r="G34" s="60"/>
      <c r="H34" s="28">
        <f>Sep!H34+G34</f>
        <v>0</v>
      </c>
      <c r="I34" s="28">
        <f t="shared" si="0"/>
        <v>0</v>
      </c>
      <c r="J34" s="28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2"/>
      <c r="D35" s="28">
        <f>(Jul!C35*4)+(Aug!C35*3)+(Sep!C35*2)+(Oct!C35*1)</f>
        <v>6285</v>
      </c>
      <c r="E35" s="59"/>
      <c r="F35" s="28">
        <f>(Jul!E35*4)+(Aug!E35*3)+(Sep!E35*2)+(Oct!E35*1)</f>
        <v>0</v>
      </c>
      <c r="G35" s="60"/>
      <c r="H35" s="28">
        <f>Sep!H35+G35</f>
        <v>0</v>
      </c>
      <c r="I35" s="28">
        <f t="shared" si="0"/>
        <v>0</v>
      </c>
      <c r="J35" s="28">
        <f t="shared" si="1"/>
        <v>6285</v>
      </c>
    </row>
    <row r="36" spans="1:10" s="15" customFormat="1" ht="15.75" customHeight="1" x14ac:dyDescent="0.2">
      <c r="A36" s="9" t="s">
        <v>32</v>
      </c>
      <c r="B36" s="10" t="s">
        <v>20</v>
      </c>
      <c r="C36" s="62"/>
      <c r="D36" s="28">
        <f>(Jul!C36*4)+(Aug!C36*3)+(Sep!C36*2)+(Oct!C36*1)</f>
        <v>0</v>
      </c>
      <c r="E36" s="59"/>
      <c r="F36" s="28">
        <f>(Jul!E36*4)+(Aug!E36*3)+(Sep!E36*2)+(Oct!E36*1)</f>
        <v>0</v>
      </c>
      <c r="G36" s="60"/>
      <c r="H36" s="28">
        <f>Sep!H36+G36</f>
        <v>0</v>
      </c>
      <c r="I36" s="28">
        <f t="shared" si="0"/>
        <v>0</v>
      </c>
      <c r="J36" s="28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2"/>
      <c r="D37" s="28">
        <f>(Jul!C37*4)+(Aug!C37*3)+(Sep!C37*2)+(Oct!C37*1)</f>
        <v>0</v>
      </c>
      <c r="E37" s="59"/>
      <c r="F37" s="28">
        <f>(Jul!E37*4)+(Aug!E37*3)+(Sep!E37*2)+(Oct!E37*1)</f>
        <v>0</v>
      </c>
      <c r="G37" s="60"/>
      <c r="H37" s="28">
        <f>Sep!H37+G37</f>
        <v>0</v>
      </c>
      <c r="I37" s="28">
        <f t="shared" si="0"/>
        <v>0</v>
      </c>
      <c r="J37" s="28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62"/>
      <c r="D38" s="28">
        <f>(Jul!C38*4)+(Aug!C38*3)+(Sep!C38*2)+(Oct!C38*1)</f>
        <v>0</v>
      </c>
      <c r="E38" s="59"/>
      <c r="F38" s="28">
        <f>(Jul!E38*4)+(Aug!E38*3)+(Sep!E38*2)+(Oct!E38*1)</f>
        <v>0</v>
      </c>
      <c r="G38" s="60"/>
      <c r="H38" s="28">
        <f>Sep!H38+G38</f>
        <v>0</v>
      </c>
      <c r="I38" s="28">
        <f t="shared" si="0"/>
        <v>0</v>
      </c>
      <c r="J38" s="28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2"/>
      <c r="D39" s="28">
        <f>(Jul!C39*4)+(Aug!C39*3)+(Sep!C39*2)+(Oct!C39*1)</f>
        <v>12664</v>
      </c>
      <c r="E39" s="59"/>
      <c r="F39" s="28">
        <f>(Jul!E39*4)+(Aug!E39*3)+(Sep!E39*2)+(Oct!E39*1)</f>
        <v>0</v>
      </c>
      <c r="G39" s="60"/>
      <c r="H39" s="28">
        <f>Sep!H39+G39</f>
        <v>0</v>
      </c>
      <c r="I39" s="28">
        <f t="shared" si="0"/>
        <v>0</v>
      </c>
      <c r="J39" s="28">
        <f t="shared" si="1"/>
        <v>12664</v>
      </c>
    </row>
    <row r="40" spans="1:10" s="17" customFormat="1" ht="15.75" customHeight="1" x14ac:dyDescent="0.2">
      <c r="A40" s="5" t="s">
        <v>38</v>
      </c>
      <c r="B40" s="6" t="s">
        <v>20</v>
      </c>
      <c r="C40" s="62"/>
      <c r="D40" s="28">
        <f>(Jul!C40*4)+(Aug!C40*3)+(Sep!C40*2)+(Oct!C40*1)</f>
        <v>0</v>
      </c>
      <c r="E40" s="59"/>
      <c r="F40" s="28">
        <f>(Jul!E40*4)+(Aug!E40*3)+(Sep!E40*2)+(Oct!E40*1)</f>
        <v>0</v>
      </c>
      <c r="G40" s="60"/>
      <c r="H40" s="28">
        <f>Sep!H40+G40</f>
        <v>0</v>
      </c>
      <c r="I40" s="28">
        <f t="shared" si="0"/>
        <v>0</v>
      </c>
      <c r="J40" s="28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2"/>
      <c r="D41" s="28">
        <f>(Jul!C41*4)+(Aug!C41*3)+(Sep!C41*2)+(Oct!C41*1)</f>
        <v>8700</v>
      </c>
      <c r="E41" s="59"/>
      <c r="F41" s="28">
        <f>(Jul!E41*4)+(Aug!E41*3)+(Sep!E41*2)+(Oct!E41*1)</f>
        <v>0</v>
      </c>
      <c r="G41" s="60"/>
      <c r="H41" s="28">
        <f>Sep!H41+G41</f>
        <v>13048</v>
      </c>
      <c r="I41" s="28">
        <f t="shared" si="0"/>
        <v>0</v>
      </c>
      <c r="J41" s="28">
        <f t="shared" si="1"/>
        <v>21748</v>
      </c>
    </row>
    <row r="42" spans="1:10" s="17" customFormat="1" ht="15.75" customHeight="1" x14ac:dyDescent="0.2">
      <c r="A42" s="5" t="s">
        <v>41</v>
      </c>
      <c r="B42" s="6" t="s">
        <v>20</v>
      </c>
      <c r="C42" s="62"/>
      <c r="D42" s="28">
        <f>(Jul!C42*4)+(Aug!C42*3)+(Sep!C42*2)+(Oct!C42*1)</f>
        <v>929.86</v>
      </c>
      <c r="E42" s="59"/>
      <c r="F42" s="28">
        <f>(Jul!E42*4)+(Aug!E42*3)+(Sep!E42*2)+(Oct!E42*1)</f>
        <v>0</v>
      </c>
      <c r="G42" s="60"/>
      <c r="H42" s="28">
        <f>Sep!H42+G42</f>
        <v>0</v>
      </c>
      <c r="I42" s="28">
        <f t="shared" si="0"/>
        <v>0</v>
      </c>
      <c r="J42" s="28">
        <f t="shared" si="1"/>
        <v>929.86</v>
      </c>
    </row>
    <row r="43" spans="1:10" s="17" customFormat="1" ht="15.75" customHeight="1" x14ac:dyDescent="0.2">
      <c r="A43" s="5" t="s">
        <v>42</v>
      </c>
      <c r="B43" s="6" t="s">
        <v>20</v>
      </c>
      <c r="C43" s="62"/>
      <c r="D43" s="28">
        <f>(Jul!C43*4)+(Aug!C43*3)+(Sep!C43*2)+(Oct!C43*1)</f>
        <v>0</v>
      </c>
      <c r="E43" s="59"/>
      <c r="F43" s="28">
        <f>(Jul!E43*4)+(Aug!E43*3)+(Sep!E43*2)+(Oct!E43*1)</f>
        <v>0</v>
      </c>
      <c r="G43" s="60"/>
      <c r="H43" s="28">
        <f>Sep!H43+G43</f>
        <v>0</v>
      </c>
      <c r="I43" s="28">
        <f t="shared" si="0"/>
        <v>0</v>
      </c>
      <c r="J43" s="28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2"/>
      <c r="D44" s="28">
        <f>(Jul!C44*4)+(Aug!C44*3)+(Sep!C44*2)+(Oct!C44*1)</f>
        <v>0</v>
      </c>
      <c r="E44" s="59"/>
      <c r="F44" s="28">
        <f>(Jul!E44*4)+(Aug!E44*3)+(Sep!E44*2)+(Oct!E44*1)</f>
        <v>0</v>
      </c>
      <c r="G44" s="60"/>
      <c r="H44" s="28">
        <f>Sep!H44+G44</f>
        <v>0</v>
      </c>
      <c r="I44" s="28">
        <f t="shared" si="0"/>
        <v>0</v>
      </c>
      <c r="J44" s="28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2"/>
      <c r="D45" s="28">
        <f>(Jul!C45*4)+(Aug!C45*3)+(Sep!C45*2)+(Oct!C45*1)</f>
        <v>0</v>
      </c>
      <c r="E45" s="59"/>
      <c r="F45" s="28">
        <f>(Jul!E45*4)+(Aug!E45*3)+(Sep!E45*2)+(Oct!E45*1)</f>
        <v>0</v>
      </c>
      <c r="G45" s="60"/>
      <c r="H45" s="28">
        <f>Sep!H45+G45</f>
        <v>0</v>
      </c>
      <c r="I45" s="28">
        <f t="shared" si="0"/>
        <v>0</v>
      </c>
      <c r="J45" s="28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2"/>
      <c r="D46" s="28">
        <f>(Jul!C46*4)+(Aug!C46*3)+(Sep!C46*2)+(Oct!C46*1)</f>
        <v>0</v>
      </c>
      <c r="E46" s="59"/>
      <c r="F46" s="28">
        <f>(Jul!E46*4)+(Aug!E46*3)+(Sep!E46*2)+(Oct!E46*1)</f>
        <v>0</v>
      </c>
      <c r="G46" s="60"/>
      <c r="H46" s="28">
        <f>Sep!H46+G46</f>
        <v>0</v>
      </c>
      <c r="I46" s="28">
        <f t="shared" si="0"/>
        <v>0</v>
      </c>
      <c r="J46" s="28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2"/>
      <c r="D47" s="28">
        <f>(Jul!C47*4)+(Aug!C47*3)+(Sep!C47*2)+(Oct!C47*1)</f>
        <v>0</v>
      </c>
      <c r="E47" s="59"/>
      <c r="F47" s="28">
        <f>(Jul!E47*4)+(Aug!E47*3)+(Sep!E47*2)+(Oct!E47*1)</f>
        <v>0</v>
      </c>
      <c r="G47" s="60"/>
      <c r="H47" s="28">
        <f>Sep!H47+G47</f>
        <v>0</v>
      </c>
      <c r="I47" s="28">
        <f t="shared" si="0"/>
        <v>0</v>
      </c>
      <c r="J47" s="28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2"/>
      <c r="D48" s="28">
        <f>(Jul!C48*4)+(Aug!C48*3)+(Sep!C48*2)+(Oct!C48*1)</f>
        <v>0</v>
      </c>
      <c r="E48" s="59"/>
      <c r="F48" s="28">
        <f>(Jul!E48*4)+(Aug!E48*3)+(Sep!E48*2)+(Oct!E48*1)</f>
        <v>0</v>
      </c>
      <c r="G48" s="60"/>
      <c r="H48" s="28">
        <f>Sep!H48+G48</f>
        <v>0</v>
      </c>
      <c r="I48" s="28">
        <f t="shared" si="0"/>
        <v>0</v>
      </c>
      <c r="J48" s="28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62"/>
      <c r="D49" s="28">
        <f>(Jul!C49*4)+(Aug!C49*3)+(Sep!C49*2)+(Oct!C49*1)</f>
        <v>0</v>
      </c>
      <c r="E49" s="59"/>
      <c r="F49" s="28">
        <f>(Jul!E49*4)+(Aug!E49*3)+(Sep!E49*2)+(Oct!E49*1)</f>
        <v>0</v>
      </c>
      <c r="G49" s="60"/>
      <c r="H49" s="28">
        <f>Sep!H49+G49</f>
        <v>0</v>
      </c>
      <c r="I49" s="28">
        <f t="shared" si="0"/>
        <v>0</v>
      </c>
      <c r="J49" s="28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62">
        <v>2528.81</v>
      </c>
      <c r="D50" s="28">
        <f>(Jul!C50*4)+(Aug!C50*3)+(Sep!C50*2)+(Oct!C50*1)</f>
        <v>9049.81</v>
      </c>
      <c r="E50" s="59"/>
      <c r="F50" s="28">
        <f>(Jul!E50*4)+(Aug!E50*3)+(Sep!E50*2)+(Oct!E50*1)</f>
        <v>0</v>
      </c>
      <c r="G50" s="60">
        <v>2737.15</v>
      </c>
      <c r="H50" s="28">
        <f>Sep!H50+G50</f>
        <v>18800.150000000001</v>
      </c>
      <c r="I50" s="28">
        <f t="shared" si="0"/>
        <v>5265.96</v>
      </c>
      <c r="J50" s="28">
        <f t="shared" si="1"/>
        <v>27849.96</v>
      </c>
    </row>
    <row r="51" spans="1:10" s="17" customFormat="1" ht="15.75" customHeight="1" x14ac:dyDescent="0.2">
      <c r="A51" s="5" t="s">
        <v>59</v>
      </c>
      <c r="B51" s="6" t="s">
        <v>20</v>
      </c>
      <c r="C51" s="62"/>
      <c r="D51" s="28">
        <f>(Jul!C51*4)+(Aug!C51*3)+(Sep!C51*2)+(Oct!C51*1)</f>
        <v>0</v>
      </c>
      <c r="E51" s="59"/>
      <c r="F51" s="28">
        <f>(Jul!E51*4)+(Aug!E51*3)+(Sep!E51*2)+(Oct!E51*1)</f>
        <v>0</v>
      </c>
      <c r="G51" s="60"/>
      <c r="H51" s="28">
        <f>Sep!H51+G51</f>
        <v>0</v>
      </c>
      <c r="I51" s="28">
        <f t="shared" si="0"/>
        <v>0</v>
      </c>
      <c r="J51" s="28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2"/>
      <c r="D52" s="28">
        <f>(Jul!C52*4)+(Aug!C52*3)+(Sep!C52*2)+(Oct!C52*1)</f>
        <v>0</v>
      </c>
      <c r="E52" s="59"/>
      <c r="F52" s="28">
        <f>(Jul!E52*4)+(Aug!E52*3)+(Sep!E52*2)+(Oct!E52*1)</f>
        <v>0</v>
      </c>
      <c r="G52" s="60"/>
      <c r="H52" s="28">
        <f>Sep!H52+G52</f>
        <v>0</v>
      </c>
      <c r="I52" s="28">
        <f t="shared" si="0"/>
        <v>0</v>
      </c>
      <c r="J52" s="28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2"/>
      <c r="D53" s="28">
        <f>(Jul!C53*4)+(Aug!C53*3)+(Sep!C53*2)+(Oct!C53*1)</f>
        <v>0</v>
      </c>
      <c r="E53" s="59"/>
      <c r="F53" s="28">
        <f>(Jul!E53*4)+(Aug!E53*3)+(Sep!E53*2)+(Oct!E53*1)</f>
        <v>0</v>
      </c>
      <c r="G53" s="60"/>
      <c r="H53" s="28">
        <f>Sep!H53+G53</f>
        <v>0</v>
      </c>
      <c r="I53" s="28">
        <f t="shared" si="0"/>
        <v>0</v>
      </c>
      <c r="J53" s="28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2"/>
      <c r="D54" s="28">
        <f>(Jul!C54*4)+(Aug!C54*3)+(Sep!C54*2)+(Oct!C54*1)</f>
        <v>0</v>
      </c>
      <c r="E54" s="59"/>
      <c r="F54" s="28">
        <f>(Jul!E54*4)+(Aug!E54*3)+(Sep!E54*2)+(Oct!E54*1)</f>
        <v>0</v>
      </c>
      <c r="G54" s="60"/>
      <c r="H54" s="28">
        <f>Sep!H54+G54</f>
        <v>0</v>
      </c>
      <c r="I54" s="28">
        <f t="shared" si="0"/>
        <v>0</v>
      </c>
      <c r="J54" s="28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2"/>
      <c r="D55" s="28">
        <f>(Jul!C55*4)+(Aug!C55*3)+(Sep!C55*2)+(Oct!C55*1)</f>
        <v>8922</v>
      </c>
      <c r="E55" s="59"/>
      <c r="F55" s="28">
        <f>(Jul!E55*4)+(Aug!E55*3)+(Sep!E55*2)+(Oct!E55*1)</f>
        <v>0</v>
      </c>
      <c r="G55" s="60"/>
      <c r="H55" s="28">
        <f>Sep!H55+G55</f>
        <v>21198</v>
      </c>
      <c r="I55" s="28">
        <f t="shared" si="0"/>
        <v>0</v>
      </c>
      <c r="J55" s="28">
        <f t="shared" si="1"/>
        <v>30120</v>
      </c>
    </row>
    <row r="56" spans="1:10" s="15" customFormat="1" ht="15.75" customHeight="1" x14ac:dyDescent="0.2">
      <c r="A56" s="9" t="s">
        <v>67</v>
      </c>
      <c r="B56" s="10" t="s">
        <v>20</v>
      </c>
      <c r="C56" s="62"/>
      <c r="D56" s="28">
        <f>(Jul!C56*4)+(Aug!C56*3)+(Sep!C56*2)+(Oct!C56*1)</f>
        <v>0</v>
      </c>
      <c r="E56" s="59"/>
      <c r="F56" s="28">
        <f>(Jul!E56*4)+(Aug!E56*3)+(Sep!E56*2)+(Oct!E56*1)</f>
        <v>0</v>
      </c>
      <c r="G56" s="60"/>
      <c r="H56" s="28">
        <f>Sep!H56+G56</f>
        <v>0</v>
      </c>
      <c r="I56" s="28">
        <f t="shared" si="0"/>
        <v>0</v>
      </c>
      <c r="J56" s="28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2"/>
      <c r="D57" s="28">
        <f>(Jul!C57*4)+(Aug!C57*3)+(Sep!C57*2)+(Oct!C57*1)</f>
        <v>0</v>
      </c>
      <c r="E57" s="59"/>
      <c r="F57" s="28">
        <f>(Jul!E57*4)+(Aug!E57*3)+(Sep!E57*2)+(Oct!E57*1)</f>
        <v>0</v>
      </c>
      <c r="G57" s="60"/>
      <c r="H57" s="28">
        <f>Sep!H57+G57</f>
        <v>0</v>
      </c>
      <c r="I57" s="28">
        <f t="shared" si="0"/>
        <v>0</v>
      </c>
      <c r="J57" s="28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2"/>
      <c r="D58" s="28">
        <f>(Jul!C58*4)+(Aug!C58*3)+(Sep!C58*2)+(Oct!C58*1)</f>
        <v>0</v>
      </c>
      <c r="E58" s="59"/>
      <c r="F58" s="28">
        <f>(Jul!E58*4)+(Aug!E58*3)+(Sep!E58*2)+(Oct!E58*1)</f>
        <v>0</v>
      </c>
      <c r="G58" s="60"/>
      <c r="H58" s="28">
        <f>Sep!H58+G58</f>
        <v>0</v>
      </c>
      <c r="I58" s="28">
        <f t="shared" si="0"/>
        <v>0</v>
      </c>
      <c r="J58" s="28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2"/>
      <c r="D59" s="28">
        <f>(Jul!C59*4)+(Aug!C59*3)+(Sep!C59*2)+(Oct!C59*1)</f>
        <v>0</v>
      </c>
      <c r="E59" s="59"/>
      <c r="F59" s="28">
        <f>(Jul!E59*4)+(Aug!E59*3)+(Sep!E59*2)+(Oct!E59*1)</f>
        <v>0</v>
      </c>
      <c r="G59" s="60"/>
      <c r="H59" s="28">
        <f>Sep!H59+G59</f>
        <v>0</v>
      </c>
      <c r="I59" s="28">
        <f t="shared" si="0"/>
        <v>0</v>
      </c>
      <c r="J59" s="28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2"/>
      <c r="D60" s="28">
        <f>(Jul!C60*4)+(Aug!C60*3)+(Sep!C60*2)+(Oct!C60*1)</f>
        <v>0</v>
      </c>
      <c r="E60" s="59"/>
      <c r="F60" s="28">
        <f>(Jul!E60*4)+(Aug!E60*3)+(Sep!E60*2)+(Oct!E60*1)</f>
        <v>0</v>
      </c>
      <c r="G60" s="60"/>
      <c r="H60" s="28">
        <f>Sep!H60+G60</f>
        <v>0</v>
      </c>
      <c r="I60" s="28">
        <f t="shared" si="0"/>
        <v>0</v>
      </c>
      <c r="J60" s="28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2"/>
      <c r="D61" s="28">
        <f>(Jul!C61*4)+(Aug!C61*3)+(Sep!C61*2)+(Oct!C61*1)</f>
        <v>0</v>
      </c>
      <c r="E61" s="59"/>
      <c r="F61" s="28">
        <f>(Jul!E61*4)+(Aug!E61*3)+(Sep!E61*2)+(Oct!E61*1)</f>
        <v>0</v>
      </c>
      <c r="G61" s="60"/>
      <c r="H61" s="28">
        <f>Sep!H61+G61</f>
        <v>0</v>
      </c>
      <c r="I61" s="28">
        <f t="shared" si="0"/>
        <v>0</v>
      </c>
      <c r="J61" s="28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2"/>
      <c r="D62" s="28">
        <f>(Jul!C62*4)+(Aug!C62*3)+(Sep!C62*2)+(Oct!C62*1)</f>
        <v>0</v>
      </c>
      <c r="E62" s="59"/>
      <c r="F62" s="28">
        <f>(Jul!E62*4)+(Aug!E62*3)+(Sep!E62*2)+(Oct!E62*1)</f>
        <v>0</v>
      </c>
      <c r="G62" s="60"/>
      <c r="H62" s="28">
        <f>Sep!H62+G62</f>
        <v>0</v>
      </c>
      <c r="I62" s="28">
        <f t="shared" si="0"/>
        <v>0</v>
      </c>
      <c r="J62" s="28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2"/>
      <c r="D63" s="28">
        <f>(Jul!C63*4)+(Aug!C63*3)+(Sep!C63*2)+(Oct!C63*1)</f>
        <v>7072</v>
      </c>
      <c r="E63" s="59"/>
      <c r="F63" s="28">
        <f>(Jul!E63*4)+(Aug!E63*3)+(Sep!E63*2)+(Oct!E63*1)</f>
        <v>0</v>
      </c>
      <c r="G63" s="60"/>
      <c r="H63" s="28">
        <f>Sep!H63+G63</f>
        <v>10606</v>
      </c>
      <c r="I63" s="28">
        <f t="shared" si="0"/>
        <v>0</v>
      </c>
      <c r="J63" s="28">
        <f t="shared" si="1"/>
        <v>17678</v>
      </c>
    </row>
    <row r="64" spans="1:10" s="17" customFormat="1" ht="15.75" customHeight="1" x14ac:dyDescent="0.2">
      <c r="A64" s="5" t="s">
        <v>74</v>
      </c>
      <c r="B64" s="6" t="s">
        <v>20</v>
      </c>
      <c r="C64" s="62"/>
      <c r="D64" s="28">
        <f>(Jul!C64*4)+(Aug!C64*3)+(Sep!C64*2)+(Oct!C64*1)</f>
        <v>0</v>
      </c>
      <c r="E64" s="59"/>
      <c r="F64" s="28">
        <f>(Jul!E64*4)+(Aug!E64*3)+(Sep!E64*2)+(Oct!E64*1)</f>
        <v>0</v>
      </c>
      <c r="G64" s="60"/>
      <c r="H64" s="28">
        <f>Sep!H64+G64</f>
        <v>0</v>
      </c>
      <c r="I64" s="28">
        <f t="shared" ref="I64:I71" si="2">C64+E64+G64</f>
        <v>0</v>
      </c>
      <c r="J64" s="28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2"/>
      <c r="D65" s="28">
        <f>(Jul!C65*4)+(Aug!C65*3)+(Sep!C65*2)+(Oct!C65*1)</f>
        <v>0</v>
      </c>
      <c r="E65" s="59"/>
      <c r="F65" s="28">
        <f>(Jul!E65*4)+(Aug!E65*3)+(Sep!E65*2)+(Oct!E65*1)</f>
        <v>0</v>
      </c>
      <c r="G65" s="60"/>
      <c r="H65" s="28">
        <f>Sep!H65+G65</f>
        <v>0</v>
      </c>
      <c r="I65" s="28">
        <f t="shared" si="2"/>
        <v>0</v>
      </c>
      <c r="J65" s="28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2"/>
      <c r="D66" s="28">
        <f>(Jul!C66*4)+(Aug!C66*3)+(Sep!C66*2)+(Oct!C66*1)</f>
        <v>0</v>
      </c>
      <c r="E66" s="59"/>
      <c r="F66" s="28">
        <f>(Jul!E66*4)+(Aug!E66*3)+(Sep!E66*2)+(Oct!E66*1)</f>
        <v>0</v>
      </c>
      <c r="G66" s="60"/>
      <c r="H66" s="28">
        <f>Sep!H66+G66</f>
        <v>0</v>
      </c>
      <c r="I66" s="28">
        <f t="shared" si="2"/>
        <v>0</v>
      </c>
      <c r="J66" s="28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2"/>
      <c r="D67" s="28">
        <f>(Jul!C67*4)+(Aug!C67*3)+(Sep!C67*2)+(Oct!C67*1)</f>
        <v>0</v>
      </c>
      <c r="E67" s="59"/>
      <c r="F67" s="28">
        <f>(Jul!E67*4)+(Aug!E67*3)+(Sep!E67*2)+(Oct!E67*1)</f>
        <v>0</v>
      </c>
      <c r="G67" s="60"/>
      <c r="H67" s="28">
        <f>Sep!H67+G67</f>
        <v>0</v>
      </c>
      <c r="I67" s="28">
        <f t="shared" si="2"/>
        <v>0</v>
      </c>
      <c r="J67" s="28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2"/>
      <c r="D68" s="28">
        <f>(Jul!C68*4)+(Aug!C68*3)+(Sep!C68*2)+(Oct!C68*1)</f>
        <v>0</v>
      </c>
      <c r="E68" s="59"/>
      <c r="F68" s="28">
        <f>(Jul!E68*4)+(Aug!E68*3)+(Sep!E68*2)+(Oct!E68*1)</f>
        <v>0</v>
      </c>
      <c r="G68" s="60"/>
      <c r="H68" s="28">
        <f>Sep!H68+G68</f>
        <v>0</v>
      </c>
      <c r="I68" s="28">
        <f t="shared" si="2"/>
        <v>0</v>
      </c>
      <c r="J68" s="28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2"/>
      <c r="D69" s="28">
        <f>(Jul!C69*4)+(Aug!C69*3)+(Sep!C69*2)+(Oct!C69*1)</f>
        <v>0</v>
      </c>
      <c r="E69" s="59"/>
      <c r="F69" s="28">
        <f>(Jul!E69*4)+(Aug!E69*3)+(Sep!E69*2)+(Oct!E69*1)</f>
        <v>0</v>
      </c>
      <c r="G69" s="60"/>
      <c r="H69" s="28">
        <f>Sep!H69+G69</f>
        <v>0</v>
      </c>
      <c r="I69" s="28">
        <f t="shared" si="2"/>
        <v>0</v>
      </c>
      <c r="J69" s="28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2"/>
      <c r="D70" s="28">
        <f>(Jul!C70*4)+(Aug!C70*3)+(Sep!C70*2)+(Oct!C70*1)</f>
        <v>0</v>
      </c>
      <c r="E70" s="59"/>
      <c r="F70" s="28">
        <f>(Jul!E70*4)+(Aug!E70*3)+(Sep!E70*2)+(Oct!E70*1)</f>
        <v>0</v>
      </c>
      <c r="G70" s="60"/>
      <c r="H70" s="28">
        <f>Sep!H70+G70</f>
        <v>0</v>
      </c>
      <c r="I70" s="28">
        <f t="shared" si="2"/>
        <v>0</v>
      </c>
      <c r="J70" s="28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2"/>
      <c r="D71" s="28">
        <f>(Jul!C71*4)+(Aug!C71*3)+(Sep!C71*2)+(Oct!C71*1)</f>
        <v>0</v>
      </c>
      <c r="E71" s="59"/>
      <c r="F71" s="28">
        <f>(Jul!E71*4)+(Aug!E71*3)+(Sep!E71*2)+(Oct!E71*1)</f>
        <v>0</v>
      </c>
      <c r="G71" s="60"/>
      <c r="H71" s="28">
        <f>Sep!H71+G71</f>
        <v>0</v>
      </c>
      <c r="I71" s="28">
        <f t="shared" si="2"/>
        <v>0</v>
      </c>
      <c r="J71" s="28">
        <f t="shared" si="3"/>
        <v>0</v>
      </c>
    </row>
    <row r="72" spans="1:10" s="5" customFormat="1" ht="21.75" x14ac:dyDescent="0.2">
      <c r="A72" s="19" t="s">
        <v>123</v>
      </c>
      <c r="B72" s="22"/>
      <c r="C72" s="30">
        <f t="shared" ref="C72:J72" si="4">SUM(C5:C31)</f>
        <v>81708</v>
      </c>
      <c r="D72" s="30">
        <f t="shared" si="4"/>
        <v>198767.94999999998</v>
      </c>
      <c r="E72" s="30">
        <f t="shared" si="4"/>
        <v>445</v>
      </c>
      <c r="F72" s="30">
        <f t="shared" si="4"/>
        <v>8098.18</v>
      </c>
      <c r="G72" s="30">
        <f t="shared" si="4"/>
        <v>81708</v>
      </c>
      <c r="H72" s="30">
        <f t="shared" si="4"/>
        <v>215165.16999999998</v>
      </c>
      <c r="I72" s="30">
        <f t="shared" si="4"/>
        <v>163861</v>
      </c>
      <c r="J72" s="30">
        <f t="shared" si="4"/>
        <v>422031.3</v>
      </c>
    </row>
    <row r="73" spans="1:10" s="5" customFormat="1" ht="21.75" x14ac:dyDescent="0.2">
      <c r="A73" s="19" t="s">
        <v>124</v>
      </c>
      <c r="B73" s="22"/>
      <c r="C73" s="30">
        <f t="shared" ref="C73:J73" si="5">SUM(C32:C71)</f>
        <v>2528.81</v>
      </c>
      <c r="D73" s="30">
        <f t="shared" si="5"/>
        <v>53622.67</v>
      </c>
      <c r="E73" s="30">
        <f t="shared" si="5"/>
        <v>0</v>
      </c>
      <c r="F73" s="30">
        <f t="shared" si="5"/>
        <v>0</v>
      </c>
      <c r="G73" s="30">
        <f t="shared" si="5"/>
        <v>2737.15</v>
      </c>
      <c r="H73" s="30">
        <f t="shared" si="5"/>
        <v>63652.15</v>
      </c>
      <c r="I73" s="30">
        <f t="shared" si="5"/>
        <v>5265.96</v>
      </c>
      <c r="J73" s="30">
        <f t="shared" si="5"/>
        <v>117274.82</v>
      </c>
    </row>
    <row r="74" spans="1:10" s="5" customFormat="1" ht="15.75" customHeight="1" x14ac:dyDescent="0.2">
      <c r="A74" s="17" t="s">
        <v>87</v>
      </c>
      <c r="B74" s="22"/>
      <c r="C74" s="30">
        <f>SUM(C72:C73)</f>
        <v>84236.81</v>
      </c>
      <c r="D74" s="30">
        <f t="shared" ref="D74:J74" si="6">SUM(D72:D73)</f>
        <v>252390.62</v>
      </c>
      <c r="E74" s="30">
        <f t="shared" si="6"/>
        <v>445</v>
      </c>
      <c r="F74" s="30">
        <f t="shared" si="6"/>
        <v>8098.18</v>
      </c>
      <c r="G74" s="30">
        <f t="shared" si="6"/>
        <v>84445.15</v>
      </c>
      <c r="H74" s="30">
        <f t="shared" si="6"/>
        <v>278817.32</v>
      </c>
      <c r="I74" s="30">
        <f t="shared" si="6"/>
        <v>169126.96</v>
      </c>
      <c r="J74" s="30">
        <f t="shared" si="6"/>
        <v>539306.12</v>
      </c>
    </row>
    <row r="75" spans="1:10" ht="12.75" x14ac:dyDescent="0.2">
      <c r="A75" s="23"/>
      <c r="B75" s="22"/>
      <c r="C75" s="22"/>
      <c r="D75" s="40"/>
      <c r="E75" s="22"/>
      <c r="F75" s="40"/>
      <c r="G75" s="22"/>
      <c r="H75" s="40"/>
      <c r="I75" s="44"/>
      <c r="J75" s="30"/>
    </row>
    <row r="76" spans="1:10" ht="12.75" x14ac:dyDescent="0.2">
      <c r="A76" s="23"/>
      <c r="B76" s="22"/>
      <c r="C76" s="22"/>
      <c r="D76" s="40"/>
      <c r="E76" s="22"/>
      <c r="F76" s="40"/>
      <c r="G76" s="22"/>
      <c r="H76" s="40"/>
      <c r="I76" s="44"/>
      <c r="J76" s="30"/>
    </row>
    <row r="77" spans="1:10" x14ac:dyDescent="0.15">
      <c r="A77" s="23"/>
      <c r="B77" s="22"/>
      <c r="C77" s="22"/>
      <c r="D77" s="40"/>
      <c r="E77" s="22"/>
      <c r="F77" s="40"/>
      <c r="G77" s="22"/>
      <c r="H77" s="40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9" priority="57" stopIfTrue="1">
      <formula>CellHasFormula</formula>
    </cfRule>
  </conditionalFormatting>
  <conditionalFormatting sqref="J75:J76">
    <cfRule type="expression" dxfId="18" priority="49" stopIfTrue="1">
      <formula>CellHasFormula</formula>
    </cfRule>
  </conditionalFormatting>
  <conditionalFormatting sqref="J76">
    <cfRule type="expression" dxfId="17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9" activePane="bottomLeft" state="frozen"/>
      <selection pane="bottomLeft" activeCell="C13" sqref="C13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131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3" t="s">
        <v>11</v>
      </c>
      <c r="E4" s="4" t="s">
        <v>13</v>
      </c>
      <c r="F4" s="33" t="s">
        <v>14</v>
      </c>
      <c r="G4" s="4" t="s">
        <v>91</v>
      </c>
      <c r="H4" s="33" t="s">
        <v>88</v>
      </c>
      <c r="I4" s="33" t="s">
        <v>92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7">
        <v>10293</v>
      </c>
      <c r="D5" s="29">
        <f>(Jul!C5*5)+(Aug!C5*4)+(Sep!C5*3)+(Oct!C5*2)+(Nov!C5*1)</f>
        <v>260131.38999999998</v>
      </c>
      <c r="E5" s="67">
        <v>874</v>
      </c>
      <c r="F5" s="29">
        <f>(Jul!E5*5)+(Aug!E5*4)+(Sep!E5*3)+(Oct!E5*2)+(Nov!E5*1)</f>
        <v>11789.24</v>
      </c>
      <c r="G5" s="67">
        <v>69481</v>
      </c>
      <c r="H5" s="29">
        <f>Oct!H5+G5</f>
        <v>249737.49</v>
      </c>
      <c r="I5" s="29">
        <f t="shared" ref="I5:I63" si="0">C5+E5+G5</f>
        <v>80648</v>
      </c>
      <c r="J5" s="29">
        <f t="shared" ref="J5:J63" si="1">D5+F5+H5</f>
        <v>521658.12</v>
      </c>
    </row>
    <row r="6" spans="1:10" s="11" customFormat="1" ht="15.75" customHeight="1" x14ac:dyDescent="0.2">
      <c r="A6" s="9" t="s">
        <v>23</v>
      </c>
      <c r="B6" s="10" t="s">
        <v>22</v>
      </c>
      <c r="C6" s="67">
        <v>1235</v>
      </c>
      <c r="D6" s="29">
        <f>(Jul!C6*5)+(Aug!C6*4)+(Sep!C6*3)+(Oct!C6*2)+(Nov!C6*1)</f>
        <v>1235</v>
      </c>
      <c r="E6" s="61"/>
      <c r="F6" s="29">
        <f>(Jul!E6*5)+(Aug!E6*4)+(Sep!E6*3)+(Oct!E6*2)+(Nov!E6*1)</f>
        <v>0</v>
      </c>
      <c r="G6" s="67">
        <v>1472</v>
      </c>
      <c r="H6" s="29">
        <f>Oct!H6+G6</f>
        <v>1472</v>
      </c>
      <c r="I6" s="29">
        <f t="shared" si="0"/>
        <v>2707</v>
      </c>
      <c r="J6" s="29">
        <f t="shared" si="1"/>
        <v>2707</v>
      </c>
    </row>
    <row r="7" spans="1:10" s="1" customFormat="1" ht="15.75" customHeight="1" x14ac:dyDescent="0.2">
      <c r="A7" s="5" t="s">
        <v>24</v>
      </c>
      <c r="B7" s="6" t="s">
        <v>22</v>
      </c>
      <c r="C7" s="67"/>
      <c r="D7" s="29">
        <f>(Jul!C7*5)+(Aug!C7*4)+(Sep!C7*3)+(Oct!C7*2)+(Nov!C7*1)</f>
        <v>10158.15</v>
      </c>
      <c r="E7" s="61"/>
      <c r="F7" s="29">
        <f>(Jul!E7*5)+(Aug!E7*4)+(Sep!E7*3)+(Oct!E7*2)+(Nov!E7*1)</f>
        <v>0</v>
      </c>
      <c r="G7" s="67"/>
      <c r="H7" s="29">
        <f>Oct!H7+G7</f>
        <v>6269.05</v>
      </c>
      <c r="I7" s="29">
        <f t="shared" si="0"/>
        <v>0</v>
      </c>
      <c r="J7" s="29">
        <f t="shared" si="1"/>
        <v>16427.2</v>
      </c>
    </row>
    <row r="8" spans="1:10" s="11" customFormat="1" ht="15.75" customHeight="1" x14ac:dyDescent="0.2">
      <c r="A8" s="9" t="s">
        <v>25</v>
      </c>
      <c r="B8" s="10" t="s">
        <v>22</v>
      </c>
      <c r="C8" s="67"/>
      <c r="D8" s="29">
        <f>(Jul!C8*5)+(Aug!C8*4)+(Sep!C8*3)+(Oct!C8*2)+(Nov!C8*1)</f>
        <v>0</v>
      </c>
      <c r="E8" s="61"/>
      <c r="F8" s="29">
        <f>(Jul!E8*5)+(Aug!E8*4)+(Sep!E8*3)+(Oct!E8*2)+(Nov!E8*1)</f>
        <v>0</v>
      </c>
      <c r="G8" s="67"/>
      <c r="H8" s="29">
        <f>Oct!H8+G8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7"/>
      <c r="D9" s="29">
        <f>(Jul!C9*5)+(Aug!C9*4)+(Sep!C9*3)+(Oct!C9*2)+(Nov!C9*1)</f>
        <v>0</v>
      </c>
      <c r="E9" s="61"/>
      <c r="F9" s="29">
        <f>(Jul!E9*5)+(Aug!E9*4)+(Sep!E9*3)+(Oct!E9*2)+(Nov!E9*1)</f>
        <v>0</v>
      </c>
      <c r="G9" s="67"/>
      <c r="H9" s="29">
        <f>Oct!H9+G9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7">
        <v>1834</v>
      </c>
      <c r="D10" s="29">
        <f>(Jul!C10*5)+(Aug!C10*4)+(Sep!C10*3)+(Oct!C10*2)+(Nov!C10*1)</f>
        <v>11312.63</v>
      </c>
      <c r="E10" s="61"/>
      <c r="F10" s="29">
        <f>(Jul!E10*5)+(Aug!E10*4)+(Sep!E10*3)+(Oct!E10*2)+(Nov!E10*1)</f>
        <v>0</v>
      </c>
      <c r="G10" s="67">
        <v>26728</v>
      </c>
      <c r="H10" s="29">
        <f>Oct!H10+G10</f>
        <v>27156.83</v>
      </c>
      <c r="I10" s="29">
        <f t="shared" si="0"/>
        <v>28562</v>
      </c>
      <c r="J10" s="29">
        <f t="shared" si="1"/>
        <v>38469.46</v>
      </c>
    </row>
    <row r="11" spans="1:10" s="1" customFormat="1" ht="15.75" customHeight="1" x14ac:dyDescent="0.2">
      <c r="A11" s="5" t="s">
        <v>31</v>
      </c>
      <c r="B11" s="6" t="s">
        <v>22</v>
      </c>
      <c r="C11" s="67"/>
      <c r="D11" s="29">
        <f>(Jul!C11*5)+(Aug!C11*4)+(Sep!C11*3)+(Oct!C11*2)+(Nov!C11*1)</f>
        <v>0</v>
      </c>
      <c r="E11" s="61"/>
      <c r="F11" s="29">
        <f>(Jul!E11*5)+(Aug!E11*4)+(Sep!E11*3)+(Oct!E11*2)+(Nov!E11*1)</f>
        <v>0</v>
      </c>
      <c r="G11" s="67"/>
      <c r="H11" s="29">
        <f>Oct!H11+G11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7"/>
      <c r="D12" s="29">
        <f>(Jul!C12*5)+(Aug!C12*4)+(Sep!C12*3)+(Oct!C12*2)+(Nov!C12*1)</f>
        <v>10242.94</v>
      </c>
      <c r="E12" s="61"/>
      <c r="F12" s="29">
        <f>(Jul!E12*5)+(Aug!E12*4)+(Sep!E12*3)+(Oct!E12*2)+(Nov!E12*1)</f>
        <v>0</v>
      </c>
      <c r="G12" s="67"/>
      <c r="H12" s="29">
        <f>Oct!H12+G12</f>
        <v>6455.16</v>
      </c>
      <c r="I12" s="29">
        <f t="shared" si="0"/>
        <v>0</v>
      </c>
      <c r="J12" s="29">
        <f t="shared" si="1"/>
        <v>16698.099999999999</v>
      </c>
    </row>
    <row r="13" spans="1:10" s="1" customFormat="1" ht="15.75" customHeight="1" x14ac:dyDescent="0.2">
      <c r="A13" s="5" t="s">
        <v>37</v>
      </c>
      <c r="B13" s="6" t="s">
        <v>22</v>
      </c>
      <c r="C13" s="67"/>
      <c r="D13" s="29">
        <f>(Jul!C13*5)+(Aug!C13*4)+(Sep!C13*3)+(Oct!C13*2)+(Nov!C13*1)</f>
        <v>0</v>
      </c>
      <c r="E13" s="61"/>
      <c r="F13" s="29">
        <f>(Jul!E13*5)+(Aug!E13*4)+(Sep!E13*3)+(Oct!E13*2)+(Nov!E13*1)</f>
        <v>0</v>
      </c>
      <c r="G13" s="67"/>
      <c r="H13" s="29">
        <f>Oct!H13+G13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7"/>
      <c r="D14" s="29">
        <f>(Jul!C14*5)+(Aug!C14*4)+(Sep!C14*3)+(Oct!C14*2)+(Nov!C14*1)</f>
        <v>0</v>
      </c>
      <c r="E14" s="61"/>
      <c r="F14" s="29">
        <f>(Jul!E14*5)+(Aug!E14*4)+(Sep!E14*3)+(Oct!E14*2)+(Nov!E14*1)</f>
        <v>0</v>
      </c>
      <c r="G14" s="67"/>
      <c r="H14" s="29">
        <f>Oct!H14+G14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7"/>
      <c r="D15" s="29">
        <f>(Jul!C15*5)+(Aug!C15*4)+(Sep!C15*3)+(Oct!C15*2)+(Nov!C15*1)</f>
        <v>0</v>
      </c>
      <c r="E15" s="61"/>
      <c r="F15" s="29">
        <f>(Jul!E15*5)+(Aug!E15*4)+(Sep!E15*3)+(Oct!E15*2)+(Nov!E15*1)</f>
        <v>0</v>
      </c>
      <c r="G15" s="67"/>
      <c r="H15" s="29">
        <f>Oct!H15+G15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7"/>
      <c r="D16" s="29">
        <f>(Jul!C16*5)+(Aug!C16*4)+(Sep!C16*3)+(Oct!C16*2)+(Nov!C16*1)</f>
        <v>0</v>
      </c>
      <c r="E16" s="61"/>
      <c r="F16" s="29">
        <f>(Jul!E16*5)+(Aug!E16*4)+(Sep!E16*3)+(Oct!E16*2)+(Nov!E16*1)</f>
        <v>0</v>
      </c>
      <c r="G16" s="67"/>
      <c r="H16" s="29">
        <f>Oct!H16+G16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7"/>
      <c r="D17" s="29">
        <f>(Jul!C17*5)+(Aug!C17*4)+(Sep!C17*3)+(Oct!C17*2)+(Nov!C17*1)</f>
        <v>0</v>
      </c>
      <c r="E17" s="61"/>
      <c r="F17" s="29">
        <f>(Jul!E17*5)+(Aug!E17*4)+(Sep!E17*3)+(Oct!E17*2)+(Nov!E17*1)</f>
        <v>0</v>
      </c>
      <c r="G17" s="67"/>
      <c r="H17" s="29">
        <f>Oct!H17+G17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7"/>
      <c r="D18" s="29">
        <f>(Jul!C18*5)+(Aug!C18*4)+(Sep!C18*3)+(Oct!C18*2)+(Nov!C18*1)</f>
        <v>0</v>
      </c>
      <c r="E18" s="61"/>
      <c r="F18" s="29">
        <f>(Jul!E18*5)+(Aug!E18*4)+(Sep!E18*3)+(Oct!E18*2)+(Nov!E18*1)</f>
        <v>0</v>
      </c>
      <c r="G18" s="67"/>
      <c r="H18" s="29">
        <f>Oct!H18+G18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7"/>
      <c r="D19" s="29">
        <f>(Jul!C19*5)+(Aug!C19*4)+(Sep!C19*3)+(Oct!C19*2)+(Nov!C19*1)</f>
        <v>0</v>
      </c>
      <c r="E19" s="61"/>
      <c r="F19" s="29">
        <f>(Jul!E19*5)+(Aug!E19*4)+(Sep!E19*3)+(Oct!E19*2)+(Nov!E19*1)</f>
        <v>0</v>
      </c>
      <c r="G19" s="67"/>
      <c r="H19" s="29">
        <f>Oct!H19+G19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7"/>
      <c r="D20" s="29">
        <f>(Jul!C20*5)+(Aug!C20*4)+(Sep!C20*3)+(Oct!C20*2)+(Nov!C20*1)</f>
        <v>0</v>
      </c>
      <c r="E20" s="61"/>
      <c r="F20" s="29">
        <f>(Jul!E20*5)+(Aug!E20*4)+(Sep!E20*3)+(Oct!E20*2)+(Nov!E20*1)</f>
        <v>0</v>
      </c>
      <c r="G20" s="67"/>
      <c r="H20" s="29">
        <f>Oct!H20+G20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7"/>
      <c r="D21" s="29">
        <f>(Jul!C21*5)+(Aug!C21*4)+(Sep!C21*3)+(Oct!C21*2)+(Nov!C21*1)</f>
        <v>0</v>
      </c>
      <c r="E21" s="61"/>
      <c r="F21" s="29">
        <f>(Jul!E21*5)+(Aug!E21*4)+(Sep!E21*3)+(Oct!E21*2)+(Nov!E21*1)</f>
        <v>0</v>
      </c>
      <c r="G21" s="67"/>
      <c r="H21" s="29">
        <f>Oct!H21+G21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7"/>
      <c r="D22" s="29">
        <f>(Jul!C22*5)+(Aug!C22*4)+(Sep!C22*3)+(Oct!C22*2)+(Nov!C22*1)</f>
        <v>0</v>
      </c>
      <c r="E22" s="61"/>
      <c r="F22" s="29">
        <f>(Jul!E22*5)+(Aug!E22*4)+(Sep!E22*3)+(Oct!E22*2)+(Nov!E22*1)</f>
        <v>0</v>
      </c>
      <c r="G22" s="67"/>
      <c r="H22" s="29">
        <f>Oct!H22+G22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7"/>
      <c r="D23" s="29">
        <f>(Jul!C23*5)+(Aug!C23*4)+(Sep!C23*3)+(Oct!C23*2)+(Nov!C23*1)</f>
        <v>0</v>
      </c>
      <c r="E23" s="61"/>
      <c r="F23" s="29">
        <f>(Jul!E23*5)+(Aug!E23*4)+(Sep!E23*3)+(Oct!E23*2)+(Nov!E23*1)</f>
        <v>0</v>
      </c>
      <c r="G23" s="67"/>
      <c r="H23" s="29">
        <f>Oct!H23+G23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7">
        <v>628</v>
      </c>
      <c r="D24" s="29">
        <f>(Jul!C24*5)+(Aug!C24*4)+(Sep!C24*3)+(Oct!C24*2)+(Nov!C24*1)</f>
        <v>628</v>
      </c>
      <c r="E24" s="61"/>
      <c r="F24" s="29">
        <f>(Jul!E24*5)+(Aug!E24*4)+(Sep!E24*3)+(Oct!E24*2)+(Nov!E24*1)</f>
        <v>0</v>
      </c>
      <c r="G24" s="67">
        <v>9816</v>
      </c>
      <c r="H24" s="29">
        <f>Oct!H24+G24</f>
        <v>9816</v>
      </c>
      <c r="I24" s="29">
        <f t="shared" si="0"/>
        <v>10444</v>
      </c>
      <c r="J24" s="29">
        <f t="shared" si="1"/>
        <v>10444</v>
      </c>
    </row>
    <row r="25" spans="1:10" s="1" customFormat="1" ht="15.75" customHeight="1" x14ac:dyDescent="0.2">
      <c r="A25" s="5" t="s">
        <v>62</v>
      </c>
      <c r="B25" s="6" t="s">
        <v>22</v>
      </c>
      <c r="C25" s="67"/>
      <c r="D25" s="29">
        <f>(Jul!C25*5)+(Aug!C25*4)+(Sep!C25*3)+(Oct!C25*2)+(Nov!C25*1)</f>
        <v>0</v>
      </c>
      <c r="E25" s="61"/>
      <c r="F25" s="29">
        <f>(Jul!E25*5)+(Aug!E25*4)+(Sep!E25*3)+(Oct!E25*2)+(Nov!E25*1)</f>
        <v>0</v>
      </c>
      <c r="G25" s="67"/>
      <c r="H25" s="29">
        <f>Oct!H25+G25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7"/>
      <c r="D26" s="29">
        <f>(Jul!C26*5)+(Aug!C26*4)+(Sep!C26*3)+(Oct!C26*2)+(Nov!C26*1)</f>
        <v>0</v>
      </c>
      <c r="E26" s="61"/>
      <c r="F26" s="29">
        <f>(Jul!E26*5)+(Aug!E26*4)+(Sep!E26*3)+(Oct!E26*2)+(Nov!E26*1)</f>
        <v>0</v>
      </c>
      <c r="G26" s="67"/>
      <c r="H26" s="29">
        <f>Oct!H26+G26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7"/>
      <c r="D27" s="29">
        <f>(Jul!C27*5)+(Aug!C27*4)+(Sep!C27*3)+(Oct!C27*2)+(Nov!C27*1)</f>
        <v>0</v>
      </c>
      <c r="E27" s="61"/>
      <c r="F27" s="29">
        <f>(Jul!E27*5)+(Aug!E27*4)+(Sep!E27*3)+(Oct!E27*2)+(Nov!E27*1)</f>
        <v>0</v>
      </c>
      <c r="G27" s="67"/>
      <c r="H27" s="29">
        <f>Oct!H27+G27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7"/>
      <c r="D28" s="29">
        <f>(Jul!C28*5)+(Aug!C28*4)+(Sep!C28*3)+(Oct!C28*2)+(Nov!C28*1)</f>
        <v>0</v>
      </c>
      <c r="E28" s="61"/>
      <c r="F28" s="29">
        <f>(Jul!E28*5)+(Aug!E28*4)+(Sep!E28*3)+(Oct!E28*2)+(Nov!E28*1)</f>
        <v>0</v>
      </c>
      <c r="G28" s="67"/>
      <c r="H28" s="29">
        <f>Oct!H28+G28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7"/>
      <c r="D29" s="29">
        <f>(Jul!C29*5)+(Aug!C29*4)+(Sep!C29*3)+(Oct!C29*2)+(Nov!C29*1)</f>
        <v>0</v>
      </c>
      <c r="E29" s="61"/>
      <c r="F29" s="29">
        <f>(Jul!E29*5)+(Aug!E29*4)+(Sep!E29*3)+(Oct!E29*2)+(Nov!E29*1)</f>
        <v>0</v>
      </c>
      <c r="G29" s="67"/>
      <c r="H29" s="29">
        <f>Oct!H29+G29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7"/>
      <c r="D30" s="29">
        <f>(Jul!C30*5)+(Aug!C30*4)+(Sep!C30*3)+(Oct!C30*2)+(Nov!C30*1)</f>
        <v>0</v>
      </c>
      <c r="E30" s="61"/>
      <c r="F30" s="29">
        <f>(Jul!E30*5)+(Aug!E30*4)+(Sep!E30*3)+(Oct!E30*2)+(Nov!E30*1)</f>
        <v>0</v>
      </c>
      <c r="G30" s="67"/>
      <c r="H30" s="29">
        <f>Oct!H30+G30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7">
        <v>141</v>
      </c>
      <c r="D31" s="29">
        <f>(Jul!C31*5)+(Aug!C31*4)+(Sep!C31*3)+(Oct!C31*2)+(Nov!C31*1)</f>
        <v>38391.040000000001</v>
      </c>
      <c r="E31" s="61"/>
      <c r="F31" s="29">
        <f>(Jul!E31*5)+(Aug!E31*4)+(Sep!E31*3)+(Oct!E31*2)+(Nov!E31*1)</f>
        <v>0</v>
      </c>
      <c r="G31" s="67">
        <v>560</v>
      </c>
      <c r="H31" s="29">
        <f>Oct!H31+G31</f>
        <v>22315.64</v>
      </c>
      <c r="I31" s="29">
        <f t="shared" si="0"/>
        <v>701</v>
      </c>
      <c r="J31" s="29">
        <f t="shared" si="1"/>
        <v>60706.68</v>
      </c>
    </row>
    <row r="32" spans="1:10" s="1" customFormat="1" ht="15.75" customHeight="1" x14ac:dyDescent="0.2">
      <c r="A32" s="5" t="s">
        <v>19</v>
      </c>
      <c r="B32" s="6" t="s">
        <v>20</v>
      </c>
      <c r="C32" s="67"/>
      <c r="D32" s="29">
        <f>(Jul!C32*5)+(Aug!C32*4)+(Sep!C32*3)+(Oct!C32*2)+(Nov!C32*1)</f>
        <v>0</v>
      </c>
      <c r="E32" s="61"/>
      <c r="F32" s="29">
        <f>(Jul!E32*5)+(Aug!E32*4)+(Sep!E32*3)+(Oct!E32*2)+(Nov!E32*1)</f>
        <v>0</v>
      </c>
      <c r="G32" s="67"/>
      <c r="H32" s="29">
        <f>Oct!H32+G32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7"/>
      <c r="D33" s="29">
        <f>(Jul!C33*5)+(Aug!C33*4)+(Sep!C33*3)+(Oct!C33*2)+(Nov!C33*1)</f>
        <v>0</v>
      </c>
      <c r="E33" s="61"/>
      <c r="F33" s="29">
        <f>(Jul!E33*5)+(Aug!E33*4)+(Sep!E33*3)+(Oct!E33*2)+(Nov!E33*1)</f>
        <v>0</v>
      </c>
      <c r="G33" s="67"/>
      <c r="H33" s="29">
        <f>Oct!H33+G33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7"/>
      <c r="D34" s="29">
        <f>(Jul!C34*5)+(Aug!C34*4)+(Sep!C34*3)+(Oct!C34*2)+(Nov!C34*1)</f>
        <v>0</v>
      </c>
      <c r="E34" s="61"/>
      <c r="F34" s="29">
        <f>(Jul!E34*5)+(Aug!E34*4)+(Sep!E34*3)+(Oct!E34*2)+(Nov!E34*1)</f>
        <v>0</v>
      </c>
      <c r="G34" s="67"/>
      <c r="H34" s="29">
        <f>Oct!H34+G34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7"/>
      <c r="D35" s="29">
        <f>(Jul!C35*5)+(Aug!C35*4)+(Sep!C35*3)+(Oct!C35*2)+(Nov!C35*1)</f>
        <v>8380</v>
      </c>
      <c r="E35" s="61"/>
      <c r="F35" s="29">
        <f>(Jul!E35*5)+(Aug!E35*4)+(Sep!E35*3)+(Oct!E35*2)+(Nov!E35*1)</f>
        <v>0</v>
      </c>
      <c r="G35" s="67"/>
      <c r="H35" s="29">
        <f>Oct!H35+G35</f>
        <v>0</v>
      </c>
      <c r="I35" s="29">
        <f t="shared" si="0"/>
        <v>0</v>
      </c>
      <c r="J35" s="29">
        <f t="shared" si="1"/>
        <v>8380</v>
      </c>
    </row>
    <row r="36" spans="1:10" s="11" customFormat="1" ht="15.75" customHeight="1" x14ac:dyDescent="0.2">
      <c r="A36" s="9" t="s">
        <v>32</v>
      </c>
      <c r="B36" s="10" t="s">
        <v>20</v>
      </c>
      <c r="C36" s="67"/>
      <c r="D36" s="29">
        <f>(Jul!C36*5)+(Aug!C36*4)+(Sep!C36*3)+(Oct!C36*2)+(Nov!C36*1)</f>
        <v>0</v>
      </c>
      <c r="E36" s="61"/>
      <c r="F36" s="29">
        <f>(Jul!E36*5)+(Aug!E36*4)+(Sep!E36*3)+(Oct!E36*2)+(Nov!E36*1)</f>
        <v>0</v>
      </c>
      <c r="G36" s="67"/>
      <c r="H36" s="29">
        <f>Oct!H36+G36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7"/>
      <c r="D37" s="29">
        <f>(Jul!C37*5)+(Aug!C37*4)+(Sep!C37*3)+(Oct!C37*2)+(Nov!C37*1)</f>
        <v>0</v>
      </c>
      <c r="E37" s="61"/>
      <c r="F37" s="29">
        <f>(Jul!E37*5)+(Aug!E37*4)+(Sep!E37*3)+(Oct!E37*2)+(Nov!E37*1)</f>
        <v>0</v>
      </c>
      <c r="G37" s="67"/>
      <c r="H37" s="29">
        <f>Oct!H37+G37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7"/>
      <c r="D38" s="29">
        <f>(Jul!C38*5)+(Aug!C38*4)+(Sep!C38*3)+(Oct!C38*2)+(Nov!C38*1)</f>
        <v>0</v>
      </c>
      <c r="E38" s="61"/>
      <c r="F38" s="29">
        <f>(Jul!E38*5)+(Aug!E38*4)+(Sep!E38*3)+(Oct!E38*2)+(Nov!E38*1)</f>
        <v>0</v>
      </c>
      <c r="G38" s="67"/>
      <c r="H38" s="29">
        <f>Oct!H38+G38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7"/>
      <c r="D39" s="29">
        <f>(Jul!C39*5)+(Aug!C39*4)+(Sep!C39*3)+(Oct!C39*2)+(Nov!C39*1)</f>
        <v>15830</v>
      </c>
      <c r="E39" s="61"/>
      <c r="F39" s="29">
        <f>(Jul!E39*5)+(Aug!E39*4)+(Sep!E39*3)+(Oct!E39*2)+(Nov!E39*1)</f>
        <v>0</v>
      </c>
      <c r="G39" s="67"/>
      <c r="H39" s="29">
        <f>Oct!H39+G39</f>
        <v>0</v>
      </c>
      <c r="I39" s="29">
        <f t="shared" si="0"/>
        <v>0</v>
      </c>
      <c r="J39" s="29">
        <f t="shared" si="1"/>
        <v>15830</v>
      </c>
    </row>
    <row r="40" spans="1:10" s="1" customFormat="1" ht="15.75" customHeight="1" x14ac:dyDescent="0.2">
      <c r="A40" s="5" t="s">
        <v>38</v>
      </c>
      <c r="B40" s="6" t="s">
        <v>20</v>
      </c>
      <c r="C40" s="67"/>
      <c r="D40" s="29">
        <f>(Jul!C40*5)+(Aug!C40*4)+(Sep!C40*3)+(Oct!C40*2)+(Nov!C40*1)</f>
        <v>0</v>
      </c>
      <c r="E40" s="61"/>
      <c r="F40" s="29">
        <f>(Jul!E40*5)+(Aug!E40*4)+(Sep!E40*3)+(Oct!E40*2)+(Nov!E40*1)</f>
        <v>0</v>
      </c>
      <c r="G40" s="67"/>
      <c r="H40" s="29">
        <f>Oct!H40+G40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7"/>
      <c r="D41" s="29">
        <f>(Jul!C41*5)+(Aug!C41*4)+(Sep!C41*3)+(Oct!C41*2)+(Nov!C41*1)</f>
        <v>10875</v>
      </c>
      <c r="E41" s="61"/>
      <c r="F41" s="29">
        <f>(Jul!E41*5)+(Aug!E41*4)+(Sep!E41*3)+(Oct!E41*2)+(Nov!E41*1)</f>
        <v>0</v>
      </c>
      <c r="G41" s="67"/>
      <c r="H41" s="29">
        <f>Oct!H41+G41</f>
        <v>13048</v>
      </c>
      <c r="I41" s="29">
        <f t="shared" si="0"/>
        <v>0</v>
      </c>
      <c r="J41" s="29">
        <f t="shared" si="1"/>
        <v>23923</v>
      </c>
    </row>
    <row r="42" spans="1:10" s="1" customFormat="1" ht="15.75" customHeight="1" x14ac:dyDescent="0.2">
      <c r="A42" s="5" t="s">
        <v>41</v>
      </c>
      <c r="B42" s="6" t="s">
        <v>20</v>
      </c>
      <c r="C42" s="67"/>
      <c r="D42" s="29">
        <f>(Jul!C42*5)+(Aug!C42*4)+(Sep!C42*3)+(Oct!C42*2)+(Nov!C42*1)</f>
        <v>1394.79</v>
      </c>
      <c r="E42" s="61"/>
      <c r="F42" s="29">
        <f>(Jul!E42*5)+(Aug!E42*4)+(Sep!E42*3)+(Oct!E42*2)+(Nov!E42*1)</f>
        <v>0</v>
      </c>
      <c r="G42" s="67"/>
      <c r="H42" s="29">
        <f>Oct!H42+G42</f>
        <v>0</v>
      </c>
      <c r="I42" s="29">
        <f t="shared" si="0"/>
        <v>0</v>
      </c>
      <c r="J42" s="29">
        <f t="shared" si="1"/>
        <v>1394.79</v>
      </c>
    </row>
    <row r="43" spans="1:10" s="1" customFormat="1" ht="15.75" customHeight="1" x14ac:dyDescent="0.2">
      <c r="A43" s="5" t="s">
        <v>42</v>
      </c>
      <c r="B43" s="6" t="s">
        <v>20</v>
      </c>
      <c r="C43" s="67"/>
      <c r="D43" s="29">
        <f>(Jul!C43*5)+(Aug!C43*4)+(Sep!C43*3)+(Oct!C43*2)+(Nov!C43*1)</f>
        <v>0</v>
      </c>
      <c r="E43" s="61"/>
      <c r="F43" s="29">
        <f>(Jul!E43*5)+(Aug!E43*4)+(Sep!E43*3)+(Oct!E43*2)+(Nov!E43*1)</f>
        <v>0</v>
      </c>
      <c r="G43" s="67"/>
      <c r="H43" s="29">
        <f>Oct!H43+G43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7"/>
      <c r="D44" s="29">
        <f>(Jul!C44*5)+(Aug!C44*4)+(Sep!C44*3)+(Oct!C44*2)+(Nov!C44*1)</f>
        <v>0</v>
      </c>
      <c r="E44" s="61"/>
      <c r="F44" s="29">
        <f>(Jul!E44*5)+(Aug!E44*4)+(Sep!E44*3)+(Oct!E44*2)+(Nov!E44*1)</f>
        <v>0</v>
      </c>
      <c r="G44" s="67"/>
      <c r="H44" s="29">
        <f>Oct!H44+G44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7"/>
      <c r="D45" s="29">
        <f>(Jul!C45*5)+(Aug!C45*4)+(Sep!C45*3)+(Oct!C45*2)+(Nov!C45*1)</f>
        <v>0</v>
      </c>
      <c r="E45" s="61"/>
      <c r="F45" s="29">
        <f>(Jul!E45*5)+(Aug!E45*4)+(Sep!E45*3)+(Oct!E45*2)+(Nov!E45*1)</f>
        <v>0</v>
      </c>
      <c r="G45" s="67"/>
      <c r="H45" s="29">
        <f>Oct!H45+G45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7"/>
      <c r="D46" s="29">
        <f>(Jul!C46*5)+(Aug!C46*4)+(Sep!C46*3)+(Oct!C46*2)+(Nov!C46*1)</f>
        <v>0</v>
      </c>
      <c r="E46" s="61"/>
      <c r="F46" s="29">
        <f>(Jul!E46*5)+(Aug!E46*4)+(Sep!E46*3)+(Oct!E46*2)+(Nov!E46*1)</f>
        <v>0</v>
      </c>
      <c r="G46" s="67"/>
      <c r="H46" s="29">
        <f>Oct!H46+G46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7"/>
      <c r="D47" s="29">
        <f>(Jul!C47*5)+(Aug!C47*4)+(Sep!C47*3)+(Oct!C47*2)+(Nov!C47*1)</f>
        <v>0</v>
      </c>
      <c r="E47" s="61"/>
      <c r="F47" s="29">
        <f>(Jul!E47*5)+(Aug!E47*4)+(Sep!E47*3)+(Oct!E47*2)+(Nov!E47*1)</f>
        <v>0</v>
      </c>
      <c r="G47" s="67"/>
      <c r="H47" s="29">
        <f>Oct!H47+G47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7"/>
      <c r="D48" s="29">
        <f>(Jul!C48*5)+(Aug!C48*4)+(Sep!C48*3)+(Oct!C48*2)+(Nov!C48*1)</f>
        <v>0</v>
      </c>
      <c r="E48" s="61"/>
      <c r="F48" s="29">
        <f>(Jul!E48*5)+(Aug!E48*4)+(Sep!E48*3)+(Oct!E48*2)+(Nov!E48*1)</f>
        <v>0</v>
      </c>
      <c r="G48" s="67"/>
      <c r="H48" s="29">
        <f>Oct!H48+G48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7"/>
      <c r="D49" s="29">
        <f>(Jul!C49*5)+(Aug!C49*4)+(Sep!C49*3)+(Oct!C49*2)+(Nov!C49*1)</f>
        <v>0</v>
      </c>
      <c r="E49" s="61"/>
      <c r="F49" s="29">
        <f>(Jul!E49*5)+(Aug!E49*4)+(Sep!E49*3)+(Oct!E49*2)+(Nov!E49*1)</f>
        <v>0</v>
      </c>
      <c r="G49" s="67"/>
      <c r="H49" s="29">
        <f>Oct!H49+G49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7"/>
      <c r="D50" s="29">
        <f>(Jul!C50*5)+(Aug!C50*4)+(Sep!C50*3)+(Oct!C50*2)+(Nov!C50*1)</f>
        <v>13705.619999999999</v>
      </c>
      <c r="E50" s="61"/>
      <c r="F50" s="29">
        <f>(Jul!E50*5)+(Aug!E50*4)+(Sep!E50*3)+(Oct!E50*2)+(Nov!E50*1)</f>
        <v>0</v>
      </c>
      <c r="G50" s="67"/>
      <c r="H50" s="29">
        <f>Oct!H50+G50</f>
        <v>18800.150000000001</v>
      </c>
      <c r="I50" s="29">
        <f t="shared" si="0"/>
        <v>0</v>
      </c>
      <c r="J50" s="29">
        <f t="shared" si="1"/>
        <v>32505.77</v>
      </c>
    </row>
    <row r="51" spans="1:10" s="1" customFormat="1" ht="15.75" customHeight="1" x14ac:dyDescent="0.2">
      <c r="A51" s="5" t="s">
        <v>59</v>
      </c>
      <c r="B51" s="6" t="s">
        <v>20</v>
      </c>
      <c r="C51" s="67"/>
      <c r="D51" s="29">
        <f>(Jul!C51*5)+(Aug!C51*4)+(Sep!C51*3)+(Oct!C51*2)+(Nov!C51*1)</f>
        <v>0</v>
      </c>
      <c r="E51" s="61"/>
      <c r="F51" s="29">
        <f>(Jul!E51*5)+(Aug!E51*4)+(Sep!E51*3)+(Oct!E51*2)+(Nov!E51*1)</f>
        <v>0</v>
      </c>
      <c r="G51" s="67"/>
      <c r="H51" s="29">
        <f>Oct!H51+G51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7"/>
      <c r="D52" s="29">
        <f>(Jul!C52*5)+(Aug!C52*4)+(Sep!C52*3)+(Oct!C52*2)+(Nov!C52*1)</f>
        <v>0</v>
      </c>
      <c r="E52" s="61"/>
      <c r="F52" s="29">
        <f>(Jul!E52*5)+(Aug!E52*4)+(Sep!E52*3)+(Oct!E52*2)+(Nov!E52*1)</f>
        <v>0</v>
      </c>
      <c r="G52" s="67"/>
      <c r="H52" s="29">
        <f>Oct!H52+G52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7"/>
      <c r="D53" s="29">
        <f>(Jul!C53*5)+(Aug!C53*4)+(Sep!C53*3)+(Oct!C53*2)+(Nov!C53*1)</f>
        <v>0</v>
      </c>
      <c r="E53" s="61"/>
      <c r="F53" s="29">
        <f>(Jul!E53*5)+(Aug!E53*4)+(Sep!E53*3)+(Oct!E53*2)+(Nov!E53*1)</f>
        <v>0</v>
      </c>
      <c r="G53" s="67"/>
      <c r="H53" s="29">
        <f>Oct!H53+G53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7"/>
      <c r="D54" s="29">
        <f>(Jul!C54*5)+(Aug!C54*4)+(Sep!C54*3)+(Oct!C54*2)+(Nov!C54*1)</f>
        <v>0</v>
      </c>
      <c r="E54" s="61"/>
      <c r="F54" s="29">
        <f>(Jul!E54*5)+(Aug!E54*4)+(Sep!E54*3)+(Oct!E54*2)+(Nov!E54*1)</f>
        <v>0</v>
      </c>
      <c r="G54" s="67"/>
      <c r="H54" s="29">
        <f>Oct!H54+G54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7"/>
      <c r="D55" s="29">
        <f>(Jul!C55*5)+(Aug!C55*4)+(Sep!C55*3)+(Oct!C55*2)+(Nov!C55*1)</f>
        <v>11896</v>
      </c>
      <c r="E55" s="61"/>
      <c r="F55" s="29">
        <f>(Jul!E55*5)+(Aug!E55*4)+(Sep!E55*3)+(Oct!E55*2)+(Nov!E55*1)</f>
        <v>0</v>
      </c>
      <c r="G55" s="67"/>
      <c r="H55" s="29">
        <f>Oct!H55+G55</f>
        <v>21198</v>
      </c>
      <c r="I55" s="29">
        <f t="shared" si="0"/>
        <v>0</v>
      </c>
      <c r="J55" s="29">
        <f t="shared" si="1"/>
        <v>33094</v>
      </c>
    </row>
    <row r="56" spans="1:10" s="11" customFormat="1" ht="15.75" customHeight="1" x14ac:dyDescent="0.2">
      <c r="A56" s="9" t="s">
        <v>67</v>
      </c>
      <c r="B56" s="10" t="s">
        <v>20</v>
      </c>
      <c r="C56" s="67"/>
      <c r="D56" s="29">
        <f>(Jul!C56*5)+(Aug!C56*4)+(Sep!C56*3)+(Oct!C56*2)+(Nov!C56*1)</f>
        <v>0</v>
      </c>
      <c r="E56" s="61"/>
      <c r="F56" s="29">
        <f>(Jul!E56*5)+(Aug!E56*4)+(Sep!E56*3)+(Oct!E56*2)+(Nov!E56*1)</f>
        <v>0</v>
      </c>
      <c r="G56" s="67"/>
      <c r="H56" s="29">
        <f>Oct!H56+G56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7"/>
      <c r="D57" s="29">
        <f>(Jul!C57*5)+(Aug!C57*4)+(Sep!C57*3)+(Oct!C57*2)+(Nov!C57*1)</f>
        <v>0</v>
      </c>
      <c r="E57" s="61"/>
      <c r="F57" s="29">
        <f>(Jul!E57*5)+(Aug!E57*4)+(Sep!E57*3)+(Oct!E57*2)+(Nov!E57*1)</f>
        <v>0</v>
      </c>
      <c r="G57" s="67"/>
      <c r="H57" s="29">
        <f>Oct!H57+G57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7"/>
      <c r="D58" s="29">
        <f>(Jul!C58*5)+(Aug!C58*4)+(Sep!C58*3)+(Oct!C58*2)+(Nov!C58*1)</f>
        <v>0</v>
      </c>
      <c r="E58" s="61"/>
      <c r="F58" s="29">
        <f>(Jul!E58*5)+(Aug!E58*4)+(Sep!E58*3)+(Oct!E58*2)+(Nov!E58*1)</f>
        <v>0</v>
      </c>
      <c r="G58" s="67"/>
      <c r="H58" s="29">
        <f>Oct!H58+G58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7"/>
      <c r="D59" s="29">
        <f>(Jul!C59*5)+(Aug!C59*4)+(Sep!C59*3)+(Oct!C59*2)+(Nov!C59*1)</f>
        <v>0</v>
      </c>
      <c r="E59" s="61"/>
      <c r="F59" s="29">
        <f>(Jul!E59*5)+(Aug!E59*4)+(Sep!E59*3)+(Oct!E59*2)+(Nov!E59*1)</f>
        <v>0</v>
      </c>
      <c r="G59" s="67"/>
      <c r="H59" s="29">
        <f>Oct!H59+G59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7"/>
      <c r="D60" s="29">
        <f>(Jul!C60*5)+(Aug!C60*4)+(Sep!C60*3)+(Oct!C60*2)+(Nov!C60*1)</f>
        <v>0</v>
      </c>
      <c r="E60" s="61"/>
      <c r="F60" s="29">
        <f>(Jul!E60*5)+(Aug!E60*4)+(Sep!E60*3)+(Oct!E60*2)+(Nov!E60*1)</f>
        <v>0</v>
      </c>
      <c r="G60" s="67"/>
      <c r="H60" s="29">
        <f>Oct!H60+G60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7"/>
      <c r="D61" s="29">
        <f>(Jul!C61*5)+(Aug!C61*4)+(Sep!C61*3)+(Oct!C61*2)+(Nov!C61*1)</f>
        <v>0</v>
      </c>
      <c r="E61" s="61"/>
      <c r="F61" s="29">
        <f>(Jul!E61*5)+(Aug!E61*4)+(Sep!E61*3)+(Oct!E61*2)+(Nov!E61*1)</f>
        <v>0</v>
      </c>
      <c r="G61" s="67"/>
      <c r="H61" s="29">
        <f>Oct!H61+G61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7"/>
      <c r="D62" s="29">
        <f>(Jul!C62*5)+(Aug!C62*4)+(Sep!C62*3)+(Oct!C62*2)+(Nov!C62*1)</f>
        <v>0</v>
      </c>
      <c r="E62" s="61"/>
      <c r="F62" s="29">
        <f>(Jul!E62*5)+(Aug!E62*4)+(Sep!E62*3)+(Oct!E62*2)+(Nov!E62*1)</f>
        <v>0</v>
      </c>
      <c r="G62" s="67"/>
      <c r="H62" s="29">
        <f>Oct!H62+G62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7"/>
      <c r="D63" s="29">
        <f>(Jul!C63*5)+(Aug!C63*4)+(Sep!C63*3)+(Oct!C63*2)+(Nov!C63*1)</f>
        <v>8840</v>
      </c>
      <c r="E63" s="61"/>
      <c r="F63" s="29">
        <f>(Jul!E63*5)+(Aug!E63*4)+(Sep!E63*3)+(Oct!E63*2)+(Nov!E63*1)</f>
        <v>0</v>
      </c>
      <c r="G63" s="67"/>
      <c r="H63" s="29">
        <f>Oct!H63+G63</f>
        <v>10606</v>
      </c>
      <c r="I63" s="29">
        <f t="shared" si="0"/>
        <v>0</v>
      </c>
      <c r="J63" s="29">
        <f t="shared" si="1"/>
        <v>19446</v>
      </c>
    </row>
    <row r="64" spans="1:10" s="1" customFormat="1" ht="15.75" customHeight="1" x14ac:dyDescent="0.2">
      <c r="A64" s="5" t="s">
        <v>74</v>
      </c>
      <c r="B64" s="6" t="s">
        <v>20</v>
      </c>
      <c r="C64" s="67"/>
      <c r="D64" s="29">
        <f>(Jul!C64*5)+(Aug!C64*4)+(Sep!C64*3)+(Oct!C64*2)+(Nov!C64*1)</f>
        <v>0</v>
      </c>
      <c r="E64" s="61"/>
      <c r="F64" s="29">
        <f>(Jul!E64*5)+(Aug!E64*4)+(Sep!E64*3)+(Oct!E64*2)+(Nov!E64*1)</f>
        <v>0</v>
      </c>
      <c r="G64" s="67"/>
      <c r="H64" s="29">
        <f>Oct!H64+G64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7"/>
      <c r="D65" s="29">
        <f>(Jul!C65*5)+(Aug!C65*4)+(Sep!C65*3)+(Oct!C65*2)+(Nov!C65*1)</f>
        <v>0</v>
      </c>
      <c r="E65" s="61"/>
      <c r="F65" s="29">
        <f>(Jul!E65*5)+(Aug!E65*4)+(Sep!E65*3)+(Oct!E65*2)+(Nov!E65*1)</f>
        <v>0</v>
      </c>
      <c r="G65" s="67"/>
      <c r="H65" s="29">
        <f>Oct!H65+G65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7"/>
      <c r="D66" s="29">
        <f>(Jul!C66*5)+(Aug!C66*4)+(Sep!C66*3)+(Oct!C66*2)+(Nov!C66*1)</f>
        <v>0</v>
      </c>
      <c r="E66" s="61"/>
      <c r="F66" s="29">
        <f>(Jul!E66*5)+(Aug!E66*4)+(Sep!E66*3)+(Oct!E66*2)+(Nov!E66*1)</f>
        <v>0</v>
      </c>
      <c r="G66" s="67"/>
      <c r="H66" s="29">
        <f>Oct!H66+G66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7"/>
      <c r="D67" s="29">
        <f>(Jul!C67*5)+(Aug!C67*4)+(Sep!C67*3)+(Oct!C67*2)+(Nov!C67*1)</f>
        <v>0</v>
      </c>
      <c r="E67" s="61"/>
      <c r="F67" s="29">
        <f>(Jul!E67*5)+(Aug!E67*4)+(Sep!E67*3)+(Oct!E67*2)+(Nov!E67*1)</f>
        <v>0</v>
      </c>
      <c r="G67" s="67"/>
      <c r="H67" s="29">
        <f>Oct!H67+G67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7"/>
      <c r="D68" s="29">
        <f>(Jul!C68*5)+(Aug!C68*4)+(Sep!C68*3)+(Oct!C68*2)+(Nov!C68*1)</f>
        <v>0</v>
      </c>
      <c r="E68" s="61"/>
      <c r="F68" s="29">
        <f>(Jul!E68*5)+(Aug!E68*4)+(Sep!E68*3)+(Oct!E68*2)+(Nov!E68*1)</f>
        <v>0</v>
      </c>
      <c r="G68" s="67"/>
      <c r="H68" s="29">
        <f>Oct!H68+G68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7"/>
      <c r="D69" s="29">
        <f>(Jul!C69*5)+(Aug!C69*4)+(Sep!C69*3)+(Oct!C69*2)+(Nov!C69*1)</f>
        <v>0</v>
      </c>
      <c r="E69" s="61"/>
      <c r="F69" s="29">
        <f>(Jul!E69*5)+(Aug!E69*4)+(Sep!E69*3)+(Oct!E69*2)+(Nov!E69*1)</f>
        <v>0</v>
      </c>
      <c r="G69" s="67"/>
      <c r="H69" s="29">
        <f>Oct!H69+G69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7"/>
      <c r="D70" s="29">
        <f>(Jul!C70*5)+(Aug!C70*4)+(Sep!C70*3)+(Oct!C70*2)+(Nov!C70*1)</f>
        <v>0</v>
      </c>
      <c r="E70" s="61"/>
      <c r="F70" s="29">
        <f>(Jul!E70*5)+(Aug!E70*4)+(Sep!E70*3)+(Oct!E70*2)+(Nov!E70*1)</f>
        <v>0</v>
      </c>
      <c r="G70" s="67"/>
      <c r="H70" s="29">
        <f>Oct!H70+G70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7"/>
      <c r="D71" s="29">
        <f>(Jul!C71*5)+(Aug!C71*4)+(Sep!C71*3)+(Oct!C71*2)+(Nov!C71*1)</f>
        <v>0</v>
      </c>
      <c r="E71" s="61"/>
      <c r="F71" s="29">
        <f>(Jul!E71*5)+(Aug!E71*4)+(Sep!E71*3)+(Oct!E71*2)+(Nov!E71*1)</f>
        <v>0</v>
      </c>
      <c r="G71" s="67"/>
      <c r="H71" s="29">
        <f>Oct!H71+G71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>SUM(C32:C71)</f>
        <v>0</v>
      </c>
      <c r="D72" s="30">
        <f t="shared" ref="D72:J72" si="4">SUM(D5:D31)</f>
        <v>332099.14999999997</v>
      </c>
      <c r="E72" s="30">
        <f t="shared" si="4"/>
        <v>874</v>
      </c>
      <c r="F72" s="30">
        <f t="shared" si="4"/>
        <v>11789.24</v>
      </c>
      <c r="G72" s="30">
        <f t="shared" si="4"/>
        <v>108057</v>
      </c>
      <c r="H72" s="30">
        <f t="shared" si="4"/>
        <v>323222.17</v>
      </c>
      <c r="I72" s="30">
        <f t="shared" si="4"/>
        <v>123062</v>
      </c>
      <c r="J72" s="30">
        <f t="shared" si="4"/>
        <v>667110.55999999994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70921.41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63652.15</v>
      </c>
      <c r="I73" s="30">
        <f t="shared" si="5"/>
        <v>0</v>
      </c>
      <c r="J73" s="30">
        <f t="shared" si="5"/>
        <v>134573.56</v>
      </c>
    </row>
    <row r="74" spans="1:10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403020.55999999994</v>
      </c>
      <c r="E74" s="30">
        <f t="shared" si="6"/>
        <v>874</v>
      </c>
      <c r="F74" s="30">
        <f t="shared" si="6"/>
        <v>11789.24</v>
      </c>
      <c r="G74" s="30">
        <f t="shared" si="6"/>
        <v>108057</v>
      </c>
      <c r="H74" s="30">
        <f t="shared" si="6"/>
        <v>386874.32</v>
      </c>
      <c r="I74" s="30">
        <f t="shared" si="6"/>
        <v>123062</v>
      </c>
      <c r="J74" s="30">
        <f t="shared" si="6"/>
        <v>801684.11999999988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H5:H71 B5:B71 F5 D5 D6:F71">
    <cfRule type="expression" dxfId="16" priority="86" stopIfTrue="1">
      <formula>CellHasFormula</formula>
    </cfRule>
  </conditionalFormatting>
  <conditionalFormatting sqref="G5:G71">
    <cfRule type="expression" dxfId="15" priority="3" stopIfTrue="1">
      <formula>CellHasFormula</formula>
    </cfRule>
  </conditionalFormatting>
  <conditionalFormatting sqref="E5">
    <cfRule type="expression" dxfId="14" priority="2" stopIfTrue="1">
      <formula>CellHasFormula</formula>
    </cfRule>
  </conditionalFormatting>
  <conditionalFormatting sqref="C5:C71">
    <cfRule type="expression" dxfId="13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44" activePane="bottomLeft" state="frozen"/>
      <selection pane="bottomLeft" activeCell="E51" sqref="E5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132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3" t="s">
        <v>11</v>
      </c>
      <c r="E4" s="4" t="s">
        <v>93</v>
      </c>
      <c r="F4" s="33" t="s">
        <v>14</v>
      </c>
      <c r="G4" s="4" t="s">
        <v>94</v>
      </c>
      <c r="H4" s="33" t="s">
        <v>88</v>
      </c>
      <c r="I4" s="33" t="s">
        <v>95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6373</v>
      </c>
      <c r="D5" s="29">
        <f>(Jul!C5*6)+(Aug!C5*5)+(Sep!C5*4)+(Oct!C5*3)+(Nov!C5*2)+(Dec!C5*1)</f>
        <v>376600.67000000004</v>
      </c>
      <c r="E5" s="67">
        <v>2063</v>
      </c>
      <c r="F5" s="29">
        <f>(Jul!E5*6)+(Aug!E5*5)+(Sep!E5*4)+(Oct!E5*3)+(Nov!E5*2)+(Dec!E5*1)</f>
        <v>17543.3</v>
      </c>
      <c r="G5" s="67">
        <v>62488</v>
      </c>
      <c r="H5" s="29">
        <f>Nov!H5+G5</f>
        <v>312225.49</v>
      </c>
      <c r="I5" s="29">
        <f t="shared" ref="I5:I63" si="0">C5+E5+G5</f>
        <v>70924</v>
      </c>
      <c r="J5" s="29">
        <f t="shared" ref="J5:J63" si="1">D5+F5+H5</f>
        <v>706369.46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29">
        <f>(Jul!C6*6)+(Aug!C6*5)+(Sep!C6*4)+(Oct!C6*3)+(Nov!C6*2)+(Dec!C6*1)</f>
        <v>2470</v>
      </c>
      <c r="E6" s="67"/>
      <c r="F6" s="29">
        <f>(Jul!E6*6)+(Aug!E6*5)+(Sep!E6*4)+(Oct!E6*3)+(Nov!E6*2)+(Dec!E6*1)</f>
        <v>0</v>
      </c>
      <c r="G6" s="67"/>
      <c r="H6" s="29">
        <f>Nov!H6+G6</f>
        <v>1472</v>
      </c>
      <c r="I6" s="29">
        <f t="shared" si="0"/>
        <v>0</v>
      </c>
      <c r="J6" s="29">
        <f t="shared" si="1"/>
        <v>3942</v>
      </c>
    </row>
    <row r="7" spans="1:10" s="1" customFormat="1" ht="15.75" customHeight="1" x14ac:dyDescent="0.2">
      <c r="A7" s="5" t="s">
        <v>24</v>
      </c>
      <c r="B7" s="6" t="s">
        <v>22</v>
      </c>
      <c r="C7" s="63">
        <v>1235</v>
      </c>
      <c r="D7" s="29">
        <f>(Jul!C7*6)+(Aug!C7*5)+(Sep!C7*4)+(Oct!C7*3)+(Nov!C7*2)+(Dec!C7*1)</f>
        <v>16402.2</v>
      </c>
      <c r="E7" s="67"/>
      <c r="F7" s="29">
        <f>(Jul!E7*6)+(Aug!E7*5)+(Sep!E7*4)+(Oct!E7*3)+(Nov!E7*2)+(Dec!E7*1)</f>
        <v>0</v>
      </c>
      <c r="G7" s="67">
        <v>6076</v>
      </c>
      <c r="H7" s="29">
        <f>Nov!H7+G7</f>
        <v>12345.05</v>
      </c>
      <c r="I7" s="29">
        <f t="shared" si="0"/>
        <v>7311</v>
      </c>
      <c r="J7" s="29">
        <f t="shared" si="1"/>
        <v>28747.25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29">
        <f>(Jul!C8*6)+(Aug!C8*5)+(Sep!C8*4)+(Oct!C8*3)+(Nov!C8*2)+(Dec!C8*1)</f>
        <v>0</v>
      </c>
      <c r="E8" s="67"/>
      <c r="F8" s="29">
        <f>(Jul!E8*6)+(Aug!E8*5)+(Sep!E8*4)+(Oct!E8*3)+(Nov!E8*2)+(Dec!E8*1)</f>
        <v>0</v>
      </c>
      <c r="G8" s="67"/>
      <c r="H8" s="29">
        <f>Nov!H8+G8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29">
        <f>(Jul!C9*6)+(Aug!C9*5)+(Sep!C9*4)+(Oct!C9*3)+(Nov!C9*2)+(Dec!C9*1)</f>
        <v>0</v>
      </c>
      <c r="E9" s="67"/>
      <c r="F9" s="29">
        <f>(Jul!E9*6)+(Aug!E9*5)+(Sep!E9*4)+(Oct!E9*3)+(Nov!E9*2)+(Dec!E9*1)</f>
        <v>0</v>
      </c>
      <c r="G9" s="67"/>
      <c r="H9" s="29">
        <f>Nov!H9+G9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>
        <v>2735</v>
      </c>
      <c r="D10" s="29">
        <f>(Jul!C10*6)+(Aug!C10*5)+(Sep!C10*4)+(Oct!C10*3)+(Nov!C10*2)+(Dec!C10*1)</f>
        <v>18144.079999999998</v>
      </c>
      <c r="E10" s="67"/>
      <c r="F10" s="29">
        <f>(Jul!E10*6)+(Aug!E10*5)+(Sep!E10*4)+(Oct!E10*3)+(Nov!E10*2)+(Dec!E10*1)</f>
        <v>0</v>
      </c>
      <c r="G10" s="67">
        <v>4726</v>
      </c>
      <c r="H10" s="29">
        <f>Nov!H10+G10</f>
        <v>31882.83</v>
      </c>
      <c r="I10" s="29">
        <f t="shared" si="0"/>
        <v>7461</v>
      </c>
      <c r="J10" s="29">
        <f t="shared" si="1"/>
        <v>50026.91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29">
        <f>(Jul!C11*6)+(Aug!C11*5)+(Sep!C11*4)+(Oct!C11*3)+(Nov!C11*2)+(Dec!C11*1)</f>
        <v>0</v>
      </c>
      <c r="E11" s="67"/>
      <c r="F11" s="29">
        <f>(Jul!E11*6)+(Aug!E11*5)+(Sep!E11*4)+(Oct!E11*3)+(Nov!E11*2)+(Dec!E11*1)</f>
        <v>0</v>
      </c>
      <c r="G11" s="67"/>
      <c r="H11" s="29">
        <f>Nov!H11+G11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29">
        <f>(Jul!C12*6)+(Aug!C12*5)+(Sep!C12*4)+(Oct!C12*3)+(Nov!C12*2)+(Dec!C12*1)</f>
        <v>13610.57</v>
      </c>
      <c r="E12" s="67"/>
      <c r="F12" s="29">
        <f>(Jul!E12*6)+(Aug!E12*5)+(Sep!E12*4)+(Oct!E12*3)+(Nov!E12*2)+(Dec!E12*1)</f>
        <v>0</v>
      </c>
      <c r="G12" s="67"/>
      <c r="H12" s="29">
        <f>Nov!H12+G12</f>
        <v>6455.16</v>
      </c>
      <c r="I12" s="29">
        <f t="shared" si="0"/>
        <v>0</v>
      </c>
      <c r="J12" s="29">
        <f t="shared" si="1"/>
        <v>20065.73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29">
        <f>(Jul!C13*6)+(Aug!C13*5)+(Sep!C13*4)+(Oct!C13*3)+(Nov!C13*2)+(Dec!C13*1)</f>
        <v>0</v>
      </c>
      <c r="E13" s="67"/>
      <c r="F13" s="29">
        <f>(Jul!E13*6)+(Aug!E13*5)+(Sep!E13*4)+(Oct!E13*3)+(Nov!E13*2)+(Dec!E13*1)</f>
        <v>0</v>
      </c>
      <c r="G13" s="67"/>
      <c r="H13" s="29">
        <f>Nov!H13+G13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29">
        <f>(Jul!C14*6)+(Aug!C14*5)+(Sep!C14*4)+(Oct!C14*3)+(Nov!C14*2)+(Dec!C14*1)</f>
        <v>0</v>
      </c>
      <c r="E14" s="67"/>
      <c r="F14" s="29">
        <f>(Jul!E14*6)+(Aug!E14*5)+(Sep!E14*4)+(Oct!E14*3)+(Nov!E14*2)+(Dec!E14*1)</f>
        <v>0</v>
      </c>
      <c r="G14" s="67"/>
      <c r="H14" s="29">
        <f>Nov!H14+G14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29">
        <f>(Jul!C15*6)+(Aug!C15*5)+(Sep!C15*4)+(Oct!C15*3)+(Nov!C15*2)+(Dec!C15*1)</f>
        <v>0</v>
      </c>
      <c r="E15" s="67"/>
      <c r="F15" s="29">
        <f>(Jul!E15*6)+(Aug!E15*5)+(Sep!E15*4)+(Oct!E15*3)+(Nov!E15*2)+(Dec!E15*1)</f>
        <v>0</v>
      </c>
      <c r="G15" s="67"/>
      <c r="H15" s="29">
        <f>Nov!H15+G15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29">
        <f>(Jul!C16*6)+(Aug!C16*5)+(Sep!C16*4)+(Oct!C16*3)+(Nov!C16*2)+(Dec!C16*1)</f>
        <v>0</v>
      </c>
      <c r="E16" s="67"/>
      <c r="F16" s="29">
        <f>(Jul!E16*6)+(Aug!E16*5)+(Sep!E16*4)+(Oct!E16*3)+(Nov!E16*2)+(Dec!E16*1)</f>
        <v>0</v>
      </c>
      <c r="G16" s="67"/>
      <c r="H16" s="29">
        <f>Nov!H16+G16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29">
        <f>(Jul!C17*6)+(Aug!C17*5)+(Sep!C17*4)+(Oct!C17*3)+(Nov!C17*2)+(Dec!C17*1)</f>
        <v>0</v>
      </c>
      <c r="E17" s="67"/>
      <c r="F17" s="29">
        <f>(Jul!E17*6)+(Aug!E17*5)+(Sep!E17*4)+(Oct!E17*3)+(Nov!E17*2)+(Dec!E17*1)</f>
        <v>0</v>
      </c>
      <c r="G17" s="67"/>
      <c r="H17" s="29">
        <f>Nov!H17+G17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29">
        <f>(Jul!C18*6)+(Aug!C18*5)+(Sep!C18*4)+(Oct!C18*3)+(Nov!C18*2)+(Dec!C18*1)</f>
        <v>0</v>
      </c>
      <c r="E18" s="67"/>
      <c r="F18" s="29">
        <f>(Jul!E18*6)+(Aug!E18*5)+(Sep!E18*4)+(Oct!E18*3)+(Nov!E18*2)+(Dec!E18*1)</f>
        <v>0</v>
      </c>
      <c r="G18" s="67"/>
      <c r="H18" s="29">
        <f>Nov!H18+G18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29">
        <f>(Jul!C19*6)+(Aug!C19*5)+(Sep!C19*4)+(Oct!C19*3)+(Nov!C19*2)+(Dec!C19*1)</f>
        <v>0</v>
      </c>
      <c r="E19" s="67"/>
      <c r="F19" s="29">
        <f>(Jul!E19*6)+(Aug!E19*5)+(Sep!E19*4)+(Oct!E19*3)+(Nov!E19*2)+(Dec!E19*1)</f>
        <v>0</v>
      </c>
      <c r="G19" s="67"/>
      <c r="H19" s="29">
        <f>Nov!H19+G19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29">
        <f>(Jul!C20*6)+(Aug!C20*5)+(Sep!C20*4)+(Oct!C20*3)+(Nov!C20*2)+(Dec!C20*1)</f>
        <v>0</v>
      </c>
      <c r="E20" s="67"/>
      <c r="F20" s="29">
        <f>(Jul!E20*6)+(Aug!E20*5)+(Sep!E20*4)+(Oct!E20*3)+(Nov!E20*2)+(Dec!E20*1)</f>
        <v>0</v>
      </c>
      <c r="G20" s="67"/>
      <c r="H20" s="29">
        <f>Nov!H20+G20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29">
        <f>(Jul!C21*6)+(Aug!C21*5)+(Sep!C21*4)+(Oct!C21*3)+(Nov!C21*2)+(Dec!C21*1)</f>
        <v>0</v>
      </c>
      <c r="E21" s="67"/>
      <c r="F21" s="29">
        <f>(Jul!E21*6)+(Aug!E21*5)+(Sep!E21*4)+(Oct!E21*3)+(Nov!E21*2)+(Dec!E21*1)</f>
        <v>0</v>
      </c>
      <c r="G21" s="67"/>
      <c r="H21" s="29">
        <f>Nov!H21+G21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29">
        <f>(Jul!C22*6)+(Aug!C22*5)+(Sep!C22*4)+(Oct!C22*3)+(Nov!C22*2)+(Dec!C22*1)</f>
        <v>0</v>
      </c>
      <c r="E22" s="67"/>
      <c r="F22" s="29">
        <f>(Jul!E22*6)+(Aug!E22*5)+(Sep!E22*4)+(Oct!E22*3)+(Nov!E22*2)+(Dec!E22*1)</f>
        <v>0</v>
      </c>
      <c r="G22" s="67"/>
      <c r="H22" s="29">
        <f>Nov!H22+G22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29">
        <f>(Jul!C23*6)+(Aug!C23*5)+(Sep!C23*4)+(Oct!C23*3)+(Nov!C23*2)+(Dec!C23*1)</f>
        <v>0</v>
      </c>
      <c r="E23" s="67"/>
      <c r="F23" s="29">
        <f>(Jul!E23*6)+(Aug!E23*5)+(Sep!E23*4)+(Oct!E23*3)+(Nov!E23*2)+(Dec!E23*1)</f>
        <v>0</v>
      </c>
      <c r="G23" s="67"/>
      <c r="H23" s="29">
        <f>Nov!H23+G23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29">
        <f>(Jul!C24*6)+(Aug!C24*5)+(Sep!C24*4)+(Oct!C24*3)+(Nov!C24*2)+(Dec!C24*1)</f>
        <v>1256</v>
      </c>
      <c r="E24" s="67"/>
      <c r="F24" s="29">
        <f>(Jul!E24*6)+(Aug!E24*5)+(Sep!E24*4)+(Oct!E24*3)+(Nov!E24*2)+(Dec!E24*1)</f>
        <v>0</v>
      </c>
      <c r="G24" s="67"/>
      <c r="H24" s="29">
        <f>Nov!H24+G24</f>
        <v>9816</v>
      </c>
      <c r="I24" s="29">
        <f t="shared" si="0"/>
        <v>0</v>
      </c>
      <c r="J24" s="29">
        <f t="shared" si="1"/>
        <v>11072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29">
        <f>(Jul!C25*6)+(Aug!C25*5)+(Sep!C25*4)+(Oct!C25*3)+(Nov!C25*2)+(Dec!C25*1)</f>
        <v>0</v>
      </c>
      <c r="E25" s="67"/>
      <c r="F25" s="29">
        <f>(Jul!E25*6)+(Aug!E25*5)+(Sep!E25*4)+(Oct!E25*3)+(Nov!E25*2)+(Dec!E25*1)</f>
        <v>0</v>
      </c>
      <c r="G25" s="67"/>
      <c r="H25" s="29">
        <f>Nov!H25+G25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29">
        <f>(Jul!C26*6)+(Aug!C26*5)+(Sep!C26*4)+(Oct!C26*3)+(Nov!C26*2)+(Dec!C26*1)</f>
        <v>0</v>
      </c>
      <c r="E26" s="67"/>
      <c r="F26" s="29">
        <f>(Jul!E26*6)+(Aug!E26*5)+(Sep!E26*4)+(Oct!E26*3)+(Nov!E26*2)+(Dec!E26*1)</f>
        <v>0</v>
      </c>
      <c r="G26" s="67"/>
      <c r="H26" s="29">
        <f>Nov!H26+G26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29">
        <f>(Jul!C27*6)+(Aug!C27*5)+(Sep!C27*4)+(Oct!C27*3)+(Nov!C27*2)+(Dec!C27*1)</f>
        <v>0</v>
      </c>
      <c r="E27" s="67"/>
      <c r="F27" s="29">
        <f>(Jul!E27*6)+(Aug!E27*5)+(Sep!E27*4)+(Oct!E27*3)+(Nov!E27*2)+(Dec!E27*1)</f>
        <v>0</v>
      </c>
      <c r="G27" s="67"/>
      <c r="H27" s="29">
        <f>Nov!H27+G27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29">
        <f>(Jul!C28*6)+(Aug!C28*5)+(Sep!C28*4)+(Oct!C28*3)+(Nov!C28*2)+(Dec!C28*1)</f>
        <v>0</v>
      </c>
      <c r="E28" s="67"/>
      <c r="F28" s="29">
        <f>(Jul!E28*6)+(Aug!E28*5)+(Sep!E28*4)+(Oct!E28*3)+(Nov!E28*2)+(Dec!E28*1)</f>
        <v>0</v>
      </c>
      <c r="G28" s="67"/>
      <c r="H28" s="29">
        <f>Nov!H28+G28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29">
        <f>(Jul!C29*6)+(Aug!C29*5)+(Sep!C29*4)+(Oct!C29*3)+(Nov!C29*2)+(Dec!C29*1)</f>
        <v>0</v>
      </c>
      <c r="E29" s="67"/>
      <c r="F29" s="29">
        <f>(Jul!E29*6)+(Aug!E29*5)+(Sep!E29*4)+(Oct!E29*3)+(Nov!E29*2)+(Dec!E29*1)</f>
        <v>0</v>
      </c>
      <c r="G29" s="67"/>
      <c r="H29" s="29">
        <f>Nov!H29+G29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29">
        <f>(Jul!C30*6)+(Aug!C30*5)+(Sep!C30*4)+(Oct!C30*3)+(Nov!C30*2)+(Dec!C30*1)</f>
        <v>0</v>
      </c>
      <c r="E30" s="67"/>
      <c r="F30" s="29">
        <f>(Jul!E30*6)+(Aug!E30*5)+(Sep!E30*4)+(Oct!E30*3)+(Nov!E30*2)+(Dec!E30*1)</f>
        <v>0</v>
      </c>
      <c r="G30" s="67"/>
      <c r="H30" s="29">
        <f>Nov!H30+G30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3"/>
      <c r="D31" s="29">
        <f>(Jul!C31*6)+(Aug!C31*5)+(Sep!C31*4)+(Oct!C31*3)+(Nov!C31*2)+(Dec!C31*1)</f>
        <v>47289.83</v>
      </c>
      <c r="E31" s="67"/>
      <c r="F31" s="29">
        <f>(Jul!E31*6)+(Aug!E31*5)+(Sep!E31*4)+(Oct!E31*3)+(Nov!E31*2)+(Dec!E31*1)</f>
        <v>0</v>
      </c>
      <c r="G31" s="67"/>
      <c r="H31" s="29">
        <f>Nov!H31+G31</f>
        <v>22315.64</v>
      </c>
      <c r="I31" s="29">
        <f t="shared" si="0"/>
        <v>0</v>
      </c>
      <c r="J31" s="29">
        <f t="shared" si="1"/>
        <v>69605.47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29">
        <f>(Jul!C32*6)+(Aug!C32*5)+(Sep!C32*4)+(Oct!C32*3)+(Nov!C32*2)+(Dec!C32*1)</f>
        <v>0</v>
      </c>
      <c r="E32" s="67"/>
      <c r="F32" s="29">
        <f>(Jul!E32*6)+(Aug!E32*5)+(Sep!E32*4)+(Oct!E32*3)+(Nov!E32*2)+(Dec!E32*1)</f>
        <v>0</v>
      </c>
      <c r="G32" s="67"/>
      <c r="H32" s="29">
        <f>Nov!H32+G32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29">
        <f>(Jul!C33*6)+(Aug!C33*5)+(Sep!C33*4)+(Oct!C33*3)+(Nov!C33*2)+(Dec!C33*1)</f>
        <v>0</v>
      </c>
      <c r="E33" s="67"/>
      <c r="F33" s="29">
        <f>(Jul!E33*6)+(Aug!E33*5)+(Sep!E33*4)+(Oct!E33*3)+(Nov!E33*2)+(Dec!E33*1)</f>
        <v>0</v>
      </c>
      <c r="G33" s="67"/>
      <c r="H33" s="29">
        <f>Nov!H33+G33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29">
        <f>(Jul!C34*6)+(Aug!C34*5)+(Sep!C34*4)+(Oct!C34*3)+(Nov!C34*2)+(Dec!C34*1)</f>
        <v>0</v>
      </c>
      <c r="E34" s="67"/>
      <c r="F34" s="29">
        <f>(Jul!E34*6)+(Aug!E34*5)+(Sep!E34*4)+(Oct!E34*3)+(Nov!E34*2)+(Dec!E34*1)</f>
        <v>0</v>
      </c>
      <c r="G34" s="67"/>
      <c r="H34" s="29">
        <f>Nov!H34+G34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29">
        <f>(Jul!C35*6)+(Aug!C35*5)+(Sep!C35*4)+(Oct!C35*3)+(Nov!C35*2)+(Dec!C35*1)</f>
        <v>10475</v>
      </c>
      <c r="E35" s="67"/>
      <c r="F35" s="29">
        <f>(Jul!E35*6)+(Aug!E35*5)+(Sep!E35*4)+(Oct!E35*3)+(Nov!E35*2)+(Dec!E35*1)</f>
        <v>0</v>
      </c>
      <c r="G35" s="67"/>
      <c r="H35" s="29">
        <f>Nov!H35+G35</f>
        <v>0</v>
      </c>
      <c r="I35" s="29">
        <f t="shared" si="0"/>
        <v>0</v>
      </c>
      <c r="J35" s="29">
        <f t="shared" si="1"/>
        <v>10475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29">
        <f>(Jul!C36*6)+(Aug!C36*5)+(Sep!C36*4)+(Oct!C36*3)+(Nov!C36*2)+(Dec!C36*1)</f>
        <v>0</v>
      </c>
      <c r="E36" s="67"/>
      <c r="F36" s="29">
        <f>(Jul!E36*6)+(Aug!E36*5)+(Sep!E36*4)+(Oct!E36*3)+(Nov!E36*2)+(Dec!E36*1)</f>
        <v>0</v>
      </c>
      <c r="G36" s="67"/>
      <c r="H36" s="29">
        <f>Nov!H36+G36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29">
        <f>(Jul!C37*6)+(Aug!C37*5)+(Sep!C37*4)+(Oct!C37*3)+(Nov!C37*2)+(Dec!C37*1)</f>
        <v>0</v>
      </c>
      <c r="E37" s="67"/>
      <c r="F37" s="29">
        <f>(Jul!E37*6)+(Aug!E37*5)+(Sep!E37*4)+(Oct!E37*3)+(Nov!E37*2)+(Dec!E37*1)</f>
        <v>0</v>
      </c>
      <c r="G37" s="67"/>
      <c r="H37" s="29">
        <f>Nov!H37+G37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29">
        <f>(Jul!C38*6)+(Aug!C38*5)+(Sep!C38*4)+(Oct!C38*3)+(Nov!C38*2)+(Dec!C38*1)</f>
        <v>0</v>
      </c>
      <c r="E38" s="67"/>
      <c r="F38" s="29">
        <f>(Jul!E38*6)+(Aug!E38*5)+(Sep!E38*4)+(Oct!E38*3)+(Nov!E38*2)+(Dec!E38*1)</f>
        <v>0</v>
      </c>
      <c r="G38" s="67"/>
      <c r="H38" s="29">
        <f>Nov!H38+G38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/>
      <c r="D39" s="29">
        <f>(Jul!C39*6)+(Aug!C39*5)+(Sep!C39*4)+(Oct!C39*3)+(Nov!C39*2)+(Dec!C39*1)</f>
        <v>18996</v>
      </c>
      <c r="E39" s="67"/>
      <c r="F39" s="29">
        <f>(Jul!E39*6)+(Aug!E39*5)+(Sep!E39*4)+(Oct!E39*3)+(Nov!E39*2)+(Dec!E39*1)</f>
        <v>0</v>
      </c>
      <c r="G39" s="67"/>
      <c r="H39" s="29">
        <f>Nov!H39+G39</f>
        <v>0</v>
      </c>
      <c r="I39" s="29">
        <f t="shared" si="0"/>
        <v>0</v>
      </c>
      <c r="J39" s="29">
        <f t="shared" si="1"/>
        <v>18996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29">
        <f>(Jul!C40*6)+(Aug!C40*5)+(Sep!C40*4)+(Oct!C40*3)+(Nov!C40*2)+(Dec!C40*1)</f>
        <v>0</v>
      </c>
      <c r="E40" s="67"/>
      <c r="F40" s="29">
        <f>(Jul!E40*6)+(Aug!E40*5)+(Sep!E40*4)+(Oct!E40*3)+(Nov!E40*2)+(Dec!E40*1)</f>
        <v>0</v>
      </c>
      <c r="G40" s="67"/>
      <c r="H40" s="29">
        <f>Nov!H40+G40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29">
        <f>(Jul!C41*6)+(Aug!C41*5)+(Sep!C41*4)+(Oct!C41*3)+(Nov!C41*2)+(Dec!C41*1)</f>
        <v>13050</v>
      </c>
      <c r="E41" s="67"/>
      <c r="F41" s="29">
        <f>(Jul!E41*6)+(Aug!E41*5)+(Sep!E41*4)+(Oct!E41*3)+(Nov!E41*2)+(Dec!E41*1)</f>
        <v>0</v>
      </c>
      <c r="G41" s="67"/>
      <c r="H41" s="29">
        <f>Nov!H41+G41</f>
        <v>13048</v>
      </c>
      <c r="I41" s="29">
        <f t="shared" si="0"/>
        <v>0</v>
      </c>
      <c r="J41" s="29">
        <f t="shared" si="1"/>
        <v>26098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29">
        <f>(Jul!C42*6)+(Aug!C42*5)+(Sep!C42*4)+(Oct!C42*3)+(Nov!C42*2)+(Dec!C42*1)</f>
        <v>1859.72</v>
      </c>
      <c r="E42" s="67"/>
      <c r="F42" s="29">
        <f>(Jul!E42*6)+(Aug!E42*5)+(Sep!E42*4)+(Oct!E42*3)+(Nov!E42*2)+(Dec!E42*1)</f>
        <v>0</v>
      </c>
      <c r="G42" s="67"/>
      <c r="H42" s="29">
        <f>Nov!H42+G42</f>
        <v>0</v>
      </c>
      <c r="I42" s="29">
        <f t="shared" si="0"/>
        <v>0</v>
      </c>
      <c r="J42" s="29">
        <f t="shared" si="1"/>
        <v>1859.72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29">
        <f>(Jul!C43*6)+(Aug!C43*5)+(Sep!C43*4)+(Oct!C43*3)+(Nov!C43*2)+(Dec!C43*1)</f>
        <v>0</v>
      </c>
      <c r="E43" s="67"/>
      <c r="F43" s="29">
        <f>(Jul!E43*6)+(Aug!E43*5)+(Sep!E43*4)+(Oct!E43*3)+(Nov!E43*2)+(Dec!E43*1)</f>
        <v>0</v>
      </c>
      <c r="G43" s="67"/>
      <c r="H43" s="29">
        <f>Nov!H43+G43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29">
        <f>(Jul!C44*6)+(Aug!C44*5)+(Sep!C44*4)+(Oct!C44*3)+(Nov!C44*2)+(Dec!C44*1)</f>
        <v>0</v>
      </c>
      <c r="E44" s="67"/>
      <c r="F44" s="29">
        <f>(Jul!E44*6)+(Aug!E44*5)+(Sep!E44*4)+(Oct!E44*3)+(Nov!E44*2)+(Dec!E44*1)</f>
        <v>0</v>
      </c>
      <c r="G44" s="67"/>
      <c r="H44" s="29">
        <f>Nov!H44+G44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29">
        <f>(Jul!C45*6)+(Aug!C45*5)+(Sep!C45*4)+(Oct!C45*3)+(Nov!C45*2)+(Dec!C45*1)</f>
        <v>0</v>
      </c>
      <c r="E45" s="67"/>
      <c r="F45" s="29">
        <f>(Jul!E45*6)+(Aug!E45*5)+(Sep!E45*4)+(Oct!E45*3)+(Nov!E45*2)+(Dec!E45*1)</f>
        <v>0</v>
      </c>
      <c r="G45" s="67"/>
      <c r="H45" s="29">
        <f>Nov!H45+G45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29">
        <f>(Jul!C46*6)+(Aug!C46*5)+(Sep!C46*4)+(Oct!C46*3)+(Nov!C46*2)+(Dec!C46*1)</f>
        <v>0</v>
      </c>
      <c r="E46" s="67"/>
      <c r="F46" s="29">
        <f>(Jul!E46*6)+(Aug!E46*5)+(Sep!E46*4)+(Oct!E46*3)+(Nov!E46*2)+(Dec!E46*1)</f>
        <v>0</v>
      </c>
      <c r="G46" s="67"/>
      <c r="H46" s="29">
        <f>Nov!H46+G46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29">
        <f>(Jul!C47*6)+(Aug!C47*5)+(Sep!C47*4)+(Oct!C47*3)+(Nov!C47*2)+(Dec!C47*1)</f>
        <v>0</v>
      </c>
      <c r="E47" s="67"/>
      <c r="F47" s="29">
        <f>(Jul!E47*6)+(Aug!E47*5)+(Sep!E47*4)+(Oct!E47*3)+(Nov!E47*2)+(Dec!E47*1)</f>
        <v>0</v>
      </c>
      <c r="G47" s="67"/>
      <c r="H47" s="29">
        <f>Nov!H47+G47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29">
        <f>(Jul!C48*6)+(Aug!C48*5)+(Sep!C48*4)+(Oct!C48*3)+(Nov!C48*2)+(Dec!C48*1)</f>
        <v>0</v>
      </c>
      <c r="E48" s="67"/>
      <c r="F48" s="29">
        <f>(Jul!E48*6)+(Aug!E48*5)+(Sep!E48*4)+(Oct!E48*3)+(Nov!E48*2)+(Dec!E48*1)</f>
        <v>0</v>
      </c>
      <c r="G48" s="67"/>
      <c r="H48" s="29">
        <f>Nov!H48+G48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29">
        <f>(Jul!C49*6)+(Aug!C49*5)+(Sep!C49*4)+(Oct!C49*3)+(Nov!C49*2)+(Dec!C49*1)</f>
        <v>0</v>
      </c>
      <c r="E49" s="67"/>
      <c r="F49" s="29">
        <f>(Jul!E49*6)+(Aug!E49*5)+(Sep!E49*4)+(Oct!E49*3)+(Nov!E49*2)+(Dec!E49*1)</f>
        <v>0</v>
      </c>
      <c r="G49" s="67"/>
      <c r="H49" s="29">
        <f>Nov!H49+G49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/>
      <c r="D50" s="29">
        <f>(Jul!C50*6)+(Aug!C50*5)+(Sep!C50*4)+(Oct!C50*3)+(Nov!C50*2)+(Dec!C50*1)</f>
        <v>18361.43</v>
      </c>
      <c r="E50" s="67"/>
      <c r="F50" s="29">
        <f>(Jul!E50*6)+(Aug!E50*5)+(Sep!E50*4)+(Oct!E50*3)+(Nov!E50*2)+(Dec!E50*1)</f>
        <v>0</v>
      </c>
      <c r="G50" s="67"/>
      <c r="H50" s="29">
        <f>Nov!H50+G50</f>
        <v>18800.150000000001</v>
      </c>
      <c r="I50" s="29">
        <f t="shared" si="0"/>
        <v>0</v>
      </c>
      <c r="J50" s="29">
        <f t="shared" si="1"/>
        <v>37161.58</v>
      </c>
    </row>
    <row r="51" spans="1:10" s="1" customFormat="1" ht="15.75" customHeight="1" x14ac:dyDescent="0.2">
      <c r="A51" s="5" t="s">
        <v>59</v>
      </c>
      <c r="B51" s="6" t="s">
        <v>20</v>
      </c>
      <c r="C51" s="63">
        <v>802.1</v>
      </c>
      <c r="D51" s="29">
        <f>(Jul!C51*6)+(Aug!C51*5)+(Sep!C51*4)+(Oct!C51*3)+(Nov!C51*2)+(Dec!C51*1)</f>
        <v>802.1</v>
      </c>
      <c r="E51" s="67"/>
      <c r="F51" s="29">
        <f>(Jul!E51*6)+(Aug!E51*5)+(Sep!E51*4)+(Oct!E51*3)+(Nov!E51*2)+(Dec!E51*1)</f>
        <v>0</v>
      </c>
      <c r="G51" s="67">
        <v>7296.42</v>
      </c>
      <c r="H51" s="29">
        <f>Nov!H51+G51</f>
        <v>7296.42</v>
      </c>
      <c r="I51" s="29">
        <f t="shared" si="0"/>
        <v>8098.52</v>
      </c>
      <c r="J51" s="29">
        <f t="shared" si="1"/>
        <v>8098.52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29">
        <f>(Jul!C52*6)+(Aug!C52*5)+(Sep!C52*4)+(Oct!C52*3)+(Nov!C52*2)+(Dec!C52*1)</f>
        <v>0</v>
      </c>
      <c r="E52" s="67"/>
      <c r="F52" s="29">
        <f>(Jul!E52*6)+(Aug!E52*5)+(Sep!E52*4)+(Oct!E52*3)+(Nov!E52*2)+(Dec!E52*1)</f>
        <v>0</v>
      </c>
      <c r="G52" s="67"/>
      <c r="H52" s="29">
        <f>Nov!H52+G52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29">
        <f>(Jul!C53*6)+(Aug!C53*5)+(Sep!C53*4)+(Oct!C53*3)+(Nov!C53*2)+(Dec!C53*1)</f>
        <v>0</v>
      </c>
      <c r="E53" s="67"/>
      <c r="F53" s="29">
        <f>(Jul!E53*6)+(Aug!E53*5)+(Sep!E53*4)+(Oct!E53*3)+(Nov!E53*2)+(Dec!E53*1)</f>
        <v>0</v>
      </c>
      <c r="G53" s="67"/>
      <c r="H53" s="29">
        <f>Nov!H53+G53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29">
        <f>(Jul!C54*6)+(Aug!C54*5)+(Sep!C54*4)+(Oct!C54*3)+(Nov!C54*2)+(Dec!C54*1)</f>
        <v>0</v>
      </c>
      <c r="E54" s="67"/>
      <c r="F54" s="29">
        <f>(Jul!E54*6)+(Aug!E54*5)+(Sep!E54*4)+(Oct!E54*3)+(Nov!E54*2)+(Dec!E54*1)</f>
        <v>0</v>
      </c>
      <c r="G54" s="67"/>
      <c r="H54" s="29">
        <f>Nov!H54+G54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29">
        <f>(Jul!C55*6)+(Aug!C55*5)+(Sep!C55*4)+(Oct!C55*3)+(Nov!C55*2)+(Dec!C55*1)</f>
        <v>14870</v>
      </c>
      <c r="E55" s="67"/>
      <c r="F55" s="29">
        <f>(Jul!E55*6)+(Aug!E55*5)+(Sep!E55*4)+(Oct!E55*3)+(Nov!E55*2)+(Dec!E55*1)</f>
        <v>0</v>
      </c>
      <c r="G55" s="67"/>
      <c r="H55" s="29">
        <f>Nov!H55+G55</f>
        <v>21198</v>
      </c>
      <c r="I55" s="29">
        <f t="shared" si="0"/>
        <v>0</v>
      </c>
      <c r="J55" s="29">
        <f t="shared" si="1"/>
        <v>36068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29">
        <f>(Jul!C56*6)+(Aug!C56*5)+(Sep!C56*4)+(Oct!C56*3)+(Nov!C56*2)+(Dec!C56*1)</f>
        <v>0</v>
      </c>
      <c r="E56" s="67"/>
      <c r="F56" s="29">
        <f>(Jul!E56*6)+(Aug!E56*5)+(Sep!E56*4)+(Oct!E56*3)+(Nov!E56*2)+(Dec!E56*1)</f>
        <v>0</v>
      </c>
      <c r="G56" s="67"/>
      <c r="H56" s="29">
        <f>Nov!H56+G56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29">
        <f>(Jul!C57*6)+(Aug!C57*5)+(Sep!C57*4)+(Oct!C57*3)+(Nov!C57*2)+(Dec!C57*1)</f>
        <v>0</v>
      </c>
      <c r="E57" s="67"/>
      <c r="F57" s="29">
        <f>(Jul!E57*6)+(Aug!E57*5)+(Sep!E57*4)+(Oct!E57*3)+(Nov!E57*2)+(Dec!E57*1)</f>
        <v>0</v>
      </c>
      <c r="G57" s="67"/>
      <c r="H57" s="29">
        <f>Nov!H57+G57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29">
        <f>(Jul!C58*6)+(Aug!C58*5)+(Sep!C58*4)+(Oct!C58*3)+(Nov!C58*2)+(Dec!C58*1)</f>
        <v>0</v>
      </c>
      <c r="E58" s="67"/>
      <c r="F58" s="29">
        <f>(Jul!E58*6)+(Aug!E58*5)+(Sep!E58*4)+(Oct!E58*3)+(Nov!E58*2)+(Dec!E58*1)</f>
        <v>0</v>
      </c>
      <c r="G58" s="67"/>
      <c r="H58" s="29">
        <f>Nov!H58+G58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29">
        <f>(Jul!C59*6)+(Aug!C59*5)+(Sep!C59*4)+(Oct!C59*3)+(Nov!C59*2)+(Dec!C59*1)</f>
        <v>0</v>
      </c>
      <c r="E59" s="67"/>
      <c r="F59" s="29">
        <f>(Jul!E59*6)+(Aug!E59*5)+(Sep!E59*4)+(Oct!E59*3)+(Nov!E59*2)+(Dec!E59*1)</f>
        <v>0</v>
      </c>
      <c r="G59" s="67"/>
      <c r="H59" s="29">
        <f>Nov!H59+G59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29">
        <f>(Jul!C60*6)+(Aug!C60*5)+(Sep!C60*4)+(Oct!C60*3)+(Nov!C60*2)+(Dec!C60*1)</f>
        <v>0</v>
      </c>
      <c r="E60" s="67"/>
      <c r="F60" s="29">
        <f>(Jul!E60*6)+(Aug!E60*5)+(Sep!E60*4)+(Oct!E60*3)+(Nov!E60*2)+(Dec!E60*1)</f>
        <v>0</v>
      </c>
      <c r="G60" s="67"/>
      <c r="H60" s="29">
        <f>Nov!H60+G60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29">
        <f>(Jul!C61*6)+(Aug!C61*5)+(Sep!C61*4)+(Oct!C61*3)+(Nov!C61*2)+(Dec!C61*1)</f>
        <v>0</v>
      </c>
      <c r="E61" s="67"/>
      <c r="F61" s="29">
        <f>(Jul!E61*6)+(Aug!E61*5)+(Sep!E61*4)+(Oct!E61*3)+(Nov!E61*2)+(Dec!E61*1)</f>
        <v>0</v>
      </c>
      <c r="G61" s="67"/>
      <c r="H61" s="29">
        <f>Nov!H61+G61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29">
        <f>(Jul!C62*6)+(Aug!C62*5)+(Sep!C62*4)+(Oct!C62*3)+(Nov!C62*2)+(Dec!C62*1)</f>
        <v>0</v>
      </c>
      <c r="E62" s="67"/>
      <c r="F62" s="29">
        <f>(Jul!E62*6)+(Aug!E62*5)+(Sep!E62*4)+(Oct!E62*3)+(Nov!E62*2)+(Dec!E62*1)</f>
        <v>0</v>
      </c>
      <c r="G62" s="67"/>
      <c r="H62" s="29">
        <f>Nov!H62+G62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29">
        <f>(Jul!C63*6)+(Aug!C63*5)+(Sep!C63*4)+(Oct!C63*3)+(Nov!C63*2)+(Dec!C63*1)</f>
        <v>10608</v>
      </c>
      <c r="E63" s="67"/>
      <c r="F63" s="29">
        <f>(Jul!E63*6)+(Aug!E63*5)+(Sep!E63*4)+(Oct!E63*3)+(Nov!E63*2)+(Dec!E63*1)</f>
        <v>0</v>
      </c>
      <c r="G63" s="67"/>
      <c r="H63" s="29">
        <f>Nov!H63+G63</f>
        <v>10606</v>
      </c>
      <c r="I63" s="29">
        <f t="shared" si="0"/>
        <v>0</v>
      </c>
      <c r="J63" s="29">
        <f t="shared" si="1"/>
        <v>21214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29">
        <f>(Jul!C64*6)+(Aug!C64*5)+(Sep!C64*4)+(Oct!C64*3)+(Nov!C64*2)+(Dec!C64*1)</f>
        <v>0</v>
      </c>
      <c r="E64" s="67"/>
      <c r="F64" s="29">
        <f>(Jul!E64*6)+(Aug!E64*5)+(Sep!E64*4)+(Oct!E64*3)+(Nov!E64*2)+(Dec!E64*1)</f>
        <v>0</v>
      </c>
      <c r="G64" s="67"/>
      <c r="H64" s="29">
        <f>Nov!H64+G64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29">
        <f>(Jul!C65*6)+(Aug!C65*5)+(Sep!C65*4)+(Oct!C65*3)+(Nov!C65*2)+(Dec!C65*1)</f>
        <v>0</v>
      </c>
      <c r="E65" s="67"/>
      <c r="F65" s="29">
        <f>(Jul!E65*6)+(Aug!E65*5)+(Sep!E65*4)+(Oct!E65*3)+(Nov!E65*2)+(Dec!E65*1)</f>
        <v>0</v>
      </c>
      <c r="G65" s="67"/>
      <c r="H65" s="29">
        <f>Nov!H65+G65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29">
        <f>(Jul!C66*6)+(Aug!C66*5)+(Sep!C66*4)+(Oct!C66*3)+(Nov!C66*2)+(Dec!C66*1)</f>
        <v>0</v>
      </c>
      <c r="E66" s="67"/>
      <c r="F66" s="29">
        <f>(Jul!E66*6)+(Aug!E66*5)+(Sep!E66*4)+(Oct!E66*3)+(Nov!E66*2)+(Dec!E66*1)</f>
        <v>0</v>
      </c>
      <c r="G66" s="67"/>
      <c r="H66" s="29">
        <f>Nov!H66+G66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29">
        <f>(Jul!C67*6)+(Aug!C67*5)+(Sep!C67*4)+(Oct!C67*3)+(Nov!C67*2)+(Dec!C67*1)</f>
        <v>0</v>
      </c>
      <c r="E67" s="67"/>
      <c r="F67" s="29">
        <f>(Jul!E67*6)+(Aug!E67*5)+(Sep!E67*4)+(Oct!E67*3)+(Nov!E67*2)+(Dec!E67*1)</f>
        <v>0</v>
      </c>
      <c r="G67" s="67"/>
      <c r="H67" s="29">
        <f>Nov!H67+G67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29">
        <f>(Jul!C68*6)+(Aug!C68*5)+(Sep!C68*4)+(Oct!C68*3)+(Nov!C68*2)+(Dec!C68*1)</f>
        <v>0</v>
      </c>
      <c r="E68" s="67"/>
      <c r="F68" s="29">
        <f>(Jul!E68*6)+(Aug!E68*5)+(Sep!E68*4)+(Oct!E68*3)+(Nov!E68*2)+(Dec!E68*1)</f>
        <v>0</v>
      </c>
      <c r="G68" s="67"/>
      <c r="H68" s="29">
        <f>Nov!H68+G68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29">
        <f>(Jul!C69*6)+(Aug!C69*5)+(Sep!C69*4)+(Oct!C69*3)+(Nov!C69*2)+(Dec!C69*1)</f>
        <v>0</v>
      </c>
      <c r="E69" s="67"/>
      <c r="F69" s="29">
        <f>(Jul!E69*6)+(Aug!E69*5)+(Sep!E69*4)+(Oct!E69*3)+(Nov!E69*2)+(Dec!E69*1)</f>
        <v>0</v>
      </c>
      <c r="G69" s="67"/>
      <c r="H69" s="29">
        <f>Nov!H69+G69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29">
        <f>(Jul!C70*6)+(Aug!C70*5)+(Sep!C70*4)+(Oct!C70*3)+(Nov!C70*2)+(Dec!C70*1)</f>
        <v>0</v>
      </c>
      <c r="E70" s="67"/>
      <c r="F70" s="29">
        <f>(Jul!E70*6)+(Aug!E70*5)+(Sep!E70*4)+(Oct!E70*3)+(Nov!E70*2)+(Dec!E70*1)</f>
        <v>0</v>
      </c>
      <c r="G70" s="67"/>
      <c r="H70" s="29">
        <f>Nov!H70+G70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29">
        <f>(Jul!C71*6)+(Aug!C71*5)+(Sep!C71*4)+(Oct!C71*3)+(Nov!C71*2)+(Dec!C71*1)</f>
        <v>0</v>
      </c>
      <c r="E71" s="67"/>
      <c r="F71" s="29">
        <f>(Jul!E71*6)+(Aug!E71*5)+(Sep!E71*4)+(Oct!E71*3)+(Nov!E71*2)+(Dec!E71*1)</f>
        <v>0</v>
      </c>
      <c r="G71" s="67"/>
      <c r="H71" s="29">
        <f>Nov!H71+G71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10343</v>
      </c>
      <c r="D72" s="30">
        <f t="shared" si="4"/>
        <v>475773.35000000009</v>
      </c>
      <c r="E72" s="30">
        <f t="shared" si="4"/>
        <v>2063</v>
      </c>
      <c r="F72" s="30">
        <f t="shared" si="4"/>
        <v>17543.3</v>
      </c>
      <c r="G72" s="30">
        <f t="shared" si="4"/>
        <v>73290</v>
      </c>
      <c r="H72" s="30">
        <f t="shared" si="4"/>
        <v>396512.17</v>
      </c>
      <c r="I72" s="30">
        <f t="shared" si="4"/>
        <v>85696</v>
      </c>
      <c r="J72" s="30">
        <f t="shared" si="4"/>
        <v>889828.82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802.1</v>
      </c>
      <c r="D73" s="30">
        <f t="shared" si="5"/>
        <v>89022.25</v>
      </c>
      <c r="E73" s="30">
        <f t="shared" si="5"/>
        <v>0</v>
      </c>
      <c r="F73" s="30">
        <f t="shared" si="5"/>
        <v>0</v>
      </c>
      <c r="G73" s="30">
        <f t="shared" si="5"/>
        <v>7296.42</v>
      </c>
      <c r="H73" s="30">
        <f t="shared" si="5"/>
        <v>70948.570000000007</v>
      </c>
      <c r="I73" s="30">
        <f t="shared" si="5"/>
        <v>8098.52</v>
      </c>
      <c r="J73" s="30">
        <f t="shared" si="5"/>
        <v>159970.82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11145.1</v>
      </c>
      <c r="D74" s="30">
        <f t="shared" ref="D74:J74" si="6">SUM(D72:D73)</f>
        <v>564795.60000000009</v>
      </c>
      <c r="E74" s="30">
        <f t="shared" si="6"/>
        <v>2063</v>
      </c>
      <c r="F74" s="30">
        <f t="shared" si="6"/>
        <v>17543.3</v>
      </c>
      <c r="G74" s="30">
        <f t="shared" si="6"/>
        <v>80586.42</v>
      </c>
      <c r="H74" s="30">
        <f t="shared" si="6"/>
        <v>467460.74</v>
      </c>
      <c r="I74" s="30">
        <f t="shared" si="6"/>
        <v>93794.52</v>
      </c>
      <c r="J74" s="30">
        <f t="shared" si="6"/>
        <v>1049799.6399999999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4 C72:IV74 D5:D71 F5:F71 H5:IV71">
    <cfRule type="expression" dxfId="12" priority="54" stopIfTrue="1">
      <formula>CellHasFormula</formula>
    </cfRule>
  </conditionalFormatting>
  <conditionalFormatting sqref="C5:C71">
    <cfRule type="expression" dxfId="11" priority="3" stopIfTrue="1">
      <formula>CellHasFormula</formula>
    </cfRule>
  </conditionalFormatting>
  <conditionalFormatting sqref="E5:E71">
    <cfRule type="expression" dxfId="10" priority="2" stopIfTrue="1">
      <formula>CellHasFormula</formula>
    </cfRule>
  </conditionalFormatting>
  <conditionalFormatting sqref="G5:G71">
    <cfRule type="expression" dxfId="9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topLeftCell="B1" workbookViewId="0">
      <pane ySplit="4" topLeftCell="A50" activePane="bottomLeft" state="frozen"/>
      <selection pane="bottomLeft" activeCell="E15" sqref="E15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133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3" t="s">
        <v>11</v>
      </c>
      <c r="E4" s="4" t="s">
        <v>96</v>
      </c>
      <c r="F4" s="33" t="s">
        <v>14</v>
      </c>
      <c r="G4" s="4" t="s">
        <v>97</v>
      </c>
      <c r="H4" s="33" t="s">
        <v>88</v>
      </c>
      <c r="I4" s="33" t="s">
        <v>98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4380</v>
      </c>
      <c r="D5" s="29">
        <f>(Jul!C5*7)+(Aug!C5*6)+(Sep!C5*5)+(Oct!C5*4)+(Nov!C5*3)+(Dec!C5*2)+(Jan!C5*1)</f>
        <v>497449.95</v>
      </c>
      <c r="E5" s="8"/>
      <c r="F5" s="29">
        <f>(Jul!E5*7)+(Aug!E5*6)+(Sep!E5*5)+(Oct!E5*4)+(Nov!E5*3)+(Dec!E5*2)+(Jan!E5*1)</f>
        <v>23297.360000000001</v>
      </c>
      <c r="G5" s="67">
        <v>12207</v>
      </c>
      <c r="H5" s="29">
        <f>Dec!H5+G5</f>
        <v>324432.49</v>
      </c>
      <c r="I5" s="29">
        <f t="shared" ref="I5:I63" si="0">C5+E5+G5</f>
        <v>16587</v>
      </c>
      <c r="J5" s="29">
        <f t="shared" ref="J5:J63" si="1">D5+F5+H5</f>
        <v>845179.8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29">
        <f>(Jul!C6*7)+(Aug!C6*6)+(Sep!C6*5)+(Oct!C6*4)+(Nov!C6*3)+(Dec!C6*2)+(Jan!C6*1)</f>
        <v>3705</v>
      </c>
      <c r="E6" s="8"/>
      <c r="F6" s="29">
        <f>(Jul!E6*7)+(Aug!E6*6)+(Sep!E6*5)+(Oct!E6*4)+(Nov!E6*3)+(Dec!E6*2)+(Jan!E6*1)</f>
        <v>0</v>
      </c>
      <c r="G6" s="67"/>
      <c r="H6" s="29">
        <f>Dec!H6+G6</f>
        <v>1472</v>
      </c>
      <c r="I6" s="29">
        <f t="shared" si="0"/>
        <v>0</v>
      </c>
      <c r="J6" s="29">
        <f t="shared" si="1"/>
        <v>5177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29">
        <f>(Jul!C7*7)+(Aug!C7*6)+(Sep!C7*5)+(Oct!C7*4)+(Nov!C7*3)+(Dec!C7*2)+(Jan!C7*1)</f>
        <v>22646.25</v>
      </c>
      <c r="E7" s="8"/>
      <c r="F7" s="29">
        <f>(Jul!E7*7)+(Aug!E7*6)+(Sep!E7*5)+(Oct!E7*4)+(Nov!E7*3)+(Dec!E7*2)+(Jan!E7*1)</f>
        <v>0</v>
      </c>
      <c r="G7" s="67"/>
      <c r="H7" s="29">
        <f>Dec!H7+G7</f>
        <v>12345.05</v>
      </c>
      <c r="I7" s="29">
        <f t="shared" si="0"/>
        <v>0</v>
      </c>
      <c r="J7" s="29">
        <f t="shared" si="1"/>
        <v>34991.300000000003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29">
        <f>(Jul!C8*7)+(Aug!C8*6)+(Sep!C8*5)+(Oct!C8*4)+(Nov!C8*3)+(Dec!C8*2)+(Jan!C8*1)</f>
        <v>0</v>
      </c>
      <c r="E8" s="8"/>
      <c r="F8" s="29">
        <f>(Jul!E8*7)+(Aug!E8*6)+(Sep!E8*5)+(Oct!E8*4)+(Nov!E8*3)+(Dec!E8*2)+(Jan!E8*1)</f>
        <v>0</v>
      </c>
      <c r="G8" s="67"/>
      <c r="H8" s="29">
        <f>Dec!H8+G8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29">
        <f>(Jul!C9*7)+(Aug!C9*6)+(Sep!C9*5)+(Oct!C9*4)+(Nov!C9*3)+(Dec!C9*2)+(Jan!C9*1)</f>
        <v>0</v>
      </c>
      <c r="E9" s="8"/>
      <c r="F9" s="29">
        <f>(Jul!E9*7)+(Aug!E9*6)+(Sep!E9*5)+(Oct!E9*4)+(Nov!E9*3)+(Dec!E9*2)+(Jan!E9*1)</f>
        <v>0</v>
      </c>
      <c r="G9" s="67"/>
      <c r="H9" s="29">
        <f>Dec!H9+G9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>
        <v>2878</v>
      </c>
      <c r="D10" s="29">
        <f>(Jul!C10*7)+(Aug!C10*6)+(Sep!C10*5)+(Oct!C10*4)+(Nov!C10*3)+(Dec!C10*2)+(Jan!C10*1)</f>
        <v>27853.53</v>
      </c>
      <c r="E10" s="8"/>
      <c r="F10" s="29">
        <f>(Jul!E10*7)+(Aug!E10*6)+(Sep!E10*5)+(Oct!E10*4)+(Nov!E10*3)+(Dec!E10*2)+(Jan!E10*1)</f>
        <v>0</v>
      </c>
      <c r="G10" s="67">
        <v>5151</v>
      </c>
      <c r="H10" s="29">
        <f>Dec!H10+G10</f>
        <v>37033.83</v>
      </c>
      <c r="I10" s="29">
        <f t="shared" si="0"/>
        <v>8029</v>
      </c>
      <c r="J10" s="29">
        <f t="shared" si="1"/>
        <v>64887.360000000001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29">
        <f>(Jul!C11*7)+(Aug!C11*6)+(Sep!C11*5)+(Oct!C11*4)+(Nov!C11*3)+(Dec!C11*2)+(Jan!C11*1)</f>
        <v>0</v>
      </c>
      <c r="E11" s="8"/>
      <c r="F11" s="29">
        <f>(Jul!E11*7)+(Aug!E11*6)+(Sep!E11*5)+(Oct!E11*4)+(Nov!E11*3)+(Dec!E11*2)+(Jan!E11*1)</f>
        <v>0</v>
      </c>
      <c r="G11" s="67"/>
      <c r="H11" s="29">
        <f>Dec!H11+G11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29">
        <f>(Jul!C12*7)+(Aug!C12*6)+(Sep!C12*5)+(Oct!C12*4)+(Nov!C12*3)+(Dec!C12*2)+(Jan!C12*1)</f>
        <v>16978.2</v>
      </c>
      <c r="E12" s="8"/>
      <c r="F12" s="29">
        <f>(Jul!E12*7)+(Aug!E12*6)+(Sep!E12*5)+(Oct!E12*4)+(Nov!E12*3)+(Dec!E12*2)+(Jan!E12*1)</f>
        <v>0</v>
      </c>
      <c r="G12" s="67"/>
      <c r="H12" s="29">
        <f>Dec!H12+G12</f>
        <v>6455.16</v>
      </c>
      <c r="I12" s="29">
        <f t="shared" si="0"/>
        <v>0</v>
      </c>
      <c r="J12" s="29">
        <f t="shared" si="1"/>
        <v>23433.360000000001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29">
        <f>(Jul!C13*7)+(Aug!C13*6)+(Sep!C13*5)+(Oct!C13*4)+(Nov!C13*3)+(Dec!C13*2)+(Jan!C13*1)</f>
        <v>0</v>
      </c>
      <c r="E13" s="8"/>
      <c r="F13" s="29">
        <f>(Jul!E13*7)+(Aug!E13*6)+(Sep!E13*5)+(Oct!E13*4)+(Nov!E13*3)+(Dec!E13*2)+(Jan!E13*1)</f>
        <v>0</v>
      </c>
      <c r="G13" s="67"/>
      <c r="H13" s="29">
        <f>Dec!H13+G13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29">
        <f>(Jul!C14*7)+(Aug!C14*6)+(Sep!C14*5)+(Oct!C14*4)+(Nov!C14*3)+(Dec!C14*2)+(Jan!C14*1)</f>
        <v>0</v>
      </c>
      <c r="E14" s="8"/>
      <c r="F14" s="29">
        <f>(Jul!E14*7)+(Aug!E14*6)+(Sep!E14*5)+(Oct!E14*4)+(Nov!E14*3)+(Dec!E14*2)+(Jan!E14*1)</f>
        <v>0</v>
      </c>
      <c r="G14" s="67"/>
      <c r="H14" s="29">
        <f>Dec!H14+G14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29">
        <f>(Jul!C15*7)+(Aug!C15*6)+(Sep!C15*5)+(Oct!C15*4)+(Nov!C15*3)+(Dec!C15*2)+(Jan!C15*1)</f>
        <v>0</v>
      </c>
      <c r="E15" s="8"/>
      <c r="F15" s="29">
        <f>(Jul!E15*7)+(Aug!E15*6)+(Sep!E15*5)+(Oct!E15*4)+(Nov!E15*3)+(Dec!E15*2)+(Jan!E15*1)</f>
        <v>0</v>
      </c>
      <c r="G15" s="67"/>
      <c r="H15" s="29">
        <f>Dec!H15+G15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29">
        <f>(Jul!C16*7)+(Aug!C16*6)+(Sep!C16*5)+(Oct!C16*4)+(Nov!C16*3)+(Dec!C16*2)+(Jan!C16*1)</f>
        <v>0</v>
      </c>
      <c r="E16" s="8"/>
      <c r="F16" s="29">
        <f>(Jul!E16*7)+(Aug!E16*6)+(Sep!E16*5)+(Oct!E16*4)+(Nov!E16*3)+(Dec!E16*2)+(Jan!E16*1)</f>
        <v>0</v>
      </c>
      <c r="G16" s="67"/>
      <c r="H16" s="29">
        <f>Dec!H16+G16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29">
        <f>(Jul!C17*7)+(Aug!C17*6)+(Sep!C17*5)+(Oct!C17*4)+(Nov!C17*3)+(Dec!C17*2)+(Jan!C17*1)</f>
        <v>0</v>
      </c>
      <c r="E17" s="8"/>
      <c r="F17" s="29">
        <f>(Jul!E17*7)+(Aug!E17*6)+(Sep!E17*5)+(Oct!E17*4)+(Nov!E17*3)+(Dec!E17*2)+(Jan!E17*1)</f>
        <v>0</v>
      </c>
      <c r="G17" s="67"/>
      <c r="H17" s="29">
        <f>Dec!H17+G17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29">
        <f>(Jul!C18*7)+(Aug!C18*6)+(Sep!C18*5)+(Oct!C18*4)+(Nov!C18*3)+(Dec!C18*2)+(Jan!C18*1)</f>
        <v>0</v>
      </c>
      <c r="E18" s="8"/>
      <c r="F18" s="29">
        <f>(Jul!E18*7)+(Aug!E18*6)+(Sep!E18*5)+(Oct!E18*4)+(Nov!E18*3)+(Dec!E18*2)+(Jan!E18*1)</f>
        <v>0</v>
      </c>
      <c r="G18" s="67"/>
      <c r="H18" s="29">
        <f>Dec!H18+G18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29">
        <f>(Jul!C19*7)+(Aug!C19*6)+(Sep!C19*5)+(Oct!C19*4)+(Nov!C19*3)+(Dec!C19*2)+(Jan!C19*1)</f>
        <v>0</v>
      </c>
      <c r="E19" s="8"/>
      <c r="F19" s="29">
        <f>(Jul!E19*7)+(Aug!E19*6)+(Sep!E19*5)+(Oct!E19*4)+(Nov!E19*3)+(Dec!E19*2)+(Jan!E19*1)</f>
        <v>0</v>
      </c>
      <c r="G19" s="67"/>
      <c r="H19" s="29">
        <f>Dec!H19+G19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29">
        <f>(Jul!C20*7)+(Aug!C20*6)+(Sep!C20*5)+(Oct!C20*4)+(Nov!C20*3)+(Dec!C20*2)+(Jan!C20*1)</f>
        <v>0</v>
      </c>
      <c r="E20" s="8"/>
      <c r="F20" s="29">
        <f>(Jul!E20*7)+(Aug!E20*6)+(Sep!E20*5)+(Oct!E20*4)+(Nov!E20*3)+(Dec!E20*2)+(Jan!E20*1)</f>
        <v>0</v>
      </c>
      <c r="G20" s="67"/>
      <c r="H20" s="29">
        <f>Dec!H20+G20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29">
        <f>(Jul!C21*7)+(Aug!C21*6)+(Sep!C21*5)+(Oct!C21*4)+(Nov!C21*3)+(Dec!C21*2)+(Jan!C21*1)</f>
        <v>0</v>
      </c>
      <c r="E21" s="8"/>
      <c r="F21" s="29">
        <f>(Jul!E21*7)+(Aug!E21*6)+(Sep!E21*5)+(Oct!E21*4)+(Nov!E21*3)+(Dec!E21*2)+(Jan!E21*1)</f>
        <v>0</v>
      </c>
      <c r="G21" s="67"/>
      <c r="H21" s="29">
        <f>Dec!H21+G21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29">
        <f>(Jul!C22*7)+(Aug!C22*6)+(Sep!C22*5)+(Oct!C22*4)+(Nov!C22*3)+(Dec!C22*2)+(Jan!C22*1)</f>
        <v>0</v>
      </c>
      <c r="E22" s="8"/>
      <c r="F22" s="29">
        <f>(Jul!E22*7)+(Aug!E22*6)+(Sep!E22*5)+(Oct!E22*4)+(Nov!E22*3)+(Dec!E22*2)+(Jan!E22*1)</f>
        <v>0</v>
      </c>
      <c r="G22" s="67"/>
      <c r="H22" s="29">
        <f>Dec!H22+G22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29">
        <f>(Jul!C23*7)+(Aug!C23*6)+(Sep!C23*5)+(Oct!C23*4)+(Nov!C23*3)+(Dec!C23*2)+(Jan!C23*1)</f>
        <v>0</v>
      </c>
      <c r="E23" s="8"/>
      <c r="F23" s="29">
        <f>(Jul!E23*7)+(Aug!E23*6)+(Sep!E23*5)+(Oct!E23*4)+(Nov!E23*3)+(Dec!E23*2)+(Jan!E23*1)</f>
        <v>0</v>
      </c>
      <c r="G23" s="67"/>
      <c r="H23" s="29">
        <f>Dec!H23+G23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29">
        <f>(Jul!C24*7)+(Aug!C24*6)+(Sep!C24*5)+(Oct!C24*4)+(Nov!C24*3)+(Dec!C24*2)+(Jan!C24*1)</f>
        <v>1884</v>
      </c>
      <c r="E24" s="8"/>
      <c r="F24" s="29">
        <f>(Jul!E24*7)+(Aug!E24*6)+(Sep!E24*5)+(Oct!E24*4)+(Nov!E24*3)+(Dec!E24*2)+(Jan!E24*1)</f>
        <v>0</v>
      </c>
      <c r="G24" s="67"/>
      <c r="H24" s="29">
        <f>Dec!H24+G24</f>
        <v>9816</v>
      </c>
      <c r="I24" s="29">
        <f t="shared" si="0"/>
        <v>0</v>
      </c>
      <c r="J24" s="29">
        <f t="shared" si="1"/>
        <v>11700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29">
        <f>(Jul!C25*7)+(Aug!C25*6)+(Sep!C25*5)+(Oct!C25*4)+(Nov!C25*3)+(Dec!C25*2)+(Jan!C25*1)</f>
        <v>0</v>
      </c>
      <c r="E25" s="8"/>
      <c r="F25" s="29">
        <f>(Jul!E25*7)+(Aug!E25*6)+(Sep!E25*5)+(Oct!E25*4)+(Nov!E25*3)+(Dec!E25*2)+(Jan!E25*1)</f>
        <v>0</v>
      </c>
      <c r="G25" s="67"/>
      <c r="H25" s="29">
        <f>Dec!H25+G25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29">
        <f>(Jul!C26*7)+(Aug!C26*6)+(Sep!C26*5)+(Oct!C26*4)+(Nov!C26*3)+(Dec!C26*2)+(Jan!C26*1)</f>
        <v>0</v>
      </c>
      <c r="E26" s="8"/>
      <c r="F26" s="29">
        <f>(Jul!E26*7)+(Aug!E26*6)+(Sep!E26*5)+(Oct!E26*4)+(Nov!E26*3)+(Dec!E26*2)+(Jan!E26*1)</f>
        <v>0</v>
      </c>
      <c r="G26" s="67"/>
      <c r="H26" s="29">
        <f>Dec!H26+G26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29">
        <f>(Jul!C27*7)+(Aug!C27*6)+(Sep!C27*5)+(Oct!C27*4)+(Nov!C27*3)+(Dec!C27*2)+(Jan!C27*1)</f>
        <v>0</v>
      </c>
      <c r="E27" s="8"/>
      <c r="F27" s="29">
        <f>(Jul!E27*7)+(Aug!E27*6)+(Sep!E27*5)+(Oct!E27*4)+(Nov!E27*3)+(Dec!E27*2)+(Jan!E27*1)</f>
        <v>0</v>
      </c>
      <c r="G27" s="67"/>
      <c r="H27" s="29">
        <f>Dec!H27+G27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29">
        <f>(Jul!C28*7)+(Aug!C28*6)+(Sep!C28*5)+(Oct!C28*4)+(Nov!C28*3)+(Dec!C28*2)+(Jan!C28*1)</f>
        <v>0</v>
      </c>
      <c r="E28" s="8"/>
      <c r="F28" s="29">
        <f>(Jul!E28*7)+(Aug!E28*6)+(Sep!E28*5)+(Oct!E28*4)+(Nov!E28*3)+(Dec!E28*2)+(Jan!E28*1)</f>
        <v>0</v>
      </c>
      <c r="G28" s="67"/>
      <c r="H28" s="29">
        <f>Dec!H28+G28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29">
        <f>(Jul!C29*7)+(Aug!C29*6)+(Sep!C29*5)+(Oct!C29*4)+(Nov!C29*3)+(Dec!C29*2)+(Jan!C29*1)</f>
        <v>0</v>
      </c>
      <c r="E29" s="8"/>
      <c r="F29" s="29">
        <f>(Jul!E29*7)+(Aug!E29*6)+(Sep!E29*5)+(Oct!E29*4)+(Nov!E29*3)+(Dec!E29*2)+(Jan!E29*1)</f>
        <v>0</v>
      </c>
      <c r="G29" s="67"/>
      <c r="H29" s="29">
        <f>Dec!H29+G29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>
        <v>628</v>
      </c>
      <c r="D30" s="29">
        <f>(Jul!C30*7)+(Aug!C30*6)+(Sep!C30*5)+(Oct!C30*4)+(Nov!C30*3)+(Dec!C30*2)+(Jan!C30*1)</f>
        <v>628</v>
      </c>
      <c r="E30" s="8"/>
      <c r="F30" s="29">
        <f>(Jul!E30*7)+(Aug!E30*6)+(Sep!E30*5)+(Oct!E30*4)+(Nov!E30*3)+(Dec!E30*2)+(Jan!E30*1)</f>
        <v>0</v>
      </c>
      <c r="G30" s="67">
        <v>2481</v>
      </c>
      <c r="H30" s="29">
        <f>Dec!H30+G30</f>
        <v>2481</v>
      </c>
      <c r="I30" s="29">
        <f t="shared" si="0"/>
        <v>3109</v>
      </c>
      <c r="J30" s="29">
        <f t="shared" si="1"/>
        <v>3109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2282</v>
      </c>
      <c r="D31" s="29">
        <f>(Jul!C31*7)+(Aug!C31*6)+(Sep!C31*5)+(Oct!C31*4)+(Nov!C31*3)+(Dec!C31*2)+(Jan!C31*1)</f>
        <v>58470.62</v>
      </c>
      <c r="E31" s="8"/>
      <c r="F31" s="29">
        <f>(Jul!E31*7)+(Aug!E31*6)+(Sep!E31*5)+(Oct!E31*4)+(Nov!E31*3)+(Dec!E31*2)+(Jan!E31*1)</f>
        <v>0</v>
      </c>
      <c r="G31" s="67">
        <v>21368</v>
      </c>
      <c r="H31" s="29">
        <f>Dec!H31+G31</f>
        <v>43683.64</v>
      </c>
      <c r="I31" s="29">
        <f t="shared" si="0"/>
        <v>23650</v>
      </c>
      <c r="J31" s="29">
        <f t="shared" si="1"/>
        <v>102154.26000000001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29">
        <f>(Jul!C32*7)+(Aug!C32*6)+(Sep!C32*5)+(Oct!C32*4)+(Nov!C32*3)+(Dec!C32*2)+(Jan!C32*1)</f>
        <v>0</v>
      </c>
      <c r="E32" s="8"/>
      <c r="F32" s="29">
        <f>(Jul!E32*7)+(Aug!E32*6)+(Sep!E32*5)+(Oct!E32*4)+(Nov!E32*3)+(Dec!E32*2)+(Jan!E32*1)</f>
        <v>0</v>
      </c>
      <c r="G32" s="67"/>
      <c r="H32" s="29">
        <f>Dec!H32+G32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29">
        <f>(Jul!C33*7)+(Aug!C33*6)+(Sep!C33*5)+(Oct!C33*4)+(Nov!C33*3)+(Dec!C33*2)+(Jan!C33*1)</f>
        <v>0</v>
      </c>
      <c r="E33" s="8"/>
      <c r="F33" s="29">
        <f>(Jul!E33*7)+(Aug!E33*6)+(Sep!E33*5)+(Oct!E33*4)+(Nov!E33*3)+(Dec!E33*2)+(Jan!E33*1)</f>
        <v>0</v>
      </c>
      <c r="G33" s="67"/>
      <c r="H33" s="29">
        <f>Dec!H33+G33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29">
        <f>(Jul!C34*7)+(Aug!C34*6)+(Sep!C34*5)+(Oct!C34*4)+(Nov!C34*3)+(Dec!C34*2)+(Jan!C34*1)</f>
        <v>0</v>
      </c>
      <c r="E34" s="8"/>
      <c r="F34" s="29">
        <f>(Jul!E34*7)+(Aug!E34*6)+(Sep!E34*5)+(Oct!E34*4)+(Nov!E34*3)+(Dec!E34*2)+(Jan!E34*1)</f>
        <v>0</v>
      </c>
      <c r="G34" s="67"/>
      <c r="H34" s="29">
        <f>Dec!H34+G34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29">
        <f>(Jul!C35*7)+(Aug!C35*6)+(Sep!C35*5)+(Oct!C35*4)+(Nov!C35*3)+(Dec!C35*2)+(Jan!C35*1)</f>
        <v>12570</v>
      </c>
      <c r="E35" s="8"/>
      <c r="F35" s="29">
        <f>(Jul!E35*7)+(Aug!E35*6)+(Sep!E35*5)+(Oct!E35*4)+(Nov!E35*3)+(Dec!E35*2)+(Jan!E35*1)</f>
        <v>0</v>
      </c>
      <c r="G35" s="67"/>
      <c r="H35" s="29">
        <f>Dec!H35+G35</f>
        <v>0</v>
      </c>
      <c r="I35" s="29">
        <f t="shared" si="0"/>
        <v>0</v>
      </c>
      <c r="J35" s="29">
        <f t="shared" si="1"/>
        <v>12570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29">
        <f>(Jul!C36*7)+(Aug!C36*6)+(Sep!C36*5)+(Oct!C36*4)+(Nov!C36*3)+(Dec!C36*2)+(Jan!C36*1)</f>
        <v>0</v>
      </c>
      <c r="E36" s="8"/>
      <c r="F36" s="29">
        <f>(Jul!E36*7)+(Aug!E36*6)+(Sep!E36*5)+(Oct!E36*4)+(Nov!E36*3)+(Dec!E36*2)+(Jan!E36*1)</f>
        <v>0</v>
      </c>
      <c r="G36" s="67"/>
      <c r="H36" s="29">
        <f>Dec!H36+G36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29">
        <f>(Jul!C37*7)+(Aug!C37*6)+(Sep!C37*5)+(Oct!C37*4)+(Nov!C37*3)+(Dec!C37*2)+(Jan!C37*1)</f>
        <v>0</v>
      </c>
      <c r="E37" s="8"/>
      <c r="F37" s="29">
        <f>(Jul!E37*7)+(Aug!E37*6)+(Sep!E37*5)+(Oct!E37*4)+(Nov!E37*3)+(Dec!E37*2)+(Jan!E37*1)</f>
        <v>0</v>
      </c>
      <c r="G37" s="67"/>
      <c r="H37" s="29">
        <f>Dec!H37+G37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29">
        <f>(Jul!C38*7)+(Aug!C38*6)+(Sep!C38*5)+(Oct!C38*4)+(Nov!C38*3)+(Dec!C38*2)+(Jan!C38*1)</f>
        <v>0</v>
      </c>
      <c r="E38" s="8"/>
      <c r="F38" s="29">
        <f>(Jul!E38*7)+(Aug!E38*6)+(Sep!E38*5)+(Oct!E38*4)+(Nov!E38*3)+(Dec!E38*2)+(Jan!E38*1)</f>
        <v>0</v>
      </c>
      <c r="G38" s="67"/>
      <c r="H38" s="29">
        <f>Dec!H38+G38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/>
      <c r="D39" s="29">
        <f>(Jul!C39*7)+(Aug!C39*6)+(Sep!C39*5)+(Oct!C39*4)+(Nov!C39*3)+(Dec!C39*2)+(Jan!C39*1)</f>
        <v>22162</v>
      </c>
      <c r="E39" s="8"/>
      <c r="F39" s="29">
        <f>(Jul!E39*7)+(Aug!E39*6)+(Sep!E39*5)+(Oct!E39*4)+(Nov!E39*3)+(Dec!E39*2)+(Jan!E39*1)</f>
        <v>0</v>
      </c>
      <c r="G39" s="67"/>
      <c r="H39" s="29">
        <f>Dec!H39+G39</f>
        <v>0</v>
      </c>
      <c r="I39" s="29">
        <f t="shared" si="0"/>
        <v>0</v>
      </c>
      <c r="J39" s="29">
        <f t="shared" si="1"/>
        <v>22162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29">
        <f>(Jul!C40*7)+(Aug!C40*6)+(Sep!C40*5)+(Oct!C40*4)+(Nov!C40*3)+(Dec!C40*2)+(Jan!C40*1)</f>
        <v>0</v>
      </c>
      <c r="E40" s="8"/>
      <c r="F40" s="29">
        <f>(Jul!E40*7)+(Aug!E40*6)+(Sep!E40*5)+(Oct!E40*4)+(Nov!E40*3)+(Dec!E40*2)+(Jan!E40*1)</f>
        <v>0</v>
      </c>
      <c r="G40" s="67"/>
      <c r="H40" s="29">
        <f>Dec!H40+G40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29">
        <f>(Jul!C41*7)+(Aug!C41*6)+(Sep!C41*5)+(Oct!C41*4)+(Nov!C41*3)+(Dec!C41*2)+(Jan!C41*1)</f>
        <v>15225</v>
      </c>
      <c r="E41" s="8"/>
      <c r="F41" s="29">
        <f>(Jul!E41*7)+(Aug!E41*6)+(Sep!E41*5)+(Oct!E41*4)+(Nov!E41*3)+(Dec!E41*2)+(Jan!E41*1)</f>
        <v>0</v>
      </c>
      <c r="G41" s="67"/>
      <c r="H41" s="29">
        <f>Dec!H41+G41</f>
        <v>13048</v>
      </c>
      <c r="I41" s="29">
        <f t="shared" si="0"/>
        <v>0</v>
      </c>
      <c r="J41" s="29">
        <f t="shared" si="1"/>
        <v>28273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29">
        <f>(Jul!C42*7)+(Aug!C42*6)+(Sep!C42*5)+(Oct!C42*4)+(Nov!C42*3)+(Dec!C42*2)+(Jan!C42*1)</f>
        <v>2324.65</v>
      </c>
      <c r="E42" s="8"/>
      <c r="F42" s="29">
        <f>(Jul!E42*7)+(Aug!E42*6)+(Sep!E42*5)+(Oct!E42*4)+(Nov!E42*3)+(Dec!E42*2)+(Jan!E42*1)</f>
        <v>0</v>
      </c>
      <c r="G42" s="67"/>
      <c r="H42" s="29">
        <f>Dec!H42+G42</f>
        <v>0</v>
      </c>
      <c r="I42" s="29">
        <f t="shared" si="0"/>
        <v>0</v>
      </c>
      <c r="J42" s="29">
        <f t="shared" si="1"/>
        <v>2324.65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29">
        <f>(Jul!C43*7)+(Aug!C43*6)+(Sep!C43*5)+(Oct!C43*4)+(Nov!C43*3)+(Dec!C43*2)+(Jan!C43*1)</f>
        <v>0</v>
      </c>
      <c r="E43" s="8"/>
      <c r="F43" s="29">
        <f>(Jul!E43*7)+(Aug!E43*6)+(Sep!E43*5)+(Oct!E43*4)+(Nov!E43*3)+(Dec!E43*2)+(Jan!E43*1)</f>
        <v>0</v>
      </c>
      <c r="G43" s="67"/>
      <c r="H43" s="29">
        <f>Dec!H43+G43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29">
        <f>(Jul!C44*7)+(Aug!C44*6)+(Sep!C44*5)+(Oct!C44*4)+(Nov!C44*3)+(Dec!C44*2)+(Jan!C44*1)</f>
        <v>0</v>
      </c>
      <c r="E44" s="8"/>
      <c r="F44" s="29">
        <f>(Jul!E44*7)+(Aug!E44*6)+(Sep!E44*5)+(Oct!E44*4)+(Nov!E44*3)+(Dec!E44*2)+(Jan!E44*1)</f>
        <v>0</v>
      </c>
      <c r="G44" s="67"/>
      <c r="H44" s="29">
        <f>Dec!H44+G44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29">
        <f>(Jul!C45*7)+(Aug!C45*6)+(Sep!C45*5)+(Oct!C45*4)+(Nov!C45*3)+(Dec!C45*2)+(Jan!C45*1)</f>
        <v>0</v>
      </c>
      <c r="E45" s="8"/>
      <c r="F45" s="29">
        <f>(Jul!E45*7)+(Aug!E45*6)+(Sep!E45*5)+(Oct!E45*4)+(Nov!E45*3)+(Dec!E45*2)+(Jan!E45*1)</f>
        <v>0</v>
      </c>
      <c r="G45" s="67"/>
      <c r="H45" s="29">
        <f>Dec!H45+G45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29">
        <f>(Jul!C46*7)+(Aug!C46*6)+(Sep!C46*5)+(Oct!C46*4)+(Nov!C46*3)+(Dec!C46*2)+(Jan!C46*1)</f>
        <v>0</v>
      </c>
      <c r="E46" s="8"/>
      <c r="F46" s="29">
        <f>(Jul!E46*7)+(Aug!E46*6)+(Sep!E46*5)+(Oct!E46*4)+(Nov!E46*3)+(Dec!E46*2)+(Jan!E46*1)</f>
        <v>0</v>
      </c>
      <c r="G46" s="67"/>
      <c r="H46" s="29">
        <f>Dec!H46+G46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29">
        <f>(Jul!C47*7)+(Aug!C47*6)+(Sep!C47*5)+(Oct!C47*4)+(Nov!C47*3)+(Dec!C47*2)+(Jan!C47*1)</f>
        <v>0</v>
      </c>
      <c r="E47" s="8"/>
      <c r="F47" s="29">
        <f>(Jul!E47*7)+(Aug!E47*6)+(Sep!E47*5)+(Oct!E47*4)+(Nov!E47*3)+(Dec!E47*2)+(Jan!E47*1)</f>
        <v>0</v>
      </c>
      <c r="G47" s="67"/>
      <c r="H47" s="29">
        <f>Dec!H47+G47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29">
        <f>(Jul!C48*7)+(Aug!C48*6)+(Sep!C48*5)+(Oct!C48*4)+(Nov!C48*3)+(Dec!C48*2)+(Jan!C48*1)</f>
        <v>0</v>
      </c>
      <c r="E48" s="8"/>
      <c r="F48" s="29">
        <f>(Jul!E48*7)+(Aug!E48*6)+(Sep!E48*5)+(Oct!E48*4)+(Nov!E48*3)+(Dec!E48*2)+(Jan!E48*1)</f>
        <v>0</v>
      </c>
      <c r="G48" s="67"/>
      <c r="H48" s="29">
        <f>Dec!H48+G48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29">
        <f>(Jul!C49*7)+(Aug!C49*6)+(Sep!C49*5)+(Oct!C49*4)+(Nov!C49*3)+(Dec!C49*2)+(Jan!C49*1)</f>
        <v>0</v>
      </c>
      <c r="E49" s="8"/>
      <c r="F49" s="29">
        <f>(Jul!E49*7)+(Aug!E49*6)+(Sep!E49*5)+(Oct!E49*4)+(Nov!E49*3)+(Dec!E49*2)+(Jan!E49*1)</f>
        <v>0</v>
      </c>
      <c r="G49" s="67"/>
      <c r="H49" s="29">
        <f>Dec!H49+G49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/>
      <c r="D50" s="29">
        <f>(Jul!C50*7)+(Aug!C50*6)+(Sep!C50*5)+(Oct!C50*4)+(Nov!C50*3)+(Dec!C50*2)+(Jan!C50*1)</f>
        <v>23017.239999999998</v>
      </c>
      <c r="E50" s="8"/>
      <c r="F50" s="29">
        <f>(Jul!E50*7)+(Aug!E50*6)+(Sep!E50*5)+(Oct!E50*4)+(Nov!E50*3)+(Dec!E50*2)+(Jan!E50*1)</f>
        <v>0</v>
      </c>
      <c r="G50" s="67"/>
      <c r="H50" s="29">
        <f>Dec!H50+G50</f>
        <v>18800.150000000001</v>
      </c>
      <c r="I50" s="29">
        <f t="shared" si="0"/>
        <v>0</v>
      </c>
      <c r="J50" s="29">
        <f t="shared" si="1"/>
        <v>41817.39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29">
        <f>(Jul!C51*7)+(Aug!C51*6)+(Sep!C51*5)+(Oct!C51*4)+(Nov!C51*3)+(Dec!C51*2)+(Jan!C51*1)</f>
        <v>1604.2</v>
      </c>
      <c r="E51" s="8"/>
      <c r="F51" s="29">
        <f>(Jul!E51*7)+(Aug!E51*6)+(Sep!E51*5)+(Oct!E51*4)+(Nov!E51*3)+(Dec!E51*2)+(Jan!E51*1)</f>
        <v>0</v>
      </c>
      <c r="G51" s="67"/>
      <c r="H51" s="29">
        <f>Dec!H51+G51</f>
        <v>7296.42</v>
      </c>
      <c r="I51" s="29">
        <f t="shared" si="0"/>
        <v>0</v>
      </c>
      <c r="J51" s="29">
        <f t="shared" si="1"/>
        <v>8900.6200000000008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29">
        <f>(Jul!C52*7)+(Aug!C52*6)+(Sep!C52*5)+(Oct!C52*4)+(Nov!C52*3)+(Dec!C52*2)+(Jan!C52*1)</f>
        <v>0</v>
      </c>
      <c r="E52" s="8"/>
      <c r="F52" s="29">
        <f>(Jul!E52*7)+(Aug!E52*6)+(Sep!E52*5)+(Oct!E52*4)+(Nov!E52*3)+(Dec!E52*2)+(Jan!E52*1)</f>
        <v>0</v>
      </c>
      <c r="G52" s="67"/>
      <c r="H52" s="29">
        <f>Dec!H52+G52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29">
        <f>(Jul!C53*7)+(Aug!C53*6)+(Sep!C53*5)+(Oct!C53*4)+(Nov!C53*3)+(Dec!C53*2)+(Jan!C53*1)</f>
        <v>0</v>
      </c>
      <c r="E53" s="8"/>
      <c r="F53" s="29">
        <f>(Jul!E53*7)+(Aug!E53*6)+(Sep!E53*5)+(Oct!E53*4)+(Nov!E53*3)+(Dec!E53*2)+(Jan!E53*1)</f>
        <v>0</v>
      </c>
      <c r="G53" s="67"/>
      <c r="H53" s="29">
        <f>Dec!H53+G53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29">
        <f>(Jul!C54*7)+(Aug!C54*6)+(Sep!C54*5)+(Oct!C54*4)+(Nov!C54*3)+(Dec!C54*2)+(Jan!C54*1)</f>
        <v>0</v>
      </c>
      <c r="E54" s="8"/>
      <c r="F54" s="29">
        <f>(Jul!E54*7)+(Aug!E54*6)+(Sep!E54*5)+(Oct!E54*4)+(Nov!E54*3)+(Dec!E54*2)+(Jan!E54*1)</f>
        <v>0</v>
      </c>
      <c r="G54" s="67"/>
      <c r="H54" s="29">
        <f>Dec!H54+G54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29">
        <f>(Jul!C55*7)+(Aug!C55*6)+(Sep!C55*5)+(Oct!C55*4)+(Nov!C55*3)+(Dec!C55*2)+(Jan!C55*1)</f>
        <v>17844</v>
      </c>
      <c r="E55" s="8"/>
      <c r="F55" s="29">
        <f>(Jul!E55*7)+(Aug!E55*6)+(Sep!E55*5)+(Oct!E55*4)+(Nov!E55*3)+(Dec!E55*2)+(Jan!E55*1)</f>
        <v>0</v>
      </c>
      <c r="G55" s="67"/>
      <c r="H55" s="29">
        <f>Dec!H55+G55</f>
        <v>21198</v>
      </c>
      <c r="I55" s="29">
        <f t="shared" si="0"/>
        <v>0</v>
      </c>
      <c r="J55" s="29">
        <f t="shared" si="1"/>
        <v>39042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29">
        <f>(Jul!C56*7)+(Aug!C56*6)+(Sep!C56*5)+(Oct!C56*4)+(Nov!C56*3)+(Dec!C56*2)+(Jan!C56*1)</f>
        <v>0</v>
      </c>
      <c r="E56" s="8"/>
      <c r="F56" s="29">
        <f>(Jul!E56*7)+(Aug!E56*6)+(Sep!E56*5)+(Oct!E56*4)+(Nov!E56*3)+(Dec!E56*2)+(Jan!E56*1)</f>
        <v>0</v>
      </c>
      <c r="G56" s="67"/>
      <c r="H56" s="29">
        <f>Dec!H56+G56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29">
        <f>(Jul!C57*7)+(Aug!C57*6)+(Sep!C57*5)+(Oct!C57*4)+(Nov!C57*3)+(Dec!C57*2)+(Jan!C57*1)</f>
        <v>0</v>
      </c>
      <c r="E57" s="8"/>
      <c r="F57" s="29">
        <f>(Jul!E57*7)+(Aug!E57*6)+(Sep!E57*5)+(Oct!E57*4)+(Nov!E57*3)+(Dec!E57*2)+(Jan!E57*1)</f>
        <v>0</v>
      </c>
      <c r="G57" s="67"/>
      <c r="H57" s="29">
        <f>Dec!H57+G57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29">
        <f>(Jul!C58*7)+(Aug!C58*6)+(Sep!C58*5)+(Oct!C58*4)+(Nov!C58*3)+(Dec!C58*2)+(Jan!C58*1)</f>
        <v>0</v>
      </c>
      <c r="E58" s="8"/>
      <c r="F58" s="29">
        <f>(Jul!E58*7)+(Aug!E58*6)+(Sep!E58*5)+(Oct!E58*4)+(Nov!E58*3)+(Dec!E58*2)+(Jan!E58*1)</f>
        <v>0</v>
      </c>
      <c r="G58" s="67"/>
      <c r="H58" s="29">
        <f>Dec!H58+G58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29">
        <f>(Jul!C59*7)+(Aug!C59*6)+(Sep!C59*5)+(Oct!C59*4)+(Nov!C59*3)+(Dec!C59*2)+(Jan!C59*1)</f>
        <v>0</v>
      </c>
      <c r="E59" s="8"/>
      <c r="F59" s="29">
        <f>(Jul!E59*7)+(Aug!E59*6)+(Sep!E59*5)+(Oct!E59*4)+(Nov!E59*3)+(Dec!E59*2)+(Jan!E59*1)</f>
        <v>0</v>
      </c>
      <c r="G59" s="67"/>
      <c r="H59" s="29">
        <f>Dec!H59+G59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29">
        <f>(Jul!C60*7)+(Aug!C60*6)+(Sep!C60*5)+(Oct!C60*4)+(Nov!C60*3)+(Dec!C60*2)+(Jan!C60*1)</f>
        <v>0</v>
      </c>
      <c r="E60" s="8"/>
      <c r="F60" s="29">
        <f>(Jul!E60*7)+(Aug!E60*6)+(Sep!E60*5)+(Oct!E60*4)+(Nov!E60*3)+(Dec!E60*2)+(Jan!E60*1)</f>
        <v>0</v>
      </c>
      <c r="G60" s="67"/>
      <c r="H60" s="29">
        <f>Dec!H60+G60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29">
        <f>(Jul!C61*7)+(Aug!C61*6)+(Sep!C61*5)+(Oct!C61*4)+(Nov!C61*3)+(Dec!C61*2)+(Jan!C61*1)</f>
        <v>0</v>
      </c>
      <c r="E61" s="8"/>
      <c r="F61" s="29">
        <f>(Jul!E61*7)+(Aug!E61*6)+(Sep!E61*5)+(Oct!E61*4)+(Nov!E61*3)+(Dec!E61*2)+(Jan!E61*1)</f>
        <v>0</v>
      </c>
      <c r="G61" s="67"/>
      <c r="H61" s="29">
        <f>Dec!H61+G61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29">
        <f>(Jul!C62*7)+(Aug!C62*6)+(Sep!C62*5)+(Oct!C62*4)+(Nov!C62*3)+(Dec!C62*2)+(Jan!C62*1)</f>
        <v>0</v>
      </c>
      <c r="E62" s="8"/>
      <c r="F62" s="29">
        <f>(Jul!E62*7)+(Aug!E62*6)+(Sep!E62*5)+(Oct!E62*4)+(Nov!E62*3)+(Dec!E62*2)+(Jan!E62*1)</f>
        <v>0</v>
      </c>
      <c r="G62" s="67"/>
      <c r="H62" s="29">
        <f>Dec!H62+G62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29">
        <f>(Jul!C63*7)+(Aug!C63*6)+(Sep!C63*5)+(Oct!C63*4)+(Nov!C63*3)+(Dec!C63*2)+(Jan!C63*1)</f>
        <v>12376</v>
      </c>
      <c r="E63" s="8"/>
      <c r="F63" s="29">
        <f>(Jul!E63*7)+(Aug!E63*6)+(Sep!E63*5)+(Oct!E63*4)+(Nov!E63*3)+(Dec!E63*2)+(Jan!E63*1)</f>
        <v>0</v>
      </c>
      <c r="G63" s="67"/>
      <c r="H63" s="29">
        <f>Dec!H63+G63</f>
        <v>10606</v>
      </c>
      <c r="I63" s="29">
        <f t="shared" si="0"/>
        <v>0</v>
      </c>
      <c r="J63" s="29">
        <f t="shared" si="1"/>
        <v>22982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29">
        <f>(Jul!C64*7)+(Aug!C64*6)+(Sep!C64*5)+(Oct!C64*4)+(Nov!C64*3)+(Dec!C64*2)+(Jan!C64*1)</f>
        <v>0</v>
      </c>
      <c r="E64" s="8"/>
      <c r="F64" s="29">
        <f>(Jul!E64*7)+(Aug!E64*6)+(Sep!E64*5)+(Oct!E64*4)+(Nov!E64*3)+(Dec!E64*2)+(Jan!E64*1)</f>
        <v>0</v>
      </c>
      <c r="G64" s="67"/>
      <c r="H64" s="29">
        <f>Dec!H64+G64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29">
        <f>(Jul!C65*7)+(Aug!C65*6)+(Sep!C65*5)+(Oct!C65*4)+(Nov!C65*3)+(Dec!C65*2)+(Jan!C65*1)</f>
        <v>0</v>
      </c>
      <c r="E65" s="8"/>
      <c r="F65" s="29">
        <f>(Jul!E65*7)+(Aug!E65*6)+(Sep!E65*5)+(Oct!E65*4)+(Nov!E65*3)+(Dec!E65*2)+(Jan!E65*1)</f>
        <v>0</v>
      </c>
      <c r="G65" s="67"/>
      <c r="H65" s="29">
        <f>Dec!H65+G65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29">
        <f>(Jul!C66*7)+(Aug!C66*6)+(Sep!C66*5)+(Oct!C66*4)+(Nov!C66*3)+(Dec!C66*2)+(Jan!C66*1)</f>
        <v>0</v>
      </c>
      <c r="E66" s="8"/>
      <c r="F66" s="29">
        <f>(Jul!E66*7)+(Aug!E66*6)+(Sep!E66*5)+(Oct!E66*4)+(Nov!E66*3)+(Dec!E66*2)+(Jan!E66*1)</f>
        <v>0</v>
      </c>
      <c r="G66" s="67"/>
      <c r="H66" s="29">
        <f>Dec!H66+G66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29">
        <f>(Jul!C67*7)+(Aug!C67*6)+(Sep!C67*5)+(Oct!C67*4)+(Nov!C67*3)+(Dec!C67*2)+(Jan!C67*1)</f>
        <v>0</v>
      </c>
      <c r="E67" s="8"/>
      <c r="F67" s="29">
        <f>(Jul!E67*7)+(Aug!E67*6)+(Sep!E67*5)+(Oct!E67*4)+(Nov!E67*3)+(Dec!E67*2)+(Jan!E67*1)</f>
        <v>0</v>
      </c>
      <c r="G67" s="67"/>
      <c r="H67" s="29">
        <f>Dec!H67+G67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29">
        <f>(Jul!C68*7)+(Aug!C68*6)+(Sep!C68*5)+(Oct!C68*4)+(Nov!C68*3)+(Dec!C68*2)+(Jan!C68*1)</f>
        <v>0</v>
      </c>
      <c r="E68" s="8"/>
      <c r="F68" s="29">
        <f>(Jul!E68*7)+(Aug!E68*6)+(Sep!E68*5)+(Oct!E68*4)+(Nov!E68*3)+(Dec!E68*2)+(Jan!E68*1)</f>
        <v>0</v>
      </c>
      <c r="G68" s="67"/>
      <c r="H68" s="29">
        <f>Dec!H68+G68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29">
        <f>(Jul!C69*7)+(Aug!C69*6)+(Sep!C69*5)+(Oct!C69*4)+(Nov!C69*3)+(Dec!C69*2)+(Jan!C69*1)</f>
        <v>0</v>
      </c>
      <c r="E69" s="8"/>
      <c r="F69" s="29">
        <f>(Jul!E69*7)+(Aug!E69*6)+(Sep!E69*5)+(Oct!E69*4)+(Nov!E69*3)+(Dec!E69*2)+(Jan!E69*1)</f>
        <v>0</v>
      </c>
      <c r="G69" s="67"/>
      <c r="H69" s="29">
        <f>Dec!H69+G69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29">
        <f>(Jul!C70*7)+(Aug!C70*6)+(Sep!C70*5)+(Oct!C70*4)+(Nov!C70*3)+(Dec!C70*2)+(Jan!C70*1)</f>
        <v>0</v>
      </c>
      <c r="E70" s="8"/>
      <c r="F70" s="29">
        <f>(Jul!E70*7)+(Aug!E70*6)+(Sep!E70*5)+(Oct!E70*4)+(Nov!E70*3)+(Dec!E70*2)+(Jan!E70*1)</f>
        <v>0</v>
      </c>
      <c r="G70" s="67"/>
      <c r="H70" s="29">
        <f>Dec!H70+G70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29">
        <f>(Jul!C71*7)+(Aug!C71*6)+(Sep!C71*5)+(Oct!C71*4)+(Nov!C71*3)+(Dec!C71*2)+(Jan!C71*1)</f>
        <v>0</v>
      </c>
      <c r="E71" s="8"/>
      <c r="F71" s="29">
        <f>(Jul!E71*7)+(Aug!E71*6)+(Sep!E71*5)+(Oct!E71*4)+(Nov!E71*3)+(Dec!E71*2)+(Jan!E71*1)</f>
        <v>0</v>
      </c>
      <c r="G71" s="67"/>
      <c r="H71" s="29">
        <f>Dec!H71+G71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10168</v>
      </c>
      <c r="D72" s="30">
        <f t="shared" si="4"/>
        <v>629615.54999999993</v>
      </c>
      <c r="E72" s="30">
        <f t="shared" si="4"/>
        <v>0</v>
      </c>
      <c r="F72" s="30">
        <f t="shared" si="4"/>
        <v>23297.360000000001</v>
      </c>
      <c r="G72" s="30">
        <f t="shared" si="4"/>
        <v>41207</v>
      </c>
      <c r="H72" s="30">
        <f t="shared" si="4"/>
        <v>437719.17</v>
      </c>
      <c r="I72" s="30">
        <f t="shared" si="4"/>
        <v>51375</v>
      </c>
      <c r="J72" s="30">
        <f t="shared" si="4"/>
        <v>1090632.08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107123.09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70948.570000000007</v>
      </c>
      <c r="I73" s="30">
        <f t="shared" si="5"/>
        <v>0</v>
      </c>
      <c r="J73" s="30">
        <f t="shared" si="5"/>
        <v>178071.66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10168</v>
      </c>
      <c r="D74" s="30">
        <f t="shared" ref="D74:J74" si="6">SUM(D72:D73)</f>
        <v>736738.6399999999</v>
      </c>
      <c r="E74" s="30">
        <f t="shared" si="6"/>
        <v>0</v>
      </c>
      <c r="F74" s="30">
        <f t="shared" si="6"/>
        <v>23297.360000000001</v>
      </c>
      <c r="G74" s="30">
        <f t="shared" si="6"/>
        <v>41207</v>
      </c>
      <c r="H74" s="30">
        <f t="shared" si="6"/>
        <v>508667.74</v>
      </c>
      <c r="I74" s="30">
        <f t="shared" si="6"/>
        <v>51375</v>
      </c>
      <c r="J74" s="30">
        <f t="shared" si="6"/>
        <v>1268703.74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B5:B77 I3:IV74 A1:XFD1 B3:H4 C72:H77 D5:F71 H5:H71">
    <cfRule type="expression" dxfId="8" priority="46" stopIfTrue="1">
      <formula>CellHasFormula</formula>
    </cfRule>
  </conditionalFormatting>
  <conditionalFormatting sqref="G5:G71">
    <cfRule type="expression" dxfId="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57" activePane="bottomLeft" state="frozen"/>
      <selection pane="bottomLeft" activeCell="H81" sqref="H8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134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3" t="s">
        <v>11</v>
      </c>
      <c r="E4" s="4" t="s">
        <v>99</v>
      </c>
      <c r="F4" s="33" t="s">
        <v>14</v>
      </c>
      <c r="G4" s="4" t="s">
        <v>100</v>
      </c>
      <c r="H4" s="33" t="s">
        <v>88</v>
      </c>
      <c r="I4" s="33" t="s">
        <v>61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5692</v>
      </c>
      <c r="D5" s="29">
        <f>(Jul!C5*8)+(Aug!C5*7)+(Sep!C5*6)+(Oct!C5*5)+(Nov!C5*4)+(Dec!C5*3)+(Jan!C5*2)+(Feb!C5*1)</f>
        <v>623991.23</v>
      </c>
      <c r="E5" s="67"/>
      <c r="F5" s="29">
        <f>(Jul!E5*8)+(Aug!E5*7)+(Sep!E5*6)+(Oct!E5*5)+(Nov!E5*4)+(Dec!E5*3)+(Jan!E5*2)+(Feb!E5*1)</f>
        <v>29051.42</v>
      </c>
      <c r="G5" s="67">
        <v>14927</v>
      </c>
      <c r="H5" s="29">
        <f>Jan!H5+G5</f>
        <v>339359.49</v>
      </c>
      <c r="I5" s="29">
        <f t="shared" ref="I5:I63" si="0">C5+E5+G5</f>
        <v>20619</v>
      </c>
      <c r="J5" s="29">
        <f t="shared" ref="J5:J63" si="1">D5+F5+H5</f>
        <v>992402.14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29">
        <f>(Jul!C6*8)+(Aug!C6*7)+(Sep!C6*6)+(Oct!C6*5)+(Nov!C6*4)+(Dec!C6*3)+(Jan!C6*2)+(Feb!C6*1)</f>
        <v>4940</v>
      </c>
      <c r="E6" s="67"/>
      <c r="F6" s="29">
        <f>(Jul!E6*8)+(Aug!E6*7)+(Sep!E6*6)+(Oct!E6*5)+(Nov!E6*4)+(Dec!E6*3)+(Jan!E6*2)+(Feb!E6*1)</f>
        <v>0</v>
      </c>
      <c r="G6" s="67"/>
      <c r="H6" s="29">
        <f>Jan!H6+G6</f>
        <v>1472</v>
      </c>
      <c r="I6" s="29">
        <f t="shared" si="0"/>
        <v>0</v>
      </c>
      <c r="J6" s="29">
        <f t="shared" si="1"/>
        <v>6412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29">
        <f>(Jul!C7*8)+(Aug!C7*7)+(Sep!C7*6)+(Oct!C7*5)+(Nov!C7*4)+(Dec!C7*3)+(Jan!C7*2)+(Feb!C7*1)</f>
        <v>28890.3</v>
      </c>
      <c r="E7" s="67"/>
      <c r="F7" s="29">
        <f>(Jul!E7*8)+(Aug!E7*7)+(Sep!E7*6)+(Oct!E7*5)+(Nov!E7*4)+(Dec!E7*3)+(Jan!E7*2)+(Feb!E7*1)</f>
        <v>0</v>
      </c>
      <c r="G7" s="67"/>
      <c r="H7" s="29">
        <f>Jan!H7+G7</f>
        <v>12345.05</v>
      </c>
      <c r="I7" s="29">
        <f t="shared" si="0"/>
        <v>0</v>
      </c>
      <c r="J7" s="29">
        <f t="shared" si="1"/>
        <v>41235.35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29">
        <f>(Jul!C8*8)+(Aug!C8*7)+(Sep!C8*6)+(Oct!C8*5)+(Nov!C8*4)+(Dec!C8*3)+(Jan!C8*2)+(Feb!C8*1)</f>
        <v>0</v>
      </c>
      <c r="E8" s="67"/>
      <c r="F8" s="29">
        <f>(Jul!E8*8)+(Aug!E8*7)+(Sep!E8*6)+(Oct!E8*5)+(Nov!E8*4)+(Dec!E8*3)+(Jan!E8*2)+(Feb!E8*1)</f>
        <v>0</v>
      </c>
      <c r="G8" s="67"/>
      <c r="H8" s="29">
        <f>Jan!H8+G8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29">
        <f>(Jul!C9*8)+(Aug!C9*7)+(Sep!C9*6)+(Oct!C9*5)+(Nov!C9*4)+(Dec!C9*3)+(Jan!C9*2)+(Feb!C9*1)</f>
        <v>0</v>
      </c>
      <c r="E9" s="67"/>
      <c r="F9" s="29">
        <f>(Jul!E9*8)+(Aug!E9*7)+(Sep!E9*6)+(Oct!E9*5)+(Nov!E9*4)+(Dec!E9*3)+(Jan!E9*2)+(Feb!E9*1)</f>
        <v>0</v>
      </c>
      <c r="G9" s="67"/>
      <c r="H9" s="29">
        <f>Jan!H9+G9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29">
        <f>(Jul!C10*8)+(Aug!C10*7)+(Sep!C10*6)+(Oct!C10*5)+(Nov!C10*4)+(Dec!C10*3)+(Jan!C10*2)+(Feb!C10*1)</f>
        <v>37562.979999999996</v>
      </c>
      <c r="E10" s="67"/>
      <c r="F10" s="29">
        <f>(Jul!E10*8)+(Aug!E10*7)+(Sep!E10*6)+(Oct!E10*5)+(Nov!E10*4)+(Dec!E10*3)+(Jan!E10*2)+(Feb!E10*1)</f>
        <v>0</v>
      </c>
      <c r="G10" s="67"/>
      <c r="H10" s="29">
        <f>Jan!H10+G10</f>
        <v>37033.83</v>
      </c>
      <c r="I10" s="29">
        <f t="shared" si="0"/>
        <v>0</v>
      </c>
      <c r="J10" s="29">
        <f t="shared" si="1"/>
        <v>74596.81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29">
        <f>(Jul!C11*8)+(Aug!C11*7)+(Sep!C11*6)+(Oct!C11*5)+(Nov!C11*4)+(Dec!C11*3)+(Jan!C11*2)+(Feb!C11*1)</f>
        <v>0</v>
      </c>
      <c r="E11" s="67"/>
      <c r="F11" s="29">
        <f>(Jul!E11*8)+(Aug!E11*7)+(Sep!E11*6)+(Oct!E11*5)+(Nov!E11*4)+(Dec!E11*3)+(Jan!E11*2)+(Feb!E11*1)</f>
        <v>0</v>
      </c>
      <c r="G11" s="67"/>
      <c r="H11" s="29">
        <f>Jan!H11+G11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29">
        <f>(Jul!C12*8)+(Aug!C12*7)+(Sep!C12*6)+(Oct!C12*5)+(Nov!C12*4)+(Dec!C12*3)+(Jan!C12*2)+(Feb!C12*1)</f>
        <v>20345.829999999998</v>
      </c>
      <c r="E12" s="67"/>
      <c r="F12" s="29">
        <f>(Jul!E12*8)+(Aug!E12*7)+(Sep!E12*6)+(Oct!E12*5)+(Nov!E12*4)+(Dec!E12*3)+(Jan!E12*2)+(Feb!E12*1)</f>
        <v>0</v>
      </c>
      <c r="G12" s="67"/>
      <c r="H12" s="29">
        <f>Jan!H12+G12</f>
        <v>6455.16</v>
      </c>
      <c r="I12" s="29">
        <f t="shared" si="0"/>
        <v>0</v>
      </c>
      <c r="J12" s="29">
        <f t="shared" si="1"/>
        <v>26800.989999999998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29">
        <f>(Jul!C13*8)+(Aug!C13*7)+(Sep!C13*6)+(Oct!C13*5)+(Nov!C13*4)+(Dec!C13*3)+(Jan!C13*2)+(Feb!C13*1)</f>
        <v>0</v>
      </c>
      <c r="E13" s="67"/>
      <c r="F13" s="29">
        <f>(Jul!E13*8)+(Aug!E13*7)+(Sep!E13*6)+(Oct!E13*5)+(Nov!E13*4)+(Dec!E13*3)+(Jan!E13*2)+(Feb!E13*1)</f>
        <v>0</v>
      </c>
      <c r="G13" s="67"/>
      <c r="H13" s="29">
        <f>Jan!H13+G13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29">
        <f>(Jul!C14*8)+(Aug!C14*7)+(Sep!C14*6)+(Oct!C14*5)+(Nov!C14*4)+(Dec!C14*3)+(Jan!C14*2)+(Feb!C14*1)</f>
        <v>0</v>
      </c>
      <c r="E14" s="67"/>
      <c r="F14" s="29">
        <f>(Jul!E14*8)+(Aug!E14*7)+(Sep!E14*6)+(Oct!E14*5)+(Nov!E14*4)+(Dec!E14*3)+(Jan!E14*2)+(Feb!E14*1)</f>
        <v>0</v>
      </c>
      <c r="G14" s="67"/>
      <c r="H14" s="29">
        <f>Jan!H14+G14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29">
        <f>(Jul!C15*8)+(Aug!C15*7)+(Sep!C15*6)+(Oct!C15*5)+(Nov!C15*4)+(Dec!C15*3)+(Jan!C15*2)+(Feb!C15*1)</f>
        <v>0</v>
      </c>
      <c r="E15" s="67"/>
      <c r="F15" s="29">
        <f>(Jul!E15*8)+(Aug!E15*7)+(Sep!E15*6)+(Oct!E15*5)+(Nov!E15*4)+(Dec!E15*3)+(Jan!E15*2)+(Feb!E15*1)</f>
        <v>0</v>
      </c>
      <c r="G15" s="67"/>
      <c r="H15" s="29">
        <f>Jan!H15+G15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29">
        <f>(Jul!C16*8)+(Aug!C16*7)+(Sep!C16*6)+(Oct!C16*5)+(Nov!C16*4)+(Dec!C16*3)+(Jan!C16*2)+(Feb!C16*1)</f>
        <v>0</v>
      </c>
      <c r="E16" s="67"/>
      <c r="F16" s="29">
        <f>(Jul!E16*8)+(Aug!E16*7)+(Sep!E16*6)+(Oct!E16*5)+(Nov!E16*4)+(Dec!E16*3)+(Jan!E16*2)+(Feb!E16*1)</f>
        <v>0</v>
      </c>
      <c r="G16" s="67"/>
      <c r="H16" s="29">
        <f>Jan!H16+G16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>
        <v>1131</v>
      </c>
      <c r="D17" s="29">
        <f>(Jul!C17*8)+(Aug!C17*7)+(Sep!C17*6)+(Oct!C17*5)+(Nov!C17*4)+(Dec!C17*3)+(Jan!C17*2)+(Feb!C17*1)</f>
        <v>1131</v>
      </c>
      <c r="E17" s="67"/>
      <c r="F17" s="29">
        <f>(Jul!E17*8)+(Aug!E17*7)+(Sep!E17*6)+(Oct!E17*5)+(Nov!E17*4)+(Dec!E17*3)+(Jan!E17*2)+(Feb!E17*1)</f>
        <v>0</v>
      </c>
      <c r="G17" s="67">
        <v>14884</v>
      </c>
      <c r="H17" s="29">
        <f>Jan!H17+G17</f>
        <v>14884</v>
      </c>
      <c r="I17" s="29">
        <f t="shared" si="0"/>
        <v>16015</v>
      </c>
      <c r="J17" s="29">
        <f t="shared" si="1"/>
        <v>16015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29">
        <f>(Jul!C18*8)+(Aug!C18*7)+(Sep!C18*6)+(Oct!C18*5)+(Nov!C18*4)+(Dec!C18*3)+(Jan!C18*2)+(Feb!C18*1)</f>
        <v>0</v>
      </c>
      <c r="E18" s="67"/>
      <c r="F18" s="29">
        <f>(Jul!E18*8)+(Aug!E18*7)+(Sep!E18*6)+(Oct!E18*5)+(Nov!E18*4)+(Dec!E18*3)+(Jan!E18*2)+(Feb!E18*1)</f>
        <v>0</v>
      </c>
      <c r="G18" s="67"/>
      <c r="H18" s="29">
        <f>Jan!H18+G18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29">
        <f>(Jul!C19*8)+(Aug!C19*7)+(Sep!C19*6)+(Oct!C19*5)+(Nov!C19*4)+(Dec!C19*3)+(Jan!C19*2)+(Feb!C19*1)</f>
        <v>0</v>
      </c>
      <c r="E19" s="67"/>
      <c r="F19" s="29">
        <f>(Jul!E19*8)+(Aug!E19*7)+(Sep!E19*6)+(Oct!E19*5)+(Nov!E19*4)+(Dec!E19*3)+(Jan!E19*2)+(Feb!E19*1)</f>
        <v>0</v>
      </c>
      <c r="G19" s="67"/>
      <c r="H19" s="29">
        <f>Jan!H19+G19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29">
        <f>(Jul!C20*8)+(Aug!C20*7)+(Sep!C20*6)+(Oct!C20*5)+(Nov!C20*4)+(Dec!C20*3)+(Jan!C20*2)+(Feb!C20*1)</f>
        <v>0</v>
      </c>
      <c r="E20" s="67"/>
      <c r="F20" s="29">
        <f>(Jul!E20*8)+(Aug!E20*7)+(Sep!E20*6)+(Oct!E20*5)+(Nov!E20*4)+(Dec!E20*3)+(Jan!E20*2)+(Feb!E20*1)</f>
        <v>0</v>
      </c>
      <c r="G20" s="67"/>
      <c r="H20" s="29">
        <f>Jan!H20+G20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29">
        <f>(Jul!C21*8)+(Aug!C21*7)+(Sep!C21*6)+(Oct!C21*5)+(Nov!C21*4)+(Dec!C21*3)+(Jan!C21*2)+(Feb!C21*1)</f>
        <v>0</v>
      </c>
      <c r="E21" s="67"/>
      <c r="F21" s="29">
        <f>(Jul!E21*8)+(Aug!E21*7)+(Sep!E21*6)+(Oct!E21*5)+(Nov!E21*4)+(Dec!E21*3)+(Jan!E21*2)+(Feb!E21*1)</f>
        <v>0</v>
      </c>
      <c r="G21" s="67"/>
      <c r="H21" s="29">
        <f>Jan!H21+G21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29">
        <f>(Jul!C22*8)+(Aug!C22*7)+(Sep!C22*6)+(Oct!C22*5)+(Nov!C22*4)+(Dec!C22*3)+(Jan!C22*2)+(Feb!C22*1)</f>
        <v>0</v>
      </c>
      <c r="E22" s="67"/>
      <c r="F22" s="29">
        <f>(Jul!E22*8)+(Aug!E22*7)+(Sep!E22*6)+(Oct!E22*5)+(Nov!E22*4)+(Dec!E22*3)+(Jan!E22*2)+(Feb!E22*1)</f>
        <v>0</v>
      </c>
      <c r="G22" s="67"/>
      <c r="H22" s="29">
        <f>Jan!H22+G22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29">
        <f>(Jul!C23*8)+(Aug!C23*7)+(Sep!C23*6)+(Oct!C23*5)+(Nov!C23*4)+(Dec!C23*3)+(Jan!C23*2)+(Feb!C23*1)</f>
        <v>0</v>
      </c>
      <c r="E23" s="67"/>
      <c r="F23" s="29">
        <f>(Jul!E23*8)+(Aug!E23*7)+(Sep!E23*6)+(Oct!E23*5)+(Nov!E23*4)+(Dec!E23*3)+(Jan!E23*2)+(Feb!E23*1)</f>
        <v>0</v>
      </c>
      <c r="G23" s="67"/>
      <c r="H23" s="29">
        <f>Jan!H23+G23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29">
        <f>(Jul!C24*8)+(Aug!C24*7)+(Sep!C24*6)+(Oct!C24*5)+(Nov!C24*4)+(Dec!C24*3)+(Jan!C24*2)+(Feb!C24*1)</f>
        <v>2512</v>
      </c>
      <c r="E24" s="67"/>
      <c r="F24" s="29">
        <f>(Jul!E24*8)+(Aug!E24*7)+(Sep!E24*6)+(Oct!E24*5)+(Nov!E24*4)+(Dec!E24*3)+(Jan!E24*2)+(Feb!E24*1)</f>
        <v>0</v>
      </c>
      <c r="G24" s="67"/>
      <c r="H24" s="29">
        <f>Jan!H24+G24</f>
        <v>9816</v>
      </c>
      <c r="I24" s="29">
        <f t="shared" si="0"/>
        <v>0</v>
      </c>
      <c r="J24" s="29">
        <f t="shared" si="1"/>
        <v>12328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29">
        <f>(Jul!C25*8)+(Aug!C25*7)+(Sep!C25*6)+(Oct!C25*5)+(Nov!C25*4)+(Dec!C25*3)+(Jan!C25*2)+(Feb!C25*1)</f>
        <v>0</v>
      </c>
      <c r="E25" s="67"/>
      <c r="F25" s="29">
        <f>(Jul!E25*8)+(Aug!E25*7)+(Sep!E25*6)+(Oct!E25*5)+(Nov!E25*4)+(Dec!E25*3)+(Jan!E25*2)+(Feb!E25*1)</f>
        <v>0</v>
      </c>
      <c r="G25" s="67"/>
      <c r="H25" s="29">
        <f>Jan!H25+G25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29">
        <f>(Jul!C26*8)+(Aug!C26*7)+(Sep!C26*6)+(Oct!C26*5)+(Nov!C26*4)+(Dec!C26*3)+(Jan!C26*2)+(Feb!C26*1)</f>
        <v>0</v>
      </c>
      <c r="E26" s="67"/>
      <c r="F26" s="29">
        <f>(Jul!E26*8)+(Aug!E26*7)+(Sep!E26*6)+(Oct!E26*5)+(Nov!E26*4)+(Dec!E26*3)+(Jan!E26*2)+(Feb!E26*1)</f>
        <v>0</v>
      </c>
      <c r="G26" s="67"/>
      <c r="H26" s="29">
        <f>Jan!H26+G26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29">
        <f>(Jul!C27*8)+(Aug!C27*7)+(Sep!C27*6)+(Oct!C27*5)+(Nov!C27*4)+(Dec!C27*3)+(Jan!C27*2)+(Feb!C27*1)</f>
        <v>0</v>
      </c>
      <c r="E27" s="67"/>
      <c r="F27" s="29">
        <f>(Jul!E27*8)+(Aug!E27*7)+(Sep!E27*6)+(Oct!E27*5)+(Nov!E27*4)+(Dec!E27*3)+(Jan!E27*2)+(Feb!E27*1)</f>
        <v>0</v>
      </c>
      <c r="G27" s="67"/>
      <c r="H27" s="29">
        <f>Jan!H27+G27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29">
        <f>(Jul!C28*8)+(Aug!C28*7)+(Sep!C28*6)+(Oct!C28*5)+(Nov!C28*4)+(Dec!C28*3)+(Jan!C28*2)+(Feb!C28*1)</f>
        <v>0</v>
      </c>
      <c r="E28" s="67"/>
      <c r="F28" s="29">
        <f>(Jul!E28*8)+(Aug!E28*7)+(Sep!E28*6)+(Oct!E28*5)+(Nov!E28*4)+(Dec!E28*3)+(Jan!E28*2)+(Feb!E28*1)</f>
        <v>0</v>
      </c>
      <c r="G28" s="67"/>
      <c r="H28" s="29">
        <f>Jan!H28+G28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29">
        <f>(Jul!C29*8)+(Aug!C29*7)+(Sep!C29*6)+(Oct!C29*5)+(Nov!C29*4)+(Dec!C29*3)+(Jan!C29*2)+(Feb!C29*1)</f>
        <v>0</v>
      </c>
      <c r="E29" s="67"/>
      <c r="F29" s="29">
        <f>(Jul!E29*8)+(Aug!E29*7)+(Sep!E29*6)+(Oct!E29*5)+(Nov!E29*4)+(Dec!E29*3)+(Jan!E29*2)+(Feb!E29*1)</f>
        <v>0</v>
      </c>
      <c r="G29" s="67"/>
      <c r="H29" s="29">
        <f>Jan!H29+G29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29">
        <f>(Jul!C30*8)+(Aug!C30*7)+(Sep!C30*6)+(Oct!C30*5)+(Nov!C30*4)+(Dec!C30*3)+(Jan!C30*2)+(Feb!C30*1)</f>
        <v>1256</v>
      </c>
      <c r="E30" s="67"/>
      <c r="F30" s="29">
        <f>(Jul!E30*8)+(Aug!E30*7)+(Sep!E30*6)+(Oct!E30*5)+(Nov!E30*4)+(Dec!E30*3)+(Jan!E30*2)+(Feb!E30*1)</f>
        <v>0</v>
      </c>
      <c r="G30" s="67"/>
      <c r="H30" s="29">
        <f>Jan!H30+G30</f>
        <v>2481</v>
      </c>
      <c r="I30" s="29">
        <f t="shared" si="0"/>
        <v>0</v>
      </c>
      <c r="J30" s="29">
        <f t="shared" si="1"/>
        <v>3737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2772</v>
      </c>
      <c r="D31" s="29">
        <f>(Jul!C31*8)+(Aug!C31*7)+(Sep!C31*6)+(Oct!C31*5)+(Nov!C31*4)+(Dec!C31*3)+(Jan!C31*2)+(Feb!C31*1)</f>
        <v>72423.41</v>
      </c>
      <c r="E31" s="67"/>
      <c r="F31" s="29">
        <f>(Jul!E31*8)+(Aug!E31*7)+(Sep!E31*6)+(Oct!E31*5)+(Nov!E31*4)+(Dec!E31*3)+(Jan!E31*2)+(Feb!E31*1)</f>
        <v>0</v>
      </c>
      <c r="G31" s="67">
        <v>7861</v>
      </c>
      <c r="H31" s="29">
        <f>Jan!H31+G31</f>
        <v>51544.639999999999</v>
      </c>
      <c r="I31" s="29">
        <f t="shared" si="0"/>
        <v>10633</v>
      </c>
      <c r="J31" s="29">
        <f t="shared" si="1"/>
        <v>123968.05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29">
        <f>(Jul!C32*8)+(Aug!C32*7)+(Sep!C32*6)+(Oct!C32*5)+(Nov!C32*4)+(Dec!C32*3)+(Jan!C32*2)+(Feb!C32*1)</f>
        <v>0</v>
      </c>
      <c r="E32" s="67"/>
      <c r="F32" s="29">
        <f>(Jul!E32*8)+(Aug!E32*7)+(Sep!E32*6)+(Oct!E32*5)+(Nov!E32*4)+(Dec!E32*3)+(Jan!E32*2)+(Feb!E32*1)</f>
        <v>0</v>
      </c>
      <c r="G32" s="67"/>
      <c r="H32" s="29">
        <f>Jan!H32+G32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29">
        <f>(Jul!C33*8)+(Aug!C33*7)+(Sep!C33*6)+(Oct!C33*5)+(Nov!C33*4)+(Dec!C33*3)+(Jan!C33*2)+(Feb!C33*1)</f>
        <v>0</v>
      </c>
      <c r="E33" s="67"/>
      <c r="F33" s="29">
        <f>(Jul!E33*8)+(Aug!E33*7)+(Sep!E33*6)+(Oct!E33*5)+(Nov!E33*4)+(Dec!E33*3)+(Jan!E33*2)+(Feb!E33*1)</f>
        <v>0</v>
      </c>
      <c r="G33" s="67"/>
      <c r="H33" s="29">
        <f>Jan!H33+G33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29">
        <f>(Jul!C34*8)+(Aug!C34*7)+(Sep!C34*6)+(Oct!C34*5)+(Nov!C34*4)+(Dec!C34*3)+(Jan!C34*2)+(Feb!C34*1)</f>
        <v>0</v>
      </c>
      <c r="E34" s="67"/>
      <c r="F34" s="29">
        <f>(Jul!E34*8)+(Aug!E34*7)+(Sep!E34*6)+(Oct!E34*5)+(Nov!E34*4)+(Dec!E34*3)+(Jan!E34*2)+(Feb!E34*1)</f>
        <v>0</v>
      </c>
      <c r="G34" s="67"/>
      <c r="H34" s="29">
        <f>Jan!H34+G34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29">
        <f>(Jul!C35*8)+(Aug!C35*7)+(Sep!C35*6)+(Oct!C35*5)+(Nov!C35*4)+(Dec!C35*3)+(Jan!C35*2)+(Feb!C35*1)</f>
        <v>14665</v>
      </c>
      <c r="E35" s="67"/>
      <c r="F35" s="29">
        <f>(Jul!E35*8)+(Aug!E35*7)+(Sep!E35*6)+(Oct!E35*5)+(Nov!E35*4)+(Dec!E35*3)+(Jan!E35*2)+(Feb!E35*1)</f>
        <v>0</v>
      </c>
      <c r="G35" s="67"/>
      <c r="H35" s="29">
        <f>Jan!H35+G35</f>
        <v>0</v>
      </c>
      <c r="I35" s="29">
        <f t="shared" si="0"/>
        <v>0</v>
      </c>
      <c r="J35" s="29">
        <f t="shared" si="1"/>
        <v>14665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29">
        <f>(Jul!C36*8)+(Aug!C36*7)+(Sep!C36*6)+(Oct!C36*5)+(Nov!C36*4)+(Dec!C36*3)+(Jan!C36*2)+(Feb!C36*1)</f>
        <v>0</v>
      </c>
      <c r="E36" s="67"/>
      <c r="F36" s="29">
        <f>(Jul!E36*8)+(Aug!E36*7)+(Sep!E36*6)+(Oct!E36*5)+(Nov!E36*4)+(Dec!E36*3)+(Jan!E36*2)+(Feb!E36*1)</f>
        <v>0</v>
      </c>
      <c r="G36" s="67"/>
      <c r="H36" s="29">
        <f>Jan!H36+G36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29">
        <f>(Jul!C37*8)+(Aug!C37*7)+(Sep!C37*6)+(Oct!C37*5)+(Nov!C37*4)+(Dec!C37*3)+(Jan!C37*2)+(Feb!C37*1)</f>
        <v>0</v>
      </c>
      <c r="E37" s="67"/>
      <c r="F37" s="29">
        <f>(Jul!E37*8)+(Aug!E37*7)+(Sep!E37*6)+(Oct!E37*5)+(Nov!E37*4)+(Dec!E37*3)+(Jan!E37*2)+(Feb!E37*1)</f>
        <v>0</v>
      </c>
      <c r="G37" s="67"/>
      <c r="H37" s="29">
        <f>Jan!H37+G37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29">
        <f>(Jul!C38*8)+(Aug!C38*7)+(Sep!C38*6)+(Oct!C38*5)+(Nov!C38*4)+(Dec!C38*3)+(Jan!C38*2)+(Feb!C38*1)</f>
        <v>0</v>
      </c>
      <c r="E38" s="67"/>
      <c r="F38" s="29">
        <f>(Jul!E38*8)+(Aug!E38*7)+(Sep!E38*6)+(Oct!E38*5)+(Nov!E38*4)+(Dec!E38*3)+(Jan!E38*2)+(Feb!E38*1)</f>
        <v>0</v>
      </c>
      <c r="G38" s="67"/>
      <c r="H38" s="29">
        <f>Jan!H38+G38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/>
      <c r="D39" s="29">
        <f>(Jul!C39*8)+(Aug!C39*7)+(Sep!C39*6)+(Oct!C39*5)+(Nov!C39*4)+(Dec!C39*3)+(Jan!C39*2)+(Feb!C39*1)</f>
        <v>25328</v>
      </c>
      <c r="E39" s="67"/>
      <c r="F39" s="29">
        <f>(Jul!E39*8)+(Aug!E39*7)+(Sep!E39*6)+(Oct!E39*5)+(Nov!E39*4)+(Dec!E39*3)+(Jan!E39*2)+(Feb!E39*1)</f>
        <v>0</v>
      </c>
      <c r="G39" s="67"/>
      <c r="H39" s="29">
        <f>Jan!H39+G39</f>
        <v>0</v>
      </c>
      <c r="I39" s="29">
        <f t="shared" si="0"/>
        <v>0</v>
      </c>
      <c r="J39" s="29">
        <f t="shared" si="1"/>
        <v>25328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29">
        <f>(Jul!C40*8)+(Aug!C40*7)+(Sep!C40*6)+(Oct!C40*5)+(Nov!C40*4)+(Dec!C40*3)+(Jan!C40*2)+(Feb!C40*1)</f>
        <v>0</v>
      </c>
      <c r="E40" s="67"/>
      <c r="F40" s="29">
        <f>(Jul!E40*8)+(Aug!E40*7)+(Sep!E40*6)+(Oct!E40*5)+(Nov!E40*4)+(Dec!E40*3)+(Jan!E40*2)+(Feb!E40*1)</f>
        <v>0</v>
      </c>
      <c r="G40" s="67"/>
      <c r="H40" s="29">
        <f>Jan!H40+G40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29">
        <f>(Jul!C41*8)+(Aug!C41*7)+(Sep!C41*6)+(Oct!C41*5)+(Nov!C41*4)+(Dec!C41*3)+(Jan!C41*2)+(Feb!C41*1)</f>
        <v>17400</v>
      </c>
      <c r="E41" s="67"/>
      <c r="F41" s="29">
        <f>(Jul!E41*8)+(Aug!E41*7)+(Sep!E41*6)+(Oct!E41*5)+(Nov!E41*4)+(Dec!E41*3)+(Jan!E41*2)+(Feb!E41*1)</f>
        <v>0</v>
      </c>
      <c r="G41" s="67"/>
      <c r="H41" s="29">
        <f>Jan!H41+G41</f>
        <v>13048</v>
      </c>
      <c r="I41" s="29">
        <f t="shared" si="0"/>
        <v>0</v>
      </c>
      <c r="J41" s="29">
        <f t="shared" si="1"/>
        <v>30448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29">
        <f>(Jul!C42*8)+(Aug!C42*7)+(Sep!C42*6)+(Oct!C42*5)+(Nov!C42*4)+(Dec!C42*3)+(Jan!C42*2)+(Feb!C42*1)</f>
        <v>2789.58</v>
      </c>
      <c r="E42" s="67"/>
      <c r="F42" s="29">
        <f>(Jul!E42*8)+(Aug!E42*7)+(Sep!E42*6)+(Oct!E42*5)+(Nov!E42*4)+(Dec!E42*3)+(Jan!E42*2)+(Feb!E42*1)</f>
        <v>0</v>
      </c>
      <c r="G42" s="67"/>
      <c r="H42" s="29">
        <f>Jan!H42+G42</f>
        <v>0</v>
      </c>
      <c r="I42" s="29">
        <f t="shared" si="0"/>
        <v>0</v>
      </c>
      <c r="J42" s="29">
        <f t="shared" si="1"/>
        <v>2789.58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29">
        <f>(Jul!C43*8)+(Aug!C43*7)+(Sep!C43*6)+(Oct!C43*5)+(Nov!C43*4)+(Dec!C43*3)+(Jan!C43*2)+(Feb!C43*1)</f>
        <v>0</v>
      </c>
      <c r="E43" s="67"/>
      <c r="F43" s="29">
        <f>(Jul!E43*8)+(Aug!E43*7)+(Sep!E43*6)+(Oct!E43*5)+(Nov!E43*4)+(Dec!E43*3)+(Jan!E43*2)+(Feb!E43*1)</f>
        <v>0</v>
      </c>
      <c r="G43" s="67"/>
      <c r="H43" s="29">
        <f>Jan!H43+G43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29">
        <f>(Jul!C44*8)+(Aug!C44*7)+(Sep!C44*6)+(Oct!C44*5)+(Nov!C44*4)+(Dec!C44*3)+(Jan!C44*2)+(Feb!C44*1)</f>
        <v>0</v>
      </c>
      <c r="E44" s="67"/>
      <c r="F44" s="29">
        <f>(Jul!E44*8)+(Aug!E44*7)+(Sep!E44*6)+(Oct!E44*5)+(Nov!E44*4)+(Dec!E44*3)+(Jan!E44*2)+(Feb!E44*1)</f>
        <v>0</v>
      </c>
      <c r="G44" s="67"/>
      <c r="H44" s="29">
        <f>Jan!H44+G44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29">
        <f>(Jul!C45*8)+(Aug!C45*7)+(Sep!C45*6)+(Oct!C45*5)+(Nov!C45*4)+(Dec!C45*3)+(Jan!C45*2)+(Feb!C45*1)</f>
        <v>0</v>
      </c>
      <c r="E45" s="67"/>
      <c r="F45" s="29">
        <f>(Jul!E45*8)+(Aug!E45*7)+(Sep!E45*6)+(Oct!E45*5)+(Nov!E45*4)+(Dec!E45*3)+(Jan!E45*2)+(Feb!E45*1)</f>
        <v>0</v>
      </c>
      <c r="G45" s="67"/>
      <c r="H45" s="29">
        <f>Jan!H45+G45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29">
        <f>(Jul!C46*8)+(Aug!C46*7)+(Sep!C46*6)+(Oct!C46*5)+(Nov!C46*4)+(Dec!C46*3)+(Jan!C46*2)+(Feb!C46*1)</f>
        <v>0</v>
      </c>
      <c r="E46" s="67"/>
      <c r="F46" s="29">
        <f>(Jul!E46*8)+(Aug!E46*7)+(Sep!E46*6)+(Oct!E46*5)+(Nov!E46*4)+(Dec!E46*3)+(Jan!E46*2)+(Feb!E46*1)</f>
        <v>0</v>
      </c>
      <c r="G46" s="67"/>
      <c r="H46" s="29">
        <f>Jan!H46+G46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29">
        <f>(Jul!C47*8)+(Aug!C47*7)+(Sep!C47*6)+(Oct!C47*5)+(Nov!C47*4)+(Dec!C47*3)+(Jan!C47*2)+(Feb!C47*1)</f>
        <v>0</v>
      </c>
      <c r="E47" s="67"/>
      <c r="F47" s="29">
        <f>(Jul!E47*8)+(Aug!E47*7)+(Sep!E47*6)+(Oct!E47*5)+(Nov!E47*4)+(Dec!E47*3)+(Jan!E47*2)+(Feb!E47*1)</f>
        <v>0</v>
      </c>
      <c r="G47" s="67"/>
      <c r="H47" s="29">
        <f>Jan!H47+G47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29">
        <f>(Jul!C48*8)+(Aug!C48*7)+(Sep!C48*6)+(Oct!C48*5)+(Nov!C48*4)+(Dec!C48*3)+(Jan!C48*2)+(Feb!C48*1)</f>
        <v>0</v>
      </c>
      <c r="E48" s="67"/>
      <c r="F48" s="29">
        <f>(Jul!E48*8)+(Aug!E48*7)+(Sep!E48*6)+(Oct!E48*5)+(Nov!E48*4)+(Dec!E48*3)+(Jan!E48*2)+(Feb!E48*1)</f>
        <v>0</v>
      </c>
      <c r="G48" s="67"/>
      <c r="H48" s="29">
        <f>Jan!H48+G48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29">
        <f>(Jul!C49*8)+(Aug!C49*7)+(Sep!C49*6)+(Oct!C49*5)+(Nov!C49*4)+(Dec!C49*3)+(Jan!C49*2)+(Feb!C49*1)</f>
        <v>0</v>
      </c>
      <c r="E49" s="67"/>
      <c r="F49" s="29">
        <f>(Jul!E49*8)+(Aug!E49*7)+(Sep!E49*6)+(Oct!E49*5)+(Nov!E49*4)+(Dec!E49*3)+(Jan!E49*2)+(Feb!E49*1)</f>
        <v>0</v>
      </c>
      <c r="G49" s="67"/>
      <c r="H49" s="29">
        <f>Jan!H49+G49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/>
      <c r="D50" s="29">
        <f>(Jul!C50*8)+(Aug!C50*7)+(Sep!C50*6)+(Oct!C50*5)+(Nov!C50*4)+(Dec!C50*3)+(Jan!C50*2)+(Feb!C50*1)</f>
        <v>27673.05</v>
      </c>
      <c r="E50" s="67"/>
      <c r="F50" s="29">
        <f>(Jul!E50*8)+(Aug!E50*7)+(Sep!E50*6)+(Oct!E50*5)+(Nov!E50*4)+(Dec!E50*3)+(Jan!E50*2)+(Feb!E50*1)</f>
        <v>0</v>
      </c>
      <c r="G50" s="67"/>
      <c r="H50" s="29">
        <f>Jan!H50+G50</f>
        <v>18800.150000000001</v>
      </c>
      <c r="I50" s="29">
        <f t="shared" si="0"/>
        <v>0</v>
      </c>
      <c r="J50" s="29">
        <f t="shared" si="1"/>
        <v>46473.2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29">
        <f>(Jul!C51*8)+(Aug!C51*7)+(Sep!C51*6)+(Oct!C51*5)+(Nov!C51*4)+(Dec!C51*3)+(Jan!C51*2)+(Feb!C51*1)</f>
        <v>2406.3000000000002</v>
      </c>
      <c r="E51" s="67"/>
      <c r="F51" s="29">
        <f>(Jul!E51*8)+(Aug!E51*7)+(Sep!E51*6)+(Oct!E51*5)+(Nov!E51*4)+(Dec!E51*3)+(Jan!E51*2)+(Feb!E51*1)</f>
        <v>0</v>
      </c>
      <c r="G51" s="67"/>
      <c r="H51" s="29">
        <f>Jan!H51+G51</f>
        <v>7296.42</v>
      </c>
      <c r="I51" s="29">
        <f t="shared" si="0"/>
        <v>0</v>
      </c>
      <c r="J51" s="29">
        <f t="shared" si="1"/>
        <v>9702.7200000000012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29">
        <f>(Jul!C52*8)+(Aug!C52*7)+(Sep!C52*6)+(Oct!C52*5)+(Nov!C52*4)+(Dec!C52*3)+(Jan!C52*2)+(Feb!C52*1)</f>
        <v>0</v>
      </c>
      <c r="E52" s="67"/>
      <c r="F52" s="29">
        <f>(Jul!E52*8)+(Aug!E52*7)+(Sep!E52*6)+(Oct!E52*5)+(Nov!E52*4)+(Dec!E52*3)+(Jan!E52*2)+(Feb!E52*1)</f>
        <v>0</v>
      </c>
      <c r="G52" s="67"/>
      <c r="H52" s="29">
        <f>Jan!H52+G52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29">
        <f>(Jul!C53*8)+(Aug!C53*7)+(Sep!C53*6)+(Oct!C53*5)+(Nov!C53*4)+(Dec!C53*3)+(Jan!C53*2)+(Feb!C53*1)</f>
        <v>0</v>
      </c>
      <c r="E53" s="67"/>
      <c r="F53" s="29">
        <f>(Jul!E53*8)+(Aug!E53*7)+(Sep!E53*6)+(Oct!E53*5)+(Nov!E53*4)+(Dec!E53*3)+(Jan!E53*2)+(Feb!E53*1)</f>
        <v>0</v>
      </c>
      <c r="G53" s="67"/>
      <c r="H53" s="29">
        <f>Jan!H53+G53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29">
        <f>(Jul!C54*8)+(Aug!C54*7)+(Sep!C54*6)+(Oct!C54*5)+(Nov!C54*4)+(Dec!C54*3)+(Jan!C54*2)+(Feb!C54*1)</f>
        <v>0</v>
      </c>
      <c r="E54" s="67"/>
      <c r="F54" s="29">
        <f>(Jul!E54*8)+(Aug!E54*7)+(Sep!E54*6)+(Oct!E54*5)+(Nov!E54*4)+(Dec!E54*3)+(Jan!E54*2)+(Feb!E54*1)</f>
        <v>0</v>
      </c>
      <c r="G54" s="67"/>
      <c r="H54" s="29">
        <f>Jan!H54+G54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29">
        <f>(Jul!C55*8)+(Aug!C55*7)+(Sep!C55*6)+(Oct!C55*5)+(Nov!C55*4)+(Dec!C55*3)+(Jan!C55*2)+(Feb!C55*1)</f>
        <v>20818</v>
      </c>
      <c r="E55" s="67"/>
      <c r="F55" s="29">
        <f>(Jul!E55*8)+(Aug!E55*7)+(Sep!E55*6)+(Oct!E55*5)+(Nov!E55*4)+(Dec!E55*3)+(Jan!E55*2)+(Feb!E55*1)</f>
        <v>0</v>
      </c>
      <c r="G55" s="67"/>
      <c r="H55" s="29">
        <f>Jan!H55+G55</f>
        <v>21198</v>
      </c>
      <c r="I55" s="29">
        <f t="shared" si="0"/>
        <v>0</v>
      </c>
      <c r="J55" s="29">
        <f t="shared" si="1"/>
        <v>42016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29">
        <f>(Jul!C56*8)+(Aug!C56*7)+(Sep!C56*6)+(Oct!C56*5)+(Nov!C56*4)+(Dec!C56*3)+(Jan!C56*2)+(Feb!C56*1)</f>
        <v>0</v>
      </c>
      <c r="E56" s="67"/>
      <c r="F56" s="29">
        <f>(Jul!E56*8)+(Aug!E56*7)+(Sep!E56*6)+(Oct!E56*5)+(Nov!E56*4)+(Dec!E56*3)+(Jan!E56*2)+(Feb!E56*1)</f>
        <v>0</v>
      </c>
      <c r="G56" s="67"/>
      <c r="H56" s="29">
        <f>Jan!H56+G56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29">
        <f>(Jul!C57*8)+(Aug!C57*7)+(Sep!C57*6)+(Oct!C57*5)+(Nov!C57*4)+(Dec!C57*3)+(Jan!C57*2)+(Feb!C57*1)</f>
        <v>0</v>
      </c>
      <c r="E57" s="67"/>
      <c r="F57" s="29">
        <f>(Jul!E57*8)+(Aug!E57*7)+(Sep!E57*6)+(Oct!E57*5)+(Nov!E57*4)+(Dec!E57*3)+(Jan!E57*2)+(Feb!E57*1)</f>
        <v>0</v>
      </c>
      <c r="G57" s="67"/>
      <c r="H57" s="29">
        <f>Jan!H57+G57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29">
        <f>(Jul!C58*8)+(Aug!C58*7)+(Sep!C58*6)+(Oct!C58*5)+(Nov!C58*4)+(Dec!C58*3)+(Jan!C58*2)+(Feb!C58*1)</f>
        <v>0</v>
      </c>
      <c r="E58" s="67"/>
      <c r="F58" s="29">
        <f>(Jul!E58*8)+(Aug!E58*7)+(Sep!E58*6)+(Oct!E58*5)+(Nov!E58*4)+(Dec!E58*3)+(Jan!E58*2)+(Feb!E58*1)</f>
        <v>0</v>
      </c>
      <c r="G58" s="67"/>
      <c r="H58" s="29">
        <f>Jan!H58+G58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29">
        <f>(Jul!C59*8)+(Aug!C59*7)+(Sep!C59*6)+(Oct!C59*5)+(Nov!C59*4)+(Dec!C59*3)+(Jan!C59*2)+(Feb!C59*1)</f>
        <v>0</v>
      </c>
      <c r="E59" s="67"/>
      <c r="F59" s="29">
        <f>(Jul!E59*8)+(Aug!E59*7)+(Sep!E59*6)+(Oct!E59*5)+(Nov!E59*4)+(Dec!E59*3)+(Jan!E59*2)+(Feb!E59*1)</f>
        <v>0</v>
      </c>
      <c r="G59" s="67"/>
      <c r="H59" s="29">
        <f>Jan!H59+G59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29">
        <f>(Jul!C60*8)+(Aug!C60*7)+(Sep!C60*6)+(Oct!C60*5)+(Nov!C60*4)+(Dec!C60*3)+(Jan!C60*2)+(Feb!C60*1)</f>
        <v>0</v>
      </c>
      <c r="E60" s="67"/>
      <c r="F60" s="29">
        <f>(Jul!E60*8)+(Aug!E60*7)+(Sep!E60*6)+(Oct!E60*5)+(Nov!E60*4)+(Dec!E60*3)+(Jan!E60*2)+(Feb!E60*1)</f>
        <v>0</v>
      </c>
      <c r="G60" s="67"/>
      <c r="H60" s="29">
        <f>Jan!H60+G60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29">
        <f>(Jul!C61*8)+(Aug!C61*7)+(Sep!C61*6)+(Oct!C61*5)+(Nov!C61*4)+(Dec!C61*3)+(Jan!C61*2)+(Feb!C61*1)</f>
        <v>0</v>
      </c>
      <c r="E61" s="67"/>
      <c r="F61" s="29">
        <f>(Jul!E61*8)+(Aug!E61*7)+(Sep!E61*6)+(Oct!E61*5)+(Nov!E61*4)+(Dec!E61*3)+(Jan!E61*2)+(Feb!E61*1)</f>
        <v>0</v>
      </c>
      <c r="G61" s="67"/>
      <c r="H61" s="29">
        <f>Jan!H61+G61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29">
        <f>(Jul!C62*8)+(Aug!C62*7)+(Sep!C62*6)+(Oct!C62*5)+(Nov!C62*4)+(Dec!C62*3)+(Jan!C62*2)+(Feb!C62*1)</f>
        <v>0</v>
      </c>
      <c r="E62" s="67"/>
      <c r="F62" s="29">
        <f>(Jul!E62*8)+(Aug!E62*7)+(Sep!E62*6)+(Oct!E62*5)+(Nov!E62*4)+(Dec!E62*3)+(Jan!E62*2)+(Feb!E62*1)</f>
        <v>0</v>
      </c>
      <c r="G62" s="67"/>
      <c r="H62" s="29">
        <f>Jan!H62+G62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29">
        <f>(Jul!C63*8)+(Aug!C63*7)+(Sep!C63*6)+(Oct!C63*5)+(Nov!C63*4)+(Dec!C63*3)+(Jan!C63*2)+(Feb!C63*1)</f>
        <v>14144</v>
      </c>
      <c r="E63" s="67"/>
      <c r="F63" s="29">
        <f>(Jul!E63*8)+(Aug!E63*7)+(Sep!E63*6)+(Oct!E63*5)+(Nov!E63*4)+(Dec!E63*3)+(Jan!E63*2)+(Feb!E63*1)</f>
        <v>0</v>
      </c>
      <c r="G63" s="67"/>
      <c r="H63" s="29">
        <f>Jan!H63+G63</f>
        <v>10606</v>
      </c>
      <c r="I63" s="29">
        <f t="shared" si="0"/>
        <v>0</v>
      </c>
      <c r="J63" s="29">
        <f t="shared" si="1"/>
        <v>24750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29">
        <f>(Jul!C64*8)+(Aug!C64*7)+(Sep!C64*6)+(Oct!C64*5)+(Nov!C64*4)+(Dec!C64*3)+(Jan!C64*2)+(Feb!C64*1)</f>
        <v>0</v>
      </c>
      <c r="E64" s="67"/>
      <c r="F64" s="29">
        <f>(Jul!E64*8)+(Aug!E64*7)+(Sep!E64*6)+(Oct!E64*5)+(Nov!E64*4)+(Dec!E64*3)+(Jan!E64*2)+(Feb!E64*1)</f>
        <v>0</v>
      </c>
      <c r="G64" s="67"/>
      <c r="H64" s="29">
        <f>Jan!H64+G64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29">
        <f>(Jul!C65*8)+(Aug!C65*7)+(Sep!C65*6)+(Oct!C65*5)+(Nov!C65*4)+(Dec!C65*3)+(Jan!C65*2)+(Feb!C65*1)</f>
        <v>0</v>
      </c>
      <c r="E65" s="67"/>
      <c r="F65" s="29">
        <f>(Jul!E65*8)+(Aug!E65*7)+(Sep!E65*6)+(Oct!E65*5)+(Nov!E65*4)+(Dec!E65*3)+(Jan!E65*2)+(Feb!E65*1)</f>
        <v>0</v>
      </c>
      <c r="G65" s="67"/>
      <c r="H65" s="29">
        <f>Jan!H65+G65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29">
        <f>(Jul!C66*8)+(Aug!C66*7)+(Sep!C66*6)+(Oct!C66*5)+(Nov!C66*4)+(Dec!C66*3)+(Jan!C66*2)+(Feb!C66*1)</f>
        <v>0</v>
      </c>
      <c r="E66" s="67"/>
      <c r="F66" s="29">
        <f>(Jul!E66*8)+(Aug!E66*7)+(Sep!E66*6)+(Oct!E66*5)+(Nov!E66*4)+(Dec!E66*3)+(Jan!E66*2)+(Feb!E66*1)</f>
        <v>0</v>
      </c>
      <c r="G66" s="67"/>
      <c r="H66" s="29">
        <f>Jan!H66+G66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29">
        <f>(Jul!C67*8)+(Aug!C67*7)+(Sep!C67*6)+(Oct!C67*5)+(Nov!C67*4)+(Dec!C67*3)+(Jan!C67*2)+(Feb!C67*1)</f>
        <v>0</v>
      </c>
      <c r="E67" s="67"/>
      <c r="F67" s="29">
        <f>(Jul!E67*8)+(Aug!E67*7)+(Sep!E67*6)+(Oct!E67*5)+(Nov!E67*4)+(Dec!E67*3)+(Jan!E67*2)+(Feb!E67*1)</f>
        <v>0</v>
      </c>
      <c r="G67" s="67"/>
      <c r="H67" s="29">
        <f>Jan!H67+G67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29">
        <f>(Jul!C68*8)+(Aug!C68*7)+(Sep!C68*6)+(Oct!C68*5)+(Nov!C68*4)+(Dec!C68*3)+(Jan!C68*2)+(Feb!C68*1)</f>
        <v>0</v>
      </c>
      <c r="E68" s="67"/>
      <c r="F68" s="29">
        <f>(Jul!E68*8)+(Aug!E68*7)+(Sep!E68*6)+(Oct!E68*5)+(Nov!E68*4)+(Dec!E68*3)+(Jan!E68*2)+(Feb!E68*1)</f>
        <v>0</v>
      </c>
      <c r="G68" s="67"/>
      <c r="H68" s="29">
        <f>Jan!H68+G68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29">
        <f>(Jul!C69*8)+(Aug!C69*7)+(Sep!C69*6)+(Oct!C69*5)+(Nov!C69*4)+(Dec!C69*3)+(Jan!C69*2)+(Feb!C69*1)</f>
        <v>0</v>
      </c>
      <c r="E69" s="67"/>
      <c r="F69" s="29">
        <f>(Jul!E69*8)+(Aug!E69*7)+(Sep!E69*6)+(Oct!E69*5)+(Nov!E69*4)+(Dec!E69*3)+(Jan!E69*2)+(Feb!E69*1)</f>
        <v>0</v>
      </c>
      <c r="G69" s="67"/>
      <c r="H69" s="29">
        <f>Jan!H69+G69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29">
        <f>(Jul!C70*8)+(Aug!C70*7)+(Sep!C70*6)+(Oct!C70*5)+(Nov!C70*4)+(Dec!C70*3)+(Jan!C70*2)+(Feb!C70*1)</f>
        <v>0</v>
      </c>
      <c r="E70" s="67"/>
      <c r="F70" s="29">
        <f>(Jul!E70*8)+(Aug!E70*7)+(Sep!E70*6)+(Oct!E70*5)+(Nov!E70*4)+(Dec!E70*3)+(Jan!E70*2)+(Feb!E70*1)</f>
        <v>0</v>
      </c>
      <c r="G70" s="67"/>
      <c r="H70" s="29">
        <f>Jan!H70+G70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29">
        <f>(Jul!C71*8)+(Aug!C71*7)+(Sep!C71*6)+(Oct!C71*5)+(Nov!C71*4)+(Dec!C71*3)+(Jan!C71*2)+(Feb!C71*1)</f>
        <v>0</v>
      </c>
      <c r="E71" s="67"/>
      <c r="F71" s="29">
        <f>(Jul!E71*8)+(Aug!E71*7)+(Sep!E71*6)+(Oct!E71*5)+(Nov!E71*4)+(Dec!E71*3)+(Jan!E71*2)+(Feb!E71*1)</f>
        <v>0</v>
      </c>
      <c r="G71" s="67"/>
      <c r="H71" s="29">
        <f>Jan!H71+G71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9595</v>
      </c>
      <c r="D72" s="30">
        <f t="shared" si="4"/>
        <v>793052.75</v>
      </c>
      <c r="E72" s="30">
        <f t="shared" si="4"/>
        <v>0</v>
      </c>
      <c r="F72" s="30">
        <f t="shared" si="4"/>
        <v>29051.42</v>
      </c>
      <c r="G72" s="30">
        <f t="shared" si="4"/>
        <v>37672</v>
      </c>
      <c r="H72" s="30">
        <f t="shared" si="4"/>
        <v>475391.17</v>
      </c>
      <c r="I72" s="30">
        <f t="shared" si="4"/>
        <v>47267</v>
      </c>
      <c r="J72" s="30">
        <f t="shared" si="4"/>
        <v>1297495.3400000001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125223.93000000001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70948.570000000007</v>
      </c>
      <c r="I73" s="30">
        <f t="shared" si="5"/>
        <v>0</v>
      </c>
      <c r="J73" s="30">
        <f t="shared" si="5"/>
        <v>196172.5</v>
      </c>
    </row>
    <row r="74" spans="1:10" s="3" customFormat="1" ht="15.75" customHeight="1" x14ac:dyDescent="0.2">
      <c r="A74" s="17" t="s">
        <v>87</v>
      </c>
      <c r="B74" s="2"/>
      <c r="C74" s="30">
        <f>SUM(C72:C73)</f>
        <v>9595</v>
      </c>
      <c r="D74" s="29">
        <f>SUM(D72:D73)</f>
        <v>918276.68</v>
      </c>
      <c r="E74" s="30">
        <f t="shared" ref="E74:J74" si="6">SUM(E72:E73)</f>
        <v>0</v>
      </c>
      <c r="F74" s="30">
        <f t="shared" si="6"/>
        <v>29051.42</v>
      </c>
      <c r="G74" s="30">
        <f t="shared" si="6"/>
        <v>37672</v>
      </c>
      <c r="H74" s="30">
        <f t="shared" si="6"/>
        <v>546339.74</v>
      </c>
      <c r="I74" s="30">
        <f t="shared" si="6"/>
        <v>47267</v>
      </c>
      <c r="J74" s="30">
        <f t="shared" si="6"/>
        <v>1493667.8400000001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J4 B72:C77 B5:B71 D72:J73 D5:D71 F5:F71 H5:J71">
    <cfRule type="expression" dxfId="6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57" activePane="bottomLeft" state="frozen"/>
      <selection pane="bottomLeft" activeCell="E78" sqref="E78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135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3" t="s">
        <v>11</v>
      </c>
      <c r="E4" s="4" t="s">
        <v>101</v>
      </c>
      <c r="F4" s="33" t="s">
        <v>14</v>
      </c>
      <c r="G4" s="4" t="s">
        <v>102</v>
      </c>
      <c r="H4" s="33" t="s">
        <v>88</v>
      </c>
      <c r="I4" s="33" t="s">
        <v>103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1476.38</v>
      </c>
      <c r="D5" s="29">
        <f>(Jul!C5*9)+(Aug!C5*8)+(Sep!C5*7)+(Oct!C5*6)+(Nov!C5*5)+(Dec!C5*4)+(Jan!C5*3)+(Feb!C5*2)+(Mar!C5*1)</f>
        <v>752008.89</v>
      </c>
      <c r="E5" s="67"/>
      <c r="F5" s="29">
        <f>(Jul!E5*9)+(Aug!E5*8)+(Sep!E5*7)+(Oct!E5*6)+(Nov!E5*5)+(Dec!E5*4)+(Jan!E5*3)+(Feb!E5*2)+(Mar!E5*1)</f>
        <v>34805.479999999996</v>
      </c>
      <c r="G5" s="67">
        <v>3111.26</v>
      </c>
      <c r="H5" s="29">
        <f>Feb!H5+G5</f>
        <v>342470.75</v>
      </c>
      <c r="I5" s="29">
        <f t="shared" ref="I5:I63" si="0">C5+E5+G5</f>
        <v>4587.6400000000003</v>
      </c>
      <c r="J5" s="29">
        <f t="shared" ref="J5:J63" si="1">D5+F5+H5</f>
        <v>1129285.1200000001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29">
        <f>(Jul!C6*9)+(Aug!C6*8)+(Sep!C6*7)+(Oct!C6*6)+(Nov!C6*5)+(Dec!C6*4)+(Jan!C6*3)+(Feb!C6*2)+(Mar!C6*1)</f>
        <v>6175</v>
      </c>
      <c r="E6" s="67"/>
      <c r="F6" s="29">
        <f>(Jul!E6*9)+(Aug!E6*8)+(Sep!E6*7)+(Oct!E6*6)+(Nov!E6*5)+(Dec!E6*4)+(Jan!E6*3)+(Feb!E6*2)+(Mar!E6*1)</f>
        <v>0</v>
      </c>
      <c r="G6" s="67"/>
      <c r="H6" s="29">
        <f>Feb!H6+G6</f>
        <v>1472</v>
      </c>
      <c r="I6" s="29">
        <f t="shared" si="0"/>
        <v>0</v>
      </c>
      <c r="J6" s="29">
        <f t="shared" si="1"/>
        <v>7647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29">
        <f>(Jul!C7*9)+(Aug!C7*8)+(Sep!C7*7)+(Oct!C7*6)+(Nov!C7*5)+(Dec!C7*4)+(Jan!C7*3)+(Feb!C7*2)+(Mar!C7*1)</f>
        <v>35134.35</v>
      </c>
      <c r="E7" s="67"/>
      <c r="F7" s="29">
        <f>(Jul!E7*9)+(Aug!E7*8)+(Sep!E7*7)+(Oct!E7*6)+(Nov!E7*5)+(Dec!E7*4)+(Jan!E7*3)+(Feb!E7*2)+(Mar!E7*1)</f>
        <v>0</v>
      </c>
      <c r="G7" s="67"/>
      <c r="H7" s="29">
        <f>Feb!H7+G7</f>
        <v>12345.05</v>
      </c>
      <c r="I7" s="29">
        <f t="shared" si="0"/>
        <v>0</v>
      </c>
      <c r="J7" s="29">
        <f t="shared" si="1"/>
        <v>47479.399999999994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29">
        <f>(Jul!C8*9)+(Aug!C8*8)+(Sep!C8*7)+(Oct!C8*6)+(Nov!C8*5)+(Dec!C8*4)+(Jan!C8*3)+(Feb!C8*2)+(Mar!C8*1)</f>
        <v>0</v>
      </c>
      <c r="E8" s="67"/>
      <c r="F8" s="29">
        <f>(Jul!E8*9)+(Aug!E8*8)+(Sep!E8*7)+(Oct!E8*6)+(Nov!E8*5)+(Dec!E8*4)+(Jan!E8*3)+(Feb!E8*2)+(Mar!E8*1)</f>
        <v>0</v>
      </c>
      <c r="G8" s="67"/>
      <c r="H8" s="29">
        <f>Feb!H8+G8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29">
        <f>(Jul!C9*9)+(Aug!C9*8)+(Sep!C9*7)+(Oct!C9*6)+(Nov!C9*5)+(Dec!C9*4)+(Jan!C9*3)+(Feb!C9*2)+(Mar!C9*1)</f>
        <v>0</v>
      </c>
      <c r="E9" s="67"/>
      <c r="F9" s="29">
        <f>(Jul!E9*9)+(Aug!E9*8)+(Sep!E9*7)+(Oct!E9*6)+(Nov!E9*5)+(Dec!E9*4)+(Jan!E9*3)+(Feb!E9*2)+(Mar!E9*1)</f>
        <v>0</v>
      </c>
      <c r="G9" s="67"/>
      <c r="H9" s="29">
        <f>Feb!H9+G9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>
        <v>2017.96</v>
      </c>
      <c r="D10" s="29">
        <f>(Jul!C10*9)+(Aug!C10*8)+(Sep!C10*7)+(Oct!C10*6)+(Nov!C10*5)+(Dec!C10*4)+(Jan!C10*3)+(Feb!C10*2)+(Mar!C10*1)</f>
        <v>49290.39</v>
      </c>
      <c r="E10" s="67"/>
      <c r="F10" s="29">
        <f>(Jul!E10*9)+(Aug!E10*8)+(Sep!E10*7)+(Oct!E10*6)+(Nov!E10*5)+(Dec!E10*4)+(Jan!E10*3)+(Feb!E10*2)+(Mar!E10*1)</f>
        <v>0</v>
      </c>
      <c r="G10" s="67">
        <v>6053.66</v>
      </c>
      <c r="H10" s="29">
        <f>Feb!H10+G10</f>
        <v>43087.490000000005</v>
      </c>
      <c r="I10" s="29">
        <f t="shared" si="0"/>
        <v>8071.62</v>
      </c>
      <c r="J10" s="29">
        <f t="shared" si="1"/>
        <v>92377.88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29">
        <f>(Jul!C11*9)+(Aug!C11*8)+(Sep!C11*7)+(Oct!C11*6)+(Nov!C11*5)+(Dec!C11*4)+(Jan!C11*3)+(Feb!C11*2)+(Mar!C11*1)</f>
        <v>0</v>
      </c>
      <c r="E11" s="67"/>
      <c r="F11" s="29">
        <f>(Jul!E11*9)+(Aug!E11*8)+(Sep!E11*7)+(Oct!E11*6)+(Nov!E11*5)+(Dec!E11*4)+(Jan!E11*3)+(Feb!E11*2)+(Mar!E11*1)</f>
        <v>0</v>
      </c>
      <c r="G11" s="67"/>
      <c r="H11" s="29">
        <f>Feb!H11+G11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29">
        <f>(Jul!C12*9)+(Aug!C12*8)+(Sep!C12*7)+(Oct!C12*6)+(Nov!C12*5)+(Dec!C12*4)+(Jan!C12*3)+(Feb!C12*2)+(Mar!C12*1)</f>
        <v>23713.46</v>
      </c>
      <c r="E12" s="67"/>
      <c r="F12" s="29">
        <f>(Jul!E12*9)+(Aug!E12*8)+(Sep!E12*7)+(Oct!E12*6)+(Nov!E12*5)+(Dec!E12*4)+(Jan!E12*3)+(Feb!E12*2)+(Mar!E12*1)</f>
        <v>0</v>
      </c>
      <c r="G12" s="67"/>
      <c r="H12" s="29">
        <f>Feb!H12+G12</f>
        <v>6455.16</v>
      </c>
      <c r="I12" s="29">
        <f t="shared" si="0"/>
        <v>0</v>
      </c>
      <c r="J12" s="29">
        <f t="shared" si="1"/>
        <v>30168.62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29">
        <f>(Jul!C13*9)+(Aug!C13*8)+(Sep!C13*7)+(Oct!C13*6)+(Nov!C13*5)+(Dec!C13*4)+(Jan!C13*3)+(Feb!C13*2)+(Mar!C13*1)</f>
        <v>0</v>
      </c>
      <c r="E13" s="67"/>
      <c r="F13" s="29">
        <f>(Jul!E13*9)+(Aug!E13*8)+(Sep!E13*7)+(Oct!E13*6)+(Nov!E13*5)+(Dec!E13*4)+(Jan!E13*3)+(Feb!E13*2)+(Mar!E13*1)</f>
        <v>0</v>
      </c>
      <c r="G13" s="67"/>
      <c r="H13" s="29">
        <f>Feb!H13+G13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29">
        <f>(Jul!C14*9)+(Aug!C14*8)+(Sep!C14*7)+(Oct!C14*6)+(Nov!C14*5)+(Dec!C14*4)+(Jan!C14*3)+(Feb!C14*2)+(Mar!C14*1)</f>
        <v>0</v>
      </c>
      <c r="E14" s="67"/>
      <c r="F14" s="29">
        <f>(Jul!E14*9)+(Aug!E14*8)+(Sep!E14*7)+(Oct!E14*6)+(Nov!E14*5)+(Dec!E14*4)+(Jan!E14*3)+(Feb!E14*2)+(Mar!E14*1)</f>
        <v>0</v>
      </c>
      <c r="G14" s="67"/>
      <c r="H14" s="29">
        <f>Feb!H14+G14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29">
        <f>(Jul!C15*9)+(Aug!C15*8)+(Sep!C15*7)+(Oct!C15*6)+(Nov!C15*5)+(Dec!C15*4)+(Jan!C15*3)+(Feb!C15*2)+(Mar!C15*1)</f>
        <v>0</v>
      </c>
      <c r="E15" s="67"/>
      <c r="F15" s="29">
        <f>(Jul!E15*9)+(Aug!E15*8)+(Sep!E15*7)+(Oct!E15*6)+(Nov!E15*5)+(Dec!E15*4)+(Jan!E15*3)+(Feb!E15*2)+(Mar!E15*1)</f>
        <v>0</v>
      </c>
      <c r="G15" s="67"/>
      <c r="H15" s="29">
        <f>Feb!H15+G15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29">
        <f>(Jul!C16*9)+(Aug!C16*8)+(Sep!C16*7)+(Oct!C16*6)+(Nov!C16*5)+(Dec!C16*4)+(Jan!C16*3)+(Feb!C16*2)+(Mar!C16*1)</f>
        <v>0</v>
      </c>
      <c r="E16" s="67"/>
      <c r="F16" s="29">
        <f>(Jul!E16*9)+(Aug!E16*8)+(Sep!E16*7)+(Oct!E16*6)+(Nov!E16*5)+(Dec!E16*4)+(Jan!E16*3)+(Feb!E16*2)+(Mar!E16*1)</f>
        <v>0</v>
      </c>
      <c r="G16" s="67"/>
      <c r="H16" s="29">
        <f>Feb!H16+G16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29">
        <f>(Jul!C17*9)+(Aug!C17*8)+(Sep!C17*7)+(Oct!C17*6)+(Nov!C17*5)+(Dec!C17*4)+(Jan!C17*3)+(Feb!C17*2)+(Mar!C17*1)</f>
        <v>2262</v>
      </c>
      <c r="E17" s="67"/>
      <c r="F17" s="29">
        <f>(Jul!E17*9)+(Aug!E17*8)+(Sep!E17*7)+(Oct!E17*6)+(Nov!E17*5)+(Dec!E17*4)+(Jan!E17*3)+(Feb!E17*2)+(Mar!E17*1)</f>
        <v>0</v>
      </c>
      <c r="G17" s="67"/>
      <c r="H17" s="29">
        <f>Feb!H17+G17</f>
        <v>14884</v>
      </c>
      <c r="I17" s="29">
        <f t="shared" si="0"/>
        <v>0</v>
      </c>
      <c r="J17" s="29">
        <f t="shared" si="1"/>
        <v>17146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29">
        <f>(Jul!C18*9)+(Aug!C18*8)+(Sep!C18*7)+(Oct!C18*6)+(Nov!C18*5)+(Dec!C18*4)+(Jan!C18*3)+(Feb!C18*2)+(Mar!C18*1)</f>
        <v>0</v>
      </c>
      <c r="E18" s="67"/>
      <c r="F18" s="29">
        <f>(Jul!E18*9)+(Aug!E18*8)+(Sep!E18*7)+(Oct!E18*6)+(Nov!E18*5)+(Dec!E18*4)+(Jan!E18*3)+(Feb!E18*2)+(Mar!E18*1)</f>
        <v>0</v>
      </c>
      <c r="G18" s="67"/>
      <c r="H18" s="29">
        <f>Feb!H18+G18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29">
        <f>(Jul!C19*9)+(Aug!C19*8)+(Sep!C19*7)+(Oct!C19*6)+(Nov!C19*5)+(Dec!C19*4)+(Jan!C19*3)+(Feb!C19*2)+(Mar!C19*1)</f>
        <v>0</v>
      </c>
      <c r="E19" s="67"/>
      <c r="F19" s="29">
        <f>(Jul!E19*9)+(Aug!E19*8)+(Sep!E19*7)+(Oct!E19*6)+(Nov!E19*5)+(Dec!E19*4)+(Jan!E19*3)+(Feb!E19*2)+(Mar!E19*1)</f>
        <v>0</v>
      </c>
      <c r="G19" s="67"/>
      <c r="H19" s="29">
        <f>Feb!H19+G19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29">
        <f>(Jul!C20*9)+(Aug!C20*8)+(Sep!C20*7)+(Oct!C20*6)+(Nov!C20*5)+(Dec!C20*4)+(Jan!C20*3)+(Feb!C20*2)+(Mar!C20*1)</f>
        <v>0</v>
      </c>
      <c r="E20" s="67"/>
      <c r="F20" s="29">
        <f>(Jul!E20*9)+(Aug!E20*8)+(Sep!E20*7)+(Oct!E20*6)+(Nov!E20*5)+(Dec!E20*4)+(Jan!E20*3)+(Feb!E20*2)+(Mar!E20*1)</f>
        <v>0</v>
      </c>
      <c r="G20" s="67"/>
      <c r="H20" s="29">
        <f>Feb!H20+G20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29">
        <f>(Jul!C21*9)+(Aug!C21*8)+(Sep!C21*7)+(Oct!C21*6)+(Nov!C21*5)+(Dec!C21*4)+(Jan!C21*3)+(Feb!C21*2)+(Mar!C21*1)</f>
        <v>0</v>
      </c>
      <c r="E21" s="67"/>
      <c r="F21" s="29">
        <f>(Jul!E21*9)+(Aug!E21*8)+(Sep!E21*7)+(Oct!E21*6)+(Nov!E21*5)+(Dec!E21*4)+(Jan!E21*3)+(Feb!E21*2)+(Mar!E21*1)</f>
        <v>0</v>
      </c>
      <c r="G21" s="67"/>
      <c r="H21" s="29">
        <f>Feb!H21+G21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29">
        <f>(Jul!C22*9)+(Aug!C22*8)+(Sep!C22*7)+(Oct!C22*6)+(Nov!C22*5)+(Dec!C22*4)+(Jan!C22*3)+(Feb!C22*2)+(Mar!C22*1)</f>
        <v>0</v>
      </c>
      <c r="E22" s="67"/>
      <c r="F22" s="29">
        <f>(Jul!E22*9)+(Aug!E22*8)+(Sep!E22*7)+(Oct!E22*6)+(Nov!E22*5)+(Dec!E22*4)+(Jan!E22*3)+(Feb!E22*2)+(Mar!E22*1)</f>
        <v>0</v>
      </c>
      <c r="G22" s="67"/>
      <c r="H22" s="29">
        <f>Feb!H22+G22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29">
        <f>(Jul!C23*9)+(Aug!C23*8)+(Sep!C23*7)+(Oct!C23*6)+(Nov!C23*5)+(Dec!C23*4)+(Jan!C23*3)+(Feb!C23*2)+(Mar!C23*1)</f>
        <v>0</v>
      </c>
      <c r="E23" s="67"/>
      <c r="F23" s="29">
        <f>(Jul!E23*9)+(Aug!E23*8)+(Sep!E23*7)+(Oct!E23*6)+(Nov!E23*5)+(Dec!E23*4)+(Jan!E23*3)+(Feb!E23*2)+(Mar!E23*1)</f>
        <v>0</v>
      </c>
      <c r="G23" s="67"/>
      <c r="H23" s="29">
        <f>Feb!H23+G23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29">
        <f>(Jul!C24*9)+(Aug!C24*8)+(Sep!C24*7)+(Oct!C24*6)+(Nov!C24*5)+(Dec!C24*4)+(Jan!C24*3)+(Feb!C24*2)+(Mar!C24*1)</f>
        <v>3140</v>
      </c>
      <c r="E24" s="67"/>
      <c r="F24" s="29">
        <f>(Jul!E24*9)+(Aug!E24*8)+(Sep!E24*7)+(Oct!E24*6)+(Nov!E24*5)+(Dec!E24*4)+(Jan!E24*3)+(Feb!E24*2)+(Mar!E24*1)</f>
        <v>0</v>
      </c>
      <c r="G24" s="67"/>
      <c r="H24" s="29">
        <f>Feb!H24+G24</f>
        <v>9816</v>
      </c>
      <c r="I24" s="29">
        <f t="shared" si="0"/>
        <v>0</v>
      </c>
      <c r="J24" s="29">
        <f t="shared" si="1"/>
        <v>12956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29">
        <f>(Jul!C25*9)+(Aug!C25*8)+(Sep!C25*7)+(Oct!C25*6)+(Nov!C25*5)+(Dec!C25*4)+(Jan!C25*3)+(Feb!C25*2)+(Mar!C25*1)</f>
        <v>0</v>
      </c>
      <c r="E25" s="67"/>
      <c r="F25" s="29">
        <f>(Jul!E25*9)+(Aug!E25*8)+(Sep!E25*7)+(Oct!E25*6)+(Nov!E25*5)+(Dec!E25*4)+(Jan!E25*3)+(Feb!E25*2)+(Mar!E25*1)</f>
        <v>0</v>
      </c>
      <c r="G25" s="67"/>
      <c r="H25" s="29">
        <f>Feb!H25+G25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29">
        <f>(Jul!C26*9)+(Aug!C26*8)+(Sep!C26*7)+(Oct!C26*6)+(Nov!C26*5)+(Dec!C26*4)+(Jan!C26*3)+(Feb!C26*2)+(Mar!C26*1)</f>
        <v>0</v>
      </c>
      <c r="E26" s="67"/>
      <c r="F26" s="29">
        <f>(Jul!E26*9)+(Aug!E26*8)+(Sep!E26*7)+(Oct!E26*6)+(Nov!E26*5)+(Dec!E26*4)+(Jan!E26*3)+(Feb!E26*2)+(Mar!E26*1)</f>
        <v>0</v>
      </c>
      <c r="G26" s="67"/>
      <c r="H26" s="29">
        <f>Feb!H26+G26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29">
        <f>(Jul!C27*9)+(Aug!C27*8)+(Sep!C27*7)+(Oct!C27*6)+(Nov!C27*5)+(Dec!C27*4)+(Jan!C27*3)+(Feb!C27*2)+(Mar!C27*1)</f>
        <v>0</v>
      </c>
      <c r="E27" s="67"/>
      <c r="F27" s="29">
        <f>(Jul!E27*9)+(Aug!E27*8)+(Sep!E27*7)+(Oct!E27*6)+(Nov!E27*5)+(Dec!E27*4)+(Jan!E27*3)+(Feb!E27*2)+(Mar!E27*1)</f>
        <v>0</v>
      </c>
      <c r="G27" s="67"/>
      <c r="H27" s="29">
        <f>Feb!H27+G27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29">
        <f>(Jul!C28*9)+(Aug!C28*8)+(Sep!C28*7)+(Oct!C28*6)+(Nov!C28*5)+(Dec!C28*4)+(Jan!C28*3)+(Feb!C28*2)+(Mar!C28*1)</f>
        <v>0</v>
      </c>
      <c r="E28" s="67"/>
      <c r="F28" s="29">
        <f>(Jul!E28*9)+(Aug!E28*8)+(Sep!E28*7)+(Oct!E28*6)+(Nov!E28*5)+(Dec!E28*4)+(Jan!E28*3)+(Feb!E28*2)+(Mar!E28*1)</f>
        <v>0</v>
      </c>
      <c r="G28" s="67"/>
      <c r="H28" s="29">
        <f>Feb!H28+G28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29">
        <f>(Jul!C29*9)+(Aug!C29*8)+(Sep!C29*7)+(Oct!C29*6)+(Nov!C29*5)+(Dec!C29*4)+(Jan!C29*3)+(Feb!C29*2)+(Mar!C29*1)</f>
        <v>0</v>
      </c>
      <c r="E29" s="67"/>
      <c r="F29" s="29">
        <f>(Jul!E29*9)+(Aug!E29*8)+(Sep!E29*7)+(Oct!E29*6)+(Nov!E29*5)+(Dec!E29*4)+(Jan!E29*3)+(Feb!E29*2)+(Mar!E29*1)</f>
        <v>0</v>
      </c>
      <c r="G29" s="67"/>
      <c r="H29" s="29">
        <f>Feb!H29+G29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29">
        <f>(Jul!C30*9)+(Aug!C30*8)+(Sep!C30*7)+(Oct!C30*6)+(Nov!C30*5)+(Dec!C30*4)+(Jan!C30*3)+(Feb!C30*2)+(Mar!C30*1)</f>
        <v>1884</v>
      </c>
      <c r="E30" s="67"/>
      <c r="F30" s="29">
        <f>(Jul!E30*9)+(Aug!E30*8)+(Sep!E30*7)+(Oct!E30*6)+(Nov!E30*5)+(Dec!E30*4)+(Jan!E30*3)+(Feb!E30*2)+(Mar!E30*1)</f>
        <v>0</v>
      </c>
      <c r="G30" s="67"/>
      <c r="H30" s="29">
        <f>Feb!H30+G30</f>
        <v>2481</v>
      </c>
      <c r="I30" s="29">
        <f t="shared" si="0"/>
        <v>0</v>
      </c>
      <c r="J30" s="29">
        <f t="shared" si="1"/>
        <v>4365</v>
      </c>
    </row>
    <row r="31" spans="1:10" s="11" customFormat="1" ht="15.75" customHeight="1" x14ac:dyDescent="0.2">
      <c r="A31" s="9" t="s">
        <v>84</v>
      </c>
      <c r="B31" s="10" t="s">
        <v>22</v>
      </c>
      <c r="C31" s="63"/>
      <c r="D31" s="29">
        <f>(Jul!C31*9)+(Aug!C31*8)+(Sep!C31*7)+(Oct!C31*6)+(Nov!C31*5)+(Dec!C31*4)+(Jan!C31*3)+(Feb!C31*2)+(Mar!C31*1)</f>
        <v>86376.2</v>
      </c>
      <c r="E31" s="67"/>
      <c r="F31" s="29">
        <f>(Jul!E31*9)+(Aug!E31*8)+(Sep!E31*7)+(Oct!E31*6)+(Nov!E31*5)+(Dec!E31*4)+(Jan!E31*3)+(Feb!E31*2)+(Mar!E31*1)</f>
        <v>0</v>
      </c>
      <c r="G31" s="67"/>
      <c r="H31" s="29">
        <f>Feb!H31+G31</f>
        <v>51544.639999999999</v>
      </c>
      <c r="I31" s="29">
        <f t="shared" si="0"/>
        <v>0</v>
      </c>
      <c r="J31" s="29">
        <f t="shared" si="1"/>
        <v>137920.84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29">
        <f>(Jul!C32*9)+(Aug!C32*8)+(Sep!C32*7)+(Oct!C32*6)+(Nov!C32*5)+(Dec!C32*4)+(Jan!C32*3)+(Feb!C32*2)+(Mar!C32*1)</f>
        <v>0</v>
      </c>
      <c r="E32" s="67"/>
      <c r="F32" s="29">
        <f>(Jul!E32*9)+(Aug!E32*8)+(Sep!E32*7)+(Oct!E32*6)+(Nov!E32*5)+(Dec!E32*4)+(Jan!E32*3)+(Feb!E32*2)+(Mar!E32*1)</f>
        <v>0</v>
      </c>
      <c r="G32" s="67"/>
      <c r="H32" s="29">
        <f>Feb!H32+G32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29">
        <f>(Jul!C33*9)+(Aug!C33*8)+(Sep!C33*7)+(Oct!C33*6)+(Nov!C33*5)+(Dec!C33*4)+(Jan!C33*3)+(Feb!C33*2)+(Mar!C33*1)</f>
        <v>0</v>
      </c>
      <c r="E33" s="67"/>
      <c r="F33" s="29">
        <f>(Jul!E33*9)+(Aug!E33*8)+(Sep!E33*7)+(Oct!E33*6)+(Nov!E33*5)+(Dec!E33*4)+(Jan!E33*3)+(Feb!E33*2)+(Mar!E33*1)</f>
        <v>0</v>
      </c>
      <c r="G33" s="67"/>
      <c r="H33" s="29">
        <f>Feb!H33+G33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29">
        <f>(Jul!C34*9)+(Aug!C34*8)+(Sep!C34*7)+(Oct!C34*6)+(Nov!C34*5)+(Dec!C34*4)+(Jan!C34*3)+(Feb!C34*2)+(Mar!C34*1)</f>
        <v>0</v>
      </c>
      <c r="E34" s="67"/>
      <c r="F34" s="29">
        <f>(Jul!E34*9)+(Aug!E34*8)+(Sep!E34*7)+(Oct!E34*6)+(Nov!E34*5)+(Dec!E34*4)+(Jan!E34*3)+(Feb!E34*2)+(Mar!E34*1)</f>
        <v>0</v>
      </c>
      <c r="G34" s="67"/>
      <c r="H34" s="29">
        <f>Feb!H34+G34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29">
        <f>(Jul!C35*9)+(Aug!C35*8)+(Sep!C35*7)+(Oct!C35*6)+(Nov!C35*5)+(Dec!C35*4)+(Jan!C35*3)+(Feb!C35*2)+(Mar!C35*1)</f>
        <v>16760</v>
      </c>
      <c r="E35" s="67"/>
      <c r="F35" s="29">
        <f>(Jul!E35*9)+(Aug!E35*8)+(Sep!E35*7)+(Oct!E35*6)+(Nov!E35*5)+(Dec!E35*4)+(Jan!E35*3)+(Feb!E35*2)+(Mar!E35*1)</f>
        <v>0</v>
      </c>
      <c r="G35" s="67"/>
      <c r="H35" s="29">
        <f>Feb!H35+G35</f>
        <v>0</v>
      </c>
      <c r="I35" s="29">
        <f t="shared" si="0"/>
        <v>0</v>
      </c>
      <c r="J35" s="29">
        <f t="shared" si="1"/>
        <v>16760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29">
        <f>(Jul!C36*9)+(Aug!C36*8)+(Sep!C36*7)+(Oct!C36*6)+(Nov!C36*5)+(Dec!C36*4)+(Jan!C36*3)+(Feb!C36*2)+(Mar!C36*1)</f>
        <v>0</v>
      </c>
      <c r="E36" s="67"/>
      <c r="F36" s="29">
        <f>(Jul!E36*9)+(Aug!E36*8)+(Sep!E36*7)+(Oct!E36*6)+(Nov!E36*5)+(Dec!E36*4)+(Jan!E36*3)+(Feb!E36*2)+(Mar!E36*1)</f>
        <v>0</v>
      </c>
      <c r="G36" s="67"/>
      <c r="H36" s="29">
        <f>Feb!H36+G36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29">
        <f>(Jul!C37*9)+(Aug!C37*8)+(Sep!C37*7)+(Oct!C37*6)+(Nov!C37*5)+(Dec!C37*4)+(Jan!C37*3)+(Feb!C37*2)+(Mar!C37*1)</f>
        <v>0</v>
      </c>
      <c r="E37" s="67"/>
      <c r="F37" s="29">
        <f>(Jul!E37*9)+(Aug!E37*8)+(Sep!E37*7)+(Oct!E37*6)+(Nov!E37*5)+(Dec!E37*4)+(Jan!E37*3)+(Feb!E37*2)+(Mar!E37*1)</f>
        <v>0</v>
      </c>
      <c r="G37" s="67"/>
      <c r="H37" s="29">
        <f>Feb!H37+G37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29">
        <f>(Jul!C38*9)+(Aug!C38*8)+(Sep!C38*7)+(Oct!C38*6)+(Nov!C38*5)+(Dec!C38*4)+(Jan!C38*3)+(Feb!C38*2)+(Mar!C38*1)</f>
        <v>0</v>
      </c>
      <c r="E38" s="67"/>
      <c r="F38" s="29">
        <f>(Jul!E38*9)+(Aug!E38*8)+(Sep!E38*7)+(Oct!E38*6)+(Nov!E38*5)+(Dec!E38*4)+(Jan!E38*3)+(Feb!E38*2)+(Mar!E38*1)</f>
        <v>0</v>
      </c>
      <c r="G38" s="67"/>
      <c r="H38" s="29">
        <f>Feb!H38+G38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/>
      <c r="D39" s="29">
        <f>(Jul!C39*9)+(Aug!C39*8)+(Sep!C39*7)+(Oct!C39*6)+(Nov!C39*5)+(Dec!C39*4)+(Jan!C39*3)+(Feb!C39*2)+(Mar!C39*1)</f>
        <v>28494</v>
      </c>
      <c r="E39" s="67"/>
      <c r="F39" s="29">
        <f>(Jul!E39*9)+(Aug!E39*8)+(Sep!E39*7)+(Oct!E39*6)+(Nov!E39*5)+(Dec!E39*4)+(Jan!E39*3)+(Feb!E39*2)+(Mar!E39*1)</f>
        <v>0</v>
      </c>
      <c r="G39" s="67"/>
      <c r="H39" s="29">
        <f>Feb!H39+G39</f>
        <v>0</v>
      </c>
      <c r="I39" s="29">
        <f t="shared" si="0"/>
        <v>0</v>
      </c>
      <c r="J39" s="29">
        <f t="shared" si="1"/>
        <v>28494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29">
        <f>(Jul!C40*9)+(Aug!C40*8)+(Sep!C40*7)+(Oct!C40*6)+(Nov!C40*5)+(Dec!C40*4)+(Jan!C40*3)+(Feb!C40*2)+(Mar!C40*1)</f>
        <v>0</v>
      </c>
      <c r="E40" s="67"/>
      <c r="F40" s="29">
        <f>(Jul!E40*9)+(Aug!E40*8)+(Sep!E40*7)+(Oct!E40*6)+(Nov!E40*5)+(Dec!E40*4)+(Jan!E40*3)+(Feb!E40*2)+(Mar!E40*1)</f>
        <v>0</v>
      </c>
      <c r="G40" s="67"/>
      <c r="H40" s="29">
        <f>Feb!H40+G40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29">
        <f>(Jul!C41*9)+(Aug!C41*8)+(Sep!C41*7)+(Oct!C41*6)+(Nov!C41*5)+(Dec!C41*4)+(Jan!C41*3)+(Feb!C41*2)+(Mar!C41*1)</f>
        <v>19575</v>
      </c>
      <c r="E41" s="67"/>
      <c r="F41" s="29">
        <f>(Jul!E41*9)+(Aug!E41*8)+(Sep!E41*7)+(Oct!E41*6)+(Nov!E41*5)+(Dec!E41*4)+(Jan!E41*3)+(Feb!E41*2)+(Mar!E41*1)</f>
        <v>0</v>
      </c>
      <c r="G41" s="67"/>
      <c r="H41" s="29">
        <f>Feb!H41+G41</f>
        <v>13048</v>
      </c>
      <c r="I41" s="29">
        <f t="shared" si="0"/>
        <v>0</v>
      </c>
      <c r="J41" s="29">
        <f t="shared" si="1"/>
        <v>32623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29">
        <f>(Jul!C42*9)+(Aug!C42*8)+(Sep!C42*7)+(Oct!C42*6)+(Nov!C42*5)+(Dec!C42*4)+(Jan!C42*3)+(Feb!C42*2)+(Mar!C42*1)</f>
        <v>3254.51</v>
      </c>
      <c r="E42" s="67"/>
      <c r="F42" s="29">
        <f>(Jul!E42*9)+(Aug!E42*8)+(Sep!E42*7)+(Oct!E42*6)+(Nov!E42*5)+(Dec!E42*4)+(Jan!E42*3)+(Feb!E42*2)+(Mar!E42*1)</f>
        <v>0</v>
      </c>
      <c r="G42" s="67"/>
      <c r="H42" s="29">
        <f>Feb!H42+G42</f>
        <v>0</v>
      </c>
      <c r="I42" s="29">
        <f t="shared" si="0"/>
        <v>0</v>
      </c>
      <c r="J42" s="29">
        <f t="shared" si="1"/>
        <v>3254.51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29">
        <f>(Jul!C43*9)+(Aug!C43*8)+(Sep!C43*7)+(Oct!C43*6)+(Nov!C43*5)+(Dec!C43*4)+(Jan!C43*3)+(Feb!C43*2)+(Mar!C43*1)</f>
        <v>0</v>
      </c>
      <c r="E43" s="67"/>
      <c r="F43" s="29">
        <f>(Jul!E43*9)+(Aug!E43*8)+(Sep!E43*7)+(Oct!E43*6)+(Nov!E43*5)+(Dec!E43*4)+(Jan!E43*3)+(Feb!E43*2)+(Mar!E43*1)</f>
        <v>0</v>
      </c>
      <c r="G43" s="67"/>
      <c r="H43" s="29">
        <f>Feb!H43+G43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29">
        <f>(Jul!C44*9)+(Aug!C44*8)+(Sep!C44*7)+(Oct!C44*6)+(Nov!C44*5)+(Dec!C44*4)+(Jan!C44*3)+(Feb!C44*2)+(Mar!C44*1)</f>
        <v>0</v>
      </c>
      <c r="E44" s="67"/>
      <c r="F44" s="29">
        <f>(Jul!E44*9)+(Aug!E44*8)+(Sep!E44*7)+(Oct!E44*6)+(Nov!E44*5)+(Dec!E44*4)+(Jan!E44*3)+(Feb!E44*2)+(Mar!E44*1)</f>
        <v>0</v>
      </c>
      <c r="G44" s="67"/>
      <c r="H44" s="29">
        <f>Feb!H44+G44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29">
        <f>(Jul!C45*9)+(Aug!C45*8)+(Sep!C45*7)+(Oct!C45*6)+(Nov!C45*5)+(Dec!C45*4)+(Jan!C45*3)+(Feb!C45*2)+(Mar!C45*1)</f>
        <v>0</v>
      </c>
      <c r="E45" s="67"/>
      <c r="F45" s="29">
        <f>(Jul!E45*9)+(Aug!E45*8)+(Sep!E45*7)+(Oct!E45*6)+(Nov!E45*5)+(Dec!E45*4)+(Jan!E45*3)+(Feb!E45*2)+(Mar!E45*1)</f>
        <v>0</v>
      </c>
      <c r="G45" s="67"/>
      <c r="H45" s="29">
        <f>Feb!H45+G45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29">
        <f>(Jul!C46*9)+(Aug!C46*8)+(Sep!C46*7)+(Oct!C46*6)+(Nov!C46*5)+(Dec!C46*4)+(Jan!C46*3)+(Feb!C46*2)+(Mar!C46*1)</f>
        <v>0</v>
      </c>
      <c r="E46" s="67"/>
      <c r="F46" s="29">
        <f>(Jul!E46*9)+(Aug!E46*8)+(Sep!E46*7)+(Oct!E46*6)+(Nov!E46*5)+(Dec!E46*4)+(Jan!E46*3)+(Feb!E46*2)+(Mar!E46*1)</f>
        <v>0</v>
      </c>
      <c r="G46" s="67"/>
      <c r="H46" s="29">
        <f>Feb!H46+G46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29">
        <f>(Jul!C47*9)+(Aug!C47*8)+(Sep!C47*7)+(Oct!C47*6)+(Nov!C47*5)+(Dec!C47*4)+(Jan!C47*3)+(Feb!C47*2)+(Mar!C47*1)</f>
        <v>0</v>
      </c>
      <c r="E47" s="67"/>
      <c r="F47" s="29">
        <f>(Jul!E47*9)+(Aug!E47*8)+(Sep!E47*7)+(Oct!E47*6)+(Nov!E47*5)+(Dec!E47*4)+(Jan!E47*3)+(Feb!E47*2)+(Mar!E47*1)</f>
        <v>0</v>
      </c>
      <c r="G47" s="67"/>
      <c r="H47" s="29">
        <f>Feb!H47+G47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29">
        <f>(Jul!C48*9)+(Aug!C48*8)+(Sep!C48*7)+(Oct!C48*6)+(Nov!C48*5)+(Dec!C48*4)+(Jan!C48*3)+(Feb!C48*2)+(Mar!C48*1)</f>
        <v>0</v>
      </c>
      <c r="E48" s="67"/>
      <c r="F48" s="29">
        <f>(Jul!E48*9)+(Aug!E48*8)+(Sep!E48*7)+(Oct!E48*6)+(Nov!E48*5)+(Dec!E48*4)+(Jan!E48*3)+(Feb!E48*2)+(Mar!E48*1)</f>
        <v>0</v>
      </c>
      <c r="G48" s="67"/>
      <c r="H48" s="29">
        <f>Feb!H48+G48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29">
        <f>(Jul!C49*9)+(Aug!C49*8)+(Sep!C49*7)+(Oct!C49*6)+(Nov!C49*5)+(Dec!C49*4)+(Jan!C49*3)+(Feb!C49*2)+(Mar!C49*1)</f>
        <v>0</v>
      </c>
      <c r="E49" s="67"/>
      <c r="F49" s="29">
        <f>(Jul!E49*9)+(Aug!E49*8)+(Sep!E49*7)+(Oct!E49*6)+(Nov!E49*5)+(Dec!E49*4)+(Jan!E49*3)+(Feb!E49*2)+(Mar!E49*1)</f>
        <v>0</v>
      </c>
      <c r="G49" s="67"/>
      <c r="H49" s="29">
        <f>Feb!H49+G49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/>
      <c r="D50" s="29">
        <f>(Jul!C50*9)+(Aug!C50*8)+(Sep!C50*7)+(Oct!C50*6)+(Nov!C50*5)+(Dec!C50*4)+(Jan!C50*3)+(Feb!C50*2)+(Mar!C50*1)</f>
        <v>32328.86</v>
      </c>
      <c r="E50" s="67"/>
      <c r="F50" s="29">
        <f>(Jul!E50*9)+(Aug!E50*8)+(Sep!E50*7)+(Oct!E50*6)+(Nov!E50*5)+(Dec!E50*4)+(Jan!E50*3)+(Feb!E50*2)+(Mar!E50*1)</f>
        <v>0</v>
      </c>
      <c r="G50" s="67"/>
      <c r="H50" s="29">
        <f>Feb!H50+G50</f>
        <v>18800.150000000001</v>
      </c>
      <c r="I50" s="29">
        <f t="shared" si="0"/>
        <v>0</v>
      </c>
      <c r="J50" s="29">
        <f t="shared" si="1"/>
        <v>51129.01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29">
        <f>(Jul!C51*9)+(Aug!C51*8)+(Sep!C51*7)+(Oct!C51*6)+(Nov!C51*5)+(Dec!C51*4)+(Jan!C51*3)+(Feb!C51*2)+(Mar!C51*1)</f>
        <v>3208.4</v>
      </c>
      <c r="E51" s="67"/>
      <c r="F51" s="29">
        <f>(Jul!E51*9)+(Aug!E51*8)+(Sep!E51*7)+(Oct!E51*6)+(Nov!E51*5)+(Dec!E51*4)+(Jan!E51*3)+(Feb!E51*2)+(Mar!E51*1)</f>
        <v>0</v>
      </c>
      <c r="G51" s="67"/>
      <c r="H51" s="29">
        <f>Feb!H51+G51</f>
        <v>7296.42</v>
      </c>
      <c r="I51" s="29">
        <f t="shared" si="0"/>
        <v>0</v>
      </c>
      <c r="J51" s="29">
        <f t="shared" si="1"/>
        <v>10504.82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29">
        <f>(Jul!C52*9)+(Aug!C52*8)+(Sep!C52*7)+(Oct!C52*6)+(Nov!C52*5)+(Dec!C52*4)+(Jan!C52*3)+(Feb!C52*2)+(Mar!C52*1)</f>
        <v>0</v>
      </c>
      <c r="E52" s="67"/>
      <c r="F52" s="29">
        <f>(Jul!E52*9)+(Aug!E52*8)+(Sep!E52*7)+(Oct!E52*6)+(Nov!E52*5)+(Dec!E52*4)+(Jan!E52*3)+(Feb!E52*2)+(Mar!E52*1)</f>
        <v>0</v>
      </c>
      <c r="G52" s="67"/>
      <c r="H52" s="29">
        <f>Feb!H52+G52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29">
        <f>(Jul!C53*9)+(Aug!C53*8)+(Sep!C53*7)+(Oct!C53*6)+(Nov!C53*5)+(Dec!C53*4)+(Jan!C53*3)+(Feb!C53*2)+(Mar!C53*1)</f>
        <v>0</v>
      </c>
      <c r="E53" s="67"/>
      <c r="F53" s="29">
        <f>(Jul!E53*9)+(Aug!E53*8)+(Sep!E53*7)+(Oct!E53*6)+(Nov!E53*5)+(Dec!E53*4)+(Jan!E53*3)+(Feb!E53*2)+(Mar!E53*1)</f>
        <v>0</v>
      </c>
      <c r="G53" s="67"/>
      <c r="H53" s="29">
        <f>Feb!H53+G53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29">
        <f>(Jul!C54*9)+(Aug!C54*8)+(Sep!C54*7)+(Oct!C54*6)+(Nov!C54*5)+(Dec!C54*4)+(Jan!C54*3)+(Feb!C54*2)+(Mar!C54*1)</f>
        <v>0</v>
      </c>
      <c r="E54" s="67"/>
      <c r="F54" s="29">
        <f>(Jul!E54*9)+(Aug!E54*8)+(Sep!E54*7)+(Oct!E54*6)+(Nov!E54*5)+(Dec!E54*4)+(Jan!E54*3)+(Feb!E54*2)+(Mar!E54*1)</f>
        <v>0</v>
      </c>
      <c r="G54" s="67"/>
      <c r="H54" s="29">
        <f>Feb!H54+G54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29">
        <f>(Jul!C55*9)+(Aug!C55*8)+(Sep!C55*7)+(Oct!C55*6)+(Nov!C55*5)+(Dec!C55*4)+(Jan!C55*3)+(Feb!C55*2)+(Mar!C55*1)</f>
        <v>23792</v>
      </c>
      <c r="E55" s="67"/>
      <c r="F55" s="29">
        <f>(Jul!E55*9)+(Aug!E55*8)+(Sep!E55*7)+(Oct!E55*6)+(Nov!E55*5)+(Dec!E55*4)+(Jan!E55*3)+(Feb!E55*2)+(Mar!E55*1)</f>
        <v>0</v>
      </c>
      <c r="G55" s="67"/>
      <c r="H55" s="29">
        <f>Feb!H55+G55</f>
        <v>21198</v>
      </c>
      <c r="I55" s="29">
        <f t="shared" si="0"/>
        <v>0</v>
      </c>
      <c r="J55" s="29">
        <f t="shared" si="1"/>
        <v>44990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29">
        <f>(Jul!C56*9)+(Aug!C56*8)+(Sep!C56*7)+(Oct!C56*6)+(Nov!C56*5)+(Dec!C56*4)+(Jan!C56*3)+(Feb!C56*2)+(Mar!C56*1)</f>
        <v>0</v>
      </c>
      <c r="E56" s="67"/>
      <c r="F56" s="29">
        <f>(Jul!E56*9)+(Aug!E56*8)+(Sep!E56*7)+(Oct!E56*6)+(Nov!E56*5)+(Dec!E56*4)+(Jan!E56*3)+(Feb!E56*2)+(Mar!E56*1)</f>
        <v>0</v>
      </c>
      <c r="G56" s="67"/>
      <c r="H56" s="29">
        <f>Feb!H56+G56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29">
        <f>(Jul!C57*9)+(Aug!C57*8)+(Sep!C57*7)+(Oct!C57*6)+(Nov!C57*5)+(Dec!C57*4)+(Jan!C57*3)+(Feb!C57*2)+(Mar!C57*1)</f>
        <v>0</v>
      </c>
      <c r="E57" s="67"/>
      <c r="F57" s="29">
        <f>(Jul!E57*9)+(Aug!E57*8)+(Sep!E57*7)+(Oct!E57*6)+(Nov!E57*5)+(Dec!E57*4)+(Jan!E57*3)+(Feb!E57*2)+(Mar!E57*1)</f>
        <v>0</v>
      </c>
      <c r="G57" s="67"/>
      <c r="H57" s="29">
        <f>Feb!H57+G57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29">
        <f>(Jul!C58*9)+(Aug!C58*8)+(Sep!C58*7)+(Oct!C58*6)+(Nov!C58*5)+(Dec!C58*4)+(Jan!C58*3)+(Feb!C58*2)+(Mar!C58*1)</f>
        <v>0</v>
      </c>
      <c r="E58" s="67"/>
      <c r="F58" s="29">
        <f>(Jul!E58*9)+(Aug!E58*8)+(Sep!E58*7)+(Oct!E58*6)+(Nov!E58*5)+(Dec!E58*4)+(Jan!E58*3)+(Feb!E58*2)+(Mar!E58*1)</f>
        <v>0</v>
      </c>
      <c r="G58" s="67"/>
      <c r="H58" s="29">
        <f>Feb!H58+G58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29">
        <f>(Jul!C59*9)+(Aug!C59*8)+(Sep!C59*7)+(Oct!C59*6)+(Nov!C59*5)+(Dec!C59*4)+(Jan!C59*3)+(Feb!C59*2)+(Mar!C59*1)</f>
        <v>0</v>
      </c>
      <c r="E59" s="67"/>
      <c r="F59" s="29">
        <f>(Jul!E59*9)+(Aug!E59*8)+(Sep!E59*7)+(Oct!E59*6)+(Nov!E59*5)+(Dec!E59*4)+(Jan!E59*3)+(Feb!E59*2)+(Mar!E59*1)</f>
        <v>0</v>
      </c>
      <c r="G59" s="67"/>
      <c r="H59" s="29">
        <f>Feb!H59+G59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29">
        <f>(Jul!C60*9)+(Aug!C60*8)+(Sep!C60*7)+(Oct!C60*6)+(Nov!C60*5)+(Dec!C60*4)+(Jan!C60*3)+(Feb!C60*2)+(Mar!C60*1)</f>
        <v>0</v>
      </c>
      <c r="E60" s="67"/>
      <c r="F60" s="29">
        <f>(Jul!E60*9)+(Aug!E60*8)+(Sep!E60*7)+(Oct!E60*6)+(Nov!E60*5)+(Dec!E60*4)+(Jan!E60*3)+(Feb!E60*2)+(Mar!E60*1)</f>
        <v>0</v>
      </c>
      <c r="G60" s="67"/>
      <c r="H60" s="29">
        <f>Feb!H60+G60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29">
        <f>(Jul!C61*9)+(Aug!C61*8)+(Sep!C61*7)+(Oct!C61*6)+(Nov!C61*5)+(Dec!C61*4)+(Jan!C61*3)+(Feb!C61*2)+(Mar!C61*1)</f>
        <v>0</v>
      </c>
      <c r="E61" s="67"/>
      <c r="F61" s="29">
        <f>(Jul!E61*9)+(Aug!E61*8)+(Sep!E61*7)+(Oct!E61*6)+(Nov!E61*5)+(Dec!E61*4)+(Jan!E61*3)+(Feb!E61*2)+(Mar!E61*1)</f>
        <v>0</v>
      </c>
      <c r="G61" s="67"/>
      <c r="H61" s="29">
        <f>Feb!H61+G61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29">
        <f>(Jul!C62*9)+(Aug!C62*8)+(Sep!C62*7)+(Oct!C62*6)+(Nov!C62*5)+(Dec!C62*4)+(Jan!C62*3)+(Feb!C62*2)+(Mar!C62*1)</f>
        <v>0</v>
      </c>
      <c r="E62" s="67"/>
      <c r="F62" s="29">
        <f>(Jul!E62*9)+(Aug!E62*8)+(Sep!E62*7)+(Oct!E62*6)+(Nov!E62*5)+(Dec!E62*4)+(Jan!E62*3)+(Feb!E62*2)+(Mar!E62*1)</f>
        <v>0</v>
      </c>
      <c r="G62" s="67"/>
      <c r="H62" s="29">
        <f>Feb!H62+G62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29">
        <f>(Jul!C63*9)+(Aug!C63*8)+(Sep!C63*7)+(Oct!C63*6)+(Nov!C63*5)+(Dec!C63*4)+(Jan!C63*3)+(Feb!C63*2)+(Mar!C63*1)</f>
        <v>15912</v>
      </c>
      <c r="E63" s="67"/>
      <c r="F63" s="29">
        <f>(Jul!E63*9)+(Aug!E63*8)+(Sep!E63*7)+(Oct!E63*6)+(Nov!E63*5)+(Dec!E63*4)+(Jan!E63*3)+(Feb!E63*2)+(Mar!E63*1)</f>
        <v>0</v>
      </c>
      <c r="G63" s="67"/>
      <c r="H63" s="29">
        <f>Feb!H63+G63</f>
        <v>10606</v>
      </c>
      <c r="I63" s="29">
        <f t="shared" si="0"/>
        <v>0</v>
      </c>
      <c r="J63" s="29">
        <f t="shared" si="1"/>
        <v>26518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29">
        <f>(Jul!C64*9)+(Aug!C64*8)+(Sep!C64*7)+(Oct!C64*6)+(Nov!C64*5)+(Dec!C64*4)+(Jan!C64*3)+(Feb!C64*2)+(Mar!C64*1)</f>
        <v>0</v>
      </c>
      <c r="E64" s="67"/>
      <c r="F64" s="29">
        <f>(Jul!E64*9)+(Aug!E64*8)+(Sep!E64*7)+(Oct!E64*6)+(Nov!E64*5)+(Dec!E64*4)+(Jan!E64*3)+(Feb!E64*2)+(Mar!E64*1)</f>
        <v>0</v>
      </c>
      <c r="G64" s="67"/>
      <c r="H64" s="29">
        <f>Feb!H64+G64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63"/>
      <c r="D65" s="29">
        <f>(Jul!C65*9)+(Aug!C65*8)+(Sep!C65*7)+(Oct!C65*6)+(Nov!C65*5)+(Dec!C65*4)+(Jan!C65*3)+(Feb!C65*2)+(Mar!C65*1)</f>
        <v>0</v>
      </c>
      <c r="E65" s="67"/>
      <c r="F65" s="29">
        <f>(Jul!E65*9)+(Aug!E65*8)+(Sep!E65*7)+(Oct!E65*6)+(Nov!E65*5)+(Dec!E65*4)+(Jan!E65*3)+(Feb!E65*2)+(Mar!E65*1)</f>
        <v>0</v>
      </c>
      <c r="G65" s="67"/>
      <c r="H65" s="29">
        <f>Feb!H65+G65</f>
        <v>0</v>
      </c>
      <c r="I65" s="29">
        <f t="shared" si="2"/>
        <v>0</v>
      </c>
      <c r="J65" s="29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63"/>
      <c r="D66" s="29">
        <f>(Jul!C66*9)+(Aug!C66*8)+(Sep!C66*7)+(Oct!C66*6)+(Nov!C66*5)+(Dec!C66*4)+(Jan!C66*3)+(Feb!C66*2)+(Mar!C66*1)</f>
        <v>0</v>
      </c>
      <c r="E66" s="67"/>
      <c r="F66" s="29">
        <f>(Jul!E66*9)+(Aug!E66*8)+(Sep!E66*7)+(Oct!E66*6)+(Nov!E66*5)+(Dec!E66*4)+(Jan!E66*3)+(Feb!E66*2)+(Mar!E66*1)</f>
        <v>0</v>
      </c>
      <c r="G66" s="67"/>
      <c r="H66" s="29">
        <f>Feb!H66+G66</f>
        <v>0</v>
      </c>
      <c r="I66" s="29">
        <f t="shared" si="2"/>
        <v>0</v>
      </c>
      <c r="J66" s="29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63"/>
      <c r="D67" s="29">
        <f>(Jul!C67*9)+(Aug!C67*8)+(Sep!C67*7)+(Oct!C67*6)+(Nov!C67*5)+(Dec!C67*4)+(Jan!C67*3)+(Feb!C67*2)+(Mar!C67*1)</f>
        <v>0</v>
      </c>
      <c r="E67" s="67"/>
      <c r="F67" s="29">
        <f>(Jul!E67*9)+(Aug!E67*8)+(Sep!E67*7)+(Oct!E67*6)+(Nov!E67*5)+(Dec!E67*4)+(Jan!E67*3)+(Feb!E67*2)+(Mar!E67*1)</f>
        <v>0</v>
      </c>
      <c r="G67" s="67"/>
      <c r="H67" s="29">
        <f>Feb!H67+G67</f>
        <v>0</v>
      </c>
      <c r="I67" s="29">
        <f t="shared" si="2"/>
        <v>0</v>
      </c>
      <c r="J67" s="29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63"/>
      <c r="D68" s="29">
        <f>(Jul!C68*9)+(Aug!C68*8)+(Sep!C68*7)+(Oct!C68*6)+(Nov!C68*5)+(Dec!C68*4)+(Jan!C68*3)+(Feb!C68*2)+(Mar!C68*1)</f>
        <v>0</v>
      </c>
      <c r="E68" s="67"/>
      <c r="F68" s="29">
        <f>(Jul!E68*9)+(Aug!E68*8)+(Sep!E68*7)+(Oct!E68*6)+(Nov!E68*5)+(Dec!E68*4)+(Jan!E68*3)+(Feb!E68*2)+(Mar!E68*1)</f>
        <v>0</v>
      </c>
      <c r="G68" s="67"/>
      <c r="H68" s="29">
        <f>Feb!H68+G68</f>
        <v>0</v>
      </c>
      <c r="I68" s="29">
        <f t="shared" si="2"/>
        <v>0</v>
      </c>
      <c r="J68" s="29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63"/>
      <c r="D69" s="29">
        <f>(Jul!C69*9)+(Aug!C69*8)+(Sep!C69*7)+(Oct!C69*6)+(Nov!C69*5)+(Dec!C69*4)+(Jan!C69*3)+(Feb!C69*2)+(Mar!C69*1)</f>
        <v>0</v>
      </c>
      <c r="E69" s="67"/>
      <c r="F69" s="29">
        <f>(Jul!E69*9)+(Aug!E69*8)+(Sep!E69*7)+(Oct!E69*6)+(Nov!E69*5)+(Dec!E69*4)+(Jan!E69*3)+(Feb!E69*2)+(Mar!E69*1)</f>
        <v>0</v>
      </c>
      <c r="G69" s="67"/>
      <c r="H69" s="29">
        <f>Feb!H69+G69</f>
        <v>0</v>
      </c>
      <c r="I69" s="29">
        <f t="shared" si="2"/>
        <v>0</v>
      </c>
      <c r="J69" s="29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63"/>
      <c r="D70" s="29">
        <f>(Jul!C70*9)+(Aug!C70*8)+(Sep!C70*7)+(Oct!C70*6)+(Nov!C70*5)+(Dec!C70*4)+(Jan!C70*3)+(Feb!C70*2)+(Mar!C70*1)</f>
        <v>0</v>
      </c>
      <c r="E70" s="67"/>
      <c r="F70" s="29">
        <f>(Jul!E70*9)+(Aug!E70*8)+(Sep!E70*7)+(Oct!E70*6)+(Nov!E70*5)+(Dec!E70*4)+(Jan!E70*3)+(Feb!E70*2)+(Mar!E70*1)</f>
        <v>0</v>
      </c>
      <c r="G70" s="67"/>
      <c r="H70" s="29">
        <f>Feb!H70+G70</f>
        <v>0</v>
      </c>
      <c r="I70" s="29">
        <f t="shared" si="2"/>
        <v>0</v>
      </c>
      <c r="J70" s="29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63"/>
      <c r="D71" s="29">
        <f>(Jul!C71*9)+(Aug!C71*8)+(Sep!C71*7)+(Oct!C71*6)+(Nov!C71*5)+(Dec!C71*4)+(Jan!C71*3)+(Feb!C71*2)+(Mar!C71*1)</f>
        <v>0</v>
      </c>
      <c r="E71" s="67"/>
      <c r="F71" s="29">
        <f>(Jul!E71*9)+(Aug!E71*8)+(Sep!E71*7)+(Oct!E71*6)+(Nov!E71*5)+(Dec!E71*4)+(Jan!E71*3)+(Feb!E71*2)+(Mar!E71*1)</f>
        <v>0</v>
      </c>
      <c r="G71" s="67"/>
      <c r="H71" s="29">
        <f>Feb!H71+G71</f>
        <v>0</v>
      </c>
      <c r="I71" s="29">
        <f t="shared" si="2"/>
        <v>0</v>
      </c>
      <c r="J71" s="29">
        <f t="shared" si="3"/>
        <v>0</v>
      </c>
    </row>
    <row r="72" spans="1:13" s="3" customFormat="1" ht="21.75" x14ac:dyDescent="0.2">
      <c r="A72" s="19" t="s">
        <v>123</v>
      </c>
      <c r="B72" s="2"/>
      <c r="C72" s="30">
        <f t="shared" ref="C72:J72" si="4">SUM(C5:C31)</f>
        <v>3494.34</v>
      </c>
      <c r="D72" s="30">
        <f t="shared" si="4"/>
        <v>959984.28999999992</v>
      </c>
      <c r="E72" s="30">
        <f t="shared" si="4"/>
        <v>0</v>
      </c>
      <c r="F72" s="30">
        <f t="shared" si="4"/>
        <v>34805.479999999996</v>
      </c>
      <c r="G72" s="30">
        <f t="shared" si="4"/>
        <v>9164.92</v>
      </c>
      <c r="H72" s="30">
        <f t="shared" si="4"/>
        <v>484556.08999999997</v>
      </c>
      <c r="I72" s="30">
        <f t="shared" si="4"/>
        <v>12659.26</v>
      </c>
      <c r="J72" s="30">
        <f t="shared" si="4"/>
        <v>1479345.86</v>
      </c>
    </row>
    <row r="73" spans="1:13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143324.76999999999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70948.570000000007</v>
      </c>
      <c r="I73" s="30">
        <f t="shared" si="5"/>
        <v>0</v>
      </c>
      <c r="J73" s="30">
        <f t="shared" si="5"/>
        <v>214273.34</v>
      </c>
    </row>
    <row r="74" spans="1:13" s="3" customFormat="1" ht="15.75" customHeight="1" x14ac:dyDescent="0.2">
      <c r="A74" s="17" t="s">
        <v>87</v>
      </c>
      <c r="B74" s="2"/>
      <c r="C74" s="30">
        <f>SUM(C72:C73)</f>
        <v>3494.34</v>
      </c>
      <c r="D74" s="30">
        <f t="shared" ref="D74:J74" si="6">SUM(D72:D73)</f>
        <v>1103309.0599999998</v>
      </c>
      <c r="E74" s="30">
        <f t="shared" si="6"/>
        <v>0</v>
      </c>
      <c r="F74" s="30">
        <f t="shared" si="6"/>
        <v>34805.479999999996</v>
      </c>
      <c r="G74" s="30">
        <f t="shared" si="6"/>
        <v>9164.92</v>
      </c>
      <c r="H74" s="30">
        <f t="shared" si="6"/>
        <v>555504.65999999992</v>
      </c>
      <c r="I74" s="30">
        <f t="shared" si="6"/>
        <v>12659.26</v>
      </c>
      <c r="J74" s="30">
        <f t="shared" si="6"/>
        <v>1693619.2000000002</v>
      </c>
    </row>
    <row r="75" spans="1:13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3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3" x14ac:dyDescent="0.2">
      <c r="A77" s="12"/>
      <c r="B77" s="2"/>
      <c r="C77" s="2"/>
      <c r="D77" s="32"/>
      <c r="E77" s="2"/>
      <c r="F77" s="32"/>
      <c r="G77" s="2"/>
      <c r="H77" s="32"/>
    </row>
    <row r="78" spans="1:13" x14ac:dyDescent="0.2">
      <c r="C78" s="47"/>
      <c r="D78" s="47"/>
      <c r="E78" s="47"/>
      <c r="F78" s="47"/>
      <c r="G78" s="47"/>
      <c r="H78" s="47"/>
      <c r="I78" s="47"/>
      <c r="J78" s="47"/>
      <c r="M78" s="47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J4 B72:C77 B5:B71 D72:J73 D5:D71 F5:F71 H5:J71">
    <cfRule type="expression" dxfId="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AFDD72-4F2C-4D46-B9BA-F45EE8C8AC30}"/>
</file>

<file path=customXml/itemProps2.xml><?xml version="1.0" encoding="utf-8"?>
<ds:datastoreItem xmlns:ds="http://schemas.openxmlformats.org/officeDocument/2006/customXml" ds:itemID="{5555F2B9-D419-49E8-B04A-3BA88FA9155B}"/>
</file>

<file path=customXml/itemProps3.xml><?xml version="1.0" encoding="utf-8"?>
<ds:datastoreItem xmlns:ds="http://schemas.openxmlformats.org/officeDocument/2006/customXml" ds:itemID="{6A82FC19-7327-4DB2-8D79-D4A775467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AmVets PA Executive Director</cp:lastModifiedBy>
  <cp:lastPrinted>2016-08-24T12:13:35Z</cp:lastPrinted>
  <dcterms:created xsi:type="dcterms:W3CDTF">2005-09-22T19:10:16Z</dcterms:created>
  <dcterms:modified xsi:type="dcterms:W3CDTF">2020-07-16T15:26:04Z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