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<sst xmlns="http://schemas.openxmlformats.org/spreadsheetml/2006/main" count="1789" uniqueCount="142">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</sst>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7" activePane="bottomLeft" state="frozen"/>
      <selection pane="bottomLeft" activeCell="K4" sqref="K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53006</v>
      </c>
      <c r="D5" s="30">
        <f t="shared" ref="D5:D63" si="0">C5*1</f>
        <v>53006</v>
      </c>
      <c r="E5" s="59">
        <v>1538</v>
      </c>
      <c r="F5" s="30">
        <f t="shared" ref="F5:F63" si="1">E5*1</f>
        <v>1538</v>
      </c>
      <c r="G5" s="60">
        <v>258964</v>
      </c>
      <c r="H5" s="30">
        <f t="shared" ref="H5:H63" si="2">G5</f>
        <v>258964</v>
      </c>
      <c r="I5" s="30">
        <f t="shared" ref="I5:I63" si="3">C5+E5+G5</f>
        <v>313508</v>
      </c>
      <c r="J5" s="30">
        <f t="shared" ref="J5:J63" si="4">H5+F5+D5</f>
        <v>313508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>
        <v>11760</v>
      </c>
      <c r="D7" s="30">
        <f t="shared" si="0"/>
        <v>11760</v>
      </c>
      <c r="E7" s="59">
        <v>1130</v>
      </c>
      <c r="F7" s="30">
        <f t="shared" si="1"/>
        <v>1130</v>
      </c>
      <c r="G7" s="60">
        <v>6974</v>
      </c>
      <c r="H7" s="30">
        <f t="shared" si="2"/>
        <v>6974</v>
      </c>
      <c r="I7" s="30">
        <f t="shared" si="3"/>
        <v>19864</v>
      </c>
      <c r="J7" s="30">
        <f t="shared" si="4"/>
        <v>19864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1652</v>
      </c>
      <c r="D8" s="30">
        <f t="shared" si="0"/>
        <v>1652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1652</v>
      </c>
      <c r="J8" s="30">
        <f t="shared" si="4"/>
        <v>1652</v>
      </c>
    </row>
    <row r="9" spans="1:10" ht="15.75" customHeight="1" x14ac:dyDescent="0.2">
      <c r="A9" s="5" t="s">
        <v>27</v>
      </c>
      <c r="B9" s="18" t="s">
        <v>22</v>
      </c>
      <c r="C9" s="58">
        <v>2864</v>
      </c>
      <c r="D9" s="30">
        <f t="shared" si="0"/>
        <v>2864</v>
      </c>
      <c r="E9" s="59"/>
      <c r="F9" s="30">
        <f t="shared" si="1"/>
        <v>0</v>
      </c>
      <c r="G9" s="60">
        <v>38367</v>
      </c>
      <c r="H9" s="30">
        <f t="shared" si="2"/>
        <v>38367</v>
      </c>
      <c r="I9" s="30">
        <f t="shared" si="3"/>
        <v>41231</v>
      </c>
      <c r="J9" s="30">
        <f t="shared" si="4"/>
        <v>41231</v>
      </c>
    </row>
    <row r="10" spans="1:10" ht="15.75" customHeight="1" x14ac:dyDescent="0.2">
      <c r="A10" s="5" t="s">
        <v>30</v>
      </c>
      <c r="B10" s="18" t="s">
        <v>22</v>
      </c>
      <c r="C10" s="58">
        <v>11269</v>
      </c>
      <c r="D10" s="30">
        <f t="shared" si="0"/>
        <v>11269</v>
      </c>
      <c r="E10" s="59">
        <v>2184</v>
      </c>
      <c r="F10" s="30">
        <f t="shared" si="1"/>
        <v>2184</v>
      </c>
      <c r="G10" s="60">
        <v>269351</v>
      </c>
      <c r="H10" s="30">
        <f t="shared" si="2"/>
        <v>269351</v>
      </c>
      <c r="I10" s="30">
        <f t="shared" si="3"/>
        <v>282804</v>
      </c>
      <c r="J10" s="30">
        <f t="shared" si="4"/>
        <v>282804</v>
      </c>
    </row>
    <row r="11" spans="1:10" ht="15.75" customHeight="1" x14ac:dyDescent="0.2">
      <c r="A11" s="5" t="s">
        <v>31</v>
      </c>
      <c r="B11" s="18" t="s">
        <v>22</v>
      </c>
      <c r="C11" s="58">
        <v>3113</v>
      </c>
      <c r="D11" s="30">
        <f t="shared" si="0"/>
        <v>3113</v>
      </c>
      <c r="E11" s="59">
        <v>629</v>
      </c>
      <c r="F11" s="30">
        <f t="shared" si="1"/>
        <v>629</v>
      </c>
      <c r="G11" s="60">
        <v>12356</v>
      </c>
      <c r="H11" s="30">
        <f t="shared" si="2"/>
        <v>12356</v>
      </c>
      <c r="I11" s="30">
        <f t="shared" si="3"/>
        <v>16098</v>
      </c>
      <c r="J11" s="30">
        <f t="shared" si="4"/>
        <v>16098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>
        <v>3199</v>
      </c>
      <c r="D13" s="30">
        <f t="shared" si="0"/>
        <v>3199</v>
      </c>
      <c r="E13" s="59"/>
      <c r="F13" s="30">
        <f t="shared" si="1"/>
        <v>0</v>
      </c>
      <c r="G13" s="60">
        <v>9597</v>
      </c>
      <c r="H13" s="30">
        <f t="shared" si="2"/>
        <v>9597</v>
      </c>
      <c r="I13" s="30">
        <f t="shared" si="3"/>
        <v>12796</v>
      </c>
      <c r="J13" s="30">
        <f t="shared" si="4"/>
        <v>12796</v>
      </c>
    </row>
    <row r="14" spans="1:10" ht="15.75" customHeight="1" x14ac:dyDescent="0.2">
      <c r="A14" s="5" t="s">
        <v>40</v>
      </c>
      <c r="B14" s="18" t="s">
        <v>22</v>
      </c>
      <c r="C14" s="58">
        <v>131</v>
      </c>
      <c r="D14" s="30">
        <f t="shared" si="0"/>
        <v>131</v>
      </c>
      <c r="E14" s="59"/>
      <c r="F14" s="30">
        <f t="shared" si="1"/>
        <v>0</v>
      </c>
      <c r="G14" s="60">
        <v>2336</v>
      </c>
      <c r="H14" s="30">
        <f t="shared" si="2"/>
        <v>2336</v>
      </c>
      <c r="I14" s="30">
        <f t="shared" si="3"/>
        <v>2467</v>
      </c>
      <c r="J14" s="30">
        <f t="shared" si="4"/>
        <v>2467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1441</v>
      </c>
      <c r="D16" s="30">
        <f t="shared" si="0"/>
        <v>1441</v>
      </c>
      <c r="E16" s="59"/>
      <c r="F16" s="30">
        <f t="shared" si="1"/>
        <v>0</v>
      </c>
      <c r="G16" s="60">
        <v>17011</v>
      </c>
      <c r="H16" s="30">
        <f t="shared" si="2"/>
        <v>17011</v>
      </c>
      <c r="I16" s="30">
        <f t="shared" si="3"/>
        <v>18452</v>
      </c>
      <c r="J16" s="30">
        <f t="shared" si="4"/>
        <v>18452</v>
      </c>
    </row>
    <row r="17" spans="1:10" ht="15.75" customHeight="1" x14ac:dyDescent="0.2">
      <c r="A17" s="5" t="s">
        <v>46</v>
      </c>
      <c r="B17" s="18" t="s">
        <v>22</v>
      </c>
      <c r="C17" s="58">
        <v>4634</v>
      </c>
      <c r="D17" s="30">
        <f t="shared" si="0"/>
        <v>4634</v>
      </c>
      <c r="E17" s="59"/>
      <c r="F17" s="30">
        <f t="shared" si="1"/>
        <v>0</v>
      </c>
      <c r="G17" s="60">
        <v>68040</v>
      </c>
      <c r="H17" s="30">
        <f t="shared" si="2"/>
        <v>68040</v>
      </c>
      <c r="I17" s="30">
        <f t="shared" si="3"/>
        <v>72674</v>
      </c>
      <c r="J17" s="30">
        <f t="shared" si="4"/>
        <v>72674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>
        <v>1638</v>
      </c>
      <c r="F22" s="30">
        <f t="shared" si="1"/>
        <v>1638</v>
      </c>
      <c r="G22" s="60">
        <v>21198</v>
      </c>
      <c r="H22" s="30">
        <f t="shared" si="2"/>
        <v>21198</v>
      </c>
      <c r="I22" s="30">
        <f t="shared" si="3"/>
        <v>22836</v>
      </c>
      <c r="J22" s="30">
        <f t="shared" si="4"/>
        <v>22836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1312</v>
      </c>
      <c r="D24" s="30">
        <f t="shared" si="0"/>
        <v>1312</v>
      </c>
      <c r="E24" s="59"/>
      <c r="F24" s="30">
        <f t="shared" si="1"/>
        <v>0</v>
      </c>
      <c r="G24" s="60">
        <v>14485</v>
      </c>
      <c r="H24" s="30">
        <f t="shared" si="2"/>
        <v>14485</v>
      </c>
      <c r="I24" s="30">
        <f t="shared" si="3"/>
        <v>15797</v>
      </c>
      <c r="J24" s="30">
        <f t="shared" si="4"/>
        <v>15797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>
        <v>901</v>
      </c>
      <c r="D27" s="30">
        <f t="shared" si="0"/>
        <v>901</v>
      </c>
      <c r="E27" s="59"/>
      <c r="F27" s="30">
        <f t="shared" si="1"/>
        <v>0</v>
      </c>
      <c r="G27" s="60">
        <v>16076</v>
      </c>
      <c r="H27" s="30">
        <f t="shared" si="2"/>
        <v>16076</v>
      </c>
      <c r="I27" s="30">
        <f t="shared" si="3"/>
        <v>16977</v>
      </c>
      <c r="J27" s="30">
        <f t="shared" si="4"/>
        <v>16977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>
        <v>131</v>
      </c>
      <c r="D30" s="30">
        <f t="shared" si="0"/>
        <v>131</v>
      </c>
      <c r="E30" s="59"/>
      <c r="F30" s="30">
        <f t="shared" si="1"/>
        <v>0</v>
      </c>
      <c r="G30" s="60">
        <v>3275</v>
      </c>
      <c r="H30" s="30">
        <f t="shared" si="2"/>
        <v>3275</v>
      </c>
      <c r="I30" s="30">
        <f t="shared" si="3"/>
        <v>3406</v>
      </c>
      <c r="J30" s="30">
        <f t="shared" si="4"/>
        <v>3406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259</v>
      </c>
      <c r="D31" s="30">
        <f t="shared" si="0"/>
        <v>259</v>
      </c>
      <c r="E31" s="59">
        <v>1130</v>
      </c>
      <c r="F31" s="30">
        <f t="shared" si="1"/>
        <v>1130</v>
      </c>
      <c r="G31" s="60">
        <v>18959</v>
      </c>
      <c r="H31" s="30">
        <f t="shared" si="2"/>
        <v>18959</v>
      </c>
      <c r="I31" s="30">
        <f t="shared" si="3"/>
        <v>20348</v>
      </c>
      <c r="J31" s="30">
        <f t="shared" si="4"/>
        <v>20348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>
        <v>6953</v>
      </c>
      <c r="D33" s="30">
        <f t="shared" si="0"/>
        <v>6953</v>
      </c>
      <c r="E33" s="59">
        <v>1130</v>
      </c>
      <c r="F33" s="30">
        <f t="shared" si="1"/>
        <v>1130</v>
      </c>
      <c r="G33" s="60">
        <v>24784</v>
      </c>
      <c r="H33" s="30">
        <f t="shared" si="2"/>
        <v>24784</v>
      </c>
      <c r="I33" s="30">
        <f t="shared" si="3"/>
        <v>32867</v>
      </c>
      <c r="J33" s="30">
        <f t="shared" si="4"/>
        <v>32867</v>
      </c>
    </row>
    <row r="34" spans="1:10" ht="15.75" customHeight="1" x14ac:dyDescent="0.2">
      <c r="A34" s="5" t="s">
        <v>28</v>
      </c>
      <c r="B34" s="18" t="s">
        <v>20</v>
      </c>
      <c r="C34" s="58">
        <v>4883</v>
      </c>
      <c r="D34" s="30">
        <f t="shared" si="0"/>
        <v>4883</v>
      </c>
      <c r="E34" s="59"/>
      <c r="F34" s="30">
        <f t="shared" si="1"/>
        <v>0</v>
      </c>
      <c r="G34" s="60">
        <v>-37408</v>
      </c>
      <c r="H34" s="30">
        <f t="shared" si="2"/>
        <v>-37408</v>
      </c>
      <c r="I34" s="30">
        <f t="shared" si="3"/>
        <v>-32525</v>
      </c>
      <c r="J34" s="30">
        <f t="shared" si="4"/>
        <v>-32525</v>
      </c>
    </row>
    <row r="35" spans="1:10" ht="15.75" customHeight="1" x14ac:dyDescent="0.2">
      <c r="A35" s="5" t="s">
        <v>29</v>
      </c>
      <c r="B35" s="18" t="s">
        <v>20</v>
      </c>
      <c r="C35" s="58">
        <v>742</v>
      </c>
      <c r="D35" s="30">
        <f t="shared" si="0"/>
        <v>742</v>
      </c>
      <c r="E35" s="59"/>
      <c r="F35" s="30">
        <f t="shared" si="1"/>
        <v>0</v>
      </c>
      <c r="G35" s="60">
        <v>1875</v>
      </c>
      <c r="H35" s="30">
        <f t="shared" si="2"/>
        <v>1875</v>
      </c>
      <c r="I35" s="30">
        <f t="shared" si="3"/>
        <v>2617</v>
      </c>
      <c r="J35" s="30">
        <f t="shared" si="4"/>
        <v>2617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9152</v>
      </c>
      <c r="D39" s="30">
        <f t="shared" si="0"/>
        <v>9152</v>
      </c>
      <c r="E39" s="59"/>
      <c r="F39" s="30">
        <f t="shared" si="1"/>
        <v>0</v>
      </c>
      <c r="G39" s="60">
        <v>39768</v>
      </c>
      <c r="H39" s="30">
        <f t="shared" si="2"/>
        <v>39768</v>
      </c>
      <c r="I39" s="30">
        <f t="shared" si="3"/>
        <v>48920</v>
      </c>
      <c r="J39" s="30">
        <f t="shared" si="4"/>
        <v>48920</v>
      </c>
    </row>
    <row r="40" spans="1:10" ht="15.75" customHeight="1" x14ac:dyDescent="0.2">
      <c r="A40" s="5" t="s">
        <v>38</v>
      </c>
      <c r="B40" s="18" t="s">
        <v>20</v>
      </c>
      <c r="C40" s="58">
        <v>7967</v>
      </c>
      <c r="D40" s="30">
        <f t="shared" si="0"/>
        <v>7967</v>
      </c>
      <c r="E40" s="59"/>
      <c r="F40" s="30">
        <f t="shared" si="1"/>
        <v>0</v>
      </c>
      <c r="G40" s="60">
        <v>7285</v>
      </c>
      <c r="H40" s="30">
        <f t="shared" si="2"/>
        <v>7285</v>
      </c>
      <c r="I40" s="30">
        <f t="shared" si="3"/>
        <v>15252</v>
      </c>
      <c r="J40" s="30">
        <f t="shared" si="4"/>
        <v>15252</v>
      </c>
    </row>
    <row r="41" spans="1:10" s="11" customFormat="1" ht="15.75" customHeight="1" x14ac:dyDescent="0.2">
      <c r="A41" s="9" t="s">
        <v>39</v>
      </c>
      <c r="B41" s="16" t="s">
        <v>20</v>
      </c>
      <c r="C41" s="58">
        <v>2948</v>
      </c>
      <c r="D41" s="30">
        <f t="shared" si="0"/>
        <v>2948</v>
      </c>
      <c r="E41" s="59"/>
      <c r="F41" s="30">
        <f t="shared" si="1"/>
        <v>0</v>
      </c>
      <c r="G41" s="60">
        <v>44433</v>
      </c>
      <c r="H41" s="30">
        <f t="shared" si="2"/>
        <v>44433</v>
      </c>
      <c r="I41" s="30">
        <f t="shared" si="3"/>
        <v>47381</v>
      </c>
      <c r="J41" s="30">
        <f t="shared" si="4"/>
        <v>47381</v>
      </c>
    </row>
    <row r="42" spans="1:10" ht="15.75" customHeight="1" x14ac:dyDescent="0.2">
      <c r="A42" s="5" t="s">
        <v>41</v>
      </c>
      <c r="B42" s="18" t="s">
        <v>20</v>
      </c>
      <c r="C42" s="58">
        <v>1142</v>
      </c>
      <c r="D42" s="30">
        <f t="shared" si="0"/>
        <v>1142</v>
      </c>
      <c r="E42" s="59"/>
      <c r="F42" s="30">
        <f t="shared" si="1"/>
        <v>0</v>
      </c>
      <c r="G42" s="60">
        <v>1041</v>
      </c>
      <c r="H42" s="30">
        <f t="shared" si="2"/>
        <v>1041</v>
      </c>
      <c r="I42" s="30">
        <f t="shared" si="3"/>
        <v>2183</v>
      </c>
      <c r="J42" s="30">
        <f t="shared" si="4"/>
        <v>2183</v>
      </c>
    </row>
    <row r="43" spans="1:10" ht="15.75" customHeight="1" x14ac:dyDescent="0.2">
      <c r="A43" s="5" t="s">
        <v>42</v>
      </c>
      <c r="B43" s="18" t="s">
        <v>20</v>
      </c>
      <c r="C43" s="58">
        <v>6459</v>
      </c>
      <c r="D43" s="30">
        <f t="shared" si="0"/>
        <v>6459</v>
      </c>
      <c r="E43" s="59"/>
      <c r="F43" s="30">
        <f t="shared" si="1"/>
        <v>0</v>
      </c>
      <c r="G43" s="60">
        <v>130249</v>
      </c>
      <c r="H43" s="30">
        <f t="shared" si="2"/>
        <v>130249</v>
      </c>
      <c r="I43" s="30">
        <f t="shared" si="3"/>
        <v>136708</v>
      </c>
      <c r="J43" s="30">
        <f t="shared" si="4"/>
        <v>136708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5009</v>
      </c>
      <c r="D44" s="30">
        <f t="shared" si="0"/>
        <v>5009</v>
      </c>
      <c r="E44" s="59"/>
      <c r="F44" s="30">
        <f t="shared" si="1"/>
        <v>0</v>
      </c>
      <c r="G44" s="60">
        <v>10432</v>
      </c>
      <c r="H44" s="30">
        <f t="shared" si="2"/>
        <v>10432</v>
      </c>
      <c r="I44" s="30">
        <f t="shared" si="3"/>
        <v>15441</v>
      </c>
      <c r="J44" s="30">
        <f t="shared" si="4"/>
        <v>15441</v>
      </c>
    </row>
    <row r="45" spans="1:10" ht="15.75" customHeight="1" x14ac:dyDescent="0.2">
      <c r="A45" s="5" t="s">
        <v>48</v>
      </c>
      <c r="B45" s="18" t="s">
        <v>20</v>
      </c>
      <c r="C45" s="58">
        <v>719</v>
      </c>
      <c r="D45" s="30">
        <f t="shared" si="0"/>
        <v>719</v>
      </c>
      <c r="E45" s="59"/>
      <c r="F45" s="30">
        <f t="shared" si="1"/>
        <v>0</v>
      </c>
      <c r="G45" s="60">
        <v>5034</v>
      </c>
      <c r="H45" s="30">
        <f t="shared" si="2"/>
        <v>5034</v>
      </c>
      <c r="I45" s="30">
        <f t="shared" si="3"/>
        <v>5753</v>
      </c>
      <c r="J45" s="30">
        <f t="shared" si="4"/>
        <v>5753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4058</v>
      </c>
      <c r="D47" s="30">
        <f t="shared" si="0"/>
        <v>4058</v>
      </c>
      <c r="E47" s="59"/>
      <c r="F47" s="30">
        <f t="shared" si="1"/>
        <v>0</v>
      </c>
      <c r="G47" s="60">
        <v>19666</v>
      </c>
      <c r="H47" s="30">
        <f t="shared" si="2"/>
        <v>19666</v>
      </c>
      <c r="I47" s="30">
        <f t="shared" si="3"/>
        <v>23724</v>
      </c>
      <c r="J47" s="30">
        <f t="shared" si="4"/>
        <v>23724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1312</v>
      </c>
      <c r="D48" s="30">
        <f t="shared" si="0"/>
        <v>1312</v>
      </c>
      <c r="E48" s="59"/>
      <c r="F48" s="30">
        <f t="shared" si="1"/>
        <v>0</v>
      </c>
      <c r="G48" s="60">
        <v>12937</v>
      </c>
      <c r="H48" s="30">
        <f t="shared" si="2"/>
        <v>12937</v>
      </c>
      <c r="I48" s="30">
        <f t="shared" si="3"/>
        <v>14249</v>
      </c>
      <c r="J48" s="30">
        <f t="shared" si="4"/>
        <v>14249</v>
      </c>
    </row>
    <row r="49" spans="1:10" ht="15.75" customHeight="1" x14ac:dyDescent="0.2">
      <c r="A49" s="5" t="s">
        <v>57</v>
      </c>
      <c r="B49" s="18" t="s">
        <v>20</v>
      </c>
      <c r="C49" s="58">
        <v>4882</v>
      </c>
      <c r="D49" s="30">
        <f t="shared" si="0"/>
        <v>4882</v>
      </c>
      <c r="E49" s="59"/>
      <c r="F49" s="30">
        <f t="shared" si="1"/>
        <v>0</v>
      </c>
      <c r="G49" s="60">
        <v>53810</v>
      </c>
      <c r="H49" s="30">
        <f t="shared" si="2"/>
        <v>53810</v>
      </c>
      <c r="I49" s="30">
        <f t="shared" si="3"/>
        <v>58692</v>
      </c>
      <c r="J49" s="30">
        <f t="shared" si="4"/>
        <v>58692</v>
      </c>
    </row>
    <row r="50" spans="1:10" ht="15.75" customHeight="1" x14ac:dyDescent="0.2">
      <c r="A50" s="5" t="s">
        <v>58</v>
      </c>
      <c r="B50" s="18" t="s">
        <v>20</v>
      </c>
      <c r="C50" s="58">
        <v>1233</v>
      </c>
      <c r="D50" s="30">
        <f t="shared" si="0"/>
        <v>1233</v>
      </c>
      <c r="E50" s="59"/>
      <c r="F50" s="30">
        <f t="shared" si="1"/>
        <v>0</v>
      </c>
      <c r="G50" s="60">
        <v>6165</v>
      </c>
      <c r="H50" s="30">
        <f t="shared" si="2"/>
        <v>6165</v>
      </c>
      <c r="I50" s="30">
        <f t="shared" si="3"/>
        <v>7398</v>
      </c>
      <c r="J50" s="30">
        <f t="shared" si="4"/>
        <v>7398</v>
      </c>
    </row>
    <row r="51" spans="1:10" ht="15.75" customHeight="1" x14ac:dyDescent="0.2">
      <c r="A51" s="5" t="s">
        <v>59</v>
      </c>
      <c r="B51" s="18" t="s">
        <v>20</v>
      </c>
      <c r="C51" s="58">
        <v>6495</v>
      </c>
      <c r="D51" s="30">
        <f t="shared" si="0"/>
        <v>6495</v>
      </c>
      <c r="E51" s="59"/>
      <c r="F51" s="30">
        <f t="shared" si="1"/>
        <v>0</v>
      </c>
      <c r="G51" s="60">
        <v>74420</v>
      </c>
      <c r="H51" s="30">
        <f t="shared" si="2"/>
        <v>74420</v>
      </c>
      <c r="I51" s="30">
        <f t="shared" si="3"/>
        <v>80915</v>
      </c>
      <c r="J51" s="30">
        <f t="shared" si="4"/>
        <v>80915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9266</v>
      </c>
      <c r="D55" s="30">
        <f t="shared" si="0"/>
        <v>9266</v>
      </c>
      <c r="E55" s="59">
        <v>2888</v>
      </c>
      <c r="F55" s="30">
        <f t="shared" si="1"/>
        <v>2888</v>
      </c>
      <c r="G55" s="60">
        <v>88206</v>
      </c>
      <c r="H55" s="30">
        <f t="shared" si="2"/>
        <v>88206</v>
      </c>
      <c r="I55" s="30">
        <f t="shared" si="3"/>
        <v>100360</v>
      </c>
      <c r="J55" s="30">
        <f t="shared" si="4"/>
        <v>100360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18047</v>
      </c>
      <c r="D60" s="30">
        <f t="shared" si="0"/>
        <v>18047</v>
      </c>
      <c r="E60" s="59">
        <v>4904</v>
      </c>
      <c r="F60" s="30">
        <f t="shared" si="1"/>
        <v>4904</v>
      </c>
      <c r="G60" s="60">
        <v>122552</v>
      </c>
      <c r="H60" s="30">
        <f t="shared" si="2"/>
        <v>122552</v>
      </c>
      <c r="I60" s="30">
        <f t="shared" si="3"/>
        <v>145503</v>
      </c>
      <c r="J60" s="30">
        <f t="shared" si="4"/>
        <v>145503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>
        <v>4135</v>
      </c>
      <c r="D63" s="30">
        <f t="shared" si="0"/>
        <v>4135</v>
      </c>
      <c r="E63" s="59"/>
      <c r="F63" s="30">
        <f t="shared" si="1"/>
        <v>0</v>
      </c>
      <c r="G63" s="60">
        <v>16683</v>
      </c>
      <c r="H63" s="30">
        <f t="shared" si="2"/>
        <v>16683</v>
      </c>
      <c r="I63" s="30">
        <f t="shared" si="3"/>
        <v>20818</v>
      </c>
      <c r="J63" s="30">
        <f t="shared" si="4"/>
        <v>20818</v>
      </c>
    </row>
    <row r="64" spans="1:10" ht="15.75" customHeight="1" x14ac:dyDescent="0.2">
      <c r="A64" s="5" t="s">
        <v>74</v>
      </c>
      <c r="B64" s="18" t="s">
        <v>20</v>
      </c>
      <c r="C64" s="58">
        <v>902</v>
      </c>
      <c r="D64" s="30">
        <f t="shared" ref="D64:D71" si="5">C64*1</f>
        <v>902</v>
      </c>
      <c r="E64" s="59"/>
      <c r="F64" s="30">
        <f t="shared" ref="F64:F71" si="6">E64*1</f>
        <v>0</v>
      </c>
      <c r="G64" s="60">
        <v>3255</v>
      </c>
      <c r="H64" s="30">
        <f t="shared" ref="H64:H71" si="7">G64</f>
        <v>3255</v>
      </c>
      <c r="I64" s="30">
        <f t="shared" ref="I64:I71" si="8">C64+E64+G64</f>
        <v>4157</v>
      </c>
      <c r="J64" s="30">
        <f t="shared" ref="J64:J71" si="9">H64+F64+D64</f>
        <v>4157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>
        <v>1233</v>
      </c>
      <c r="D70" s="30">
        <f t="shared" si="5"/>
        <v>1233</v>
      </c>
      <c r="E70" s="59"/>
      <c r="F70" s="30">
        <f t="shared" si="6"/>
        <v>0</v>
      </c>
      <c r="G70" s="60">
        <v>1233</v>
      </c>
      <c r="H70" s="30">
        <f t="shared" si="7"/>
        <v>1233</v>
      </c>
      <c r="I70" s="30">
        <f t="shared" si="8"/>
        <v>2466</v>
      </c>
      <c r="J70" s="30">
        <f t="shared" si="9"/>
        <v>2466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95672</v>
      </c>
      <c r="D72" s="32">
        <f t="shared" si="10"/>
        <v>95672</v>
      </c>
      <c r="E72" s="32">
        <f t="shared" si="10"/>
        <v>8249</v>
      </c>
      <c r="F72" s="32">
        <f t="shared" si="10"/>
        <v>8249</v>
      </c>
      <c r="G72" s="32">
        <f t="shared" si="10"/>
        <v>756989</v>
      </c>
      <c r="H72" s="32">
        <f t="shared" si="10"/>
        <v>756989</v>
      </c>
      <c r="I72" s="32">
        <f t="shared" si="10"/>
        <v>860910</v>
      </c>
      <c r="J72" s="32">
        <f t="shared" si="10"/>
        <v>860910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97537</v>
      </c>
      <c r="D73" s="32">
        <f t="shared" si="11"/>
        <v>97537</v>
      </c>
      <c r="E73" s="32">
        <f t="shared" si="11"/>
        <v>8922</v>
      </c>
      <c r="F73" s="32">
        <f t="shared" si="11"/>
        <v>8922</v>
      </c>
      <c r="G73" s="32">
        <f t="shared" si="11"/>
        <v>626420</v>
      </c>
      <c r="H73" s="32">
        <f t="shared" si="11"/>
        <v>626420</v>
      </c>
      <c r="I73" s="32">
        <f t="shared" si="11"/>
        <v>732879</v>
      </c>
      <c r="J73" s="32">
        <f t="shared" si="11"/>
        <v>732879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193209</v>
      </c>
      <c r="D74" s="32">
        <f t="shared" ref="D74:J74" si="12">SUM(D72:D73)</f>
        <v>193209</v>
      </c>
      <c r="E74" s="36">
        <f t="shared" si="12"/>
        <v>17171</v>
      </c>
      <c r="F74" s="32">
        <f t="shared" si="12"/>
        <v>17171</v>
      </c>
      <c r="G74" s="36">
        <f t="shared" si="12"/>
        <v>1383409</v>
      </c>
      <c r="H74" s="32">
        <f t="shared" si="12"/>
        <v>1383409</v>
      </c>
      <c r="I74" s="32">
        <f t="shared" si="12"/>
        <v>1593789</v>
      </c>
      <c r="J74" s="32">
        <f t="shared" si="12"/>
        <v>1593789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I49" sqref="I49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16232</v>
      </c>
      <c r="D5" s="31">
        <f>(Jul!C5*10)+(Aug!C5*9)+(Sep!C5*8)+(Oct!C5*7)+(Nov!C5*6)+(Dec!C5*5)+(Jan!C5*4)+(Feb!C5*3)+(Mar!C5*2)+(Apr!C5*1)</f>
        <v>1710056</v>
      </c>
      <c r="E5" s="8">
        <v>2166</v>
      </c>
      <c r="F5" s="31">
        <f>(Jul!E5*10)+(Aug!E5*9)+(Sep!E5*8)+(Oct!E5*7)+(Nov!E5*6)+(Dec!E5*5)+(Jan!E5*4)+(Feb!E5*3)+(Mar!E5*2)+(Apr!E5*1)</f>
        <v>57683</v>
      </c>
      <c r="G5" s="8">
        <v>134229</v>
      </c>
      <c r="H5" s="31">
        <f>Mar!H5+G5</f>
        <v>1540053</v>
      </c>
      <c r="I5" s="31">
        <f t="shared" ref="I5:I63" si="0">C5+E5+G5</f>
        <v>152627</v>
      </c>
      <c r="J5" s="31">
        <f t="shared" ref="J5:J63" si="1">D5+F5+H5</f>
        <v>3307792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5111</v>
      </c>
      <c r="D6" s="31">
        <f>(Jul!C6*10)+(Aug!C6*9)+(Sep!C6*8)+(Oct!C6*7)+(Nov!C6*6)+(Dec!C6*5)+(Jan!C6*4)+(Feb!C6*3)+(Mar!C6*2)+(Apr!C6*1)</f>
        <v>64479</v>
      </c>
      <c r="E6" s="8"/>
      <c r="F6" s="31">
        <f>(Jul!E6*10)+(Aug!E6*9)+(Sep!E6*8)+(Oct!E6*7)+(Nov!E6*6)+(Dec!E6*5)+(Jan!E6*4)+(Feb!E6*3)+(Mar!E6*2)+(Apr!E6*1)</f>
        <v>4596</v>
      </c>
      <c r="G6" s="8">
        <v>22014</v>
      </c>
      <c r="H6" s="31">
        <f>Mar!H6+G6</f>
        <v>85879</v>
      </c>
      <c r="I6" s="31">
        <f t="shared" si="0"/>
        <v>27125</v>
      </c>
      <c r="J6" s="31">
        <f t="shared" si="1"/>
        <v>154954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182937</v>
      </c>
      <c r="E7" s="8"/>
      <c r="F7" s="31">
        <f>(Jul!E7*10)+(Aug!E7*9)+(Sep!E7*8)+(Oct!E7*7)+(Nov!E7*6)+(Dec!E7*5)+(Jan!E7*4)+(Feb!E7*3)+(Mar!E7*2)+(Apr!E7*1)</f>
        <v>24148</v>
      </c>
      <c r="G7" s="8"/>
      <c r="H7" s="31">
        <f>Mar!H7+G7</f>
        <v>225357</v>
      </c>
      <c r="I7" s="31">
        <f t="shared" si="0"/>
        <v>0</v>
      </c>
      <c r="J7" s="31">
        <f t="shared" si="1"/>
        <v>432442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408</v>
      </c>
      <c r="D8" s="31">
        <f>(Jul!C8*10)+(Aug!C8*9)+(Sep!C8*8)+(Oct!C8*7)+(Nov!C8*6)+(Dec!C8*5)+(Jan!C8*4)+(Feb!C8*3)+(Mar!C8*2)+(Apr!C8*1)</f>
        <v>38054</v>
      </c>
      <c r="E8" s="8">
        <v>101</v>
      </c>
      <c r="F8" s="31">
        <f>(Jul!E8*10)+(Aug!E8*9)+(Sep!E8*8)+(Oct!E8*7)+(Nov!E8*6)+(Dec!E8*5)+(Jan!E8*4)+(Feb!E8*3)+(Mar!E8*2)+(Apr!E8*1)</f>
        <v>101</v>
      </c>
      <c r="G8" s="8">
        <v>55178</v>
      </c>
      <c r="H8" s="31">
        <f>Mar!H8+G8</f>
        <v>55178</v>
      </c>
      <c r="I8" s="31">
        <f t="shared" si="0"/>
        <v>55687</v>
      </c>
      <c r="J8" s="31">
        <f t="shared" si="1"/>
        <v>93333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4914</v>
      </c>
      <c r="D9" s="31">
        <f>(Jul!C9*10)+(Aug!C9*9)+(Sep!C9*8)+(Oct!C9*7)+(Nov!C9*6)+(Dec!C9*5)+(Jan!C9*4)+(Feb!C9*3)+(Mar!C9*2)+(Apr!C9*1)</f>
        <v>245785</v>
      </c>
      <c r="E9" s="8"/>
      <c r="F9" s="31">
        <f>(Jul!E9*10)+(Aug!E9*9)+(Sep!E9*8)+(Oct!E9*7)+(Nov!E9*6)+(Dec!E9*5)+(Jan!E9*4)+(Feb!E9*3)+(Mar!E9*2)+(Apr!E9*1)</f>
        <v>0</v>
      </c>
      <c r="G9" s="8">
        <v>111908</v>
      </c>
      <c r="H9" s="31">
        <f>Mar!H9+G9</f>
        <v>416016</v>
      </c>
      <c r="I9" s="31">
        <f t="shared" si="0"/>
        <v>116822</v>
      </c>
      <c r="J9" s="31">
        <f t="shared" si="1"/>
        <v>661801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4122</v>
      </c>
      <c r="D10" s="31">
        <f>(Jul!C10*10)+(Aug!C10*9)+(Sep!C10*8)+(Oct!C10*7)+(Nov!C10*6)+(Dec!C10*5)+(Jan!C10*4)+(Feb!C10*3)+(Mar!C10*2)+(Apr!C10*1)</f>
        <v>593405</v>
      </c>
      <c r="E10" s="8"/>
      <c r="F10" s="31">
        <f>(Jul!E10*10)+(Aug!E10*9)+(Sep!E10*8)+(Oct!E10*7)+(Nov!E10*6)+(Dec!E10*5)+(Jan!E10*4)+(Feb!E10*3)+(Mar!E10*2)+(Apr!E10*1)</f>
        <v>31788</v>
      </c>
      <c r="G10" s="8">
        <v>35023</v>
      </c>
      <c r="H10" s="31">
        <f>Mar!H10+G10</f>
        <v>805957</v>
      </c>
      <c r="I10" s="31">
        <f t="shared" si="0"/>
        <v>39145</v>
      </c>
      <c r="J10" s="31">
        <f t="shared" si="1"/>
        <v>1431150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5460</v>
      </c>
      <c r="D11" s="31">
        <f>(Jul!C11*10)+(Aug!C11*9)+(Sep!C11*8)+(Oct!C11*7)+(Nov!C11*6)+(Dec!C11*5)+(Jan!C11*4)+(Feb!C11*3)+(Mar!C11*2)+(Apr!C11*1)</f>
        <v>321277</v>
      </c>
      <c r="E11" s="8"/>
      <c r="F11" s="31">
        <f>(Jul!E11*10)+(Aug!E11*9)+(Sep!E11*8)+(Oct!E11*7)+(Nov!E11*6)+(Dec!E11*5)+(Jan!E11*4)+(Feb!E11*3)+(Mar!E11*2)+(Apr!E11*1)</f>
        <v>6650</v>
      </c>
      <c r="G11" s="8">
        <v>7864</v>
      </c>
      <c r="H11" s="31">
        <f>Mar!H11+G11</f>
        <v>558544</v>
      </c>
      <c r="I11" s="31">
        <f t="shared" si="0"/>
        <v>13324</v>
      </c>
      <c r="J11" s="31">
        <f t="shared" si="1"/>
        <v>886471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1275</v>
      </c>
      <c r="D12" s="31">
        <f>(Jul!C12*10)+(Aug!C12*9)+(Sep!C12*8)+(Oct!C12*7)+(Nov!C12*6)+(Dec!C12*5)+(Jan!C12*4)+(Feb!C12*3)+(Mar!C12*2)+(Apr!C12*1)</f>
        <v>123487</v>
      </c>
      <c r="E12" s="8"/>
      <c r="F12" s="31">
        <f>(Jul!E12*10)+(Aug!E12*9)+(Sep!E12*8)+(Oct!E12*7)+(Nov!E12*6)+(Dec!E12*5)+(Jan!E12*4)+(Feb!E12*3)+(Mar!E12*2)+(Apr!E12*1)</f>
        <v>0</v>
      </c>
      <c r="G12" s="8">
        <v>27547</v>
      </c>
      <c r="H12" s="31">
        <f>Mar!H12+G12</f>
        <v>84998</v>
      </c>
      <c r="I12" s="31">
        <f t="shared" si="0"/>
        <v>28822</v>
      </c>
      <c r="J12" s="31">
        <f t="shared" si="1"/>
        <v>208485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1312</v>
      </c>
      <c r="D13" s="31">
        <f>(Jul!C13*10)+(Aug!C13*9)+(Sep!C13*8)+(Oct!C13*7)+(Nov!C13*6)+(Dec!C13*5)+(Jan!C13*4)+(Feb!C13*3)+(Mar!C13*2)+(Apr!C13*1)</f>
        <v>153921</v>
      </c>
      <c r="E13" s="8"/>
      <c r="F13" s="31">
        <f>(Jul!E13*10)+(Aug!E13*9)+(Sep!E13*8)+(Oct!E13*7)+(Nov!E13*6)+(Dec!E13*5)+(Jan!E13*4)+(Feb!E13*3)+(Mar!E13*2)+(Apr!E13*1)</f>
        <v>0</v>
      </c>
      <c r="G13" s="8">
        <v>1532</v>
      </c>
      <c r="H13" s="31">
        <f>Mar!H13+G13</f>
        <v>114874</v>
      </c>
      <c r="I13" s="31">
        <f t="shared" si="0"/>
        <v>2844</v>
      </c>
      <c r="J13" s="31">
        <f t="shared" si="1"/>
        <v>268795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102828</v>
      </c>
      <c r="E14" s="8"/>
      <c r="F14" s="31">
        <f>(Jul!E14*10)+(Aug!E14*9)+(Sep!E14*8)+(Oct!E14*7)+(Nov!E14*6)+(Dec!E14*5)+(Jan!E14*4)+(Feb!E14*3)+(Mar!E14*2)+(Apr!E14*1)</f>
        <v>6144</v>
      </c>
      <c r="G14" s="8"/>
      <c r="H14" s="31">
        <f>Mar!H14+G14</f>
        <v>156227</v>
      </c>
      <c r="I14" s="31">
        <f t="shared" si="0"/>
        <v>0</v>
      </c>
      <c r="J14" s="31">
        <f t="shared" si="1"/>
        <v>265199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38718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19194</v>
      </c>
      <c r="I15" s="31">
        <f t="shared" si="0"/>
        <v>0</v>
      </c>
      <c r="J15" s="31">
        <f t="shared" si="1"/>
        <v>57912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2022</v>
      </c>
      <c r="D16" s="31">
        <f>(Jul!C16*10)+(Aug!C16*9)+(Sep!C16*8)+(Oct!C16*7)+(Nov!C16*6)+(Dec!C16*5)+(Jan!C16*4)+(Feb!C16*3)+(Mar!C16*2)+(Apr!C16*1)</f>
        <v>251103</v>
      </c>
      <c r="E16" s="8">
        <v>77</v>
      </c>
      <c r="F16" s="31">
        <f>(Jul!E16*10)+(Aug!E16*9)+(Sep!E16*8)+(Oct!E16*7)+(Nov!E16*6)+(Dec!E16*5)+(Jan!E16*4)+(Feb!E16*3)+(Mar!E16*2)+(Apr!E16*1)</f>
        <v>28905</v>
      </c>
      <c r="G16" s="8">
        <v>8306</v>
      </c>
      <c r="H16" s="31">
        <f>Mar!H16+G16</f>
        <v>478882</v>
      </c>
      <c r="I16" s="31">
        <f t="shared" si="0"/>
        <v>10405</v>
      </c>
      <c r="J16" s="31">
        <f t="shared" si="1"/>
        <v>758890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917</v>
      </c>
      <c r="D17" s="31">
        <f>(Jul!C17*10)+(Aug!C17*9)+(Sep!C17*8)+(Oct!C17*7)+(Nov!C17*6)+(Dec!C17*5)+(Jan!C17*4)+(Feb!C17*3)+(Mar!C17*2)+(Apr!C17*1)</f>
        <v>135202</v>
      </c>
      <c r="E17" s="8"/>
      <c r="F17" s="31">
        <f>(Jul!E17*10)+(Aug!E17*9)+(Sep!E17*8)+(Oct!E17*7)+(Nov!E17*6)+(Dec!E17*5)+(Jan!E17*4)+(Feb!E17*3)+(Mar!E17*2)+(Apr!E17*1)</f>
        <v>0</v>
      </c>
      <c r="G17" s="8">
        <v>632</v>
      </c>
      <c r="H17" s="31">
        <f>Mar!H17+G17</f>
        <v>87335</v>
      </c>
      <c r="I17" s="31">
        <f t="shared" si="0"/>
        <v>1549</v>
      </c>
      <c r="J17" s="31">
        <f t="shared" si="1"/>
        <v>222537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1179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1048</v>
      </c>
      <c r="I19" s="31">
        <f t="shared" si="0"/>
        <v>0</v>
      </c>
      <c r="J19" s="31">
        <f t="shared" si="1"/>
        <v>2227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15617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9060</v>
      </c>
      <c r="I20" s="31">
        <f t="shared" si="0"/>
        <v>0</v>
      </c>
      <c r="J20" s="31">
        <f t="shared" si="1"/>
        <v>24677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31378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39112</v>
      </c>
      <c r="I21" s="31">
        <f t="shared" si="0"/>
        <v>0</v>
      </c>
      <c r="J21" s="31">
        <f t="shared" si="1"/>
        <v>70490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1513</v>
      </c>
      <c r="D22" s="31">
        <f>(Jul!C22*10)+(Aug!C22*9)+(Sep!C22*8)+(Oct!C22*7)+(Nov!C22*6)+(Dec!C22*5)+(Jan!C22*4)+(Feb!C22*3)+(Mar!C22*2)+(Apr!C22*1)</f>
        <v>34686</v>
      </c>
      <c r="E22" s="8"/>
      <c r="F22" s="31">
        <f>(Jul!E22*10)+(Aug!E22*9)+(Sep!E22*8)+(Oct!E22*7)+(Nov!E22*6)+(Dec!E22*5)+(Jan!E22*4)+(Feb!E22*3)+(Mar!E22*2)+(Apr!E22*1)</f>
        <v>16380</v>
      </c>
      <c r="G22" s="8">
        <v>1900</v>
      </c>
      <c r="H22" s="31">
        <f>Mar!H22+G22</f>
        <v>54904</v>
      </c>
      <c r="I22" s="31">
        <f t="shared" si="0"/>
        <v>3413</v>
      </c>
      <c r="J22" s="31">
        <f t="shared" si="1"/>
        <v>105970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150631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135697</v>
      </c>
      <c r="I23" s="31">
        <f t="shared" si="0"/>
        <v>0</v>
      </c>
      <c r="J23" s="31">
        <f t="shared" si="1"/>
        <v>286328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4608</v>
      </c>
      <c r="D24" s="31">
        <f>(Jul!C24*10)+(Aug!C24*9)+(Sep!C24*8)+(Oct!C24*7)+(Nov!C24*6)+(Dec!C24*5)+(Jan!C24*4)+(Feb!C24*3)+(Mar!C24*2)+(Apr!C24*1)</f>
        <v>21632</v>
      </c>
      <c r="E24" s="8"/>
      <c r="F24" s="31">
        <f>(Jul!E24*10)+(Aug!E24*9)+(Sep!E24*8)+(Oct!E24*7)+(Nov!E24*6)+(Dec!E24*5)+(Jan!E24*4)+(Feb!E24*3)+(Mar!E24*2)+(Apr!E24*1)</f>
        <v>6340</v>
      </c>
      <c r="G24" s="8">
        <v>15070</v>
      </c>
      <c r="H24" s="31">
        <f>Mar!H24+G24</f>
        <v>31399</v>
      </c>
      <c r="I24" s="31">
        <f t="shared" si="0"/>
        <v>19678</v>
      </c>
      <c r="J24" s="31">
        <f t="shared" si="1"/>
        <v>59371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15825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25573</v>
      </c>
      <c r="I25" s="31">
        <f t="shared" si="0"/>
        <v>0</v>
      </c>
      <c r="J25" s="31">
        <f t="shared" si="1"/>
        <v>41398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263</v>
      </c>
      <c r="D26" s="31">
        <f>(Jul!C26*10)+(Aug!C26*9)+(Sep!C26*8)+(Oct!C26*7)+(Nov!C26*6)+(Dec!C26*5)+(Jan!C26*4)+(Feb!C26*3)+(Mar!C26*2)+(Apr!C26*1)</f>
        <v>94943</v>
      </c>
      <c r="E26" s="8"/>
      <c r="F26" s="31">
        <f>(Jul!E26*10)+(Aug!E26*9)+(Sep!E26*8)+(Oct!E26*7)+(Nov!E26*6)+(Dec!E26*5)+(Jan!E26*4)+(Feb!E26*3)+(Mar!E26*2)+(Apr!E26*1)</f>
        <v>0</v>
      </c>
      <c r="G26" s="8">
        <v>3374</v>
      </c>
      <c r="H26" s="31">
        <f>Mar!H26+G26</f>
        <v>134872</v>
      </c>
      <c r="I26" s="31">
        <f t="shared" si="0"/>
        <v>3637</v>
      </c>
      <c r="J26" s="31">
        <f t="shared" si="1"/>
        <v>229815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3443</v>
      </c>
      <c r="D27" s="31">
        <f>(Jul!C27*10)+(Aug!C27*9)+(Sep!C27*8)+(Oct!C27*7)+(Nov!C27*6)+(Dec!C27*5)+(Jan!C27*4)+(Feb!C27*3)+(Mar!C27*2)+(Apr!C27*1)</f>
        <v>68835</v>
      </c>
      <c r="E27" s="8"/>
      <c r="F27" s="31">
        <f>(Jul!E27*10)+(Aug!E27*9)+(Sep!E27*8)+(Oct!E27*7)+(Nov!E27*6)+(Dec!E27*5)+(Jan!E27*4)+(Feb!E27*3)+(Mar!E27*2)+(Apr!E27*1)</f>
        <v>0</v>
      </c>
      <c r="G27" s="8">
        <v>21901</v>
      </c>
      <c r="H27" s="31">
        <f>Mar!H27+G27</f>
        <v>130909</v>
      </c>
      <c r="I27" s="31">
        <f t="shared" si="0"/>
        <v>25344</v>
      </c>
      <c r="J27" s="31">
        <f t="shared" si="1"/>
        <v>199744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61068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64790</v>
      </c>
      <c r="I28" s="31">
        <f t="shared" si="0"/>
        <v>0</v>
      </c>
      <c r="J28" s="31">
        <f t="shared" si="1"/>
        <v>125858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3172</v>
      </c>
      <c r="D30" s="31">
        <f>(Jul!C30*10)+(Aug!C30*9)+(Sep!C30*8)+(Oct!C30*7)+(Nov!C30*6)+(Dec!C30*5)+(Jan!C30*4)+(Feb!C30*3)+(Mar!C30*2)+(Apr!C30*1)</f>
        <v>133655</v>
      </c>
      <c r="E30" s="8"/>
      <c r="F30" s="31">
        <f>(Jul!E30*10)+(Aug!E30*9)+(Sep!E30*8)+(Oct!E30*7)+(Nov!E30*6)+(Dec!E30*5)+(Jan!E30*4)+(Feb!E30*3)+(Mar!E30*2)+(Apr!E30*1)</f>
        <v>7032</v>
      </c>
      <c r="G30" s="8">
        <v>9516</v>
      </c>
      <c r="H30" s="31">
        <f>Mar!H30+G30</f>
        <v>63110</v>
      </c>
      <c r="I30" s="31">
        <f t="shared" si="0"/>
        <v>12688</v>
      </c>
      <c r="J30" s="31">
        <f t="shared" si="1"/>
        <v>203797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4531</v>
      </c>
      <c r="D31" s="31">
        <f>(Jul!C31*10)+(Aug!C31*9)+(Sep!C31*8)+(Oct!C31*7)+(Nov!C31*6)+(Dec!C31*5)+(Jan!C31*4)+(Feb!C31*3)+(Mar!C31*2)+(Apr!C31*1)</f>
        <v>203400</v>
      </c>
      <c r="E31" s="8"/>
      <c r="F31" s="31">
        <f>(Jul!E31*10)+(Aug!E31*9)+(Sep!E31*8)+(Oct!E31*7)+(Nov!E31*6)+(Dec!E31*5)+(Jan!E31*4)+(Feb!E31*3)+(Mar!E31*2)+(Apr!E31*1)</f>
        <v>20094</v>
      </c>
      <c r="G31" s="8">
        <v>11994</v>
      </c>
      <c r="H31" s="31">
        <f>Mar!H31+G31</f>
        <v>294414</v>
      </c>
      <c r="I31" s="31">
        <f t="shared" si="0"/>
        <v>16525</v>
      </c>
      <c r="J31" s="31">
        <f t="shared" si="1"/>
        <v>517908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28363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23368</v>
      </c>
      <c r="I32" s="31">
        <f t="shared" si="0"/>
        <v>0</v>
      </c>
      <c r="J32" s="31">
        <f t="shared" si="1"/>
        <v>51731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5794</v>
      </c>
      <c r="D33" s="31">
        <f>(Jul!C33*10)+(Aug!C33*9)+(Sep!C33*8)+(Oct!C33*7)+(Nov!C33*6)+(Dec!C33*5)+(Jan!C33*4)+(Feb!C33*3)+(Mar!C33*2)+(Apr!C33*1)</f>
        <v>290684</v>
      </c>
      <c r="E33" s="8"/>
      <c r="F33" s="31">
        <f>(Jul!E33*10)+(Aug!E33*9)+(Sep!E33*8)+(Oct!E33*7)+(Nov!E33*6)+(Dec!E33*5)+(Jan!E33*4)+(Feb!E33*3)+(Mar!E33*2)+(Apr!E33*1)</f>
        <v>25604</v>
      </c>
      <c r="G33" s="8">
        <v>18930</v>
      </c>
      <c r="H33" s="31">
        <f>Mar!H33+G33</f>
        <v>77777</v>
      </c>
      <c r="I33" s="31">
        <f t="shared" si="0"/>
        <v>24724</v>
      </c>
      <c r="J33" s="31">
        <f t="shared" si="1"/>
        <v>394065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2906</v>
      </c>
      <c r="D34" s="31">
        <f>(Jul!C34*10)+(Aug!C34*9)+(Sep!C34*8)+(Oct!C34*7)+(Nov!C34*6)+(Dec!C34*5)+(Jan!C34*4)+(Feb!C34*3)+(Mar!C34*2)+(Apr!C34*1)</f>
        <v>90005</v>
      </c>
      <c r="E34" s="8"/>
      <c r="F34" s="31">
        <f>(Jul!E34*10)+(Aug!E34*9)+(Sep!E34*8)+(Oct!E34*7)+(Nov!E34*6)+(Dec!E34*5)+(Jan!E34*4)+(Feb!E34*3)+(Mar!E34*2)+(Apr!E34*1)</f>
        <v>0</v>
      </c>
      <c r="G34" s="8">
        <v>-6130</v>
      </c>
      <c r="H34" s="31">
        <f>Mar!H34+G34</f>
        <v>-26921</v>
      </c>
      <c r="I34" s="31">
        <f t="shared" si="0"/>
        <v>-3224</v>
      </c>
      <c r="J34" s="31">
        <f t="shared" si="1"/>
        <v>63084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1888</v>
      </c>
      <c r="D35" s="31">
        <f>(Jul!C35*10)+(Aug!C35*9)+(Sep!C35*8)+(Oct!C35*7)+(Nov!C35*6)+(Dec!C35*5)+(Jan!C35*4)+(Feb!C35*3)+(Mar!C35*2)+(Apr!C35*1)</f>
        <v>214310</v>
      </c>
      <c r="E35" s="8"/>
      <c r="F35" s="31">
        <f>(Jul!E35*10)+(Aug!E35*9)+(Sep!E35*8)+(Oct!E35*7)+(Nov!E35*6)+(Dec!E35*5)+(Jan!E35*4)+(Feb!E35*3)+(Mar!E35*2)+(Apr!E35*1)</f>
        <v>10674</v>
      </c>
      <c r="G35" s="8">
        <v>17098</v>
      </c>
      <c r="H35" s="31">
        <f>Mar!H35+G35</f>
        <v>330354</v>
      </c>
      <c r="I35" s="31">
        <f t="shared" si="0"/>
        <v>18986</v>
      </c>
      <c r="J35" s="31">
        <f t="shared" si="1"/>
        <v>555338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1020</v>
      </c>
      <c r="D37" s="31">
        <f>(Jul!C37*10)+(Aug!C37*9)+(Sep!C37*8)+(Oct!C37*7)+(Nov!C37*6)+(Dec!C37*5)+(Jan!C37*4)+(Feb!C37*3)+(Mar!C37*2)+(Apr!C37*1)</f>
        <v>19501</v>
      </c>
      <c r="E37" s="8"/>
      <c r="F37" s="31">
        <f>(Jul!E37*10)+(Aug!E37*9)+(Sep!E37*8)+(Oct!E37*7)+(Nov!E37*6)+(Dec!E37*5)+(Jan!E37*4)+(Feb!E37*3)+(Mar!E37*2)+(Apr!E37*1)</f>
        <v>0</v>
      </c>
      <c r="G37" s="8">
        <v>39917</v>
      </c>
      <c r="H37" s="31">
        <f>Mar!H37+G37</f>
        <v>100409</v>
      </c>
      <c r="I37" s="31">
        <f t="shared" si="0"/>
        <v>40937</v>
      </c>
      <c r="J37" s="31">
        <f t="shared" si="1"/>
        <v>119910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2589</v>
      </c>
      <c r="D38" s="31">
        <f>(Jul!C38*10)+(Aug!C38*9)+(Sep!C38*8)+(Oct!C38*7)+(Nov!C38*6)+(Dec!C38*5)+(Jan!C38*4)+(Feb!C38*3)+(Mar!C38*2)+(Apr!C38*1)</f>
        <v>40846</v>
      </c>
      <c r="E38" s="8"/>
      <c r="F38" s="31">
        <f>(Jul!E38*10)+(Aug!E38*9)+(Sep!E38*8)+(Oct!E38*7)+(Nov!E38*6)+(Dec!E38*5)+(Jan!E38*4)+(Feb!E38*3)+(Mar!E38*2)+(Apr!E38*1)</f>
        <v>0</v>
      </c>
      <c r="G38" s="8">
        <v>5882</v>
      </c>
      <c r="H38" s="31">
        <f>Mar!H38+G38</f>
        <v>59909</v>
      </c>
      <c r="I38" s="31">
        <f t="shared" si="0"/>
        <v>8471</v>
      </c>
      <c r="J38" s="31">
        <f t="shared" si="1"/>
        <v>100755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11773</v>
      </c>
      <c r="D39" s="31">
        <f>(Jul!C39*10)+(Aug!C39*9)+(Sep!C39*8)+(Oct!C39*7)+(Nov!C39*6)+(Dec!C39*5)+(Jan!C39*4)+(Feb!C39*3)+(Mar!C39*2)+(Apr!C39*1)</f>
        <v>494662</v>
      </c>
      <c r="E39" s="8">
        <v>585</v>
      </c>
      <c r="F39" s="31">
        <f>(Jul!E39*10)+(Aug!E39*9)+(Sep!E39*8)+(Oct!E39*7)+(Nov!E39*6)+(Dec!E39*5)+(Jan!E39*4)+(Feb!E39*3)+(Mar!E39*2)+(Apr!E39*1)</f>
        <v>20189</v>
      </c>
      <c r="G39" s="8">
        <v>53397</v>
      </c>
      <c r="H39" s="31">
        <f>Mar!H39+G39</f>
        <v>603288</v>
      </c>
      <c r="I39" s="31">
        <f t="shared" si="0"/>
        <v>65755</v>
      </c>
      <c r="J39" s="31">
        <f t="shared" si="1"/>
        <v>1118139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3232</v>
      </c>
      <c r="D40" s="31">
        <f>(Jul!C40*10)+(Aug!C40*9)+(Sep!C40*8)+(Oct!C40*7)+(Nov!C40*6)+(Dec!C40*5)+(Jan!C40*4)+(Feb!C40*3)+(Mar!C40*2)+(Apr!C40*1)</f>
        <v>227925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215596</v>
      </c>
      <c r="I40" s="31">
        <f t="shared" si="0"/>
        <v>3232</v>
      </c>
      <c r="J40" s="31">
        <f t="shared" si="1"/>
        <v>443521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587</v>
      </c>
      <c r="D41" s="31">
        <f>(Jul!C41*10)+(Aug!C41*9)+(Sep!C41*8)+(Oct!C41*7)+(Nov!C41*6)+(Dec!C41*5)+(Jan!C41*4)+(Feb!C41*3)+(Mar!C41*2)+(Apr!C41*1)</f>
        <v>63837</v>
      </c>
      <c r="E41" s="8"/>
      <c r="F41" s="31">
        <f>(Jul!E41*10)+(Aug!E41*9)+(Sep!E41*8)+(Oct!E41*7)+(Nov!E41*6)+(Dec!E41*5)+(Jan!E41*4)+(Feb!E41*3)+(Mar!E41*2)+(Apr!E41*1)</f>
        <v>8432</v>
      </c>
      <c r="G41" s="8">
        <v>3534</v>
      </c>
      <c r="H41" s="31">
        <f>Mar!H41+G41</f>
        <v>61954</v>
      </c>
      <c r="I41" s="31">
        <f t="shared" si="0"/>
        <v>4121</v>
      </c>
      <c r="J41" s="31">
        <f t="shared" si="1"/>
        <v>134223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2156</v>
      </c>
      <c r="D42" s="31">
        <f>(Jul!C42*10)+(Aug!C42*9)+(Sep!C42*8)+(Oct!C42*7)+(Nov!C42*6)+(Dec!C42*5)+(Jan!C42*4)+(Feb!C42*3)+(Mar!C42*2)+(Apr!C42*1)</f>
        <v>109966</v>
      </c>
      <c r="E42" s="8"/>
      <c r="F42" s="31">
        <f>(Jul!E42*10)+(Aug!E42*9)+(Sep!E42*8)+(Oct!E42*7)+(Nov!E42*6)+(Dec!E42*5)+(Jan!E42*4)+(Feb!E42*3)+(Mar!E42*2)+(Apr!E42*1)</f>
        <v>0</v>
      </c>
      <c r="G42" s="8">
        <v>266</v>
      </c>
      <c r="H42" s="31">
        <f>Mar!H42+G42</f>
        <v>225379</v>
      </c>
      <c r="I42" s="31">
        <f t="shared" si="0"/>
        <v>2422</v>
      </c>
      <c r="J42" s="31">
        <f t="shared" si="1"/>
        <v>335345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4084</v>
      </c>
      <c r="D43" s="31">
        <f>(Jul!C43*10)+(Aug!C43*9)+(Sep!C43*8)+(Oct!C43*7)+(Nov!C43*6)+(Dec!C43*5)+(Jan!C43*4)+(Feb!C43*3)+(Mar!C43*2)+(Apr!C43*1)</f>
        <v>231526</v>
      </c>
      <c r="E43" s="8"/>
      <c r="F43" s="31">
        <f>(Jul!E43*10)+(Aug!E43*9)+(Sep!E43*8)+(Oct!E43*7)+(Nov!E43*6)+(Dec!E43*5)+(Jan!E43*4)+(Feb!E43*3)+(Mar!E43*2)+(Apr!E43*1)</f>
        <v>810</v>
      </c>
      <c r="G43" s="8">
        <v>52484</v>
      </c>
      <c r="H43" s="31">
        <f>Mar!H43+G43</f>
        <v>497025</v>
      </c>
      <c r="I43" s="31">
        <f t="shared" si="0"/>
        <v>56568</v>
      </c>
      <c r="J43" s="31">
        <f t="shared" si="1"/>
        <v>729361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1564</v>
      </c>
      <c r="D44" s="31">
        <f>(Jul!C44*10)+(Aug!C44*9)+(Sep!C44*8)+(Oct!C44*7)+(Nov!C44*6)+(Dec!C44*5)+(Jan!C44*4)+(Feb!C44*3)+(Mar!C44*2)+(Apr!C44*1)</f>
        <v>356628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245078</v>
      </c>
      <c r="I44" s="31">
        <f t="shared" si="0"/>
        <v>1564</v>
      </c>
      <c r="J44" s="31">
        <f t="shared" si="1"/>
        <v>601706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3695</v>
      </c>
      <c r="D45" s="31">
        <f>(Jul!C45*10)+(Aug!C45*9)+(Sep!C45*8)+(Oct!C45*7)+(Nov!C45*6)+(Dec!C45*5)+(Jan!C45*4)+(Feb!C45*3)+(Mar!C45*2)+(Apr!C45*1)</f>
        <v>41475</v>
      </c>
      <c r="E45" s="8"/>
      <c r="F45" s="31">
        <f>(Jul!E45*10)+(Aug!E45*9)+(Sep!E45*8)+(Oct!E45*7)+(Nov!E45*6)+(Dec!E45*5)+(Jan!E45*4)+(Feb!E45*3)+(Mar!E45*2)+(Apr!E45*1)</f>
        <v>0</v>
      </c>
      <c r="G45" s="8">
        <v>18825</v>
      </c>
      <c r="H45" s="31">
        <f>Mar!H45+G45</f>
        <v>61079</v>
      </c>
      <c r="I45" s="31">
        <f t="shared" si="0"/>
        <v>22520</v>
      </c>
      <c r="J45" s="31">
        <f t="shared" si="1"/>
        <v>102554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14551</v>
      </c>
      <c r="D47" s="31">
        <f>(Jul!C47*10)+(Aug!C47*9)+(Sep!C47*8)+(Oct!C47*7)+(Nov!C47*6)+(Dec!C47*5)+(Jan!C47*4)+(Feb!C47*3)+(Mar!C47*2)+(Apr!C47*1)</f>
        <v>163819</v>
      </c>
      <c r="E47" s="8"/>
      <c r="F47" s="31">
        <f>(Jul!E47*10)+(Aug!E47*9)+(Sep!E47*8)+(Oct!E47*7)+(Nov!E47*6)+(Dec!E47*5)+(Jan!E47*4)+(Feb!E47*3)+(Mar!E47*2)+(Apr!E47*1)</f>
        <v>0</v>
      </c>
      <c r="G47" s="8">
        <v>41591</v>
      </c>
      <c r="H47" s="31">
        <f>Mar!H47+G47</f>
        <v>303176</v>
      </c>
      <c r="I47" s="31">
        <f t="shared" si="0"/>
        <v>56142</v>
      </c>
      <c r="J47" s="31">
        <f t="shared" si="1"/>
        <v>466995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3587</v>
      </c>
      <c r="D48" s="31">
        <f>(Jul!C48*10)+(Aug!C48*9)+(Sep!C48*8)+(Oct!C48*7)+(Nov!C48*6)+(Dec!C48*5)+(Jan!C48*4)+(Feb!C48*3)+(Mar!C48*2)+(Apr!C48*1)</f>
        <v>157777</v>
      </c>
      <c r="E48" s="8"/>
      <c r="F48" s="31">
        <f>(Jul!E48*10)+(Aug!E48*9)+(Sep!E48*8)+(Oct!E48*7)+(Nov!E48*6)+(Dec!E48*5)+(Jan!E48*4)+(Feb!E48*3)+(Mar!E48*2)+(Apr!E48*1)</f>
        <v>0</v>
      </c>
      <c r="G48" s="8">
        <v>46049</v>
      </c>
      <c r="H48" s="31">
        <f>Mar!H48+G48</f>
        <v>138955</v>
      </c>
      <c r="I48" s="31">
        <f t="shared" si="0"/>
        <v>49636</v>
      </c>
      <c r="J48" s="31">
        <f t="shared" si="1"/>
        <v>296732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6652</v>
      </c>
      <c r="D49" s="31">
        <f>(Jul!C49*10)+(Aug!C49*9)+(Sep!C49*8)+(Oct!C49*7)+(Nov!C49*6)+(Dec!C49*5)+(Jan!C49*4)+(Feb!C49*3)+(Mar!C49*2)+(Apr!C49*1)</f>
        <v>198395</v>
      </c>
      <c r="E49" s="8"/>
      <c r="F49" s="31">
        <f>(Jul!E49*10)+(Aug!E49*9)+(Sep!E49*8)+(Oct!E49*7)+(Nov!E49*6)+(Dec!E49*5)+(Jan!E49*4)+(Feb!E49*3)+(Mar!E49*2)+(Apr!E49*1)</f>
        <v>0</v>
      </c>
      <c r="G49" s="8">
        <v>89897</v>
      </c>
      <c r="H49" s="31">
        <f>Mar!H49+G49</f>
        <v>200343</v>
      </c>
      <c r="I49" s="31">
        <f t="shared" si="0"/>
        <v>96549</v>
      </c>
      <c r="J49" s="31">
        <f t="shared" si="1"/>
        <v>398738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61379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125504</v>
      </c>
      <c r="I50" s="31">
        <f t="shared" si="0"/>
        <v>0</v>
      </c>
      <c r="J50" s="31">
        <f t="shared" si="1"/>
        <v>186883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10544</v>
      </c>
      <c r="D51" s="31">
        <f>(Jul!C51*10)+(Aug!C51*9)+(Sep!C51*8)+(Oct!C51*7)+(Nov!C51*6)+(Dec!C51*5)+(Jan!C51*4)+(Feb!C51*3)+(Mar!C51*2)+(Apr!C51*1)</f>
        <v>316416</v>
      </c>
      <c r="E51" s="8">
        <v>514</v>
      </c>
      <c r="F51" s="31">
        <f>(Jul!E51*10)+(Aug!E51*9)+(Sep!E51*8)+(Oct!E51*7)+(Nov!E51*6)+(Dec!E51*5)+(Jan!E51*4)+(Feb!E51*3)+(Mar!E51*2)+(Apr!E51*1)</f>
        <v>22312</v>
      </c>
      <c r="G51" s="8">
        <v>82984</v>
      </c>
      <c r="H51" s="31">
        <f>Mar!H51+G51</f>
        <v>360246</v>
      </c>
      <c r="I51" s="31">
        <f t="shared" si="0"/>
        <v>94042</v>
      </c>
      <c r="J51" s="31">
        <f t="shared" si="1"/>
        <v>698974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23727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27691</v>
      </c>
      <c r="I52" s="31">
        <f t="shared" si="0"/>
        <v>0</v>
      </c>
      <c r="J52" s="31">
        <f t="shared" si="1"/>
        <v>51418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0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2015</v>
      </c>
      <c r="D54" s="31">
        <f>(Jul!C54*10)+(Aug!C54*9)+(Sep!C54*8)+(Oct!C54*7)+(Nov!C54*6)+(Dec!C54*5)+(Jan!C54*4)+(Feb!C54*3)+(Mar!C54*2)+(Apr!C54*1)</f>
        <v>62426</v>
      </c>
      <c r="E54" s="8"/>
      <c r="F54" s="31">
        <f>(Jul!E54*10)+(Aug!E54*9)+(Sep!E54*8)+(Oct!E54*7)+(Nov!E54*6)+(Dec!E54*5)+(Jan!E54*4)+(Feb!E54*3)+(Mar!E54*2)+(Apr!E54*1)</f>
        <v>0</v>
      </c>
      <c r="G54" s="8">
        <v>3958</v>
      </c>
      <c r="H54" s="31">
        <f>Mar!H54+G54</f>
        <v>54664</v>
      </c>
      <c r="I54" s="31">
        <f t="shared" si="0"/>
        <v>5973</v>
      </c>
      <c r="J54" s="31">
        <f t="shared" si="1"/>
        <v>117090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5446</v>
      </c>
      <c r="D55" s="31">
        <f>(Jul!C55*10)+(Aug!C55*9)+(Sep!C55*8)+(Oct!C55*7)+(Nov!C55*6)+(Dec!C55*5)+(Jan!C55*4)+(Feb!C55*3)+(Mar!C55*2)+(Apr!C55*1)</f>
        <v>277349</v>
      </c>
      <c r="E55" s="8">
        <v>140</v>
      </c>
      <c r="F55" s="31">
        <f>(Jul!E55*10)+(Aug!E55*9)+(Sep!E55*8)+(Oct!E55*7)+(Nov!E55*6)+(Dec!E55*5)+(Jan!E55*4)+(Feb!E55*3)+(Mar!E55*2)+(Apr!E55*1)</f>
        <v>58346</v>
      </c>
      <c r="G55" s="8">
        <v>4205</v>
      </c>
      <c r="H55" s="31">
        <f>Mar!H55+G55</f>
        <v>363078</v>
      </c>
      <c r="I55" s="31">
        <f t="shared" si="0"/>
        <v>9791</v>
      </c>
      <c r="J55" s="31">
        <f t="shared" si="1"/>
        <v>698773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1654</v>
      </c>
      <c r="D56" s="31">
        <f>(Jul!C56*10)+(Aug!C56*9)+(Sep!C56*8)+(Oct!C56*7)+(Nov!C56*6)+(Dec!C56*5)+(Jan!C56*4)+(Feb!C56*3)+(Mar!C56*2)+(Apr!C56*1)</f>
        <v>14666</v>
      </c>
      <c r="E56" s="8"/>
      <c r="F56" s="31">
        <f>(Jul!E56*10)+(Aug!E56*9)+(Sep!E56*8)+(Oct!E56*7)+(Nov!E56*6)+(Dec!E56*5)+(Jan!E56*4)+(Feb!E56*3)+(Mar!E56*2)+(Apr!E56*1)</f>
        <v>0</v>
      </c>
      <c r="G56" s="8">
        <v>8385</v>
      </c>
      <c r="H56" s="31">
        <f>Mar!H56+G56</f>
        <v>12132</v>
      </c>
      <c r="I56" s="31">
        <f t="shared" si="0"/>
        <v>10039</v>
      </c>
      <c r="J56" s="31">
        <f t="shared" si="1"/>
        <v>26798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5539</v>
      </c>
      <c r="D57" s="31">
        <f>(Jul!C57*10)+(Aug!C57*9)+(Sep!C57*8)+(Oct!C57*7)+(Nov!C57*6)+(Dec!C57*5)+(Jan!C57*4)+(Feb!C57*3)+(Mar!C57*2)+(Apr!C57*1)</f>
        <v>47737</v>
      </c>
      <c r="E57" s="8"/>
      <c r="F57" s="31">
        <f>(Jul!E57*10)+(Aug!E57*9)+(Sep!E57*8)+(Oct!E57*7)+(Nov!E57*6)+(Dec!E57*5)+(Jan!E57*4)+(Feb!E57*3)+(Mar!E57*2)+(Apr!E57*1)</f>
        <v>4312</v>
      </c>
      <c r="G57" s="8">
        <v>9676</v>
      </c>
      <c r="H57" s="31">
        <f>Mar!H57+G57</f>
        <v>49278</v>
      </c>
      <c r="I57" s="31">
        <f t="shared" si="0"/>
        <v>15215</v>
      </c>
      <c r="J57" s="31">
        <f t="shared" si="1"/>
        <v>101327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515</v>
      </c>
      <c r="D58" s="31">
        <f>(Jul!C58*10)+(Aug!C58*9)+(Sep!C58*8)+(Oct!C58*7)+(Nov!C58*6)+(Dec!C58*5)+(Jan!C58*4)+(Feb!C58*3)+(Mar!C58*2)+(Apr!C58*1)</f>
        <v>15647</v>
      </c>
      <c r="E58" s="8"/>
      <c r="F58" s="31">
        <f>(Jul!E58*10)+(Aug!E58*9)+(Sep!E58*8)+(Oct!E58*7)+(Nov!E58*6)+(Dec!E58*5)+(Jan!E58*4)+(Feb!E58*3)+(Mar!E58*2)+(Apr!E58*1)</f>
        <v>0</v>
      </c>
      <c r="G58" s="8">
        <v>722</v>
      </c>
      <c r="H58" s="31">
        <f>Mar!H58+G58</f>
        <v>107507</v>
      </c>
      <c r="I58" s="31">
        <f t="shared" si="0"/>
        <v>1237</v>
      </c>
      <c r="J58" s="31">
        <f t="shared" si="1"/>
        <v>123154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10338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10338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44585</v>
      </c>
      <c r="D60" s="31">
        <f>(Jul!C60*10)+(Aug!C60*9)+(Sep!C60*8)+(Oct!C60*7)+(Nov!C60*6)+(Dec!C60*5)+(Jan!C60*4)+(Feb!C60*3)+(Mar!C60*2)+(Apr!C60*1)</f>
        <v>1056333</v>
      </c>
      <c r="E60" s="8">
        <v>2860</v>
      </c>
      <c r="F60" s="31">
        <f>(Jul!E60*10)+(Aug!E60*9)+(Sep!E60*8)+(Oct!E60*7)+(Nov!E60*6)+(Dec!E60*5)+(Jan!E60*4)+(Feb!E60*3)+(Mar!E60*2)+(Apr!E60*1)</f>
        <v>132181</v>
      </c>
      <c r="G60" s="8">
        <v>167763</v>
      </c>
      <c r="H60" s="31">
        <f>Mar!H60+G60</f>
        <v>1098558</v>
      </c>
      <c r="I60" s="31">
        <f t="shared" si="0"/>
        <v>215208</v>
      </c>
      <c r="J60" s="31">
        <f t="shared" si="1"/>
        <v>2287072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26080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8287</v>
      </c>
      <c r="I61" s="31">
        <f t="shared" si="0"/>
        <v>0</v>
      </c>
      <c r="J61" s="31">
        <f t="shared" si="1"/>
        <v>34367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11885</v>
      </c>
      <c r="D62" s="31">
        <f>(Jul!C62*10)+(Aug!C62*9)+(Sep!C62*8)+(Oct!C62*7)+(Nov!C62*6)+(Dec!C62*5)+(Jan!C62*4)+(Feb!C62*3)+(Mar!C62*2)+(Apr!C62*1)</f>
        <v>25653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-1524</v>
      </c>
      <c r="I62" s="31">
        <f t="shared" si="0"/>
        <v>11885</v>
      </c>
      <c r="J62" s="31">
        <f t="shared" si="1"/>
        <v>24129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587</v>
      </c>
      <c r="D63" s="31">
        <f>(Jul!C63*10)+(Aug!C63*9)+(Sep!C63*8)+(Oct!C63*7)+(Nov!C63*6)+(Dec!C63*5)+(Jan!C63*4)+(Feb!C63*3)+(Mar!C63*2)+(Apr!C63*1)</f>
        <v>93150</v>
      </c>
      <c r="E63" s="8"/>
      <c r="F63" s="31">
        <f>(Jul!E63*10)+(Aug!E63*9)+(Sep!E63*8)+(Oct!E63*7)+(Nov!E63*6)+(Dec!E63*5)+(Jan!E63*4)+(Feb!E63*3)+(Mar!E63*2)+(Apr!E63*1)</f>
        <v>0</v>
      </c>
      <c r="G63" s="8">
        <v>15134</v>
      </c>
      <c r="H63" s="31">
        <f>Mar!H63+G63</f>
        <v>132534</v>
      </c>
      <c r="I63" s="31">
        <f t="shared" si="0"/>
        <v>15721</v>
      </c>
      <c r="J63" s="31">
        <f t="shared" si="1"/>
        <v>225684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9020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3255</v>
      </c>
      <c r="I64" s="31">
        <f t="shared" ref="I64:I71" si="2">C64+E64+G64</f>
        <v>0</v>
      </c>
      <c r="J64" s="31">
        <f t="shared" ref="J64:J71" si="3">D64+F64+H64</f>
        <v>12275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14780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6815</v>
      </c>
      <c r="I66" s="31">
        <f t="shared" si="2"/>
        <v>0</v>
      </c>
      <c r="J66" s="31">
        <f t="shared" si="3"/>
        <v>21595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3777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2004</v>
      </c>
      <c r="I68" s="31">
        <f t="shared" si="2"/>
        <v>0</v>
      </c>
      <c r="J68" s="31">
        <f t="shared" si="3"/>
        <v>5781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3068</v>
      </c>
      <c r="D69" s="31">
        <f>(Jul!C69*10)+(Aug!C69*9)+(Sep!C69*8)+(Oct!C69*7)+(Nov!C69*6)+(Dec!C69*5)+(Jan!C69*4)+(Feb!C69*3)+(Mar!C69*2)+(Apr!C69*1)</f>
        <v>70950</v>
      </c>
      <c r="E69" s="8"/>
      <c r="F69" s="31">
        <f>(Jul!E69*10)+(Aug!E69*9)+(Sep!E69*8)+(Oct!E69*7)+(Nov!E69*6)+(Dec!E69*5)+(Jan!E69*4)+(Feb!E69*3)+(Mar!E69*2)+(Apr!E69*1)</f>
        <v>14064</v>
      </c>
      <c r="G69" s="8">
        <v>29021</v>
      </c>
      <c r="H69" s="31">
        <f>Mar!H69+G69</f>
        <v>69901</v>
      </c>
      <c r="I69" s="31">
        <f t="shared" si="2"/>
        <v>32089</v>
      </c>
      <c r="J69" s="31">
        <f t="shared" si="3"/>
        <v>154915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3068</v>
      </c>
      <c r="D70" s="31">
        <f>(Jul!C70*10)+(Aug!C70*9)+(Sep!C70*8)+(Oct!C70*7)+(Nov!C70*6)+(Dec!C70*5)+(Jan!C70*4)+(Feb!C70*3)+(Mar!C70*2)+(Apr!C70*1)</f>
        <v>25920</v>
      </c>
      <c r="E70" s="8"/>
      <c r="F70" s="31">
        <f>(Jul!E70*10)+(Aug!E70*9)+(Sep!E70*8)+(Oct!E70*7)+(Nov!E70*6)+(Dec!E70*5)+(Jan!E70*4)+(Feb!E70*3)+(Mar!E70*2)+(Apr!E70*1)</f>
        <v>0</v>
      </c>
      <c r="G70" s="8">
        <v>4563</v>
      </c>
      <c r="H70" s="31">
        <f>Mar!H70+G70</f>
        <v>12805</v>
      </c>
      <c r="I70" s="31">
        <f t="shared" si="2"/>
        <v>7631</v>
      </c>
      <c r="J70" s="31">
        <f t="shared" si="3"/>
        <v>38725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3583</v>
      </c>
      <c r="D71" s="31">
        <f>(Jul!C71*10)+(Aug!C71*9)+(Sep!C71*8)+(Oct!C71*7)+(Nov!C71*6)+(Dec!C71*5)+(Jan!C71*4)+(Feb!C71*3)+(Mar!C71*2)+(Apr!C71*1)</f>
        <v>80089</v>
      </c>
      <c r="E71" s="8"/>
      <c r="F71" s="31">
        <f>(Jul!E71*10)+(Aug!E71*9)+(Sep!E71*8)+(Oct!E71*7)+(Nov!E71*6)+(Dec!E71*5)+(Jan!E71*4)+(Feb!E71*3)+(Mar!E71*2)+(Apr!E71*1)</f>
        <v>2574</v>
      </c>
      <c r="G71" s="8">
        <v>25537</v>
      </c>
      <c r="H71" s="31">
        <f>Mar!H71+G71</f>
        <v>188550</v>
      </c>
      <c r="I71" s="31">
        <f t="shared" si="2"/>
        <v>29120</v>
      </c>
      <c r="J71" s="31">
        <f t="shared" si="3"/>
        <v>271213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59303</v>
      </c>
      <c r="D72" s="32">
        <f t="shared" si="4"/>
        <v>4794101</v>
      </c>
      <c r="E72" s="32">
        <f t="shared" si="4"/>
        <v>2344</v>
      </c>
      <c r="F72" s="32">
        <f t="shared" si="4"/>
        <v>209861</v>
      </c>
      <c r="G72" s="32">
        <f t="shared" si="4"/>
        <v>467988</v>
      </c>
      <c r="H72" s="32">
        <f t="shared" si="4"/>
        <v>5613382</v>
      </c>
      <c r="I72" s="32">
        <f t="shared" si="4"/>
        <v>529635</v>
      </c>
      <c r="J72" s="32">
        <f t="shared" si="4"/>
        <v>10617344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158567</v>
      </c>
      <c r="D73" s="32">
        <f t="shared" si="5"/>
        <v>4965156</v>
      </c>
      <c r="E73" s="32">
        <f t="shared" si="5"/>
        <v>4099</v>
      </c>
      <c r="F73" s="32">
        <f t="shared" si="5"/>
        <v>299498</v>
      </c>
      <c r="G73" s="32">
        <f t="shared" si="5"/>
        <v>733688</v>
      </c>
      <c r="H73" s="32">
        <f t="shared" si="5"/>
        <v>5738054</v>
      </c>
      <c r="I73" s="32">
        <f t="shared" si="5"/>
        <v>896354</v>
      </c>
      <c r="J73" s="32">
        <f t="shared" si="5"/>
        <v>11002708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217870</v>
      </c>
      <c r="D74" s="32">
        <f t="shared" ref="D74:J74" si="6">SUM(D72:D73)</f>
        <v>9759257</v>
      </c>
      <c r="E74" s="32">
        <f t="shared" si="6"/>
        <v>6443</v>
      </c>
      <c r="F74" s="32">
        <f t="shared" si="6"/>
        <v>509359</v>
      </c>
      <c r="G74" s="32">
        <f t="shared" si="6"/>
        <v>1201676</v>
      </c>
      <c r="H74" s="32">
        <f t="shared" si="6"/>
        <v>11351436</v>
      </c>
      <c r="I74" s="32">
        <f t="shared" si="6"/>
        <v>1425989</v>
      </c>
      <c r="J74" s="32">
        <f t="shared" si="6"/>
        <v>21620052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11" activePane="bottomLeft" state="frozen"/>
      <selection pane="bottomLeft" activeCell="G30" sqref="G30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11530</v>
      </c>
      <c r="D5" s="31">
        <f>(Jul!C5*11)+(Aug!C5*10)+(Sep!C5*9)+(Oct!C5*8)+(Nov!C5*7)+(Dec!C5*6)+(Jan!C5*5)+(Feb!C5*4)+(Mar!C5*3)+(Apr!C5*2)+(May!C5*1)</f>
        <v>1980474</v>
      </c>
      <c r="E5" s="8">
        <v>1565</v>
      </c>
      <c r="F5" s="31">
        <f>(Jul!E5*11)+(Aug!E5*10)+(Sep!E5*9)+(Oct!E5*8)+(Nov!E5*7)+(Dec!E5*6)+(Jan!E5*5)+(Feb!E5*4)+(Mar!E5*3)+(Apr!E5*2)+(May!E5*1)</f>
        <v>69378</v>
      </c>
      <c r="G5" s="8">
        <v>85383</v>
      </c>
      <c r="H5" s="31">
        <f>Apr!H5+G5</f>
        <v>1625436</v>
      </c>
      <c r="I5" s="31">
        <f t="shared" ref="I5:I63" si="0">C5+E5+G5</f>
        <v>98478</v>
      </c>
      <c r="J5" s="49">
        <f t="shared" ref="J5:J63" si="1">D5+F5+H5</f>
        <v>3675288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>
        <v>3966</v>
      </c>
      <c r="D6" s="31">
        <f>(Jul!C6*11)+(Aug!C6*10)+(Sep!C6*9)+(Oct!C6*8)+(Nov!C6*7)+(Dec!C6*6)+(Jan!C6*5)+(Feb!C6*4)+(Mar!C6*3)+(Apr!C6*2)+(May!C6*1)</f>
        <v>81967</v>
      </c>
      <c r="E6" s="8"/>
      <c r="F6" s="31">
        <f>(Jul!E6*11)+(Aug!E6*10)+(Sep!E6*9)+(Oct!E6*8)+(Nov!E6*7)+(Dec!E6*6)+(Jan!E6*5)+(Feb!E6*4)+(Mar!E6*3)+(Apr!E6*2)+(May!E6*1)</f>
        <v>5745</v>
      </c>
      <c r="G6" s="8">
        <v>11898</v>
      </c>
      <c r="H6" s="31">
        <f>Apr!H6+G6</f>
        <v>97777</v>
      </c>
      <c r="I6" s="31">
        <f t="shared" si="0"/>
        <v>15864</v>
      </c>
      <c r="J6" s="49">
        <f t="shared" si="1"/>
        <v>185489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203869</v>
      </c>
      <c r="E7" s="8"/>
      <c r="F7" s="31">
        <f>(Jul!E7*11)+(Aug!E7*10)+(Sep!E7*9)+(Oct!E7*8)+(Nov!E7*7)+(Dec!E7*6)+(Jan!E7*5)+(Feb!E7*4)+(Mar!E7*3)+(Apr!E7*2)+(May!E7*1)</f>
        <v>28043</v>
      </c>
      <c r="G7" s="8"/>
      <c r="H7" s="31">
        <f>Apr!H7+G7</f>
        <v>225357</v>
      </c>
      <c r="I7" s="31">
        <f t="shared" si="0"/>
        <v>0</v>
      </c>
      <c r="J7" s="49">
        <f t="shared" si="1"/>
        <v>457269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>
        <v>1448</v>
      </c>
      <c r="D8" s="31">
        <f>(Jul!C8*11)+(Aug!C8*10)+(Sep!C8*9)+(Oct!C8*8)+(Nov!C8*7)+(Dec!C8*6)+(Jan!C8*5)+(Feb!C8*4)+(Mar!C8*3)+(Apr!C8*2)+(May!C8*1)</f>
        <v>44580</v>
      </c>
      <c r="E8" s="8"/>
      <c r="F8" s="31">
        <f>(Jul!E8*11)+(Aug!E8*10)+(Sep!E8*9)+(Oct!E8*8)+(Nov!E8*7)+(Dec!E8*6)+(Jan!E8*5)+(Feb!E8*4)+(Mar!E8*3)+(Apr!E8*2)+(May!E8*1)</f>
        <v>202</v>
      </c>
      <c r="G8" s="8">
        <v>11164</v>
      </c>
      <c r="H8" s="31">
        <f>Apr!H8+G8</f>
        <v>66342</v>
      </c>
      <c r="I8" s="31">
        <f t="shared" si="0"/>
        <v>12612</v>
      </c>
      <c r="J8" s="49">
        <f t="shared" si="1"/>
        <v>111124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2443</v>
      </c>
      <c r="D9" s="31">
        <f>(Jul!C9*11)+(Aug!C9*10)+(Sep!C9*9)+(Oct!C9*8)+(Nov!C9*7)+(Dec!C9*6)+(Jan!C9*5)+(Feb!C9*4)+(Mar!C9*3)+(Apr!C9*2)+(May!C9*1)</f>
        <v>288888</v>
      </c>
      <c r="E9" s="8"/>
      <c r="F9" s="31">
        <f>(Jul!E9*11)+(Aug!E9*10)+(Sep!E9*9)+(Oct!E9*8)+(Nov!E9*7)+(Dec!E9*6)+(Jan!E9*5)+(Feb!E9*4)+(Mar!E9*3)+(Apr!E9*2)+(May!E9*1)</f>
        <v>0</v>
      </c>
      <c r="G9" s="8">
        <v>33332</v>
      </c>
      <c r="H9" s="31">
        <f>Apr!H9+G9</f>
        <v>449348</v>
      </c>
      <c r="I9" s="31">
        <f t="shared" si="0"/>
        <v>35775</v>
      </c>
      <c r="J9" s="49">
        <f t="shared" si="1"/>
        <v>738236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>
        <v>3989</v>
      </c>
      <c r="D10" s="31">
        <f>(Jul!C10*11)+(Aug!C10*10)+(Sep!C10*9)+(Oct!C10*8)+(Nov!C10*7)+(Dec!C10*6)+(Jan!C10*5)+(Feb!C10*4)+(Mar!C10*3)+(Apr!C10*2)+(May!C10*1)</f>
        <v>684964</v>
      </c>
      <c r="E10" s="8"/>
      <c r="F10" s="31">
        <f>(Jul!E10*11)+(Aug!E10*10)+(Sep!E10*9)+(Oct!E10*8)+(Nov!E10*7)+(Dec!E10*6)+(Jan!E10*5)+(Feb!E10*4)+(Mar!E10*3)+(Apr!E10*2)+(May!E10*1)</f>
        <v>36905</v>
      </c>
      <c r="G10" s="8">
        <v>40874</v>
      </c>
      <c r="H10" s="31">
        <f>Apr!H10+G10</f>
        <v>846831</v>
      </c>
      <c r="I10" s="31">
        <f t="shared" si="0"/>
        <v>44863</v>
      </c>
      <c r="J10" s="49">
        <f t="shared" si="1"/>
        <v>1568700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641</v>
      </c>
      <c r="D11" s="31">
        <f>(Jul!C11*11)+(Aug!C11*10)+(Sep!C11*9)+(Oct!C11*8)+(Nov!C11*7)+(Dec!C11*6)+(Jan!C11*5)+(Feb!C11*4)+(Mar!C11*3)+(Apr!C11*2)+(May!C11*1)</f>
        <v>384429</v>
      </c>
      <c r="E11" s="8"/>
      <c r="F11" s="31">
        <f>(Jul!E11*11)+(Aug!E11*10)+(Sep!E11*9)+(Oct!E11*8)+(Nov!E11*7)+(Dec!E11*6)+(Jan!E11*5)+(Feb!E11*4)+(Mar!E11*3)+(Apr!E11*2)+(May!E11*1)</f>
        <v>7369</v>
      </c>
      <c r="G11" s="8">
        <v>16615</v>
      </c>
      <c r="H11" s="31">
        <f>Apr!H11+G11</f>
        <v>575159</v>
      </c>
      <c r="I11" s="31">
        <f t="shared" si="0"/>
        <v>17256</v>
      </c>
      <c r="J11" s="49">
        <f t="shared" si="1"/>
        <v>966957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153806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84998</v>
      </c>
      <c r="I12" s="31">
        <f t="shared" si="0"/>
        <v>0</v>
      </c>
      <c r="J12" s="49">
        <f t="shared" si="1"/>
        <v>238804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266</v>
      </c>
      <c r="D13" s="31">
        <f>(Jul!C13*11)+(Aug!C13*10)+(Sep!C13*9)+(Oct!C13*8)+(Nov!C13*7)+(Dec!C13*6)+(Jan!C13*5)+(Feb!C13*4)+(Mar!C13*3)+(Apr!C13*2)+(May!C13*1)</f>
        <v>178214</v>
      </c>
      <c r="E13" s="8"/>
      <c r="F13" s="31">
        <f>(Jul!E13*11)+(Aug!E13*10)+(Sep!E13*9)+(Oct!E13*8)+(Nov!E13*7)+(Dec!E13*6)+(Jan!E13*5)+(Feb!E13*4)+(Mar!E13*3)+(Apr!E13*2)+(May!E13*1)</f>
        <v>0</v>
      </c>
      <c r="G13" s="8">
        <v>4190</v>
      </c>
      <c r="H13" s="31">
        <f>Apr!H13+G13</f>
        <v>119064</v>
      </c>
      <c r="I13" s="31">
        <f t="shared" si="0"/>
        <v>4456</v>
      </c>
      <c r="J13" s="49">
        <f t="shared" si="1"/>
        <v>297278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>
        <v>7223</v>
      </c>
      <c r="D14" s="31">
        <f>(Jul!C14*11)+(Aug!C14*10)+(Sep!C14*9)+(Oct!C14*8)+(Nov!C14*7)+(Dec!C14*6)+(Jan!C14*5)+(Feb!C14*4)+(Mar!C14*3)+(Apr!C14*2)+(May!C14*1)</f>
        <v>126534</v>
      </c>
      <c r="E14" s="8"/>
      <c r="F14" s="31">
        <f>(Jul!E14*11)+(Aug!E14*10)+(Sep!E14*9)+(Oct!E14*8)+(Nov!E14*7)+(Dec!E14*6)+(Jan!E14*5)+(Feb!E14*4)+(Mar!E14*3)+(Apr!E14*2)+(May!E14*1)</f>
        <v>7465</v>
      </c>
      <c r="G14" s="8">
        <v>39618</v>
      </c>
      <c r="H14" s="31">
        <f>Apr!H14+G14</f>
        <v>195845</v>
      </c>
      <c r="I14" s="31">
        <f t="shared" si="0"/>
        <v>46841</v>
      </c>
      <c r="J14" s="49">
        <f t="shared" si="1"/>
        <v>329844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45171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19194</v>
      </c>
      <c r="I15" s="31">
        <f t="shared" si="0"/>
        <v>0</v>
      </c>
      <c r="J15" s="49">
        <f t="shared" si="1"/>
        <v>64365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>
        <v>4324</v>
      </c>
      <c r="D16" s="31">
        <f>(Jul!C16*11)+(Aug!C16*10)+(Sep!C16*9)+(Oct!C16*8)+(Nov!C16*7)+(Dec!C16*6)+(Jan!C16*5)+(Feb!C16*4)+(Mar!C16*3)+(Apr!C16*2)+(May!C16*1)</f>
        <v>293015</v>
      </c>
      <c r="E16" s="8">
        <v>1018</v>
      </c>
      <c r="F16" s="31">
        <f>(Jul!E16*11)+(Aug!E16*10)+(Sep!E16*9)+(Oct!E16*8)+(Nov!E16*7)+(Dec!E16*6)+(Jan!E16*5)+(Feb!E16*4)+(Mar!E16*3)+(Apr!E16*2)+(May!E16*1)</f>
        <v>37207</v>
      </c>
      <c r="G16" s="8">
        <v>11300</v>
      </c>
      <c r="H16" s="31">
        <f>Apr!H16+G16</f>
        <v>490182</v>
      </c>
      <c r="I16" s="31">
        <f t="shared" si="0"/>
        <v>16642</v>
      </c>
      <c r="J16" s="49">
        <f t="shared" si="1"/>
        <v>820404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152334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87335</v>
      </c>
      <c r="I17" s="31">
        <f t="shared" si="0"/>
        <v>0</v>
      </c>
      <c r="J17" s="49">
        <f t="shared" si="1"/>
        <v>239669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1310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1048</v>
      </c>
      <c r="I19" s="31">
        <f t="shared" si="0"/>
        <v>0</v>
      </c>
      <c r="J19" s="49">
        <f t="shared" si="1"/>
        <v>2358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19684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9060</v>
      </c>
      <c r="I20" s="31">
        <f t="shared" si="0"/>
        <v>0</v>
      </c>
      <c r="J20" s="49">
        <f t="shared" si="1"/>
        <v>28744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>
        <v>3172</v>
      </c>
      <c r="D21" s="31">
        <f>(Jul!C21*11)+(Aug!C21*10)+(Sep!C21*9)+(Oct!C21*8)+(Nov!C21*7)+(Dec!C21*6)+(Jan!C21*5)+(Feb!C21*4)+(Mar!C21*3)+(Apr!C21*2)+(May!C21*1)</f>
        <v>39237</v>
      </c>
      <c r="E21" s="8"/>
      <c r="F21" s="31">
        <f>(Jul!E21*11)+(Aug!E21*10)+(Sep!E21*9)+(Oct!E21*8)+(Nov!E21*7)+(Dec!E21*6)+(Jan!E21*5)+(Feb!E21*4)+(Mar!E21*3)+(Apr!E21*2)+(May!E21*1)</f>
        <v>0</v>
      </c>
      <c r="G21" s="8">
        <v>6594</v>
      </c>
      <c r="H21" s="31">
        <f>Apr!H21+G21</f>
        <v>45706</v>
      </c>
      <c r="I21" s="31">
        <f t="shared" si="0"/>
        <v>9766</v>
      </c>
      <c r="J21" s="49">
        <f t="shared" si="1"/>
        <v>84943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43515</v>
      </c>
      <c r="E22" s="8"/>
      <c r="F22" s="31">
        <f>(Jul!E22*11)+(Aug!E22*10)+(Sep!E22*9)+(Oct!E22*8)+(Nov!E22*7)+(Dec!E22*6)+(Jan!E22*5)+(Feb!E22*4)+(Mar!E22*3)+(Apr!E22*2)+(May!E22*1)</f>
        <v>18018</v>
      </c>
      <c r="G22" s="8"/>
      <c r="H22" s="31">
        <f>Apr!H22+G22</f>
        <v>54904</v>
      </c>
      <c r="I22" s="31">
        <f t="shared" si="0"/>
        <v>0</v>
      </c>
      <c r="J22" s="49">
        <f t="shared" si="1"/>
        <v>116437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>
        <v>263</v>
      </c>
      <c r="D23" s="31">
        <f>(Jul!C23*11)+(Aug!C23*10)+(Sep!C23*9)+(Oct!C23*8)+(Nov!C23*7)+(Dec!C23*6)+(Jan!C23*5)+(Feb!C23*4)+(Mar!C23*3)+(Apr!C23*2)+(May!C23*1)</f>
        <v>186933</v>
      </c>
      <c r="E23" s="8"/>
      <c r="F23" s="31">
        <f>(Jul!E23*11)+(Aug!E23*10)+(Sep!E23*9)+(Oct!E23*8)+(Nov!E23*7)+(Dec!E23*6)+(Jan!E23*5)+(Feb!E23*4)+(Mar!E23*3)+(Apr!E23*2)+(May!E23*1)</f>
        <v>0</v>
      </c>
      <c r="G23" s="8">
        <v>263</v>
      </c>
      <c r="H23" s="31">
        <f>Apr!H23+G23</f>
        <v>135960</v>
      </c>
      <c r="I23" s="31">
        <f t="shared" si="0"/>
        <v>526</v>
      </c>
      <c r="J23" s="49">
        <f t="shared" si="1"/>
        <v>322893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>
        <v>2003</v>
      </c>
      <c r="D24" s="31">
        <f>(Jul!C24*11)+(Aug!C24*10)+(Sep!C24*9)+(Oct!C24*8)+(Nov!C24*7)+(Dec!C24*6)+(Jan!C24*5)+(Feb!C24*4)+(Mar!C24*3)+(Apr!C24*2)+(May!C24*1)</f>
        <v>30531</v>
      </c>
      <c r="E24" s="8"/>
      <c r="F24" s="31">
        <f>(Jul!E24*11)+(Aug!E24*10)+(Sep!E24*9)+(Oct!E24*8)+(Nov!E24*7)+(Dec!E24*6)+(Jan!E24*5)+(Feb!E24*4)+(Mar!E24*3)+(Apr!E24*2)+(May!E24*1)</f>
        <v>7608</v>
      </c>
      <c r="G24" s="8">
        <v>46492</v>
      </c>
      <c r="H24" s="31">
        <f>Apr!H24+G24</f>
        <v>77891</v>
      </c>
      <c r="I24" s="31">
        <f t="shared" si="0"/>
        <v>48495</v>
      </c>
      <c r="J24" s="49">
        <f t="shared" si="1"/>
        <v>116030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>
        <v>511</v>
      </c>
      <c r="D25" s="31">
        <f>(Jul!C25*11)+(Aug!C25*10)+(Sep!C25*9)+(Oct!C25*8)+(Nov!C25*7)+(Dec!C25*6)+(Jan!C25*5)+(Feb!C25*4)+(Mar!C25*3)+(Apr!C25*2)+(May!C25*1)</f>
        <v>18183</v>
      </c>
      <c r="E25" s="8"/>
      <c r="F25" s="31">
        <f>(Jul!E25*11)+(Aug!E25*10)+(Sep!E25*9)+(Oct!E25*8)+(Nov!E25*7)+(Dec!E25*6)+(Jan!E25*5)+(Feb!E25*4)+(Mar!E25*3)+(Apr!E25*2)+(May!E25*1)</f>
        <v>0</v>
      </c>
      <c r="G25" s="8">
        <v>4905</v>
      </c>
      <c r="H25" s="31">
        <f>Apr!H25+G25</f>
        <v>30478</v>
      </c>
      <c r="I25" s="31">
        <f t="shared" si="0"/>
        <v>5416</v>
      </c>
      <c r="J25" s="49">
        <f t="shared" si="1"/>
        <v>48661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>
        <v>1259</v>
      </c>
      <c r="D26" s="31">
        <f>(Jul!C26*11)+(Aug!C26*10)+(Sep!C26*9)+(Oct!C26*8)+(Nov!C26*7)+(Dec!C26*6)+(Jan!C26*5)+(Feb!C26*4)+(Mar!C26*3)+(Apr!C26*2)+(May!C26*1)</f>
        <v>112244</v>
      </c>
      <c r="E26" s="8"/>
      <c r="F26" s="31">
        <f>(Jul!E26*11)+(Aug!E26*10)+(Sep!E26*9)+(Oct!E26*8)+(Nov!E26*7)+(Dec!E26*6)+(Jan!E26*5)+(Feb!E26*4)+(Mar!E26*3)+(Apr!E26*2)+(May!E26*1)</f>
        <v>0</v>
      </c>
      <c r="G26" s="8">
        <v>2152</v>
      </c>
      <c r="H26" s="31">
        <f>Apr!H26+G26</f>
        <v>137024</v>
      </c>
      <c r="I26" s="31">
        <f t="shared" si="0"/>
        <v>3411</v>
      </c>
      <c r="J26" s="49">
        <f t="shared" si="1"/>
        <v>249268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>
        <v>1257</v>
      </c>
      <c r="D27" s="31">
        <f>(Jul!C27*11)+(Aug!C27*10)+(Sep!C27*9)+(Oct!C27*8)+(Nov!C27*7)+(Dec!C27*6)+(Jan!C27*5)+(Feb!C27*4)+(Mar!C27*3)+(Apr!C27*2)+(May!C27*1)</f>
        <v>84329</v>
      </c>
      <c r="E27" s="8"/>
      <c r="F27" s="31">
        <f>(Jul!E27*11)+(Aug!E27*10)+(Sep!E27*9)+(Oct!E27*8)+(Nov!E27*7)+(Dec!E27*6)+(Jan!E27*5)+(Feb!E27*4)+(Mar!E27*3)+(Apr!E27*2)+(May!E27*1)</f>
        <v>0</v>
      </c>
      <c r="G27" s="8">
        <v>70771</v>
      </c>
      <c r="H27" s="31">
        <f>Apr!H27+G27</f>
        <v>201680</v>
      </c>
      <c r="I27" s="31">
        <f t="shared" si="0"/>
        <v>72028</v>
      </c>
      <c r="J27" s="49">
        <f t="shared" si="1"/>
        <v>286009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>
        <v>3015</v>
      </c>
      <c r="D28" s="31">
        <f>(Jul!C28*11)+(Aug!C28*10)+(Sep!C28*9)+(Oct!C28*8)+(Nov!C28*7)+(Dec!C28*6)+(Jan!C28*5)+(Feb!C28*4)+(Mar!C28*3)+(Apr!C28*2)+(May!C28*1)</f>
        <v>75519</v>
      </c>
      <c r="E28" s="8"/>
      <c r="F28" s="31">
        <f>(Jul!E28*11)+(Aug!E28*10)+(Sep!E28*9)+(Oct!E28*8)+(Nov!E28*7)+(Dec!E28*6)+(Jan!E28*5)+(Feb!E28*4)+(Mar!E28*3)+(Apr!E28*2)+(May!E28*1)</f>
        <v>0</v>
      </c>
      <c r="G28" s="8">
        <v>30003</v>
      </c>
      <c r="H28" s="31">
        <f>Apr!H28+G28</f>
        <v>94793</v>
      </c>
      <c r="I28" s="31">
        <f t="shared" si="0"/>
        <v>33018</v>
      </c>
      <c r="J28" s="49">
        <f t="shared" si="1"/>
        <v>170312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>
        <v>651</v>
      </c>
      <c r="D29" s="31">
        <f>(Jul!C29*11)+(Aug!C29*10)+(Sep!C29*9)+(Oct!C29*8)+(Nov!C29*7)+(Dec!C29*6)+(Jan!C29*5)+(Feb!C29*4)+(Mar!C29*3)+(Apr!C29*2)+(May!C29*1)</f>
        <v>651</v>
      </c>
      <c r="E29" s="8"/>
      <c r="F29" s="31">
        <f>(Jul!E29*11)+(Aug!E29*10)+(Sep!E29*9)+(Oct!E29*8)+(Nov!E29*7)+(Dec!E29*6)+(Jan!E29*5)+(Feb!E29*4)+(Mar!E29*3)+(Apr!E29*2)+(May!E29*1)</f>
        <v>0</v>
      </c>
      <c r="G29" s="8">
        <v>12540</v>
      </c>
      <c r="H29" s="31">
        <f>Apr!H29+G29</f>
        <v>12540</v>
      </c>
      <c r="I29" s="31">
        <f t="shared" si="0"/>
        <v>13191</v>
      </c>
      <c r="J29" s="49">
        <f t="shared" si="1"/>
        <v>13191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>
        <v>1335</v>
      </c>
      <c r="D30" s="31">
        <f>(Jul!C30*11)+(Aug!C30*10)+(Sep!C30*9)+(Oct!C30*8)+(Nov!C30*7)+(Dec!C30*6)+(Jan!C30*5)+(Feb!C30*4)+(Mar!C30*3)+(Apr!C30*2)+(May!C30*1)</f>
        <v>159669</v>
      </c>
      <c r="E30" s="8"/>
      <c r="F30" s="31">
        <f>(Jul!E30*11)+(Aug!E30*10)+(Sep!E30*9)+(Oct!E30*8)+(Nov!E30*7)+(Dec!E30*6)+(Jan!E30*5)+(Feb!E30*4)+(Mar!E30*3)+(Apr!E30*2)+(May!E30*1)</f>
        <v>8790</v>
      </c>
      <c r="G30" s="8">
        <v>7624</v>
      </c>
      <c r="H30" s="31">
        <f>Apr!H30+G30</f>
        <v>70734</v>
      </c>
      <c r="I30" s="31">
        <f t="shared" si="0"/>
        <v>8959</v>
      </c>
      <c r="J30" s="49">
        <f t="shared" si="1"/>
        <v>239193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6130</v>
      </c>
      <c r="D31" s="31">
        <f>(Jul!C31*11)+(Aug!C31*10)+(Sep!C31*9)+(Oct!C31*8)+(Nov!C31*7)+(Dec!C31*6)+(Jan!C31*5)+(Feb!C31*4)+(Mar!C31*3)+(Apr!C31*2)+(May!C31*1)</f>
        <v>248159</v>
      </c>
      <c r="E31" s="8"/>
      <c r="F31" s="31">
        <f>(Jul!E31*11)+(Aug!E31*10)+(Sep!E31*9)+(Oct!E31*8)+(Nov!E31*7)+(Dec!E31*6)+(Jan!E31*5)+(Feb!E31*4)+(Mar!E31*3)+(Apr!E31*2)+(May!E31*1)</f>
        <v>22600</v>
      </c>
      <c r="G31" s="8">
        <v>41925</v>
      </c>
      <c r="H31" s="31">
        <f>Apr!H31+G31</f>
        <v>336339</v>
      </c>
      <c r="I31" s="31">
        <f t="shared" si="0"/>
        <v>48055</v>
      </c>
      <c r="J31" s="49">
        <f t="shared" si="1"/>
        <v>607098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>
        <v>1059</v>
      </c>
      <c r="D32" s="31">
        <f>(Jul!C32*11)+(Aug!C32*10)+(Sep!C32*9)+(Oct!C32*8)+(Nov!C32*7)+(Dec!C32*6)+(Jan!C32*5)+(Feb!C32*4)+(Mar!C32*3)+(Apr!C32*2)+(May!C32*1)</f>
        <v>37119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23368</v>
      </c>
      <c r="I32" s="31">
        <f t="shared" si="0"/>
        <v>1059</v>
      </c>
      <c r="J32" s="49">
        <f t="shared" si="1"/>
        <v>60487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>
        <v>4831</v>
      </c>
      <c r="D33" s="31">
        <f>(Jul!C33*11)+(Aug!C33*10)+(Sep!C33*9)+(Oct!C33*8)+(Nov!C33*7)+(Dec!C33*6)+(Jan!C33*5)+(Feb!C33*4)+(Mar!C33*3)+(Apr!C33*2)+(May!C33*1)</f>
        <v>342622</v>
      </c>
      <c r="E33" s="8"/>
      <c r="F33" s="31">
        <f>(Jul!E33*11)+(Aug!E33*10)+(Sep!E33*9)+(Oct!E33*8)+(Nov!E33*7)+(Dec!E33*6)+(Jan!E33*5)+(Feb!E33*4)+(Mar!E33*3)+(Apr!E33*2)+(May!E33*1)</f>
        <v>30310</v>
      </c>
      <c r="G33" s="8"/>
      <c r="H33" s="31">
        <f>Apr!H33+G33</f>
        <v>77777</v>
      </c>
      <c r="I33" s="31">
        <f t="shared" si="0"/>
        <v>4831</v>
      </c>
      <c r="J33" s="49">
        <f t="shared" si="1"/>
        <v>450709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105803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-26921</v>
      </c>
      <c r="I34" s="31">
        <f t="shared" si="0"/>
        <v>0</v>
      </c>
      <c r="J34" s="49">
        <f t="shared" si="1"/>
        <v>78882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3253</v>
      </c>
      <c r="D35" s="31">
        <f>(Jul!C35*11)+(Aug!C35*10)+(Sep!C35*9)+(Oct!C35*8)+(Nov!C35*7)+(Dec!C35*6)+(Jan!C35*5)+(Feb!C35*4)+(Mar!C35*3)+(Apr!C35*2)+(May!C35*1)</f>
        <v>256221</v>
      </c>
      <c r="E35" s="8"/>
      <c r="F35" s="31">
        <f>(Jul!E35*11)+(Aug!E35*10)+(Sep!E35*9)+(Oct!E35*8)+(Nov!E35*7)+(Dec!E35*6)+(Jan!E35*5)+(Feb!E35*4)+(Mar!E35*3)+(Apr!E35*2)+(May!E35*1)</f>
        <v>11860</v>
      </c>
      <c r="G35" s="8">
        <v>25862</v>
      </c>
      <c r="H35" s="31">
        <f>Apr!H35+G35</f>
        <v>356216</v>
      </c>
      <c r="I35" s="31">
        <f t="shared" si="0"/>
        <v>29115</v>
      </c>
      <c r="J35" s="49">
        <f t="shared" si="1"/>
        <v>624297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27541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100409</v>
      </c>
      <c r="I37" s="31">
        <f t="shared" si="0"/>
        <v>0</v>
      </c>
      <c r="J37" s="49">
        <f t="shared" si="1"/>
        <v>127950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52917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59909</v>
      </c>
      <c r="I38" s="31">
        <f t="shared" si="0"/>
        <v>0</v>
      </c>
      <c r="J38" s="49">
        <f t="shared" si="1"/>
        <v>112826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263</v>
      </c>
      <c r="D39" s="31">
        <f>(Jul!C39*11)+(Aug!C39*10)+(Sep!C39*9)+(Oct!C39*8)+(Nov!C39*7)+(Dec!C39*6)+(Jan!C39*5)+(Feb!C39*4)+(Mar!C39*3)+(Apr!C39*2)+(May!C39*1)</f>
        <v>597446</v>
      </c>
      <c r="E39" s="8"/>
      <c r="F39" s="31">
        <f>(Jul!E39*11)+(Aug!E39*10)+(Sep!E39*9)+(Oct!E39*8)+(Nov!E39*7)+(Dec!E39*6)+(Jan!E39*5)+(Feb!E39*4)+(Mar!E39*3)+(Apr!E39*2)+(May!E39*1)</f>
        <v>26277</v>
      </c>
      <c r="G39" s="8"/>
      <c r="H39" s="31">
        <f>Apr!H39+G39</f>
        <v>603288</v>
      </c>
      <c r="I39" s="31">
        <f t="shared" si="0"/>
        <v>263</v>
      </c>
      <c r="J39" s="49">
        <f t="shared" si="1"/>
        <v>1227011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>
        <v>2906</v>
      </c>
      <c r="D40" s="31">
        <f>(Jul!C40*11)+(Aug!C40*10)+(Sep!C40*9)+(Oct!C40*8)+(Nov!C40*7)+(Dec!C40*6)+(Jan!C40*5)+(Feb!C40*4)+(Mar!C40*3)+(Apr!C40*2)+(May!C40*1)</f>
        <v>275994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215596</v>
      </c>
      <c r="I40" s="31">
        <f t="shared" si="0"/>
        <v>2906</v>
      </c>
      <c r="J40" s="49">
        <f t="shared" si="1"/>
        <v>491590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74202</v>
      </c>
      <c r="E41" s="8"/>
      <c r="F41" s="31">
        <f>(Jul!E41*11)+(Aug!E41*10)+(Sep!E41*9)+(Oct!E41*8)+(Nov!E41*7)+(Dec!E41*6)+(Jan!E41*5)+(Feb!E41*4)+(Mar!E41*3)+(Apr!E41*2)+(May!E41*1)</f>
        <v>9486</v>
      </c>
      <c r="G41" s="8"/>
      <c r="H41" s="31">
        <f>Apr!H41+G41</f>
        <v>61954</v>
      </c>
      <c r="I41" s="31">
        <f t="shared" si="0"/>
        <v>0</v>
      </c>
      <c r="J41" s="49">
        <f t="shared" si="1"/>
        <v>145642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131048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225379</v>
      </c>
      <c r="I42" s="31">
        <f t="shared" si="0"/>
        <v>0</v>
      </c>
      <c r="J42" s="49">
        <f t="shared" si="1"/>
        <v>356427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>
        <v>1059</v>
      </c>
      <c r="D43" s="31">
        <f>(Jul!C43*11)+(Aug!C43*10)+(Sep!C43*9)+(Oct!C43*8)+(Nov!C43*7)+(Dec!C43*6)+(Jan!C43*5)+(Feb!C43*4)+(Mar!C43*3)+(Apr!C43*2)+(May!C43*1)</f>
        <v>284126</v>
      </c>
      <c r="E43" s="8"/>
      <c r="F43" s="31">
        <f>(Jul!E43*11)+(Aug!E43*10)+(Sep!E43*9)+(Oct!E43*8)+(Nov!E43*7)+(Dec!E43*6)+(Jan!E43*5)+(Feb!E43*4)+(Mar!E43*3)+(Apr!E43*2)+(May!E43*1)</f>
        <v>900</v>
      </c>
      <c r="G43" s="8"/>
      <c r="H43" s="31">
        <f>Apr!H43+G43</f>
        <v>497025</v>
      </c>
      <c r="I43" s="31">
        <f t="shared" si="0"/>
        <v>1059</v>
      </c>
      <c r="J43" s="49">
        <f t="shared" si="1"/>
        <v>782051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2709</v>
      </c>
      <c r="D44" s="31">
        <f>(Jul!C44*11)+(Aug!C44*10)+(Sep!C44*9)+(Oct!C44*8)+(Nov!C44*7)+(Dec!C44*6)+(Jan!C44*5)+(Feb!C44*4)+(Mar!C44*3)+(Apr!C44*2)+(May!C44*1)</f>
        <v>418863</v>
      </c>
      <c r="E44" s="8"/>
      <c r="F44" s="31">
        <f>(Jul!E44*11)+(Aug!E44*10)+(Sep!E44*9)+(Oct!E44*8)+(Nov!E44*7)+(Dec!E44*6)+(Jan!E44*5)+(Feb!E44*4)+(Mar!E44*3)+(Apr!E44*2)+(May!E44*1)</f>
        <v>0</v>
      </c>
      <c r="G44" s="8">
        <v>7557</v>
      </c>
      <c r="H44" s="31">
        <f>Apr!H44+G44</f>
        <v>252635</v>
      </c>
      <c r="I44" s="31">
        <f t="shared" si="0"/>
        <v>10266</v>
      </c>
      <c r="J44" s="49">
        <f t="shared" si="1"/>
        <v>671498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53279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61079</v>
      </c>
      <c r="I45" s="31">
        <f t="shared" si="0"/>
        <v>0</v>
      </c>
      <c r="J45" s="49">
        <f t="shared" si="1"/>
        <v>114358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>
        <v>1162</v>
      </c>
      <c r="D47" s="31">
        <f>(Jul!C47*11)+(Aug!C47*10)+(Sep!C47*9)+(Oct!C47*8)+(Nov!C47*7)+(Dec!C47*6)+(Jan!C47*5)+(Feb!C47*4)+(Mar!C47*3)+(Apr!C47*2)+(May!C47*1)</f>
        <v>208535</v>
      </c>
      <c r="E47" s="8"/>
      <c r="F47" s="31">
        <f>(Jul!E47*11)+(Aug!E47*10)+(Sep!E47*9)+(Oct!E47*8)+(Nov!E47*7)+(Dec!E47*6)+(Jan!E47*5)+(Feb!E47*4)+(Mar!E47*3)+(Apr!E47*2)+(May!E47*1)</f>
        <v>0</v>
      </c>
      <c r="G47" s="8">
        <v>2360</v>
      </c>
      <c r="H47" s="31">
        <f>Apr!H47+G47</f>
        <v>305536</v>
      </c>
      <c r="I47" s="31">
        <f t="shared" si="0"/>
        <v>3522</v>
      </c>
      <c r="J47" s="49">
        <f t="shared" si="1"/>
        <v>514071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3655</v>
      </c>
      <c r="D48" s="31">
        <f>(Jul!C48*11)+(Aug!C48*10)+(Sep!C48*9)+(Oct!C48*8)+(Nov!C48*7)+(Dec!C48*6)+(Jan!C48*5)+(Feb!C48*4)+(Mar!C48*3)+(Apr!C48*2)+(May!C48*1)</f>
        <v>194707</v>
      </c>
      <c r="E48" s="8"/>
      <c r="F48" s="31">
        <f>(Jul!E48*11)+(Aug!E48*10)+(Sep!E48*9)+(Oct!E48*8)+(Nov!E48*7)+(Dec!E48*6)+(Jan!E48*5)+(Feb!E48*4)+(Mar!E48*3)+(Apr!E48*2)+(May!E48*1)</f>
        <v>0</v>
      </c>
      <c r="G48" s="8">
        <v>15992</v>
      </c>
      <c r="H48" s="31">
        <f>Apr!H48+G48</f>
        <v>154947</v>
      </c>
      <c r="I48" s="31">
        <f t="shared" si="0"/>
        <v>19647</v>
      </c>
      <c r="J48" s="49">
        <f t="shared" si="1"/>
        <v>349654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234670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200343</v>
      </c>
      <c r="I49" s="31">
        <f t="shared" si="0"/>
        <v>0</v>
      </c>
      <c r="J49" s="49">
        <f t="shared" si="1"/>
        <v>435013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>
        <v>133</v>
      </c>
      <c r="D50" s="31">
        <f>(Jul!C50*11)+(Aug!C50*10)+(Sep!C50*9)+(Oct!C50*8)+(Nov!C50*7)+(Dec!C50*6)+(Jan!C50*5)+(Feb!C50*4)+(Mar!C50*3)+(Apr!C50*2)+(May!C50*1)</f>
        <v>72954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125504</v>
      </c>
      <c r="I50" s="31">
        <f t="shared" si="0"/>
        <v>133</v>
      </c>
      <c r="J50" s="49">
        <f t="shared" si="1"/>
        <v>198458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8464</v>
      </c>
      <c r="D51" s="31">
        <f>(Jul!C51*11)+(Aug!C51*10)+(Sep!C51*9)+(Oct!C51*8)+(Nov!C51*7)+(Dec!C51*6)+(Jan!C51*5)+(Feb!C51*4)+(Mar!C51*3)+(Apr!C51*2)+(May!C51*1)</f>
        <v>405257</v>
      </c>
      <c r="E51" s="8"/>
      <c r="F51" s="31">
        <f>(Jul!E51*11)+(Aug!E51*10)+(Sep!E51*9)+(Oct!E51*8)+(Nov!E51*7)+(Dec!E51*6)+(Jan!E51*5)+(Feb!E51*4)+(Mar!E51*3)+(Apr!E51*2)+(May!E51*1)</f>
        <v>26019</v>
      </c>
      <c r="G51" s="8">
        <v>18439</v>
      </c>
      <c r="H51" s="31">
        <f>Apr!H51+G51</f>
        <v>378685</v>
      </c>
      <c r="I51" s="31">
        <f t="shared" si="0"/>
        <v>26903</v>
      </c>
      <c r="J51" s="49">
        <f t="shared" si="1"/>
        <v>809961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>
        <v>1254</v>
      </c>
      <c r="D52" s="31">
        <f>(Jul!C52*11)+(Aug!C52*10)+(Sep!C52*9)+(Oct!C52*8)+(Nov!C52*7)+(Dec!C52*6)+(Jan!C52*5)+(Feb!C52*4)+(Mar!C52*3)+(Apr!C52*2)+(May!C52*1)</f>
        <v>28596</v>
      </c>
      <c r="E52" s="8"/>
      <c r="F52" s="31">
        <f>(Jul!E52*11)+(Aug!E52*10)+(Sep!E52*9)+(Oct!E52*8)+(Nov!E52*7)+(Dec!E52*6)+(Jan!E52*5)+(Feb!E52*4)+(Mar!E52*3)+(Apr!E52*2)+(May!E52*1)</f>
        <v>0</v>
      </c>
      <c r="G52" s="8">
        <v>3762</v>
      </c>
      <c r="H52" s="31">
        <f>Apr!H52+G52</f>
        <v>31453</v>
      </c>
      <c r="I52" s="31">
        <f t="shared" si="0"/>
        <v>5016</v>
      </c>
      <c r="J52" s="49">
        <f t="shared" si="1"/>
        <v>60049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0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0</v>
      </c>
      <c r="I53" s="31">
        <f t="shared" si="0"/>
        <v>0</v>
      </c>
      <c r="J53" s="49">
        <f t="shared" si="1"/>
        <v>0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81552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54664</v>
      </c>
      <c r="I54" s="31">
        <f t="shared" si="0"/>
        <v>0</v>
      </c>
      <c r="J54" s="49">
        <f t="shared" si="1"/>
        <v>136216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>
        <v>6930</v>
      </c>
      <c r="D55" s="31">
        <f>(Jul!C55*11)+(Aug!C55*10)+(Sep!C55*9)+(Oct!C55*8)+(Nov!C55*7)+(Dec!C55*6)+(Jan!C55*5)+(Feb!C55*4)+(Mar!C55*3)+(Apr!C55*2)+(May!C55*1)</f>
        <v>334476</v>
      </c>
      <c r="E55" s="8"/>
      <c r="F55" s="31">
        <f>(Jul!E55*11)+(Aug!E55*10)+(Sep!E55*9)+(Oct!E55*8)+(Nov!E55*7)+(Dec!E55*6)+(Jan!E55*5)+(Feb!E55*4)+(Mar!E55*3)+(Apr!E55*2)+(May!E55*1)</f>
        <v>66403</v>
      </c>
      <c r="G55" s="8">
        <v>77007</v>
      </c>
      <c r="H55" s="31">
        <f>Apr!H55+G55</f>
        <v>440085</v>
      </c>
      <c r="I55" s="31">
        <f t="shared" si="0"/>
        <v>83937</v>
      </c>
      <c r="J55" s="49">
        <f t="shared" si="1"/>
        <v>840964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19573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12132</v>
      </c>
      <c r="I56" s="31">
        <f t="shared" si="0"/>
        <v>0</v>
      </c>
      <c r="J56" s="49">
        <f t="shared" si="1"/>
        <v>31705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>
        <v>3172</v>
      </c>
      <c r="D57" s="31">
        <f>(Jul!C57*11)+(Aug!C57*10)+(Sep!C57*9)+(Oct!C57*8)+(Nov!C57*7)+(Dec!C57*6)+(Jan!C57*5)+(Feb!C57*4)+(Mar!C57*3)+(Apr!C57*2)+(May!C57*1)</f>
        <v>66976</v>
      </c>
      <c r="E57" s="8"/>
      <c r="F57" s="31">
        <f>(Jul!E57*11)+(Aug!E57*10)+(Sep!E57*9)+(Oct!E57*8)+(Nov!E57*7)+(Dec!E57*6)+(Jan!E57*5)+(Feb!E57*4)+(Mar!E57*3)+(Apr!E57*2)+(May!E57*1)</f>
        <v>5390</v>
      </c>
      <c r="G57" s="8">
        <v>16844</v>
      </c>
      <c r="H57" s="31">
        <f>Apr!H57+G57</f>
        <v>66122</v>
      </c>
      <c r="I57" s="31">
        <f t="shared" si="0"/>
        <v>20016</v>
      </c>
      <c r="J57" s="49">
        <f t="shared" si="1"/>
        <v>138488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18525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107507</v>
      </c>
      <c r="I58" s="31">
        <f t="shared" si="0"/>
        <v>0</v>
      </c>
      <c r="J58" s="49">
        <f t="shared" si="1"/>
        <v>126032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15507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15507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1710</v>
      </c>
      <c r="D60" s="31">
        <f>(Jul!C60*11)+(Aug!C60*10)+(Sep!C60*9)+(Oct!C60*8)+(Nov!C60*7)+(Dec!C60*6)+(Jan!C60*5)+(Feb!C60*4)+(Mar!C60*3)+(Apr!C60*2)+(May!C60*1)</f>
        <v>1277438</v>
      </c>
      <c r="E60" s="8">
        <v>201</v>
      </c>
      <c r="F60" s="31">
        <f>(Jul!E60*11)+(Aug!E60*10)+(Sep!E60*9)+(Oct!E60*8)+(Nov!E60*7)+(Dec!E60*6)+(Jan!E60*5)+(Feb!E60*4)+(Mar!E60*3)+(Apr!E60*2)+(May!E60*1)</f>
        <v>155405</v>
      </c>
      <c r="G60" s="8">
        <v>25617</v>
      </c>
      <c r="H60" s="31">
        <f>Apr!H60+G60</f>
        <v>1124175</v>
      </c>
      <c r="I60" s="31">
        <f t="shared" si="0"/>
        <v>27528</v>
      </c>
      <c r="J60" s="49">
        <f t="shared" si="1"/>
        <v>2557018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34934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8287</v>
      </c>
      <c r="I61" s="31">
        <f t="shared" si="0"/>
        <v>0</v>
      </c>
      <c r="J61" s="49">
        <f t="shared" si="1"/>
        <v>43221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40980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-1524</v>
      </c>
      <c r="I62" s="31">
        <f t="shared" si="0"/>
        <v>0</v>
      </c>
      <c r="J62" s="49">
        <f t="shared" si="1"/>
        <v>39456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110521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132534</v>
      </c>
      <c r="I63" s="31">
        <f t="shared" si="0"/>
        <v>0</v>
      </c>
      <c r="J63" s="49">
        <f t="shared" si="1"/>
        <v>243055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9922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3255</v>
      </c>
      <c r="I64" s="31">
        <f t="shared" ref="I64:I71" si="2">C64+E64+G64</f>
        <v>0</v>
      </c>
      <c r="J64" s="49">
        <f t="shared" ref="J64:J71" si="3">D64+F64+H64</f>
        <v>13177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18684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6815</v>
      </c>
      <c r="I66" s="31">
        <f t="shared" si="2"/>
        <v>0</v>
      </c>
      <c r="J66" s="49">
        <f t="shared" si="3"/>
        <v>25499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5036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2004</v>
      </c>
      <c r="I68" s="31">
        <f t="shared" si="2"/>
        <v>0</v>
      </c>
      <c r="J68" s="49">
        <f t="shared" si="3"/>
        <v>7040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86682</v>
      </c>
      <c r="E69" s="8"/>
      <c r="F69" s="31">
        <f>(Jul!E69*11)+(Aug!E69*10)+(Sep!E69*9)+(Oct!E69*8)+(Nov!E69*7)+(Dec!E69*6)+(Jan!E69*5)+(Feb!E69*4)+(Mar!E69*3)+(Apr!E69*2)+(May!E69*1)</f>
        <v>15822</v>
      </c>
      <c r="G69" s="8"/>
      <c r="H69" s="31">
        <f>Apr!H69+G69</f>
        <v>69901</v>
      </c>
      <c r="I69" s="31">
        <f t="shared" si="2"/>
        <v>0</v>
      </c>
      <c r="J69" s="49">
        <f t="shared" si="3"/>
        <v>172405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32183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12805</v>
      </c>
      <c r="I70" s="31">
        <f t="shared" si="2"/>
        <v>0</v>
      </c>
      <c r="J70" s="49">
        <f t="shared" si="3"/>
        <v>44988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>
        <v>1113</v>
      </c>
      <c r="D71" s="31">
        <f>(Jul!C71*11)+(Aug!C71*10)+(Sep!C71*9)+(Oct!C71*8)+(Nov!C71*7)+(Dec!C71*6)+(Jan!C71*5)+(Feb!C71*4)+(Mar!C71*3)+(Apr!C71*2)+(May!C71*1)</f>
        <v>109449</v>
      </c>
      <c r="E71" s="8"/>
      <c r="F71" s="31">
        <f>(Jul!E71*11)+(Aug!E71*10)+(Sep!E71*9)+(Oct!E71*8)+(Nov!E71*7)+(Dec!E71*6)+(Jan!E71*5)+(Feb!E71*4)+(Mar!E71*3)+(Apr!E71*2)+(May!E71*1)</f>
        <v>2860</v>
      </c>
      <c r="G71" s="8">
        <v>3895</v>
      </c>
      <c r="H71" s="31">
        <f>Apr!H71+G71</f>
        <v>192445</v>
      </c>
      <c r="I71" s="31">
        <f t="shared" si="2"/>
        <v>5008</v>
      </c>
      <c r="J71" s="49">
        <f t="shared" si="3"/>
        <v>304754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55426</v>
      </c>
      <c r="D72" s="32">
        <f t="shared" si="4"/>
        <v>5638209</v>
      </c>
      <c r="E72" s="32">
        <f t="shared" si="4"/>
        <v>2583</v>
      </c>
      <c r="F72" s="32">
        <f t="shared" si="4"/>
        <v>249330</v>
      </c>
      <c r="G72" s="32">
        <f t="shared" si="4"/>
        <v>477643</v>
      </c>
      <c r="H72" s="32">
        <f t="shared" si="4"/>
        <v>6091025</v>
      </c>
      <c r="I72" s="32">
        <f t="shared" si="4"/>
        <v>535652</v>
      </c>
      <c r="J72" s="32">
        <f t="shared" si="4"/>
        <v>11978564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43673</v>
      </c>
      <c r="D73" s="32">
        <f t="shared" si="5"/>
        <v>6064338</v>
      </c>
      <c r="E73" s="32">
        <f t="shared" si="5"/>
        <v>201</v>
      </c>
      <c r="F73" s="32">
        <f t="shared" si="5"/>
        <v>350732</v>
      </c>
      <c r="G73" s="32">
        <f t="shared" si="5"/>
        <v>197335</v>
      </c>
      <c r="H73" s="32">
        <f t="shared" si="5"/>
        <v>5935389</v>
      </c>
      <c r="I73" s="32">
        <f t="shared" si="5"/>
        <v>241209</v>
      </c>
      <c r="J73" s="32">
        <f t="shared" si="5"/>
        <v>12350459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99099</v>
      </c>
      <c r="D74" s="32">
        <f t="shared" ref="D74:J74" si="6">SUM(D72:D73)</f>
        <v>11702547</v>
      </c>
      <c r="E74" s="32">
        <f t="shared" si="6"/>
        <v>2784</v>
      </c>
      <c r="F74" s="32">
        <f t="shared" si="6"/>
        <v>600062</v>
      </c>
      <c r="G74" s="32">
        <f t="shared" si="6"/>
        <v>674978</v>
      </c>
      <c r="H74" s="32">
        <f t="shared" si="6"/>
        <v>12026414</v>
      </c>
      <c r="I74" s="32">
        <f t="shared" si="6"/>
        <v>776861</v>
      </c>
      <c r="J74" s="32">
        <f t="shared" si="6"/>
        <v>24329023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3" activePane="bottomLeft" state="frozen"/>
      <selection pane="bottomLeft" activeCell="G68" sqref="G68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2672</v>
      </c>
      <c r="D5" s="49">
        <f>(Jul!C5*12)+(Aug!C5*11)+(Sep!C5*10)+(Oct!C5*9)+(Nov!C5*8)+(Dec!C5*7)+(Jan!C5*6)+(Feb!C5*5)+(Mar!C5*4)+(Apr!C5*3)+(May!C5*2)+(Jun!C5*1)</f>
        <v>2253564</v>
      </c>
      <c r="E5" s="8">
        <v>2120</v>
      </c>
      <c r="F5" s="49">
        <f>(Jul!E5*12)+(Aug!E5*11)+(Sep!E5*10)+(Oct!E5*9)+(Nov!E5*8)+(Dec!E5*7)+(Jan!E5*6)+(Feb!E5*5)+(Mar!E5*4)+(Apr!E5*3)+(May!E5*2)+(Jun!E5*1)</f>
        <v>83193</v>
      </c>
      <c r="G5" s="8">
        <v>33104</v>
      </c>
      <c r="H5" s="31">
        <f>May!H5+G5</f>
        <v>1658540</v>
      </c>
      <c r="I5" s="31">
        <f t="shared" ref="I5:I63" si="0">C5+E5+G5</f>
        <v>37896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3995297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>
        <v>3188</v>
      </c>
      <c r="D6" s="49">
        <f>(Jul!C6*12)+(Aug!C6*11)+(Sep!C6*10)+(Oct!C6*9)+(Nov!C6*8)+(Dec!C6*7)+(Jan!C6*6)+(Feb!C6*5)+(Mar!C6*4)+(Apr!C6*3)+(May!C6*2)+(Jun!C6*1)</f>
        <v>102643</v>
      </c>
      <c r="E6" s="8"/>
      <c r="F6" s="49">
        <f>(Jul!E6*12)+(Aug!E6*11)+(Sep!E6*10)+(Oct!E6*9)+(Nov!E6*8)+(Dec!E6*7)+(Jan!E6*6)+(Feb!E6*5)+(Mar!E6*4)+(Apr!E6*3)+(May!E6*2)+(Jun!E6*1)</f>
        <v>6894</v>
      </c>
      <c r="G6" s="8">
        <v>31658</v>
      </c>
      <c r="H6" s="31">
        <f>May!H6+G6</f>
        <v>129435</v>
      </c>
      <c r="I6" s="31">
        <f t="shared" si="0"/>
        <v>34846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238972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>
        <v>1812</v>
      </c>
      <c r="D7" s="49">
        <f>(Jul!C7*12)+(Aug!C7*11)+(Sep!C7*10)+(Oct!C7*9)+(Nov!C7*8)+(Dec!C7*7)+(Jan!C7*6)+(Feb!C7*5)+(Mar!C7*4)+(Apr!C7*3)+(May!C7*2)+(Jun!C7*1)</f>
        <v>226613</v>
      </c>
      <c r="E7" s="8">
        <v>8940</v>
      </c>
      <c r="F7" s="49">
        <f>(Jul!E7*12)+(Aug!E7*11)+(Sep!E7*10)+(Oct!E7*9)+(Nov!E7*8)+(Dec!E7*7)+(Jan!E7*6)+(Feb!E7*5)+(Mar!E7*4)+(Apr!E7*3)+(May!E7*2)+(Jun!E7*1)</f>
        <v>40878</v>
      </c>
      <c r="G7" s="8"/>
      <c r="H7" s="31">
        <f>May!H7+G7</f>
        <v>225357</v>
      </c>
      <c r="I7" s="31">
        <f t="shared" si="0"/>
        <v>10752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492848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2211</v>
      </c>
      <c r="D8" s="49">
        <f>(Jul!C8*12)+(Aug!C8*11)+(Sep!C8*10)+(Oct!C8*9)+(Nov!C8*8)+(Dec!C8*7)+(Jan!C8*6)+(Feb!C8*5)+(Mar!C8*4)+(Apr!C8*3)+(May!C8*2)+(Jun!C8*1)</f>
        <v>53317</v>
      </c>
      <c r="E8" s="8"/>
      <c r="F8" s="49">
        <f>(Jul!E8*12)+(Aug!E8*11)+(Sep!E8*10)+(Oct!E8*9)+(Nov!E8*8)+(Dec!E8*7)+(Jan!E8*6)+(Feb!E8*5)+(Mar!E8*4)+(Apr!E8*3)+(May!E8*2)+(Jun!E8*1)</f>
        <v>303</v>
      </c>
      <c r="G8" s="8">
        <v>11731</v>
      </c>
      <c r="H8" s="31">
        <f>May!H8+G8</f>
        <v>78073</v>
      </c>
      <c r="I8" s="31">
        <f t="shared" si="0"/>
        <v>13942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131693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3585</v>
      </c>
      <c r="D9" s="49">
        <f>(Jul!C9*12)+(Aug!C9*11)+(Sep!C9*10)+(Oct!C9*9)+(Nov!C9*8)+(Dec!C9*7)+(Jan!C9*6)+(Feb!C9*5)+(Mar!C9*4)+(Apr!C9*3)+(May!C9*2)+(Jun!C9*1)</f>
        <v>335576</v>
      </c>
      <c r="E9" s="8"/>
      <c r="F9" s="49">
        <f>(Jul!E9*12)+(Aug!E9*11)+(Sep!E9*10)+(Oct!E9*9)+(Nov!E9*8)+(Dec!E9*7)+(Jan!E9*6)+(Feb!E9*5)+(Mar!E9*4)+(Apr!E9*3)+(May!E9*2)+(Jun!E9*1)</f>
        <v>0</v>
      </c>
      <c r="G9" s="8">
        <v>11072</v>
      </c>
      <c r="H9" s="31">
        <f>May!H9+G9</f>
        <v>460420</v>
      </c>
      <c r="I9" s="31">
        <f t="shared" si="0"/>
        <v>14657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795996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>
        <v>10579</v>
      </c>
      <c r="D10" s="49">
        <f>(Jul!C10*12)+(Aug!C10*11)+(Sep!C10*10)+(Oct!C10*9)+(Nov!C10*8)+(Dec!C10*7)+(Jan!C10*6)+(Feb!C10*5)+(Mar!C10*4)+(Apr!C10*3)+(May!C10*2)+(Jun!C10*1)</f>
        <v>787102</v>
      </c>
      <c r="E10" s="8"/>
      <c r="F10" s="49">
        <f>(Jul!E10*12)+(Aug!E10*11)+(Sep!E10*10)+(Oct!E10*9)+(Nov!E10*8)+(Dec!E10*7)+(Jan!E10*6)+(Feb!E10*5)+(Mar!E10*4)+(Apr!E10*3)+(May!E10*2)+(Jun!E10*1)</f>
        <v>42022</v>
      </c>
      <c r="G10" s="8">
        <v>87461</v>
      </c>
      <c r="H10" s="31">
        <f>May!H10+G10</f>
        <v>934292</v>
      </c>
      <c r="I10" s="31">
        <f t="shared" si="0"/>
        <v>98040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1763416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6017</v>
      </c>
      <c r="D11" s="49">
        <f>(Jul!C11*12)+(Aug!C11*11)+(Sep!C11*10)+(Oct!C11*9)+(Nov!C11*8)+(Dec!C11*7)+(Jan!C11*6)+(Feb!C11*5)+(Mar!C11*4)+(Apr!C11*3)+(May!C11*2)+(Jun!C11*1)</f>
        <v>453598</v>
      </c>
      <c r="E11" s="8"/>
      <c r="F11" s="49">
        <f>(Jul!E11*12)+(Aug!E11*11)+(Sep!E11*10)+(Oct!E11*9)+(Nov!E11*8)+(Dec!E11*7)+(Jan!E11*6)+(Feb!E11*5)+(Mar!E11*4)+(Apr!E11*3)+(May!E11*2)+(Jun!E11*1)</f>
        <v>8088</v>
      </c>
      <c r="G11" s="8">
        <v>4048</v>
      </c>
      <c r="H11" s="31">
        <f>May!H11+G11</f>
        <v>579207</v>
      </c>
      <c r="I11" s="31">
        <f t="shared" si="0"/>
        <v>10065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1040893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184125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84998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269123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202507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119064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321571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150240</v>
      </c>
      <c r="E14" s="8"/>
      <c r="F14" s="49">
        <f>(Jul!E14*12)+(Aug!E14*11)+(Sep!E14*10)+(Oct!E14*9)+(Nov!E14*8)+(Dec!E14*7)+(Jan!E14*6)+(Feb!E14*5)+(Mar!E14*4)+(Apr!E14*3)+(May!E14*2)+(Jun!E14*1)</f>
        <v>8786</v>
      </c>
      <c r="G14" s="8"/>
      <c r="H14" s="31">
        <f>May!H14+G14</f>
        <v>195845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354871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51624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19194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70818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9974</v>
      </c>
      <c r="D16" s="49">
        <f>(Jul!C16*12)+(Aug!C16*11)+(Sep!C16*10)+(Oct!C16*9)+(Nov!C16*8)+(Dec!C16*7)+(Jan!C16*6)+(Feb!C16*5)+(Mar!C16*4)+(Apr!C16*3)+(May!C16*2)+(Jun!C16*1)</f>
        <v>344901</v>
      </c>
      <c r="E16" s="8"/>
      <c r="F16" s="49">
        <f>(Jul!E16*12)+(Aug!E16*11)+(Sep!E16*10)+(Oct!E16*9)+(Nov!E16*8)+(Dec!E16*7)+(Jan!E16*6)+(Feb!E16*5)+(Mar!E16*4)+(Apr!E16*3)+(May!E16*2)+(Jun!E16*1)</f>
        <v>45509</v>
      </c>
      <c r="G16" s="8"/>
      <c r="H16" s="31">
        <f>May!H16+G16</f>
        <v>490182</v>
      </c>
      <c r="I16" s="31">
        <f t="shared" si="0"/>
        <v>9974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880592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169466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87335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256801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>
        <v>133</v>
      </c>
      <c r="D18" s="49">
        <f>(Jul!C18*12)+(Aug!C18*11)+(Sep!C18*10)+(Oct!C18*9)+(Nov!C18*8)+(Dec!C18*7)+(Jan!C18*6)+(Feb!C18*5)+(Mar!C18*4)+(Apr!C18*3)+(May!C18*2)+(Jun!C18*1)</f>
        <v>133</v>
      </c>
      <c r="E18" s="8"/>
      <c r="F18" s="49">
        <f>(Jul!E18*12)+(Aug!E18*11)+(Sep!E18*10)+(Oct!E18*9)+(Nov!E18*8)+(Dec!E18*7)+(Jan!E18*6)+(Feb!E18*5)+(Mar!E18*4)+(Apr!E18*3)+(May!E18*2)+(Jun!E18*1)</f>
        <v>0</v>
      </c>
      <c r="G18" s="8">
        <v>1838</v>
      </c>
      <c r="H18" s="31">
        <f>May!H18+G18</f>
        <v>1838</v>
      </c>
      <c r="I18" s="31">
        <f t="shared" si="0"/>
        <v>1971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1971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1441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1048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2489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23751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9060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32811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3519</v>
      </c>
      <c r="D21" s="49">
        <f>(Jul!C21*12)+(Aug!C21*11)+(Sep!C21*10)+(Oct!C21*9)+(Nov!C21*8)+(Dec!C21*7)+(Jan!C21*6)+(Feb!C21*5)+(Mar!C21*4)+(Apr!C21*3)+(May!C21*2)+(Jun!C21*1)</f>
        <v>50615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13969</v>
      </c>
      <c r="H21" s="31">
        <f>May!H21+G21</f>
        <v>59675</v>
      </c>
      <c r="I21" s="31">
        <f t="shared" si="0"/>
        <v>17488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110290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52344</v>
      </c>
      <c r="E22" s="8"/>
      <c r="F22" s="49">
        <f>(Jul!E22*12)+(Aug!E22*11)+(Sep!E22*10)+(Oct!E22*9)+(Nov!E22*8)+(Dec!E22*7)+(Jan!E22*6)+(Feb!E22*5)+(Mar!E22*4)+(Apr!E22*3)+(May!E22*2)+(Jun!E22*1)</f>
        <v>19656</v>
      </c>
      <c r="G22" s="8"/>
      <c r="H22" s="31">
        <f>May!H22+G22</f>
        <v>54904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126904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223235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135960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359195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>
        <v>4259</v>
      </c>
      <c r="D24" s="49">
        <f>(Jul!C24*12)+(Aug!C24*11)+(Sep!C24*10)+(Oct!C24*9)+(Nov!C24*8)+(Dec!C24*7)+(Jan!C24*6)+(Feb!C24*5)+(Mar!C24*4)+(Apr!C24*3)+(May!C24*2)+(Jun!C24*1)</f>
        <v>43689</v>
      </c>
      <c r="E24" s="8"/>
      <c r="F24" s="49">
        <f>(Jul!E24*12)+(Aug!E24*11)+(Sep!E24*10)+(Oct!E24*9)+(Nov!E24*8)+(Dec!E24*7)+(Jan!E24*6)+(Feb!E24*5)+(Mar!E24*4)+(Apr!E24*3)+(May!E24*2)+(Jun!E24*1)</f>
        <v>8876</v>
      </c>
      <c r="G24" s="8">
        <v>12824</v>
      </c>
      <c r="H24" s="31">
        <f>May!H24+G24</f>
        <v>90715</v>
      </c>
      <c r="I24" s="31">
        <f t="shared" si="0"/>
        <v>17083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143280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20541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30478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51019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>
        <v>1551</v>
      </c>
      <c r="D26" s="49">
        <f>(Jul!C26*12)+(Aug!C26*11)+(Sep!C26*10)+(Oct!C26*9)+(Nov!C26*8)+(Dec!C26*7)+(Jan!C26*6)+(Feb!C26*5)+(Mar!C26*4)+(Apr!C26*3)+(May!C26*2)+(Jun!C26*1)</f>
        <v>131096</v>
      </c>
      <c r="E26" s="8"/>
      <c r="F26" s="49">
        <f>(Jul!E26*12)+(Aug!E26*11)+(Sep!E26*10)+(Oct!E26*9)+(Nov!E26*8)+(Dec!E26*7)+(Jan!E26*6)+(Feb!E26*5)+(Mar!E26*4)+(Apr!E26*3)+(May!E26*2)+(Jun!E26*1)</f>
        <v>0</v>
      </c>
      <c r="G26" s="8">
        <v>4653</v>
      </c>
      <c r="H26" s="31">
        <f>May!H26+G26</f>
        <v>141677</v>
      </c>
      <c r="I26" s="31">
        <f t="shared" si="0"/>
        <v>6204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272773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99823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201680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301503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89970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94793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184763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1302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12540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13842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>
        <v>3069</v>
      </c>
      <c r="D30" s="49">
        <f>(Jul!C30*12)+(Aug!C30*11)+(Sep!C30*10)+(Oct!C30*9)+(Nov!C30*8)+(Dec!C30*7)+(Jan!C30*6)+(Feb!C30*5)+(Mar!C30*4)+(Apr!C30*3)+(May!C30*2)+(Jun!C30*1)</f>
        <v>188752</v>
      </c>
      <c r="E30" s="8"/>
      <c r="F30" s="49">
        <f>(Jul!E30*12)+(Aug!E30*11)+(Sep!E30*10)+(Oct!E30*9)+(Nov!E30*8)+(Dec!E30*7)+(Jan!E30*6)+(Feb!E30*5)+(Mar!E30*4)+(Apr!E30*3)+(May!E30*2)+(Jun!E30*1)</f>
        <v>10548</v>
      </c>
      <c r="G30" s="8">
        <v>42544</v>
      </c>
      <c r="H30" s="31">
        <f>May!H30+G30</f>
        <v>113278</v>
      </c>
      <c r="I30" s="31">
        <f t="shared" si="0"/>
        <v>45613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312578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3839</v>
      </c>
      <c r="D31" s="49">
        <f>(Jul!C31*12)+(Aug!C31*11)+(Sep!C31*10)+(Oct!C31*9)+(Nov!C31*8)+(Dec!C31*7)+(Jan!C31*6)+(Feb!C31*5)+(Mar!C31*4)+(Apr!C31*3)+(May!C31*2)+(Jun!C31*1)</f>
        <v>296757</v>
      </c>
      <c r="E31" s="8"/>
      <c r="F31" s="49">
        <f>(Jul!E31*12)+(Aug!E31*11)+(Sep!E31*10)+(Oct!E31*9)+(Nov!E31*8)+(Dec!E31*7)+(Jan!E31*6)+(Feb!E31*5)+(Mar!E31*4)+(Apr!E31*3)+(May!E31*2)+(Jun!E31*1)</f>
        <v>25106</v>
      </c>
      <c r="G31" s="8">
        <v>7216</v>
      </c>
      <c r="H31" s="31">
        <f>May!H31+G31</f>
        <v>343555</v>
      </c>
      <c r="I31" s="31">
        <f t="shared" si="0"/>
        <v>11055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665418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>
        <v>1949</v>
      </c>
      <c r="D32" s="49">
        <f>(Jul!C32*12)+(Aug!C32*11)+(Sep!C32*10)+(Oct!C32*9)+(Nov!C32*8)+(Dec!C32*7)+(Jan!C32*6)+(Feb!C32*5)+(Mar!C32*4)+(Apr!C32*3)+(May!C32*2)+(Jun!C32*1)</f>
        <v>47824</v>
      </c>
      <c r="E32" s="8">
        <v>1254</v>
      </c>
      <c r="F32" s="49">
        <f>(Jul!E32*12)+(Aug!E32*11)+(Sep!E32*10)+(Oct!E32*9)+(Nov!E32*8)+(Dec!E32*7)+(Jan!E32*6)+(Feb!E32*5)+(Mar!E32*4)+(Apr!E32*3)+(May!E32*2)+(Jun!E32*1)</f>
        <v>1254</v>
      </c>
      <c r="G32" s="8"/>
      <c r="H32" s="31">
        <f>May!H32+G32</f>
        <v>23368</v>
      </c>
      <c r="I32" s="31">
        <f t="shared" si="0"/>
        <v>3203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72446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>
        <v>20610</v>
      </c>
      <c r="D33" s="49">
        <f>(Jul!C33*12)+(Aug!C33*11)+(Sep!C33*10)+(Oct!C33*9)+(Nov!C33*8)+(Dec!C33*7)+(Jan!C33*6)+(Feb!C33*5)+(Mar!C33*4)+(Apr!C33*3)+(May!C33*2)+(Jun!C33*1)</f>
        <v>415170</v>
      </c>
      <c r="E33" s="8"/>
      <c r="F33" s="49">
        <f>(Jul!E33*12)+(Aug!E33*11)+(Sep!E33*10)+(Oct!E33*9)+(Nov!E33*8)+(Dec!E33*7)+(Jan!E33*6)+(Feb!E33*5)+(Mar!E33*4)+(Apr!E33*3)+(May!E33*2)+(Jun!E33*1)</f>
        <v>35016</v>
      </c>
      <c r="G33" s="8">
        <v>52613</v>
      </c>
      <c r="H33" s="31">
        <f>May!H33+G33</f>
        <v>130390</v>
      </c>
      <c r="I33" s="31">
        <f t="shared" si="0"/>
        <v>73223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580576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>
        <v>2316</v>
      </c>
      <c r="D34" s="49">
        <f>(Jul!C34*12)+(Aug!C34*11)+(Sep!C34*10)+(Oct!C34*9)+(Nov!C34*8)+(Dec!C34*7)+(Jan!C34*6)+(Feb!C34*5)+(Mar!C34*4)+(Apr!C34*3)+(May!C34*2)+(Jun!C34*1)</f>
        <v>123917</v>
      </c>
      <c r="E34" s="8"/>
      <c r="F34" s="49">
        <f>(Jul!E34*12)+(Aug!E34*11)+(Sep!E34*10)+(Oct!E34*9)+(Nov!E34*8)+(Dec!E34*7)+(Jan!E34*6)+(Feb!E34*5)+(Mar!E34*4)+(Apr!E34*3)+(May!E34*2)+(Jun!E34*1)</f>
        <v>0</v>
      </c>
      <c r="G34" s="8">
        <v>8739</v>
      </c>
      <c r="H34" s="31">
        <f>May!H34+G34</f>
        <v>-18182</v>
      </c>
      <c r="I34" s="31">
        <f t="shared" si="0"/>
        <v>11055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105735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>
        <v>14215</v>
      </c>
      <c r="D35" s="49">
        <f>(Jul!C35*12)+(Aug!C35*11)+(Sep!C35*10)+(Oct!C35*9)+(Nov!C35*8)+(Dec!C35*7)+(Jan!C35*6)+(Feb!C35*5)+(Mar!C35*4)+(Apr!C35*3)+(May!C35*2)+(Jun!C35*1)</f>
        <v>312347</v>
      </c>
      <c r="E35" s="8"/>
      <c r="F35" s="49">
        <f>(Jul!E35*12)+(Aug!E35*11)+(Sep!E35*10)+(Oct!E35*9)+(Nov!E35*8)+(Dec!E35*7)+(Jan!E35*6)+(Feb!E35*5)+(Mar!E35*4)+(Apr!E35*3)+(May!E35*2)+(Jun!E35*1)</f>
        <v>13046</v>
      </c>
      <c r="G35" s="8">
        <v>55207</v>
      </c>
      <c r="H35" s="31">
        <f>May!H35+G35</f>
        <v>411423</v>
      </c>
      <c r="I35" s="31">
        <f t="shared" si="0"/>
        <v>69422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736816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>
        <v>1654</v>
      </c>
      <c r="D36" s="49">
        <f>(Jul!C36*12)+(Aug!C36*11)+(Sep!C36*10)+(Oct!C36*9)+(Nov!C36*8)+(Dec!C36*7)+(Jan!C36*6)+(Feb!C36*5)+(Mar!C36*4)+(Apr!C36*3)+(May!C36*2)+(Jun!C36*1)</f>
        <v>1654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1654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1654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35581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100409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135990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64988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59909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124897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16589</v>
      </c>
      <c r="D39" s="49">
        <f>(Jul!C39*12)+(Aug!C39*11)+(Sep!C39*10)+(Oct!C39*9)+(Nov!C39*8)+(Dec!C39*7)+(Jan!C39*6)+(Feb!C39*5)+(Mar!C39*4)+(Apr!C39*3)+(May!C39*2)+(Jun!C39*1)</f>
        <v>716819</v>
      </c>
      <c r="E39" s="8">
        <v>1149</v>
      </c>
      <c r="F39" s="49">
        <f>(Jul!E39*12)+(Aug!E39*11)+(Sep!E39*10)+(Oct!E39*9)+(Nov!E39*8)+(Dec!E39*7)+(Jan!E39*6)+(Feb!E39*5)+(Mar!E39*4)+(Apr!E39*3)+(May!E39*2)+(Jun!E39*1)</f>
        <v>33514</v>
      </c>
      <c r="G39" s="8">
        <v>52074</v>
      </c>
      <c r="H39" s="31">
        <f>May!H39+G39</f>
        <v>655362</v>
      </c>
      <c r="I39" s="31">
        <f t="shared" si="0"/>
        <v>69812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1405695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>
        <v>20523</v>
      </c>
      <c r="D40" s="49">
        <f>(Jul!C40*12)+(Aug!C40*11)+(Sep!C40*10)+(Oct!C40*9)+(Nov!C40*8)+(Dec!C40*7)+(Jan!C40*6)+(Feb!C40*5)+(Mar!C40*4)+(Apr!C40*3)+(May!C40*2)+(Jun!C40*1)</f>
        <v>344586</v>
      </c>
      <c r="E40" s="8"/>
      <c r="F40" s="49">
        <f>(Jul!E40*12)+(Aug!E40*11)+(Sep!E40*10)+(Oct!E40*9)+(Nov!E40*8)+(Dec!E40*7)+(Jan!E40*6)+(Feb!E40*5)+(Mar!E40*4)+(Apr!E40*3)+(May!E40*2)+(Jun!E40*1)</f>
        <v>0</v>
      </c>
      <c r="G40" s="8">
        <v>45831</v>
      </c>
      <c r="H40" s="31">
        <f>May!H40+G40</f>
        <v>261427</v>
      </c>
      <c r="I40" s="31">
        <f t="shared" si="0"/>
        <v>66354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606013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>
        <v>10247</v>
      </c>
      <c r="D41" s="49">
        <f>(Jul!C41*12)+(Aug!C41*11)+(Sep!C41*10)+(Oct!C41*9)+(Nov!C41*8)+(Dec!C41*7)+(Jan!C41*6)+(Feb!C41*5)+(Mar!C41*4)+(Apr!C41*3)+(May!C41*2)+(Jun!C41*1)</f>
        <v>94814</v>
      </c>
      <c r="E41" s="8"/>
      <c r="F41" s="49">
        <f>(Jul!E41*12)+(Aug!E41*11)+(Sep!E41*10)+(Oct!E41*9)+(Nov!E41*8)+(Dec!E41*7)+(Jan!E41*6)+(Feb!E41*5)+(Mar!E41*4)+(Apr!E41*3)+(May!E41*2)+(Jun!E41*1)</f>
        <v>10540</v>
      </c>
      <c r="G41" s="8">
        <v>24956</v>
      </c>
      <c r="H41" s="31">
        <f>May!H41+G41</f>
        <v>86910</v>
      </c>
      <c r="I41" s="31">
        <f t="shared" si="0"/>
        <v>35203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192264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4905</v>
      </c>
      <c r="D42" s="49">
        <f>(Jul!C42*12)+(Aug!C42*11)+(Sep!C42*10)+(Oct!C42*9)+(Nov!C42*8)+(Dec!C42*7)+(Jan!C42*6)+(Feb!C42*5)+(Mar!C42*4)+(Apr!C42*3)+(May!C42*2)+(Jun!C42*1)</f>
        <v>157035</v>
      </c>
      <c r="E42" s="8"/>
      <c r="F42" s="49">
        <f>(Jul!E42*12)+(Aug!E42*11)+(Sep!E42*10)+(Oct!E42*9)+(Nov!E42*8)+(Dec!E42*7)+(Jan!E42*6)+(Feb!E42*5)+(Mar!E42*4)+(Apr!E42*3)+(May!E42*2)+(Jun!E42*1)</f>
        <v>0</v>
      </c>
      <c r="G42" s="8">
        <v>13433</v>
      </c>
      <c r="H42" s="31">
        <f>May!H42+G42</f>
        <v>238812</v>
      </c>
      <c r="I42" s="31">
        <f t="shared" si="0"/>
        <v>18338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395847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3789</v>
      </c>
      <c r="D43" s="49">
        <f>(Jul!C43*12)+(Aug!C43*11)+(Sep!C43*10)+(Oct!C43*9)+(Nov!C43*8)+(Dec!C43*7)+(Jan!C43*6)+(Feb!C43*5)+(Mar!C43*4)+(Apr!C43*3)+(May!C43*2)+(Jun!C43*1)</f>
        <v>340515</v>
      </c>
      <c r="E43" s="8"/>
      <c r="F43" s="49">
        <f>(Jul!E43*12)+(Aug!E43*11)+(Sep!E43*10)+(Oct!E43*9)+(Nov!E43*8)+(Dec!E43*7)+(Jan!E43*6)+(Feb!E43*5)+(Mar!E43*4)+(Apr!E43*3)+(May!E43*2)+(Jun!E43*1)</f>
        <v>990</v>
      </c>
      <c r="G43" s="8"/>
      <c r="H43" s="31">
        <f>May!H43+G43</f>
        <v>497025</v>
      </c>
      <c r="I43" s="31">
        <f t="shared" si="0"/>
        <v>3789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838530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>
        <v>10929</v>
      </c>
      <c r="D44" s="49">
        <f>(Jul!C44*12)+(Aug!C44*11)+(Sep!C44*10)+(Oct!C44*9)+(Nov!C44*8)+(Dec!C44*7)+(Jan!C44*6)+(Feb!C44*5)+(Mar!C44*4)+(Apr!C44*3)+(May!C44*2)+(Jun!C44*1)</f>
        <v>492027</v>
      </c>
      <c r="E44" s="8"/>
      <c r="F44" s="49">
        <f>(Jul!E44*12)+(Aug!E44*11)+(Sep!E44*10)+(Oct!E44*9)+(Nov!E44*8)+(Dec!E44*7)+(Jan!E44*6)+(Feb!E44*5)+(Mar!E44*4)+(Apr!E44*3)+(May!E44*2)+(Jun!E44*1)</f>
        <v>0</v>
      </c>
      <c r="G44" s="8">
        <v>42064</v>
      </c>
      <c r="H44" s="31">
        <f>May!H44+G44</f>
        <v>294699</v>
      </c>
      <c r="I44" s="31">
        <f t="shared" si="0"/>
        <v>52993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786726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>
        <v>6186</v>
      </c>
      <c r="D45" s="49">
        <f>(Jul!C45*12)+(Aug!C45*11)+(Sep!C45*10)+(Oct!C45*9)+(Nov!C45*8)+(Dec!C45*7)+(Jan!C45*6)+(Feb!C45*5)+(Mar!C45*4)+(Apr!C45*3)+(May!C45*2)+(Jun!C45*1)</f>
        <v>71269</v>
      </c>
      <c r="E45" s="8"/>
      <c r="F45" s="49">
        <f>(Jul!E45*12)+(Aug!E45*11)+(Sep!E45*10)+(Oct!E45*9)+(Nov!E45*8)+(Dec!E45*7)+(Jan!E45*6)+(Feb!E45*5)+(Mar!E45*4)+(Apr!E45*3)+(May!E45*2)+(Jun!E45*1)</f>
        <v>0</v>
      </c>
      <c r="G45" s="8">
        <v>3707</v>
      </c>
      <c r="H45" s="31">
        <f>May!H45+G45</f>
        <v>64786</v>
      </c>
      <c r="I45" s="31">
        <f t="shared" si="0"/>
        <v>9893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136055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>
        <v>21581</v>
      </c>
      <c r="D47" s="49">
        <f>(Jul!C47*12)+(Aug!C47*11)+(Sep!C47*10)+(Oct!C47*9)+(Nov!C47*8)+(Dec!C47*7)+(Jan!C47*6)+(Feb!C47*5)+(Mar!C47*4)+(Apr!C47*3)+(May!C47*2)+(Jun!C47*1)</f>
        <v>274832</v>
      </c>
      <c r="E47" s="8">
        <v>6450</v>
      </c>
      <c r="F47" s="49">
        <f>(Jul!E47*12)+(Aug!E47*11)+(Sep!E47*10)+(Oct!E47*9)+(Nov!E47*8)+(Dec!E47*7)+(Jan!E47*6)+(Feb!E47*5)+(Mar!E47*4)+(Apr!E47*3)+(May!E47*2)+(Jun!E47*1)</f>
        <v>6450</v>
      </c>
      <c r="G47" s="8">
        <v>41244</v>
      </c>
      <c r="H47" s="31">
        <f>May!H47+G47</f>
        <v>346780</v>
      </c>
      <c r="I47" s="31">
        <f t="shared" si="0"/>
        <v>69275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628062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>
        <v>29500</v>
      </c>
      <c r="D48" s="49">
        <f>(Jul!C48*12)+(Aug!C48*11)+(Sep!C48*10)+(Oct!C48*9)+(Nov!C48*8)+(Dec!C48*7)+(Jan!C48*6)+(Feb!C48*5)+(Mar!C48*4)+(Apr!C48*3)+(May!C48*2)+(Jun!C48*1)</f>
        <v>261137</v>
      </c>
      <c r="E48" s="8"/>
      <c r="F48" s="49">
        <f>(Jul!E48*12)+(Aug!E48*11)+(Sep!E48*10)+(Oct!E48*9)+(Nov!E48*8)+(Dec!E48*7)+(Jan!E48*6)+(Feb!E48*5)+(Mar!E48*4)+(Apr!E48*3)+(May!E48*2)+(Jun!E48*1)</f>
        <v>0</v>
      </c>
      <c r="G48" s="8">
        <v>59271</v>
      </c>
      <c r="H48" s="31">
        <f>May!H48+G48</f>
        <v>214218</v>
      </c>
      <c r="I48" s="31">
        <f t="shared" si="0"/>
        <v>88771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475355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>
        <v>14607</v>
      </c>
      <c r="D49" s="49">
        <f>(Jul!C49*12)+(Aug!C49*11)+(Sep!C49*10)+(Oct!C49*9)+(Nov!C49*8)+(Dec!C49*7)+(Jan!C49*6)+(Feb!C49*5)+(Mar!C49*4)+(Apr!C49*3)+(May!C49*2)+(Jun!C49*1)</f>
        <v>285552</v>
      </c>
      <c r="E49" s="8"/>
      <c r="F49" s="49">
        <f>(Jul!E49*12)+(Aug!E49*11)+(Sep!E49*10)+(Oct!E49*9)+(Nov!E49*8)+(Dec!E49*7)+(Jan!E49*6)+(Feb!E49*5)+(Mar!E49*4)+(Apr!E49*3)+(May!E49*2)+(Jun!E49*1)</f>
        <v>0</v>
      </c>
      <c r="G49" s="8">
        <v>18829</v>
      </c>
      <c r="H49" s="31">
        <f>May!H49+G49</f>
        <v>219172</v>
      </c>
      <c r="I49" s="31">
        <f t="shared" si="0"/>
        <v>33436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504724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>
        <v>10271</v>
      </c>
      <c r="D50" s="49">
        <f>(Jul!C50*12)+(Aug!C50*11)+(Sep!C50*10)+(Oct!C50*9)+(Nov!C50*8)+(Dec!C50*7)+(Jan!C50*6)+(Feb!C50*5)+(Mar!C50*4)+(Apr!C50*3)+(May!C50*2)+(Jun!C50*1)</f>
        <v>94800</v>
      </c>
      <c r="E50" s="8"/>
      <c r="F50" s="49">
        <f>(Jul!E50*12)+(Aug!E50*11)+(Sep!E50*10)+(Oct!E50*9)+(Nov!E50*8)+(Dec!E50*7)+(Jan!E50*6)+(Feb!E50*5)+(Mar!E50*4)+(Apr!E50*3)+(May!E50*2)+(Jun!E50*1)</f>
        <v>0</v>
      </c>
      <c r="G50" s="8">
        <v>4863</v>
      </c>
      <c r="H50" s="31">
        <f>May!H50+G50</f>
        <v>130367</v>
      </c>
      <c r="I50" s="31">
        <f t="shared" si="0"/>
        <v>15134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225167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>
        <v>25419</v>
      </c>
      <c r="D51" s="49">
        <f>(Jul!C51*12)+(Aug!C51*11)+(Sep!C51*10)+(Oct!C51*9)+(Nov!C51*8)+(Dec!C51*7)+(Jan!C51*6)+(Feb!C51*5)+(Mar!C51*4)+(Apr!C51*3)+(May!C51*2)+(Jun!C51*1)</f>
        <v>519517</v>
      </c>
      <c r="E51" s="8"/>
      <c r="F51" s="49">
        <f>(Jul!E51*12)+(Aug!E51*11)+(Sep!E51*10)+(Oct!E51*9)+(Nov!E51*8)+(Dec!E51*7)+(Jan!E51*6)+(Feb!E51*5)+(Mar!E51*4)+(Apr!E51*3)+(May!E51*2)+(Jun!E51*1)</f>
        <v>29726</v>
      </c>
      <c r="G51" s="8">
        <v>145475</v>
      </c>
      <c r="H51" s="31">
        <f>May!H51+G51</f>
        <v>524160</v>
      </c>
      <c r="I51" s="31">
        <f t="shared" si="0"/>
        <v>170894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1073403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>
        <v>15579</v>
      </c>
      <c r="D52" s="49">
        <f>(Jul!C52*12)+(Aug!C52*11)+(Sep!C52*10)+(Oct!C52*9)+(Nov!C52*8)+(Dec!C52*7)+(Jan!C52*6)+(Feb!C52*5)+(Mar!C52*4)+(Apr!C52*3)+(May!C52*2)+(Jun!C52*1)</f>
        <v>49044</v>
      </c>
      <c r="E52" s="8"/>
      <c r="F52" s="49">
        <f>(Jul!E52*12)+(Aug!E52*11)+(Sep!E52*10)+(Oct!E52*9)+(Nov!E52*8)+(Dec!E52*7)+(Jan!E52*6)+(Feb!E52*5)+(Mar!E52*4)+(Apr!E52*3)+(May!E52*2)+(Jun!E52*1)</f>
        <v>0</v>
      </c>
      <c r="G52" s="8">
        <v>44173</v>
      </c>
      <c r="H52" s="31">
        <f>May!H52+G52</f>
        <v>75626</v>
      </c>
      <c r="I52" s="31">
        <f t="shared" si="0"/>
        <v>59752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124670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0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>
        <v>3753</v>
      </c>
      <c r="D54" s="49">
        <f>(Jul!C54*12)+(Aug!C54*11)+(Sep!C54*10)+(Oct!C54*9)+(Nov!C54*8)+(Dec!C54*7)+(Jan!C54*6)+(Feb!C54*5)+(Mar!C54*4)+(Apr!C54*3)+(May!C54*2)+(Jun!C54*1)</f>
        <v>104431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54664</v>
      </c>
      <c r="I54" s="31">
        <f t="shared" si="0"/>
        <v>3753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159095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9083</v>
      </c>
      <c r="D55" s="49">
        <f>(Jul!C55*12)+(Aug!C55*11)+(Sep!C55*10)+(Oct!C55*9)+(Nov!C55*8)+(Dec!C55*7)+(Jan!C55*6)+(Feb!C55*5)+(Mar!C55*4)+(Apr!C55*3)+(May!C55*2)+(Jun!C55*1)</f>
        <v>400686</v>
      </c>
      <c r="E55" s="8">
        <v>1149</v>
      </c>
      <c r="F55" s="49">
        <f>(Jul!E55*12)+(Aug!E55*11)+(Sep!E55*10)+(Oct!E55*9)+(Nov!E55*8)+(Dec!E55*7)+(Jan!E55*6)+(Feb!E55*5)+(Mar!E55*4)+(Apr!E55*3)+(May!E55*2)+(Jun!E55*1)</f>
        <v>75609</v>
      </c>
      <c r="G55" s="8">
        <v>43469</v>
      </c>
      <c r="H55" s="31">
        <f>May!H55+G55</f>
        <v>483554</v>
      </c>
      <c r="I55" s="31">
        <f t="shared" si="0"/>
        <v>53701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959849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24480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12132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36612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>
        <v>8667</v>
      </c>
      <c r="D57" s="49">
        <f>(Jul!C57*12)+(Aug!C57*11)+(Sep!C57*10)+(Oct!C57*9)+(Nov!C57*8)+(Dec!C57*7)+(Jan!C57*6)+(Feb!C57*5)+(Mar!C57*4)+(Apr!C57*3)+(May!C57*2)+(Jun!C57*1)</f>
        <v>94882</v>
      </c>
      <c r="E57" s="8"/>
      <c r="F57" s="49">
        <f>(Jul!E57*12)+(Aug!E57*11)+(Sep!E57*10)+(Oct!E57*9)+(Nov!E57*8)+(Dec!E57*7)+(Jan!E57*6)+(Feb!E57*5)+(Mar!E57*4)+(Apr!E57*3)+(May!E57*2)+(Jun!E57*1)</f>
        <v>6468</v>
      </c>
      <c r="G57" s="8"/>
      <c r="H57" s="31">
        <f>May!H57+G57</f>
        <v>66122</v>
      </c>
      <c r="I57" s="31">
        <f t="shared" si="0"/>
        <v>8667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167472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21403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107507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128910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>
        <v>133</v>
      </c>
      <c r="D59" s="49">
        <f>(Jul!C59*12)+(Aug!C59*11)+(Sep!C59*10)+(Oct!C59*9)+(Nov!C59*8)+(Dec!C59*7)+(Jan!C59*6)+(Feb!C59*5)+(Mar!C59*4)+(Apr!C59*3)+(May!C59*2)+(Jun!C59*1)</f>
        <v>20809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133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20809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35831</v>
      </c>
      <c r="D60" s="49">
        <f>(Jul!C60*12)+(Aug!C60*11)+(Sep!C60*10)+(Oct!C60*9)+(Nov!C60*8)+(Dec!C60*7)+(Jan!C60*6)+(Feb!C60*5)+(Mar!C60*4)+(Apr!C60*3)+(May!C60*2)+(Jun!C60*1)</f>
        <v>1534374</v>
      </c>
      <c r="E60" s="8"/>
      <c r="F60" s="49">
        <f>(Jul!E60*12)+(Aug!E60*11)+(Sep!E60*10)+(Oct!E60*9)+(Nov!E60*8)+(Dec!E60*7)+(Jan!E60*6)+(Feb!E60*5)+(Mar!E60*4)+(Apr!E60*3)+(May!E60*2)+(Jun!E60*1)</f>
        <v>178629</v>
      </c>
      <c r="G60" s="8">
        <v>55038</v>
      </c>
      <c r="H60" s="31">
        <f>May!H60+G60</f>
        <v>1179213</v>
      </c>
      <c r="I60" s="31">
        <f t="shared" si="0"/>
        <v>90869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2892216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>
        <v>5921</v>
      </c>
      <c r="D61" s="49">
        <f>(Jul!C61*12)+(Aug!C61*11)+(Sep!C61*10)+(Oct!C61*9)+(Nov!C61*8)+(Dec!C61*7)+(Jan!C61*6)+(Feb!C61*5)+(Mar!C61*4)+(Apr!C61*3)+(May!C61*2)+(Jun!C61*1)</f>
        <v>49709</v>
      </c>
      <c r="E61" s="8"/>
      <c r="F61" s="49">
        <f>(Jul!E61*12)+(Aug!E61*11)+(Sep!E61*10)+(Oct!E61*9)+(Nov!E61*8)+(Dec!E61*7)+(Jan!E61*6)+(Feb!E61*5)+(Mar!E61*4)+(Apr!E61*3)+(May!E61*2)+(Jun!E61*1)</f>
        <v>0</v>
      </c>
      <c r="G61" s="8">
        <v>9018</v>
      </c>
      <c r="H61" s="31">
        <f>May!H61+G61</f>
        <v>17305</v>
      </c>
      <c r="I61" s="31">
        <f t="shared" si="0"/>
        <v>14939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67014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56307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-1524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54783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>
        <v>9646</v>
      </c>
      <c r="D63" s="49">
        <f>(Jul!C63*12)+(Aug!C63*11)+(Sep!C63*10)+(Oct!C63*9)+(Nov!C63*8)+(Dec!C63*7)+(Jan!C63*6)+(Feb!C63*5)+(Mar!C63*4)+(Apr!C63*3)+(May!C63*2)+(Jun!C63*1)</f>
        <v>137538</v>
      </c>
      <c r="E63" s="8"/>
      <c r="F63" s="49">
        <f>(Jul!E63*12)+(Aug!E63*11)+(Sep!E63*10)+(Oct!E63*9)+(Nov!E63*8)+(Dec!E63*7)+(Jan!E63*6)+(Feb!E63*5)+(Mar!E63*4)+(Apr!E63*3)+(May!E63*2)+(Jun!E63*1)</f>
        <v>0</v>
      </c>
      <c r="G63" s="8">
        <v>7688</v>
      </c>
      <c r="H63" s="31">
        <f>May!H63+G63</f>
        <v>140222</v>
      </c>
      <c r="I63" s="31">
        <f t="shared" si="0"/>
        <v>17334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277760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10824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3255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14079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>
        <v>1151</v>
      </c>
      <c r="D66" s="49">
        <f>(Jul!C66*12)+(Aug!C66*11)+(Sep!C66*10)+(Oct!C66*9)+(Nov!C66*8)+(Dec!C66*7)+(Jan!C66*6)+(Feb!C66*5)+(Mar!C66*4)+(Apr!C66*3)+(May!C66*2)+(Jun!C66*1)</f>
        <v>23739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6815</v>
      </c>
      <c r="I66" s="31">
        <f t="shared" si="1"/>
        <v>1151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30554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>
        <v>1087</v>
      </c>
      <c r="D68" s="49">
        <f>(Jul!C68*12)+(Aug!C68*11)+(Sep!C68*10)+(Oct!C68*9)+(Nov!C68*8)+(Dec!C68*7)+(Jan!C68*6)+(Feb!C68*5)+(Mar!C68*4)+(Apr!C68*3)+(May!C68*2)+(Jun!C68*1)</f>
        <v>7382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2004</v>
      </c>
      <c r="I68" s="31">
        <f t="shared" si="1"/>
        <v>1087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9386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>
        <v>1059</v>
      </c>
      <c r="D69" s="49">
        <f>(Jul!C69*12)+(Aug!C69*11)+(Sep!C69*10)+(Oct!C69*9)+(Nov!C69*8)+(Dec!C69*7)+(Jan!C69*6)+(Feb!C69*5)+(Mar!C69*4)+(Apr!C69*3)+(May!C69*2)+(Jun!C69*1)</f>
        <v>103473</v>
      </c>
      <c r="E69" s="8"/>
      <c r="F69" s="49">
        <f>(Jul!E69*12)+(Aug!E69*11)+(Sep!E69*10)+(Oct!E69*9)+(Nov!E69*8)+(Dec!E69*7)+(Jan!E69*6)+(Feb!E69*5)+(Mar!E69*4)+(Apr!E69*3)+(May!E69*2)+(Jun!E69*1)</f>
        <v>17580</v>
      </c>
      <c r="G69" s="8">
        <v>5846</v>
      </c>
      <c r="H69" s="31">
        <f>May!H69+G69</f>
        <v>75747</v>
      </c>
      <c r="I69" s="31">
        <f t="shared" si="1"/>
        <v>6905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196800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>
        <v>1323</v>
      </c>
      <c r="D70" s="49">
        <f>(Jul!C70*12)+(Aug!C70*11)+(Sep!C70*10)+(Oct!C70*9)+(Nov!C70*8)+(Dec!C70*7)+(Jan!C70*6)+(Feb!C70*5)+(Mar!C70*4)+(Apr!C70*3)+(May!C70*2)+(Jun!C70*1)</f>
        <v>39769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12805</v>
      </c>
      <c r="I70" s="31">
        <f t="shared" si="1"/>
        <v>1323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52574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15923</v>
      </c>
      <c r="D71" s="49">
        <f>(Jul!C71*12)+(Aug!C71*11)+(Sep!C71*10)+(Oct!C71*9)+(Nov!C71*8)+(Dec!C71*7)+(Jan!C71*6)+(Feb!C71*5)+(Mar!C71*4)+(Apr!C71*3)+(May!C71*2)+(Jun!C71*1)</f>
        <v>154732</v>
      </c>
      <c r="E71" s="8"/>
      <c r="F71" s="49">
        <f>(Jul!E71*12)+(Aug!E71*11)+(Sep!E71*10)+(Oct!E71*9)+(Nov!E71*8)+(Dec!E71*7)+(Jan!E71*6)+(Feb!E71*5)+(Mar!E71*4)+(Apr!E71*3)+(May!E71*2)+(Jun!E71*1)</f>
        <v>3146</v>
      </c>
      <c r="G71" s="8">
        <v>61773</v>
      </c>
      <c r="H71" s="31">
        <f>May!H71+G71</f>
        <v>254218</v>
      </c>
      <c r="I71" s="31">
        <f t="shared" si="1"/>
        <v>77696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412096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56408</v>
      </c>
      <c r="D72" s="32">
        <f t="shared" si="2"/>
        <v>6538725</v>
      </c>
      <c r="E72" s="32">
        <f t="shared" si="2"/>
        <v>11060</v>
      </c>
      <c r="F72" s="31">
        <f t="shared" si="2"/>
        <v>299859</v>
      </c>
      <c r="G72" s="32">
        <f t="shared" si="2"/>
        <v>262118</v>
      </c>
      <c r="H72" s="32">
        <f t="shared" si="2"/>
        <v>6353143</v>
      </c>
      <c r="I72" s="32">
        <f t="shared" si="2"/>
        <v>329586</v>
      </c>
      <c r="J72" s="32">
        <f t="shared" si="2"/>
        <v>13191727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324446</v>
      </c>
      <c r="D73" s="32">
        <f t="shared" si="3"/>
        <v>7487966</v>
      </c>
      <c r="E73" s="32">
        <f t="shared" si="3"/>
        <v>10002</v>
      </c>
      <c r="F73" s="32">
        <f t="shared" si="3"/>
        <v>411968</v>
      </c>
      <c r="G73" s="32">
        <f t="shared" si="3"/>
        <v>795311</v>
      </c>
      <c r="H73" s="32">
        <f t="shared" si="3"/>
        <v>6730700</v>
      </c>
      <c r="I73" s="32">
        <f t="shared" si="3"/>
        <v>1129759</v>
      </c>
      <c r="J73" s="32">
        <f t="shared" si="3"/>
        <v>14630634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380854</v>
      </c>
      <c r="D74" s="32">
        <f t="shared" si="4"/>
        <v>14026691</v>
      </c>
      <c r="E74" s="32">
        <f t="shared" si="4"/>
        <v>21062</v>
      </c>
      <c r="F74" s="32">
        <f t="shared" si="4"/>
        <v>711827</v>
      </c>
      <c r="G74" s="32">
        <f t="shared" si="4"/>
        <v>1057429</v>
      </c>
      <c r="H74" s="32">
        <f t="shared" si="4"/>
        <v>13083843</v>
      </c>
      <c r="I74" s="32">
        <f>SUM(I72:I73)</f>
        <v>1459345</v>
      </c>
      <c r="J74" s="32">
        <f>SUM(J72:J73)</f>
        <v>27822361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42557</v>
      </c>
      <c r="D5" s="31">
        <f>(Jul!C5*2)+(Aug!C5*1)</f>
        <v>148569</v>
      </c>
      <c r="E5" s="62">
        <v>1130</v>
      </c>
      <c r="F5" s="31">
        <f>(Jul!E5*2)+(Aug!E5*1)</f>
        <v>4206</v>
      </c>
      <c r="G5" s="63">
        <v>104898</v>
      </c>
      <c r="H5" s="31">
        <f>Jul!H5+Aug!G5</f>
        <v>363862</v>
      </c>
      <c r="I5" s="31">
        <f t="shared" ref="I5:I63" si="0">C5+E5+G5</f>
        <v>148585</v>
      </c>
      <c r="J5" s="31">
        <f t="shared" ref="J5:J63" si="1">D5+F5+H5</f>
        <v>516637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1130</v>
      </c>
      <c r="D6" s="31">
        <f>(Jul!C6*2)+(Aug!C6*1)</f>
        <v>1130</v>
      </c>
      <c r="E6" s="62"/>
      <c r="F6" s="31">
        <f>(Jul!E6*2)+(Aug!E6*1)</f>
        <v>0</v>
      </c>
      <c r="G6" s="63">
        <v>5650</v>
      </c>
      <c r="H6" s="31">
        <f>Jul!H6+Aug!G6</f>
        <v>5650</v>
      </c>
      <c r="I6" s="31">
        <f t="shared" si="0"/>
        <v>6780</v>
      </c>
      <c r="J6" s="31">
        <f t="shared" si="1"/>
        <v>6780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3435</v>
      </c>
      <c r="D7" s="31">
        <f>(Jul!C7*2)+(Aug!C7*1)</f>
        <v>26955</v>
      </c>
      <c r="E7" s="62"/>
      <c r="F7" s="31">
        <f>(Jul!E7*2)+(Aug!E7*1)</f>
        <v>2260</v>
      </c>
      <c r="G7" s="63">
        <v>90504</v>
      </c>
      <c r="H7" s="31">
        <f>Jul!H7+Aug!G7</f>
        <v>97478</v>
      </c>
      <c r="I7" s="31">
        <f t="shared" si="0"/>
        <v>93939</v>
      </c>
      <c r="J7" s="31">
        <f t="shared" si="1"/>
        <v>126693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3304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3304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1764</v>
      </c>
      <c r="D9" s="31">
        <f>(Jul!C9*2)+(Aug!C9*1)</f>
        <v>7492</v>
      </c>
      <c r="E9" s="62"/>
      <c r="F9" s="31">
        <f>(Jul!E9*2)+(Aug!E9*1)</f>
        <v>0</v>
      </c>
      <c r="G9" s="63">
        <v>36357</v>
      </c>
      <c r="H9" s="31">
        <f>Jul!H9+Aug!G9</f>
        <v>74724</v>
      </c>
      <c r="I9" s="31">
        <f t="shared" si="0"/>
        <v>38121</v>
      </c>
      <c r="J9" s="31">
        <f t="shared" si="1"/>
        <v>82216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9802</v>
      </c>
      <c r="D10" s="31">
        <f>(Jul!C10*2)+(Aug!C10*1)</f>
        <v>32340</v>
      </c>
      <c r="E10" s="62"/>
      <c r="F10" s="31">
        <f>(Jul!E10*2)+(Aug!E10*1)</f>
        <v>4368</v>
      </c>
      <c r="G10" s="63">
        <v>47996</v>
      </c>
      <c r="H10" s="31">
        <f>Jul!H10+Aug!G10</f>
        <v>317347</v>
      </c>
      <c r="I10" s="31">
        <f t="shared" si="0"/>
        <v>57798</v>
      </c>
      <c r="J10" s="31">
        <f t="shared" si="1"/>
        <v>354055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7263</v>
      </c>
      <c r="D11" s="31">
        <f>(Jul!C11*2)+(Aug!C11*1)</f>
        <v>13489</v>
      </c>
      <c r="E11" s="62"/>
      <c r="F11" s="31">
        <f>(Jul!E11*2)+(Aug!E11*1)</f>
        <v>1258</v>
      </c>
      <c r="G11" s="63">
        <v>43625</v>
      </c>
      <c r="H11" s="31">
        <f>Jul!H11+Aug!G11</f>
        <v>55981</v>
      </c>
      <c r="I11" s="31">
        <f t="shared" si="0"/>
        <v>50888</v>
      </c>
      <c r="J11" s="31">
        <f t="shared" si="1"/>
        <v>70728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131</v>
      </c>
      <c r="D12" s="31">
        <f>(Jul!C12*2)+(Aug!C12*1)</f>
        <v>131</v>
      </c>
      <c r="E12" s="62"/>
      <c r="F12" s="31">
        <f>(Jul!E12*2)+(Aug!E12*1)</f>
        <v>0</v>
      </c>
      <c r="G12" s="63">
        <v>1177</v>
      </c>
      <c r="H12" s="31">
        <f>Jul!H12+Aug!G12</f>
        <v>1177</v>
      </c>
      <c r="I12" s="31">
        <f t="shared" si="0"/>
        <v>1308</v>
      </c>
      <c r="J12" s="31">
        <f t="shared" si="1"/>
        <v>1308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6398</v>
      </c>
      <c r="E13" s="62"/>
      <c r="F13" s="31">
        <f>(Jul!E13*2)+(Aug!E13*1)</f>
        <v>0</v>
      </c>
      <c r="G13" s="63"/>
      <c r="H13" s="31">
        <f>Jul!H13+Aug!G13</f>
        <v>9597</v>
      </c>
      <c r="I13" s="31">
        <f t="shared" si="0"/>
        <v>0</v>
      </c>
      <c r="J13" s="31">
        <f t="shared" si="1"/>
        <v>15995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4823</v>
      </c>
      <c r="D14" s="31">
        <f>(Jul!C14*2)+(Aug!C14*1)</f>
        <v>5085</v>
      </c>
      <c r="E14" s="62">
        <v>172</v>
      </c>
      <c r="F14" s="31">
        <f>(Jul!E14*2)+(Aug!E14*1)</f>
        <v>172</v>
      </c>
      <c r="G14" s="63">
        <v>26578</v>
      </c>
      <c r="H14" s="31">
        <f>Jul!H14+Aug!G14</f>
        <v>28914</v>
      </c>
      <c r="I14" s="31">
        <f t="shared" si="0"/>
        <v>31573</v>
      </c>
      <c r="J14" s="31">
        <f t="shared" si="1"/>
        <v>34171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8652</v>
      </c>
      <c r="D16" s="31">
        <f>(Jul!C16*2)+(Aug!C16*1)</f>
        <v>11534</v>
      </c>
      <c r="E16" s="62"/>
      <c r="F16" s="31">
        <f>(Jul!E16*2)+(Aug!E16*1)</f>
        <v>0</v>
      </c>
      <c r="G16" s="63">
        <v>202186</v>
      </c>
      <c r="H16" s="31">
        <f>Jul!H16+Aug!G16</f>
        <v>219197</v>
      </c>
      <c r="I16" s="31">
        <f t="shared" si="0"/>
        <v>210838</v>
      </c>
      <c r="J16" s="31">
        <f t="shared" si="1"/>
        <v>230731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131</v>
      </c>
      <c r="D17" s="31">
        <f>(Jul!C17*2)+(Aug!C17*1)</f>
        <v>9399</v>
      </c>
      <c r="E17" s="62"/>
      <c r="F17" s="31">
        <f>(Jul!E17*2)+(Aug!E17*1)</f>
        <v>0</v>
      </c>
      <c r="G17" s="63">
        <v>1048</v>
      </c>
      <c r="H17" s="31">
        <f>Jul!H17+Aug!G17</f>
        <v>69088</v>
      </c>
      <c r="I17" s="31">
        <f t="shared" si="0"/>
        <v>1179</v>
      </c>
      <c r="J17" s="31">
        <f t="shared" si="1"/>
        <v>78487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>
        <v>131</v>
      </c>
      <c r="D19" s="31">
        <f>(Jul!C19*2)+(Aug!C19*1)</f>
        <v>131</v>
      </c>
      <c r="E19" s="62"/>
      <c r="F19" s="31">
        <f>(Jul!E19*2)+(Aug!E19*1)</f>
        <v>0</v>
      </c>
      <c r="G19" s="63">
        <v>1048</v>
      </c>
      <c r="H19" s="31">
        <f>Jul!H19+Aug!G19</f>
        <v>1048</v>
      </c>
      <c r="I19" s="31">
        <f t="shared" si="0"/>
        <v>1179</v>
      </c>
      <c r="J19" s="31">
        <f t="shared" si="1"/>
        <v>1179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0</v>
      </c>
      <c r="E21" s="62"/>
      <c r="F21" s="31">
        <f>(Jul!E21*2)+(Aug!E21*1)</f>
        <v>0</v>
      </c>
      <c r="G21" s="63"/>
      <c r="H21" s="31">
        <f>Jul!H21+Aug!G21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0</v>
      </c>
      <c r="E22" s="62"/>
      <c r="F22" s="31">
        <f>(Jul!E22*2)+(Aug!E22*1)</f>
        <v>3276</v>
      </c>
      <c r="G22" s="63"/>
      <c r="H22" s="31">
        <f>Jul!H22+Aug!G22</f>
        <v>21198</v>
      </c>
      <c r="I22" s="31">
        <f t="shared" si="0"/>
        <v>0</v>
      </c>
      <c r="J22" s="31">
        <f t="shared" si="1"/>
        <v>24474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255</v>
      </c>
      <c r="D23" s="31">
        <f>(Jul!C23*2)+(Aug!C23*1)</f>
        <v>255</v>
      </c>
      <c r="E23" s="62"/>
      <c r="F23" s="31">
        <f>(Jul!E23*2)+(Aug!E23*1)</f>
        <v>0</v>
      </c>
      <c r="G23" s="63">
        <v>2064</v>
      </c>
      <c r="H23" s="31">
        <f>Jul!H23+Aug!G23</f>
        <v>2064</v>
      </c>
      <c r="I23" s="31">
        <f t="shared" si="0"/>
        <v>2319</v>
      </c>
      <c r="J23" s="31">
        <f t="shared" si="1"/>
        <v>2319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2624</v>
      </c>
      <c r="E24" s="62"/>
      <c r="F24" s="31">
        <f>(Jul!E24*2)+(Aug!E24*1)</f>
        <v>0</v>
      </c>
      <c r="G24" s="63"/>
      <c r="H24" s="31">
        <f>Jul!H24+Aug!G24</f>
        <v>14485</v>
      </c>
      <c r="I24" s="31">
        <f t="shared" si="0"/>
        <v>0</v>
      </c>
      <c r="J24" s="31">
        <f t="shared" si="1"/>
        <v>17109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1714</v>
      </c>
      <c r="D25" s="31">
        <f>(Jul!C25*2)+(Aug!C25*1)</f>
        <v>1714</v>
      </c>
      <c r="E25" s="62"/>
      <c r="F25" s="31">
        <f>(Jul!E25*2)+(Aug!E25*1)</f>
        <v>0</v>
      </c>
      <c r="G25" s="63">
        <v>24527</v>
      </c>
      <c r="H25" s="31">
        <f>Jul!H25+Aug!G25</f>
        <v>24527</v>
      </c>
      <c r="I25" s="31">
        <f t="shared" si="0"/>
        <v>26241</v>
      </c>
      <c r="J25" s="31">
        <f t="shared" si="1"/>
        <v>26241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1253</v>
      </c>
      <c r="D26" s="31">
        <f>(Jul!C26*2)+(Aug!C26*1)</f>
        <v>1253</v>
      </c>
      <c r="E26" s="62"/>
      <c r="F26" s="31">
        <f>(Jul!E26*2)+(Aug!E26*1)</f>
        <v>0</v>
      </c>
      <c r="G26" s="63">
        <v>10026</v>
      </c>
      <c r="H26" s="31">
        <f>Jul!H26+Aug!G26</f>
        <v>10026</v>
      </c>
      <c r="I26" s="31">
        <f t="shared" si="0"/>
        <v>11279</v>
      </c>
      <c r="J26" s="31">
        <f t="shared" si="1"/>
        <v>11279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3352</v>
      </c>
      <c r="D27" s="31">
        <f>(Jul!C27*2)+(Aug!C27*1)</f>
        <v>5154</v>
      </c>
      <c r="E27" s="62"/>
      <c r="F27" s="31">
        <f>(Jul!E27*2)+(Aug!E27*1)</f>
        <v>0</v>
      </c>
      <c r="G27" s="63">
        <v>26088</v>
      </c>
      <c r="H27" s="31">
        <f>Jul!H27+Aug!G27</f>
        <v>42164</v>
      </c>
      <c r="I27" s="31">
        <f t="shared" si="0"/>
        <v>29440</v>
      </c>
      <c r="J27" s="31">
        <f t="shared" si="1"/>
        <v>47318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262</v>
      </c>
      <c r="E30" s="62"/>
      <c r="F30" s="31">
        <f>(Jul!E30*2)+(Aug!E30*1)</f>
        <v>0</v>
      </c>
      <c r="G30" s="63"/>
      <c r="H30" s="31">
        <f>Jul!H30+Aug!G30</f>
        <v>3275</v>
      </c>
      <c r="I30" s="31">
        <f t="shared" si="0"/>
        <v>0</v>
      </c>
      <c r="J30" s="31">
        <f t="shared" si="1"/>
        <v>3537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8432</v>
      </c>
      <c r="D31" s="31">
        <f>(Jul!C31*2)+(Aug!C31*1)</f>
        <v>8950</v>
      </c>
      <c r="E31" s="62">
        <v>658</v>
      </c>
      <c r="F31" s="31">
        <f>(Jul!E31*2)+(Aug!E31*1)</f>
        <v>2918</v>
      </c>
      <c r="G31" s="63">
        <v>39380</v>
      </c>
      <c r="H31" s="31">
        <f>Jul!H31+Aug!G31</f>
        <v>58339</v>
      </c>
      <c r="I31" s="31">
        <f t="shared" si="0"/>
        <v>48470</v>
      </c>
      <c r="J31" s="31">
        <f t="shared" si="1"/>
        <v>70207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13906</v>
      </c>
      <c r="E33" s="62"/>
      <c r="F33" s="31">
        <f>(Jul!E33*2)+(Aug!E33*1)</f>
        <v>2260</v>
      </c>
      <c r="G33" s="63"/>
      <c r="H33" s="31">
        <f>Jul!H33+Aug!G33</f>
        <v>24784</v>
      </c>
      <c r="I33" s="31">
        <f t="shared" si="0"/>
        <v>0</v>
      </c>
      <c r="J33" s="31">
        <f t="shared" si="1"/>
        <v>40950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295</v>
      </c>
      <c r="D34" s="31">
        <f>(Jul!C34*2)+(Aug!C34*1)</f>
        <v>10061</v>
      </c>
      <c r="E34" s="62"/>
      <c r="F34" s="31">
        <f>(Jul!E34*2)+(Aug!E34*1)</f>
        <v>0</v>
      </c>
      <c r="G34" s="63"/>
      <c r="H34" s="31">
        <f>Jul!H34+Aug!G34</f>
        <v>-37408</v>
      </c>
      <c r="I34" s="31">
        <f t="shared" si="0"/>
        <v>295</v>
      </c>
      <c r="J34" s="31">
        <f t="shared" si="1"/>
        <v>-27347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8196</v>
      </c>
      <c r="D35" s="31">
        <f>(Jul!C35*2)+(Aug!C35*1)</f>
        <v>9680</v>
      </c>
      <c r="E35" s="62">
        <v>1186</v>
      </c>
      <c r="F35" s="31">
        <f>(Jul!E35*2)+(Aug!E35*1)</f>
        <v>1186</v>
      </c>
      <c r="G35" s="63">
        <v>53542</v>
      </c>
      <c r="H35" s="31">
        <f>Jul!H35+Aug!G35</f>
        <v>55417</v>
      </c>
      <c r="I35" s="31">
        <f t="shared" si="0"/>
        <v>62924</v>
      </c>
      <c r="J35" s="31">
        <f t="shared" si="1"/>
        <v>66283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/>
      <c r="F38" s="31">
        <f>(Jul!E38*2)+(Aug!E38*1)</f>
        <v>0</v>
      </c>
      <c r="G38" s="63"/>
      <c r="H38" s="31">
        <f>Jul!H38+Aug!G38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3134</v>
      </c>
      <c r="D39" s="31">
        <f>(Jul!C39*2)+(Aug!C39*1)</f>
        <v>21438</v>
      </c>
      <c r="E39" s="62"/>
      <c r="F39" s="31">
        <f>(Jul!E39*2)+(Aug!E39*1)</f>
        <v>0</v>
      </c>
      <c r="G39" s="63">
        <v>5182</v>
      </c>
      <c r="H39" s="31">
        <f>Jul!H39+Aug!G39</f>
        <v>44950</v>
      </c>
      <c r="I39" s="31">
        <f t="shared" si="0"/>
        <v>8316</v>
      </c>
      <c r="J39" s="31">
        <f t="shared" si="1"/>
        <v>66388</v>
      </c>
    </row>
    <row r="40" spans="1:10" s="1" customFormat="1" ht="15.75" customHeight="1" x14ac:dyDescent="0.2">
      <c r="A40" s="5" t="s">
        <v>38</v>
      </c>
      <c r="B40" s="6" t="s">
        <v>20</v>
      </c>
      <c r="C40" s="61">
        <v>1430</v>
      </c>
      <c r="D40" s="31">
        <f>(Jul!C40*2)+(Aug!C40*1)</f>
        <v>17364</v>
      </c>
      <c r="E40" s="62"/>
      <c r="F40" s="31">
        <f>(Jul!E40*2)+(Aug!E40*1)</f>
        <v>0</v>
      </c>
      <c r="G40" s="63">
        <v>6759</v>
      </c>
      <c r="H40" s="31">
        <f>Jul!H40+Aug!G40</f>
        <v>14044</v>
      </c>
      <c r="I40" s="31">
        <f t="shared" si="0"/>
        <v>8189</v>
      </c>
      <c r="J40" s="31">
        <f t="shared" si="1"/>
        <v>31408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5896</v>
      </c>
      <c r="E41" s="62"/>
      <c r="F41" s="31">
        <f>(Jul!E41*2)+(Aug!E41*1)</f>
        <v>0</v>
      </c>
      <c r="G41" s="63"/>
      <c r="H41" s="31">
        <f>Jul!H41+Aug!G41</f>
        <v>44433</v>
      </c>
      <c r="I41" s="31">
        <f t="shared" si="0"/>
        <v>0</v>
      </c>
      <c r="J41" s="31">
        <f t="shared" si="1"/>
        <v>50329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1652</v>
      </c>
      <c r="D42" s="31">
        <f>(Jul!C42*2)+(Aug!C42*1)</f>
        <v>3936</v>
      </c>
      <c r="E42" s="62"/>
      <c r="F42" s="31">
        <f>(Jul!E42*2)+(Aug!E42*1)</f>
        <v>0</v>
      </c>
      <c r="G42" s="63">
        <v>70467</v>
      </c>
      <c r="H42" s="31">
        <f>Jul!H42+Aug!G42</f>
        <v>71508</v>
      </c>
      <c r="I42" s="31">
        <f t="shared" si="0"/>
        <v>72119</v>
      </c>
      <c r="J42" s="31">
        <f t="shared" si="1"/>
        <v>75444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4346</v>
      </c>
      <c r="D43" s="31">
        <f>(Jul!C43*2)+(Aug!C43*1)</f>
        <v>17264</v>
      </c>
      <c r="E43" s="62">
        <v>90</v>
      </c>
      <c r="F43" s="31">
        <f>(Jul!E43*2)+(Aug!E43*1)</f>
        <v>90</v>
      </c>
      <c r="G43" s="63">
        <v>87668</v>
      </c>
      <c r="H43" s="31">
        <f>Jul!H43+Aug!G43</f>
        <v>217917</v>
      </c>
      <c r="I43" s="31">
        <f t="shared" si="0"/>
        <v>92104</v>
      </c>
      <c r="J43" s="31">
        <f t="shared" si="1"/>
        <v>235271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1505</v>
      </c>
      <c r="D44" s="31">
        <f>(Jul!C44*2)+(Aug!C44*1)</f>
        <v>11523</v>
      </c>
      <c r="E44" s="62"/>
      <c r="F44" s="31">
        <f>(Jul!E44*2)+(Aug!E44*1)</f>
        <v>0</v>
      </c>
      <c r="G44" s="63">
        <v>7350</v>
      </c>
      <c r="H44" s="31">
        <f>Jul!H44+Aug!G44</f>
        <v>17782</v>
      </c>
      <c r="I44" s="31">
        <f t="shared" si="0"/>
        <v>8855</v>
      </c>
      <c r="J44" s="31">
        <f t="shared" si="1"/>
        <v>29305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1438</v>
      </c>
      <c r="E45" s="62"/>
      <c r="F45" s="31">
        <f>(Jul!E45*2)+(Aug!E45*1)</f>
        <v>0</v>
      </c>
      <c r="G45" s="63"/>
      <c r="H45" s="31">
        <f>Jul!H45+Aug!G45</f>
        <v>5034</v>
      </c>
      <c r="I45" s="31">
        <f t="shared" si="0"/>
        <v>0</v>
      </c>
      <c r="J45" s="31">
        <f t="shared" si="1"/>
        <v>6472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2343</v>
      </c>
      <c r="D47" s="31">
        <f>(Jul!C47*2)+(Aug!C47*1)</f>
        <v>10459</v>
      </c>
      <c r="E47" s="62"/>
      <c r="F47" s="31">
        <f>(Jul!E47*2)+(Aug!E47*1)</f>
        <v>0</v>
      </c>
      <c r="G47" s="63">
        <v>24412</v>
      </c>
      <c r="H47" s="31">
        <f>Jul!H47+Aug!G47</f>
        <v>44078</v>
      </c>
      <c r="I47" s="31">
        <f t="shared" si="0"/>
        <v>26755</v>
      </c>
      <c r="J47" s="31">
        <f t="shared" si="1"/>
        <v>54537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1681</v>
      </c>
      <c r="D48" s="31">
        <f>(Jul!C48*2)+(Aug!C48*1)</f>
        <v>4305</v>
      </c>
      <c r="E48" s="62"/>
      <c r="F48" s="31">
        <f>(Jul!E48*2)+(Aug!E48*1)</f>
        <v>0</v>
      </c>
      <c r="G48" s="63">
        <v>20339</v>
      </c>
      <c r="H48" s="31">
        <f>Jul!H48+Aug!G48</f>
        <v>33276</v>
      </c>
      <c r="I48" s="31">
        <f t="shared" si="0"/>
        <v>22020</v>
      </c>
      <c r="J48" s="31">
        <f t="shared" si="1"/>
        <v>37581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9764</v>
      </c>
      <c r="E49" s="62"/>
      <c r="F49" s="31">
        <f>(Jul!E49*2)+(Aug!E49*1)</f>
        <v>0</v>
      </c>
      <c r="G49" s="63"/>
      <c r="H49" s="31">
        <f>Jul!H49+Aug!G49</f>
        <v>53810</v>
      </c>
      <c r="I49" s="31">
        <f t="shared" si="0"/>
        <v>0</v>
      </c>
      <c r="J49" s="31">
        <f t="shared" si="1"/>
        <v>63574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2466</v>
      </c>
      <c r="E50" s="62"/>
      <c r="F50" s="31">
        <f>(Jul!E50*2)+(Aug!E50*1)</f>
        <v>0</v>
      </c>
      <c r="G50" s="63"/>
      <c r="H50" s="31">
        <f>Jul!H50+Aug!G50</f>
        <v>6165</v>
      </c>
      <c r="I50" s="31">
        <f t="shared" si="0"/>
        <v>0</v>
      </c>
      <c r="J50" s="31">
        <f t="shared" si="1"/>
        <v>8631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12990</v>
      </c>
      <c r="E51" s="62"/>
      <c r="F51" s="31">
        <f>(Jul!E51*2)+(Aug!E51*1)</f>
        <v>0</v>
      </c>
      <c r="G51" s="63"/>
      <c r="H51" s="31">
        <f>Jul!H51+Aug!G51</f>
        <v>74420</v>
      </c>
      <c r="I51" s="31">
        <f t="shared" si="0"/>
        <v>0</v>
      </c>
      <c r="J51" s="31">
        <f t="shared" si="1"/>
        <v>87410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2213</v>
      </c>
      <c r="D55" s="31">
        <f>(Jul!C55*2)+(Aug!C55*1)</f>
        <v>20745</v>
      </c>
      <c r="E55" s="62"/>
      <c r="F55" s="31">
        <f>(Jul!E55*2)+(Aug!E55*1)</f>
        <v>5776</v>
      </c>
      <c r="G55" s="63"/>
      <c r="H55" s="31">
        <f>Jul!H55+Aug!G55</f>
        <v>88206</v>
      </c>
      <c r="I55" s="31">
        <f t="shared" si="0"/>
        <v>2213</v>
      </c>
      <c r="J55" s="31">
        <f t="shared" si="1"/>
        <v>114727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1136</v>
      </c>
      <c r="D58" s="31">
        <f>(Jul!C58*2)+(Aug!C58*1)</f>
        <v>1136</v>
      </c>
      <c r="E58" s="62"/>
      <c r="F58" s="31">
        <f>(Jul!E58*2)+(Aug!E58*1)</f>
        <v>0</v>
      </c>
      <c r="G58" s="63">
        <v>39942</v>
      </c>
      <c r="H58" s="31">
        <f>Jul!H58+Aug!G58</f>
        <v>39942</v>
      </c>
      <c r="I58" s="31">
        <f t="shared" si="0"/>
        <v>41078</v>
      </c>
      <c r="J58" s="31">
        <f t="shared" si="1"/>
        <v>41078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10885</v>
      </c>
      <c r="D60" s="31">
        <f>(Jul!C60*2)+(Aug!C60*1)</f>
        <v>46979</v>
      </c>
      <c r="E60" s="62">
        <v>1758</v>
      </c>
      <c r="F60" s="31">
        <f>(Jul!E60*2)+(Aug!E60*1)</f>
        <v>11566</v>
      </c>
      <c r="G60" s="63">
        <v>81944</v>
      </c>
      <c r="H60" s="31">
        <f>Jul!H60+Aug!G60</f>
        <v>204496</v>
      </c>
      <c r="I60" s="31">
        <f t="shared" si="0"/>
        <v>94587</v>
      </c>
      <c r="J60" s="31">
        <f t="shared" si="1"/>
        <v>263041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8270</v>
      </c>
      <c r="E63" s="62"/>
      <c r="F63" s="31">
        <f>(Jul!E63*2)+(Aug!E63*1)</f>
        <v>0</v>
      </c>
      <c r="G63" s="63"/>
      <c r="H63" s="31">
        <f>Jul!H63+Aug!G63</f>
        <v>16683</v>
      </c>
      <c r="I63" s="31">
        <f t="shared" si="0"/>
        <v>0</v>
      </c>
      <c r="J63" s="31">
        <f t="shared" si="1"/>
        <v>24953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1804</v>
      </c>
      <c r="E64" s="62"/>
      <c r="F64" s="31">
        <f>(Jul!E64*2)+(Aug!E64*1)</f>
        <v>0</v>
      </c>
      <c r="G64" s="63"/>
      <c r="H64" s="31">
        <f>Jul!H64+Aug!G64</f>
        <v>3255</v>
      </c>
      <c r="I64" s="31">
        <f t="shared" ref="I64:I71" si="2">C64+E64+G64</f>
        <v>0</v>
      </c>
      <c r="J64" s="31">
        <f t="shared" ref="J64:J71" si="3">D64+F64+H64</f>
        <v>5059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640</v>
      </c>
      <c r="D70" s="31">
        <f>(Jul!C70*2)+(Aug!C70*1)</f>
        <v>3106</v>
      </c>
      <c r="E70" s="62"/>
      <c r="F70" s="31">
        <f>(Jul!E70*2)+(Aug!E70*1)</f>
        <v>0</v>
      </c>
      <c r="G70" s="63">
        <v>5704</v>
      </c>
      <c r="H70" s="31">
        <f>Jul!H70+Aug!G70</f>
        <v>6937</v>
      </c>
      <c r="I70" s="31">
        <f t="shared" si="2"/>
        <v>6344</v>
      </c>
      <c r="J70" s="31">
        <f t="shared" si="3"/>
        <v>10043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>
        <v>286</v>
      </c>
      <c r="F71" s="31">
        <f>(Jul!E71*2)+(Aug!E71*1)</f>
        <v>286</v>
      </c>
      <c r="G71" s="63">
        <v>572</v>
      </c>
      <c r="H71" s="31">
        <f>Jul!H71+Aug!G71</f>
        <v>572</v>
      </c>
      <c r="I71" s="31">
        <f t="shared" si="2"/>
        <v>858</v>
      </c>
      <c r="J71" s="31">
        <f t="shared" si="3"/>
        <v>858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94825</v>
      </c>
      <c r="D72" s="36">
        <f t="shared" si="4"/>
        <v>286169</v>
      </c>
      <c r="E72" s="36">
        <f t="shared" si="4"/>
        <v>1960</v>
      </c>
      <c r="F72" s="36">
        <f t="shared" si="4"/>
        <v>18458</v>
      </c>
      <c r="G72" s="36">
        <f t="shared" si="4"/>
        <v>663152</v>
      </c>
      <c r="H72" s="36">
        <f t="shared" si="4"/>
        <v>1420141</v>
      </c>
      <c r="I72" s="36">
        <f t="shared" si="4"/>
        <v>759937</v>
      </c>
      <c r="J72" s="36">
        <f t="shared" si="4"/>
        <v>1724768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39456</v>
      </c>
      <c r="D73" s="36">
        <f t="shared" si="5"/>
        <v>234530</v>
      </c>
      <c r="E73" s="36">
        <f t="shared" si="5"/>
        <v>3320</v>
      </c>
      <c r="F73" s="36">
        <f t="shared" si="5"/>
        <v>21164</v>
      </c>
      <c r="G73" s="36">
        <f t="shared" si="5"/>
        <v>403881</v>
      </c>
      <c r="H73" s="36">
        <f t="shared" si="5"/>
        <v>1030301</v>
      </c>
      <c r="I73" s="36">
        <f t="shared" si="5"/>
        <v>446657</v>
      </c>
      <c r="J73" s="36">
        <f t="shared" si="5"/>
        <v>1285995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134281</v>
      </c>
      <c r="D74" s="32">
        <f t="shared" ref="D74:J74" si="6">SUM(D72:D73)</f>
        <v>520699</v>
      </c>
      <c r="E74" s="36">
        <f t="shared" si="6"/>
        <v>5280</v>
      </c>
      <c r="F74" s="32">
        <f t="shared" si="6"/>
        <v>39622</v>
      </c>
      <c r="G74" s="36">
        <f t="shared" si="6"/>
        <v>1067033</v>
      </c>
      <c r="H74" s="32">
        <f t="shared" si="6"/>
        <v>2450442</v>
      </c>
      <c r="I74" s="32">
        <f t="shared" si="6"/>
        <v>1206594</v>
      </c>
      <c r="J74" s="32">
        <f t="shared" si="6"/>
        <v>3010763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70" sqref="G7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29912</v>
      </c>
      <c r="D5" s="31">
        <f>(Jul!C5*3)+(Aug!C5*2)+(Sep!C5*1)</f>
        <v>274044</v>
      </c>
      <c r="E5" s="8">
        <v>227</v>
      </c>
      <c r="F5" s="31">
        <f>(Jul!E5*3)+(Aug!E5*2)+(Sep!E5*1)</f>
        <v>7101</v>
      </c>
      <c r="G5" s="8">
        <v>398061</v>
      </c>
      <c r="H5" s="31">
        <f>SUM(Aug!H5+G5)</f>
        <v>761923</v>
      </c>
      <c r="I5" s="31">
        <f t="shared" ref="I5:I63" si="0">C5+E5+G5</f>
        <v>428200</v>
      </c>
      <c r="J5" s="31">
        <f t="shared" ref="J5:J63" si="1">D5+F5+H5</f>
        <v>1043068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4307</v>
      </c>
      <c r="D6" s="31">
        <f>(Jul!C6*3)+(Aug!C6*2)+(Sep!C6*1)</f>
        <v>6567</v>
      </c>
      <c r="E6" s="8"/>
      <c r="F6" s="31">
        <f>(Jul!E6*3)+(Aug!E6*2)+(Sep!E6*1)</f>
        <v>0</v>
      </c>
      <c r="G6" s="8">
        <v>46441</v>
      </c>
      <c r="H6" s="31">
        <f>SUM(Aug!H6+G6)</f>
        <v>52091</v>
      </c>
      <c r="I6" s="31">
        <f t="shared" si="0"/>
        <v>50748</v>
      </c>
      <c r="J6" s="31">
        <f t="shared" si="1"/>
        <v>58658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42150</v>
      </c>
      <c r="E7" s="8"/>
      <c r="F7" s="31">
        <f>(Jul!E7*3)+(Aug!E7*2)+(Sep!E7*1)</f>
        <v>3390</v>
      </c>
      <c r="G7" s="8"/>
      <c r="H7" s="31">
        <f>SUM(Aug!H7+G7)</f>
        <v>97478</v>
      </c>
      <c r="I7" s="31">
        <f t="shared" si="0"/>
        <v>0</v>
      </c>
      <c r="J7" s="31">
        <f t="shared" si="1"/>
        <v>143018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4956</v>
      </c>
      <c r="E8" s="8"/>
      <c r="F8" s="31">
        <f>(Jul!E8*3)+(Aug!E8*2)+(Sep!E8*1)</f>
        <v>0</v>
      </c>
      <c r="G8" s="8"/>
      <c r="H8" s="31">
        <f>SUM(Aug!H8+G8)</f>
        <v>0</v>
      </c>
      <c r="I8" s="31">
        <f t="shared" si="0"/>
        <v>0</v>
      </c>
      <c r="J8" s="31">
        <f t="shared" si="1"/>
        <v>4956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7968</v>
      </c>
      <c r="D9" s="31">
        <f>(Jul!C9*3)+(Aug!C9*2)+(Sep!C9*1)</f>
        <v>20088</v>
      </c>
      <c r="E9" s="8"/>
      <c r="F9" s="31">
        <f>(Jul!E9*3)+(Aug!E9*2)+(Sep!E9*1)</f>
        <v>0</v>
      </c>
      <c r="G9" s="8">
        <v>41029</v>
      </c>
      <c r="H9" s="31">
        <f>SUM(Aug!H9+G9)</f>
        <v>115753</v>
      </c>
      <c r="I9" s="31">
        <f t="shared" si="0"/>
        <v>48997</v>
      </c>
      <c r="J9" s="31">
        <f t="shared" si="1"/>
        <v>135841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25624</v>
      </c>
      <c r="D10" s="31">
        <f>(Jul!C10*3)+(Aug!C10*2)+(Sep!C10*1)</f>
        <v>79035</v>
      </c>
      <c r="E10" s="8"/>
      <c r="F10" s="31">
        <f>(Jul!E10*3)+(Aug!E10*2)+(Sep!E10*1)</f>
        <v>6552</v>
      </c>
      <c r="G10" s="8">
        <v>198174</v>
      </c>
      <c r="H10" s="31">
        <f>SUM(Aug!H10+G10)</f>
        <v>515521</v>
      </c>
      <c r="I10" s="31">
        <f t="shared" si="0"/>
        <v>223798</v>
      </c>
      <c r="J10" s="31">
        <f t="shared" si="1"/>
        <v>601108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1312</v>
      </c>
      <c r="D11" s="31">
        <f>(Jul!C11*3)+(Aug!C11*2)+(Sep!C11*1)</f>
        <v>25177</v>
      </c>
      <c r="E11" s="8"/>
      <c r="F11" s="31">
        <f>(Jul!E11*3)+(Aug!E11*2)+(Sep!E11*1)</f>
        <v>1887</v>
      </c>
      <c r="G11" s="8">
        <v>84433</v>
      </c>
      <c r="H11" s="31">
        <f>SUM(Aug!H11+G11)</f>
        <v>140414</v>
      </c>
      <c r="I11" s="31">
        <f t="shared" si="0"/>
        <v>85745</v>
      </c>
      <c r="J11" s="31">
        <f t="shared" si="1"/>
        <v>167478</v>
      </c>
    </row>
    <row r="12" spans="1:10" s="11" customFormat="1" ht="15.75" customHeight="1" x14ac:dyDescent="0.2">
      <c r="A12" s="9" t="s">
        <v>36</v>
      </c>
      <c r="B12" s="10" t="s">
        <v>22</v>
      </c>
      <c r="C12" s="25">
        <v>259</v>
      </c>
      <c r="D12" s="31">
        <f>(Jul!C12*3)+(Aug!C12*2)+(Sep!C12*1)</f>
        <v>521</v>
      </c>
      <c r="E12" s="8"/>
      <c r="F12" s="31">
        <f>(Jul!E12*3)+(Aug!E12*2)+(Sep!E12*1)</f>
        <v>0</v>
      </c>
      <c r="G12" s="8">
        <v>4116</v>
      </c>
      <c r="H12" s="31">
        <f>SUM(Aug!H12+G12)</f>
        <v>5293</v>
      </c>
      <c r="I12" s="31">
        <f t="shared" si="0"/>
        <v>4375</v>
      </c>
      <c r="J12" s="31">
        <f t="shared" si="1"/>
        <v>5814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5399</v>
      </c>
      <c r="D13" s="31">
        <f>(Jul!C13*3)+(Aug!C13*2)+(Sep!C13*1)</f>
        <v>14996</v>
      </c>
      <c r="E13" s="8"/>
      <c r="F13" s="31">
        <f>(Jul!E13*3)+(Aug!E13*2)+(Sep!E13*1)</f>
        <v>0</v>
      </c>
      <c r="G13" s="8">
        <v>38171</v>
      </c>
      <c r="H13" s="31">
        <f>SUM(Aug!H13+G13)</f>
        <v>47768</v>
      </c>
      <c r="I13" s="31">
        <f t="shared" si="0"/>
        <v>43570</v>
      </c>
      <c r="J13" s="31">
        <f t="shared" si="1"/>
        <v>62764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10039</v>
      </c>
      <c r="E14" s="8"/>
      <c r="F14" s="31">
        <f>(Jul!E14*3)+(Aug!E14*2)+(Sep!E14*1)</f>
        <v>344</v>
      </c>
      <c r="G14" s="8"/>
      <c r="H14" s="31">
        <f>SUM(Aug!H14+G14)</f>
        <v>28914</v>
      </c>
      <c r="I14" s="31">
        <f t="shared" si="0"/>
        <v>0</v>
      </c>
      <c r="J14" s="31">
        <f t="shared" si="1"/>
        <v>39297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5702</v>
      </c>
      <c r="D16" s="31">
        <f>(Jul!C16*3)+(Aug!C16*2)+(Sep!C16*1)</f>
        <v>27329</v>
      </c>
      <c r="E16" s="8"/>
      <c r="F16" s="31">
        <f>(Jul!E16*3)+(Aug!E16*2)+(Sep!E16*1)</f>
        <v>0</v>
      </c>
      <c r="G16" s="8">
        <v>120307</v>
      </c>
      <c r="H16" s="31">
        <f>SUM(Aug!H16+G16)</f>
        <v>339504</v>
      </c>
      <c r="I16" s="31">
        <f t="shared" si="0"/>
        <v>126009</v>
      </c>
      <c r="J16" s="31">
        <f t="shared" si="1"/>
        <v>366833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9489</v>
      </c>
      <c r="D17" s="31">
        <f>(Jul!C17*3)+(Aug!C17*2)+(Sep!C17*1)</f>
        <v>23653</v>
      </c>
      <c r="E17" s="8"/>
      <c r="F17" s="31">
        <f>(Jul!E17*3)+(Aug!E17*2)+(Sep!E17*1)</f>
        <v>0</v>
      </c>
      <c r="G17" s="8">
        <v>17214</v>
      </c>
      <c r="H17" s="31">
        <f>SUM(Aug!H17+G17)</f>
        <v>86302</v>
      </c>
      <c r="I17" s="31">
        <f t="shared" si="0"/>
        <v>26703</v>
      </c>
      <c r="J17" s="31">
        <f t="shared" si="1"/>
        <v>109955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262</v>
      </c>
      <c r="E19" s="8"/>
      <c r="F19" s="31">
        <f>(Jul!E19*3)+(Aug!E19*2)+(Sep!E19*1)</f>
        <v>0</v>
      </c>
      <c r="G19" s="8"/>
      <c r="H19" s="31">
        <f>SUM(Aug!H19+G19)</f>
        <v>1048</v>
      </c>
      <c r="I19" s="31">
        <f t="shared" si="0"/>
        <v>0</v>
      </c>
      <c r="J19" s="31">
        <f t="shared" si="1"/>
        <v>1310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0</v>
      </c>
      <c r="E21" s="8"/>
      <c r="F21" s="31">
        <f>(Jul!E21*3)+(Aug!E21*2)+(Sep!E21*1)</f>
        <v>0</v>
      </c>
      <c r="G21" s="8"/>
      <c r="H21" s="31">
        <f>SUM(Aug!H21+G21)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1560</v>
      </c>
      <c r="D22" s="31">
        <f>(Jul!C22*3)+(Aug!C22*2)+(Sep!C22*1)</f>
        <v>1560</v>
      </c>
      <c r="E22" s="8"/>
      <c r="F22" s="31">
        <f>(Jul!E22*3)+(Aug!E22*2)+(Sep!E22*1)</f>
        <v>4914</v>
      </c>
      <c r="G22" s="8">
        <v>26121</v>
      </c>
      <c r="H22" s="31">
        <f>SUM(Aug!H22+G22)</f>
        <v>47319</v>
      </c>
      <c r="I22" s="31">
        <f t="shared" si="0"/>
        <v>27681</v>
      </c>
      <c r="J22" s="31">
        <f t="shared" si="1"/>
        <v>53793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510</v>
      </c>
      <c r="E23" s="8"/>
      <c r="F23" s="31">
        <f>(Jul!E23*3)+(Aug!E23*2)+(Sep!E23*1)</f>
        <v>0</v>
      </c>
      <c r="G23" s="8"/>
      <c r="H23" s="31">
        <f>SUM(Aug!H23+G23)</f>
        <v>2064</v>
      </c>
      <c r="I23" s="31">
        <f t="shared" si="0"/>
        <v>0</v>
      </c>
      <c r="J23" s="31">
        <f t="shared" si="1"/>
        <v>2574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3936</v>
      </c>
      <c r="E24" s="8"/>
      <c r="F24" s="31">
        <f>(Jul!E24*3)+(Aug!E24*2)+(Sep!E24*1)</f>
        <v>0</v>
      </c>
      <c r="G24" s="8"/>
      <c r="H24" s="31">
        <f>SUM(Aug!H24+G24)</f>
        <v>14485</v>
      </c>
      <c r="I24" s="31">
        <f t="shared" si="0"/>
        <v>0</v>
      </c>
      <c r="J24" s="31">
        <f t="shared" si="1"/>
        <v>18421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3428</v>
      </c>
      <c r="E25" s="8"/>
      <c r="F25" s="31">
        <f>(Jul!E25*3)+(Aug!E25*2)+(Sep!E25*1)</f>
        <v>0</v>
      </c>
      <c r="G25" s="8"/>
      <c r="H25" s="31">
        <f>SUM(Aug!H25+G25)</f>
        <v>24527</v>
      </c>
      <c r="I25" s="31">
        <f t="shared" si="0"/>
        <v>0</v>
      </c>
      <c r="J25" s="31">
        <f t="shared" si="1"/>
        <v>27955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4346</v>
      </c>
      <c r="D26" s="31">
        <f>(Jul!C26*3)+(Aug!C26*2)+(Sep!C26*1)</f>
        <v>6852</v>
      </c>
      <c r="E26" s="8"/>
      <c r="F26" s="31">
        <f>(Jul!E26*3)+(Aug!E26*2)+(Sep!E26*1)</f>
        <v>0</v>
      </c>
      <c r="G26" s="8">
        <v>16518</v>
      </c>
      <c r="H26" s="31">
        <f>SUM(Aug!H26+G26)</f>
        <v>26544</v>
      </c>
      <c r="I26" s="31">
        <f t="shared" si="0"/>
        <v>20864</v>
      </c>
      <c r="J26" s="31">
        <f t="shared" si="1"/>
        <v>33396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9407</v>
      </c>
      <c r="E27" s="8"/>
      <c r="F27" s="31">
        <f>(Jul!E27*3)+(Aug!E27*2)+(Sep!E27*1)</f>
        <v>0</v>
      </c>
      <c r="G27" s="8"/>
      <c r="H27" s="31">
        <f>SUM(Aug!H27+G27)</f>
        <v>42164</v>
      </c>
      <c r="I27" s="31">
        <f t="shared" si="0"/>
        <v>0</v>
      </c>
      <c r="J27" s="31">
        <f t="shared" si="1"/>
        <v>51571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2823</v>
      </c>
      <c r="D30" s="31">
        <f>(Jul!C30*3)+(Aug!C30*2)+(Sep!C30*1)</f>
        <v>3216</v>
      </c>
      <c r="E30" s="8"/>
      <c r="F30" s="31">
        <f>(Jul!E30*3)+(Aug!E30*2)+(Sep!E30*1)</f>
        <v>0</v>
      </c>
      <c r="G30" s="8"/>
      <c r="H30" s="31">
        <f>SUM(Aug!H30+G30)</f>
        <v>3275</v>
      </c>
      <c r="I30" s="31">
        <f t="shared" si="0"/>
        <v>2823</v>
      </c>
      <c r="J30" s="31">
        <f t="shared" si="1"/>
        <v>6491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742</v>
      </c>
      <c r="D31" s="31">
        <f>(Jul!C31*3)+(Aug!C31*2)+(Sep!C31*1)</f>
        <v>18383</v>
      </c>
      <c r="E31" s="8"/>
      <c r="F31" s="31">
        <f>(Jul!E31*3)+(Aug!E31*2)+(Sep!E31*1)</f>
        <v>4706</v>
      </c>
      <c r="G31" s="8">
        <v>49463</v>
      </c>
      <c r="H31" s="31">
        <f>SUM(Aug!H31+G31)</f>
        <v>107802</v>
      </c>
      <c r="I31" s="31">
        <f t="shared" si="0"/>
        <v>50205</v>
      </c>
      <c r="J31" s="31">
        <f t="shared" si="1"/>
        <v>130891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258</v>
      </c>
      <c r="D33" s="31">
        <f>(Jul!C33*3)+(Aug!C33*2)+(Sep!C33*1)</f>
        <v>21117</v>
      </c>
      <c r="E33" s="8"/>
      <c r="F33" s="31">
        <f>(Jul!E33*3)+(Aug!E33*2)+(Sep!E33*1)</f>
        <v>3390</v>
      </c>
      <c r="G33" s="8">
        <v>1548</v>
      </c>
      <c r="H33" s="31">
        <f>SUM(Aug!H33+G33)</f>
        <v>26332</v>
      </c>
      <c r="I33" s="31">
        <f t="shared" si="0"/>
        <v>1806</v>
      </c>
      <c r="J33" s="31">
        <f t="shared" si="1"/>
        <v>50839</v>
      </c>
    </row>
    <row r="34" spans="1:10" s="1" customFormat="1" ht="15.75" customHeight="1" x14ac:dyDescent="0.2">
      <c r="A34" s="5" t="s">
        <v>28</v>
      </c>
      <c r="B34" s="6" t="s">
        <v>20</v>
      </c>
      <c r="C34" s="25">
        <v>1041</v>
      </c>
      <c r="D34" s="31">
        <f>(Jul!C34*3)+(Aug!C34*2)+(Sep!C34*1)</f>
        <v>16280</v>
      </c>
      <c r="E34" s="8"/>
      <c r="F34" s="31">
        <f>(Jul!E34*3)+(Aug!E34*2)+(Sep!E34*1)</f>
        <v>0</v>
      </c>
      <c r="G34" s="8">
        <v>9369</v>
      </c>
      <c r="H34" s="31">
        <f>SUM(Aug!H34+G34)</f>
        <v>-28039</v>
      </c>
      <c r="I34" s="31">
        <f t="shared" si="0"/>
        <v>10410</v>
      </c>
      <c r="J34" s="31">
        <f t="shared" si="1"/>
        <v>-11759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1136</v>
      </c>
      <c r="D35" s="31">
        <f>(Jul!C35*3)+(Aug!C35*2)+(Sep!C35*1)</f>
        <v>19754</v>
      </c>
      <c r="E35" s="8"/>
      <c r="F35" s="31">
        <f>(Jul!E35*3)+(Aug!E35*2)+(Sep!E35*1)</f>
        <v>2372</v>
      </c>
      <c r="G35" s="8">
        <v>17664</v>
      </c>
      <c r="H35" s="31">
        <f>SUM(Aug!H35+G35)</f>
        <v>73081</v>
      </c>
      <c r="I35" s="31">
        <f t="shared" si="0"/>
        <v>18800</v>
      </c>
      <c r="J35" s="31">
        <f t="shared" si="1"/>
        <v>95207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0</v>
      </c>
      <c r="E38" s="8"/>
      <c r="F38" s="31">
        <f>(Jul!E38*3)+(Aug!E38*2)+(Sep!E38*1)</f>
        <v>0</v>
      </c>
      <c r="G38" s="8"/>
      <c r="H38" s="31">
        <f>SUM(Aug!H38+G38)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6266</v>
      </c>
      <c r="D39" s="31">
        <f>(Jul!C39*3)+(Aug!C39*2)+(Sep!C39*1)</f>
        <v>39990</v>
      </c>
      <c r="E39" s="8">
        <v>1054</v>
      </c>
      <c r="F39" s="31">
        <f>(Jul!E39*3)+(Aug!E39*2)+(Sep!E39*1)</f>
        <v>1054</v>
      </c>
      <c r="G39" s="8">
        <v>38319</v>
      </c>
      <c r="H39" s="31">
        <f>SUM(Aug!H39+G39)</f>
        <v>83269</v>
      </c>
      <c r="I39" s="31">
        <f t="shared" si="0"/>
        <v>45639</v>
      </c>
      <c r="J39" s="31">
        <f t="shared" si="1"/>
        <v>124313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3134</v>
      </c>
      <c r="D40" s="31">
        <f>(Jul!C40*3)+(Aug!C40*2)+(Sep!C40*1)</f>
        <v>29895</v>
      </c>
      <c r="E40" s="8"/>
      <c r="F40" s="31">
        <f>(Jul!E40*3)+(Aug!E40*2)+(Sep!E40*1)</f>
        <v>0</v>
      </c>
      <c r="G40" s="8">
        <v>2478</v>
      </c>
      <c r="H40" s="31">
        <f>SUM(Aug!H40+G40)</f>
        <v>16522</v>
      </c>
      <c r="I40" s="31">
        <f t="shared" si="0"/>
        <v>5612</v>
      </c>
      <c r="J40" s="31">
        <f t="shared" si="1"/>
        <v>46417</v>
      </c>
    </row>
    <row r="41" spans="1:10" s="11" customFormat="1" ht="15.75" customHeight="1" x14ac:dyDescent="0.2">
      <c r="A41" s="9" t="s">
        <v>39</v>
      </c>
      <c r="B41" s="10" t="s">
        <v>20</v>
      </c>
      <c r="C41" s="25">
        <v>3265</v>
      </c>
      <c r="D41" s="31">
        <f>(Jul!C41*3)+(Aug!C41*2)+(Sep!C41*1)</f>
        <v>12109</v>
      </c>
      <c r="E41" s="8">
        <v>1054</v>
      </c>
      <c r="F41" s="31">
        <f>(Jul!E41*3)+(Aug!E41*2)+(Sep!E41*1)</f>
        <v>1054</v>
      </c>
      <c r="G41" s="8">
        <v>3114</v>
      </c>
      <c r="H41" s="31">
        <f>SUM(Aug!H41+G41)</f>
        <v>47547</v>
      </c>
      <c r="I41" s="31">
        <f t="shared" si="0"/>
        <v>7433</v>
      </c>
      <c r="J41" s="31">
        <f t="shared" si="1"/>
        <v>60710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6730</v>
      </c>
      <c r="E42" s="8"/>
      <c r="F42" s="31">
        <f>(Jul!E42*3)+(Aug!E42*2)+(Sep!E42*1)</f>
        <v>0</v>
      </c>
      <c r="G42" s="8"/>
      <c r="H42" s="31">
        <f>SUM(Aug!H42+G42)</f>
        <v>71508</v>
      </c>
      <c r="I42" s="31">
        <f t="shared" si="0"/>
        <v>0</v>
      </c>
      <c r="J42" s="31">
        <f t="shared" si="1"/>
        <v>78238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1080</v>
      </c>
      <c r="D43" s="31">
        <f>(Jul!C43*3)+(Aug!C43*2)+(Sep!C43*1)</f>
        <v>29149</v>
      </c>
      <c r="E43" s="8"/>
      <c r="F43" s="31">
        <f>(Jul!E43*3)+(Aug!E43*2)+(Sep!E43*1)</f>
        <v>180</v>
      </c>
      <c r="G43" s="8">
        <v>14711</v>
      </c>
      <c r="H43" s="31">
        <f>SUM(Aug!H43+G43)</f>
        <v>232628</v>
      </c>
      <c r="I43" s="31">
        <f t="shared" si="0"/>
        <v>15791</v>
      </c>
      <c r="J43" s="31">
        <f t="shared" si="1"/>
        <v>261957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3119</v>
      </c>
      <c r="D44" s="31">
        <f>(Jul!C44*3)+(Aug!C44*2)+(Sep!C44*1)</f>
        <v>21156</v>
      </c>
      <c r="E44" s="8"/>
      <c r="F44" s="31">
        <f>(Jul!E44*3)+(Aug!E44*2)+(Sep!E44*1)</f>
        <v>0</v>
      </c>
      <c r="G44" s="8">
        <v>67154</v>
      </c>
      <c r="H44" s="31">
        <f>SUM(Aug!H44+G44)</f>
        <v>84936</v>
      </c>
      <c r="I44" s="31">
        <f t="shared" si="0"/>
        <v>70273</v>
      </c>
      <c r="J44" s="31">
        <f t="shared" si="1"/>
        <v>106092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1615</v>
      </c>
      <c r="D45" s="31">
        <f>(Jul!C45*3)+(Aug!C45*2)+(Sep!C45*1)</f>
        <v>3772</v>
      </c>
      <c r="E45" s="8"/>
      <c r="F45" s="31">
        <f>(Jul!E45*3)+(Aug!E45*2)+(Sep!E45*1)</f>
        <v>0</v>
      </c>
      <c r="G45" s="8">
        <v>6613</v>
      </c>
      <c r="H45" s="31">
        <f>SUM(Aug!H45+G45)</f>
        <v>11647</v>
      </c>
      <c r="I45" s="31">
        <f t="shared" si="0"/>
        <v>8228</v>
      </c>
      <c r="J45" s="31">
        <f t="shared" si="1"/>
        <v>15419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16860</v>
      </c>
      <c r="E47" s="8"/>
      <c r="F47" s="31">
        <f>(Jul!E47*3)+(Aug!E47*2)+(Sep!E47*1)</f>
        <v>0</v>
      </c>
      <c r="G47" s="8"/>
      <c r="H47" s="31">
        <f>SUM(Aug!H47+G47)</f>
        <v>44078</v>
      </c>
      <c r="I47" s="31">
        <f t="shared" si="0"/>
        <v>0</v>
      </c>
      <c r="J47" s="31">
        <f t="shared" si="1"/>
        <v>60938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2989</v>
      </c>
      <c r="D48" s="31">
        <f>(Jul!C48*3)+(Aug!C48*2)+(Sep!C48*1)</f>
        <v>10287</v>
      </c>
      <c r="E48" s="8"/>
      <c r="F48" s="31">
        <f>(Jul!E48*3)+(Aug!E48*2)+(Sep!E48*1)</f>
        <v>0</v>
      </c>
      <c r="G48" s="8">
        <v>4427</v>
      </c>
      <c r="H48" s="31">
        <f>SUM(Aug!H48+G48)</f>
        <v>37703</v>
      </c>
      <c r="I48" s="31">
        <f t="shared" si="0"/>
        <v>7416</v>
      </c>
      <c r="J48" s="31">
        <f t="shared" si="1"/>
        <v>47990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14646</v>
      </c>
      <c r="E49" s="8"/>
      <c r="F49" s="31">
        <f>(Jul!E49*3)+(Aug!E49*2)+(Sep!E49*1)</f>
        <v>0</v>
      </c>
      <c r="G49" s="8"/>
      <c r="H49" s="31">
        <f>SUM(Aug!H49+G49)</f>
        <v>53810</v>
      </c>
      <c r="I49" s="31">
        <f t="shared" si="0"/>
        <v>0</v>
      </c>
      <c r="J49" s="31">
        <f t="shared" si="1"/>
        <v>68456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901</v>
      </c>
      <c r="D50" s="31">
        <f>(Jul!C50*3)+(Aug!C50*2)+(Sep!C50*1)</f>
        <v>4600</v>
      </c>
      <c r="E50" s="8"/>
      <c r="F50" s="31">
        <f>(Jul!E50*3)+(Aug!E50*2)+(Sep!E50*1)</f>
        <v>0</v>
      </c>
      <c r="G50" s="8">
        <v>8997</v>
      </c>
      <c r="H50" s="31">
        <f>SUM(Aug!H50+G50)</f>
        <v>15162</v>
      </c>
      <c r="I50" s="31">
        <f t="shared" si="0"/>
        <v>9898</v>
      </c>
      <c r="J50" s="31">
        <f t="shared" si="1"/>
        <v>19762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4644</v>
      </c>
      <c r="D51" s="31">
        <f>(Jul!C51*3)+(Aug!C51*2)+(Sep!C51*1)</f>
        <v>24129</v>
      </c>
      <c r="E51" s="8">
        <v>1409</v>
      </c>
      <c r="F51" s="31">
        <f>(Jul!E51*3)+(Aug!E51*2)+(Sep!E51*1)</f>
        <v>1409</v>
      </c>
      <c r="G51" s="8">
        <v>9623</v>
      </c>
      <c r="H51" s="31">
        <f>SUM(Aug!H51+G51)</f>
        <v>84043</v>
      </c>
      <c r="I51" s="31">
        <f t="shared" si="0"/>
        <v>15676</v>
      </c>
      <c r="J51" s="31">
        <f t="shared" si="1"/>
        <v>109581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7618</v>
      </c>
      <c r="D55" s="31">
        <f>(Jul!C55*3)+(Aug!C55*2)+(Sep!C55*1)</f>
        <v>39842</v>
      </c>
      <c r="E55" s="8">
        <v>2477</v>
      </c>
      <c r="F55" s="31">
        <f>(Jul!E55*3)+(Aug!E55*2)+(Sep!E55*1)</f>
        <v>11141</v>
      </c>
      <c r="G55" s="8">
        <v>61729</v>
      </c>
      <c r="H55" s="31">
        <f>SUM(Aug!H55+G55)</f>
        <v>149935</v>
      </c>
      <c r="I55" s="31">
        <f t="shared" si="0"/>
        <v>71824</v>
      </c>
      <c r="J55" s="31">
        <f t="shared" si="1"/>
        <v>200918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2433</v>
      </c>
      <c r="D57" s="31">
        <f>(Jul!C57*3)+(Aug!C57*2)+(Sep!C57*1)</f>
        <v>2433</v>
      </c>
      <c r="E57" s="8"/>
      <c r="F57" s="31">
        <f>(Jul!E57*3)+(Aug!E57*2)+(Sep!E57*1)</f>
        <v>0</v>
      </c>
      <c r="G57" s="8">
        <v>1891</v>
      </c>
      <c r="H57" s="31">
        <f>SUM(Aug!H57+G57)</f>
        <v>1891</v>
      </c>
      <c r="I57" s="31">
        <f t="shared" si="0"/>
        <v>4324</v>
      </c>
      <c r="J57" s="31">
        <f t="shared" si="1"/>
        <v>4324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2272</v>
      </c>
      <c r="E58" s="8"/>
      <c r="F58" s="31">
        <f>(Jul!E58*3)+(Aug!E58*2)+(Sep!E58*1)</f>
        <v>0</v>
      </c>
      <c r="G58" s="8"/>
      <c r="H58" s="31">
        <f>SUM(Aug!H58+G58)</f>
        <v>39942</v>
      </c>
      <c r="I58" s="31">
        <f t="shared" si="0"/>
        <v>0</v>
      </c>
      <c r="J58" s="31">
        <f t="shared" si="1"/>
        <v>42214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19839</v>
      </c>
      <c r="D60" s="31">
        <f>(Jul!C60*3)+(Aug!C60*2)+(Sep!C60*1)</f>
        <v>95750</v>
      </c>
      <c r="E60" s="8">
        <v>3186</v>
      </c>
      <c r="F60" s="31">
        <f>(Jul!E60*3)+(Aug!E60*2)+(Sep!E60*1)</f>
        <v>21414</v>
      </c>
      <c r="G60" s="8">
        <v>142033</v>
      </c>
      <c r="H60" s="31">
        <f>SUM(Aug!H60+G60)</f>
        <v>346529</v>
      </c>
      <c r="I60" s="31">
        <f t="shared" si="0"/>
        <v>165058</v>
      </c>
      <c r="J60" s="31">
        <f t="shared" si="1"/>
        <v>463693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1136</v>
      </c>
      <c r="D63" s="31">
        <f>(Jul!C63*3)+(Aug!C63*2)+(Sep!C63*1)</f>
        <v>13541</v>
      </c>
      <c r="E63" s="8"/>
      <c r="F63" s="31">
        <f>(Jul!E63*3)+(Aug!E63*2)+(Sep!E63*1)</f>
        <v>0</v>
      </c>
      <c r="G63" s="8">
        <v>-11159</v>
      </c>
      <c r="H63" s="31">
        <f>SUM(Aug!H63+G63)</f>
        <v>5524</v>
      </c>
      <c r="I63" s="31">
        <f t="shared" si="0"/>
        <v>-10023</v>
      </c>
      <c r="J63" s="31">
        <f t="shared" si="1"/>
        <v>19065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2706</v>
      </c>
      <c r="E64" s="8"/>
      <c r="F64" s="31">
        <f>(Jul!E64*3)+(Aug!E64*2)+(Sep!E64*1)</f>
        <v>0</v>
      </c>
      <c r="G64" s="8"/>
      <c r="H64" s="31">
        <f>SUM(Aug!H64+G64)</f>
        <v>3255</v>
      </c>
      <c r="I64" s="31">
        <f t="shared" ref="I64:I71" si="2">C64+E64+G64</f>
        <v>0</v>
      </c>
      <c r="J64" s="31">
        <f t="shared" ref="J64:J71" si="3">D64+F64+H64</f>
        <v>5961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3119</v>
      </c>
      <c r="D69" s="31">
        <f>(Jul!C69*3)+(Aug!C69*2)+(Sep!C69*1)</f>
        <v>3119</v>
      </c>
      <c r="E69" s="8">
        <v>1758</v>
      </c>
      <c r="F69" s="31">
        <f>(Jul!E69*3)+(Aug!E69*2)+(Sep!E69*1)</f>
        <v>1758</v>
      </c>
      <c r="G69" s="8">
        <v>23268</v>
      </c>
      <c r="H69" s="31">
        <f>SUM(Aug!H69+G69)</f>
        <v>23268</v>
      </c>
      <c r="I69" s="31">
        <f t="shared" si="2"/>
        <v>28145</v>
      </c>
      <c r="J69" s="31">
        <f t="shared" si="3"/>
        <v>28145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4979</v>
      </c>
      <c r="E70" s="8"/>
      <c r="F70" s="31">
        <f>(Jul!E70*3)+(Aug!E70*2)+(Sep!E70*1)</f>
        <v>0</v>
      </c>
      <c r="G70" s="8"/>
      <c r="H70" s="31">
        <f>SUM(Aug!H70+G70)</f>
        <v>6937</v>
      </c>
      <c r="I70" s="31">
        <f t="shared" si="2"/>
        <v>0</v>
      </c>
      <c r="J70" s="31">
        <f t="shared" si="3"/>
        <v>11916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572</v>
      </c>
      <c r="G71" s="8"/>
      <c r="H71" s="31">
        <f>SUM(Aug!H71+G71)</f>
        <v>572</v>
      </c>
      <c r="I71" s="31">
        <f t="shared" si="2"/>
        <v>0</v>
      </c>
      <c r="J71" s="31">
        <f t="shared" si="3"/>
        <v>1144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99443</v>
      </c>
      <c r="D72" s="32">
        <f t="shared" si="4"/>
        <v>576109</v>
      </c>
      <c r="E72" s="32">
        <f t="shared" si="4"/>
        <v>227</v>
      </c>
      <c r="F72" s="32">
        <f t="shared" si="4"/>
        <v>28894</v>
      </c>
      <c r="G72" s="32">
        <f t="shared" si="4"/>
        <v>1040048</v>
      </c>
      <c r="H72" s="32">
        <f t="shared" si="4"/>
        <v>2460189</v>
      </c>
      <c r="I72" s="32">
        <f t="shared" si="4"/>
        <v>1139718</v>
      </c>
      <c r="J72" s="32">
        <f t="shared" si="4"/>
        <v>3065192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63593</v>
      </c>
      <c r="D73" s="32">
        <f t="shared" si="5"/>
        <v>435116</v>
      </c>
      <c r="E73" s="32">
        <f t="shared" si="5"/>
        <v>10938</v>
      </c>
      <c r="F73" s="32">
        <f t="shared" si="5"/>
        <v>44344</v>
      </c>
      <c r="G73" s="32">
        <f t="shared" si="5"/>
        <v>401779</v>
      </c>
      <c r="H73" s="32">
        <f t="shared" si="5"/>
        <v>1432080</v>
      </c>
      <c r="I73" s="32">
        <f t="shared" si="5"/>
        <v>476310</v>
      </c>
      <c r="J73" s="32">
        <f t="shared" si="5"/>
        <v>1911540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163036</v>
      </c>
      <c r="D74" s="32">
        <f t="shared" ref="D74:J74" si="6">SUM(D72:D73)</f>
        <v>1011225</v>
      </c>
      <c r="E74" s="32">
        <f t="shared" si="6"/>
        <v>11165</v>
      </c>
      <c r="F74" s="32">
        <f t="shared" si="6"/>
        <v>73238</v>
      </c>
      <c r="G74" s="32">
        <f t="shared" si="6"/>
        <v>1441827</v>
      </c>
      <c r="H74" s="32">
        <f t="shared" si="6"/>
        <v>3892269</v>
      </c>
      <c r="I74" s="32">
        <f t="shared" si="6"/>
        <v>1616028</v>
      </c>
      <c r="J74" s="32">
        <f t="shared" si="6"/>
        <v>4976732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5" activePane="bottomLeft" state="frozen"/>
      <selection pane="bottomLeft" activeCell="C5" sqref="C5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22661</v>
      </c>
      <c r="D5" s="30">
        <f>(Jul!C5*4)+(Aug!C5*3)+(Sep!C5*2)+(Oct!C5*1)</f>
        <v>422180</v>
      </c>
      <c r="E5" s="26">
        <v>1413</v>
      </c>
      <c r="F5" s="30">
        <f>(Jul!E5*4)+(Aug!E5*3)+(Sep!E5*2)+(Oct!E5*1)</f>
        <v>11409</v>
      </c>
      <c r="G5" s="26">
        <v>249162</v>
      </c>
      <c r="H5" s="30">
        <f>Sep!H5+G5</f>
        <v>1011085</v>
      </c>
      <c r="I5" s="30">
        <f t="shared" ref="I5:I63" si="0">C5+E5+G5</f>
        <v>273236</v>
      </c>
      <c r="J5" s="30">
        <f t="shared" ref="J5:J63" si="1">D5+F5+H5</f>
        <v>1444674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12004</v>
      </c>
      <c r="E6" s="26"/>
      <c r="F6" s="30">
        <f>(Jul!E6*4)+(Aug!E6*3)+(Sep!E6*2)+(Oct!E6*1)</f>
        <v>0</v>
      </c>
      <c r="G6" s="26"/>
      <c r="H6" s="30">
        <f>Sep!H6+G6</f>
        <v>52091</v>
      </c>
      <c r="I6" s="30">
        <f t="shared" si="0"/>
        <v>0</v>
      </c>
      <c r="J6" s="30">
        <f t="shared" si="1"/>
        <v>64095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57345</v>
      </c>
      <c r="E7" s="26"/>
      <c r="F7" s="30">
        <f>(Jul!E7*4)+(Aug!E7*3)+(Sep!E7*2)+(Oct!E7*1)</f>
        <v>4520</v>
      </c>
      <c r="G7" s="26"/>
      <c r="H7" s="30">
        <f>Sep!H7+G7</f>
        <v>97478</v>
      </c>
      <c r="I7" s="30">
        <f t="shared" si="0"/>
        <v>0</v>
      </c>
      <c r="J7" s="30">
        <f t="shared" si="1"/>
        <v>159343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3018</v>
      </c>
      <c r="D8" s="30">
        <f>(Jul!C8*4)+(Aug!C8*3)+(Sep!C8*2)+(Oct!C8*1)</f>
        <v>9626</v>
      </c>
      <c r="E8" s="26"/>
      <c r="F8" s="30">
        <f>(Jul!E8*4)+(Aug!E8*3)+(Sep!E8*2)+(Oct!E8*1)</f>
        <v>0</v>
      </c>
      <c r="G8" s="26"/>
      <c r="H8" s="30">
        <f>Sep!H8+G8</f>
        <v>0</v>
      </c>
      <c r="I8" s="30">
        <f t="shared" si="0"/>
        <v>3018</v>
      </c>
      <c r="J8" s="30">
        <f t="shared" si="1"/>
        <v>9626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4113</v>
      </c>
      <c r="D9" s="30">
        <f>(Jul!C9*4)+(Aug!C9*3)+(Sep!C9*2)+(Oct!C9*1)</f>
        <v>36797</v>
      </c>
      <c r="E9" s="26"/>
      <c r="F9" s="30">
        <f>(Jul!E9*4)+(Aug!E9*3)+(Sep!E9*2)+(Oct!E9*1)</f>
        <v>0</v>
      </c>
      <c r="G9" s="26">
        <v>41900</v>
      </c>
      <c r="H9" s="30">
        <f>Sep!H9+G9</f>
        <v>157653</v>
      </c>
      <c r="I9" s="30">
        <f t="shared" si="0"/>
        <v>46013</v>
      </c>
      <c r="J9" s="30">
        <f t="shared" si="1"/>
        <v>194450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8834</v>
      </c>
      <c r="D10" s="30">
        <f>(Jul!C10*4)+(Aug!C10*3)+(Sep!C10*2)+(Oct!C10*1)</f>
        <v>134564</v>
      </c>
      <c r="E10" s="26"/>
      <c r="F10" s="30">
        <f>(Jul!E10*4)+(Aug!E10*3)+(Sep!E10*2)+(Oct!E10*1)</f>
        <v>8736</v>
      </c>
      <c r="G10" s="26">
        <v>46399</v>
      </c>
      <c r="H10" s="30">
        <f>Sep!H10+G10</f>
        <v>561920</v>
      </c>
      <c r="I10" s="30">
        <f t="shared" si="0"/>
        <v>55233</v>
      </c>
      <c r="J10" s="30">
        <f t="shared" si="1"/>
        <v>705220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3907</v>
      </c>
      <c r="D11" s="30">
        <f>(Jul!C11*4)+(Aug!C11*3)+(Sep!C11*2)+(Oct!C11*1)</f>
        <v>40772</v>
      </c>
      <c r="E11" s="26"/>
      <c r="F11" s="30">
        <f>(Jul!E11*4)+(Aug!E11*3)+(Sep!E11*2)+(Oct!E11*1)</f>
        <v>2516</v>
      </c>
      <c r="G11" s="26">
        <v>15100</v>
      </c>
      <c r="H11" s="30">
        <f>Sep!H11+G11</f>
        <v>155514</v>
      </c>
      <c r="I11" s="30">
        <f t="shared" si="0"/>
        <v>19007</v>
      </c>
      <c r="J11" s="30">
        <f t="shared" si="1"/>
        <v>198802</v>
      </c>
    </row>
    <row r="12" spans="1:10" s="15" customFormat="1" ht="15.75" customHeight="1" x14ac:dyDescent="0.2">
      <c r="A12" s="9" t="s">
        <v>36</v>
      </c>
      <c r="B12" s="10" t="s">
        <v>22</v>
      </c>
      <c r="C12" s="26">
        <v>3017</v>
      </c>
      <c r="D12" s="30">
        <f>(Jul!C12*4)+(Aug!C12*3)+(Sep!C12*2)+(Oct!C12*1)</f>
        <v>3928</v>
      </c>
      <c r="E12" s="26"/>
      <c r="F12" s="30">
        <f>(Jul!E12*4)+(Aug!E12*3)+(Sep!E12*2)+(Oct!E12*1)</f>
        <v>0</v>
      </c>
      <c r="G12" s="26">
        <v>28986</v>
      </c>
      <c r="H12" s="30">
        <f>Sep!H12+G12</f>
        <v>34279</v>
      </c>
      <c r="I12" s="30">
        <f t="shared" si="0"/>
        <v>32003</v>
      </c>
      <c r="J12" s="30">
        <f t="shared" si="1"/>
        <v>38207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5164</v>
      </c>
      <c r="D13" s="30">
        <f>(Jul!C13*4)+(Aug!C13*3)+(Sep!C13*2)+(Oct!C13*1)</f>
        <v>28758</v>
      </c>
      <c r="E13" s="26"/>
      <c r="F13" s="30">
        <f>(Jul!E13*4)+(Aug!E13*3)+(Sep!E13*2)+(Oct!E13*1)</f>
        <v>0</v>
      </c>
      <c r="G13" s="26">
        <v>32978</v>
      </c>
      <c r="H13" s="30">
        <f>Sep!H13+G13</f>
        <v>80746</v>
      </c>
      <c r="I13" s="30">
        <f t="shared" si="0"/>
        <v>38142</v>
      </c>
      <c r="J13" s="30">
        <f t="shared" si="1"/>
        <v>109504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1571</v>
      </c>
      <c r="D14" s="30">
        <f>(Jul!C14*4)+(Aug!C14*3)+(Sep!C14*2)+(Oct!C14*1)</f>
        <v>16564</v>
      </c>
      <c r="E14" s="26"/>
      <c r="F14" s="30">
        <f>(Jul!E14*4)+(Aug!E14*3)+(Sep!E14*2)+(Oct!E14*1)</f>
        <v>516</v>
      </c>
      <c r="G14" s="26">
        <v>23466</v>
      </c>
      <c r="H14" s="30">
        <f>Sep!H14+G14</f>
        <v>52380</v>
      </c>
      <c r="I14" s="30">
        <f t="shared" si="0"/>
        <v>25037</v>
      </c>
      <c r="J14" s="30">
        <f t="shared" si="1"/>
        <v>69460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3641</v>
      </c>
      <c r="D16" s="30">
        <f>(Jul!C16*4)+(Aug!C16*3)+(Sep!C16*2)+(Oct!C16*1)</f>
        <v>46765</v>
      </c>
      <c r="E16" s="26"/>
      <c r="F16" s="30">
        <f>(Jul!E16*4)+(Aug!E16*3)+(Sep!E16*2)+(Oct!E16*1)</f>
        <v>0</v>
      </c>
      <c r="G16" s="26">
        <v>29298</v>
      </c>
      <c r="H16" s="30">
        <f>Sep!H16+G16</f>
        <v>368802</v>
      </c>
      <c r="I16" s="30">
        <f t="shared" si="0"/>
        <v>32939</v>
      </c>
      <c r="J16" s="30">
        <f t="shared" si="1"/>
        <v>415567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37907</v>
      </c>
      <c r="E17" s="26"/>
      <c r="F17" s="30">
        <f>(Jul!E17*4)+(Aug!E17*3)+(Sep!E17*2)+(Oct!E17*1)</f>
        <v>0</v>
      </c>
      <c r="G17" s="26"/>
      <c r="H17" s="30">
        <f>Sep!H17+G17</f>
        <v>86302</v>
      </c>
      <c r="I17" s="30">
        <f t="shared" si="0"/>
        <v>0</v>
      </c>
      <c r="J17" s="30">
        <f t="shared" si="1"/>
        <v>124209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393</v>
      </c>
      <c r="E19" s="26"/>
      <c r="F19" s="30">
        <f>(Jul!E19*4)+(Aug!E19*3)+(Sep!E19*2)+(Oct!E19*1)</f>
        <v>0</v>
      </c>
      <c r="G19" s="26"/>
      <c r="H19" s="30">
        <f>Sep!H19+G19</f>
        <v>1048</v>
      </c>
      <c r="I19" s="30">
        <f t="shared" si="0"/>
        <v>0</v>
      </c>
      <c r="J19" s="30">
        <f t="shared" si="1"/>
        <v>1441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3782</v>
      </c>
      <c r="D21" s="30">
        <f>(Jul!C21*4)+(Aug!C21*3)+(Sep!C21*2)+(Oct!C21*1)</f>
        <v>3782</v>
      </c>
      <c r="E21" s="26"/>
      <c r="F21" s="30">
        <f>(Jul!E21*4)+(Aug!E21*3)+(Sep!E21*2)+(Oct!E21*1)</f>
        <v>0</v>
      </c>
      <c r="G21" s="26">
        <v>28118</v>
      </c>
      <c r="H21" s="30">
        <f>Sep!H21+G21</f>
        <v>28118</v>
      </c>
      <c r="I21" s="30">
        <f t="shared" si="0"/>
        <v>31900</v>
      </c>
      <c r="J21" s="30">
        <f t="shared" si="1"/>
        <v>31900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3120</v>
      </c>
      <c r="E22" s="26"/>
      <c r="F22" s="30">
        <f>(Jul!E22*4)+(Aug!E22*3)+(Sep!E22*2)+(Oct!E22*1)</f>
        <v>6552</v>
      </c>
      <c r="G22" s="26"/>
      <c r="H22" s="30">
        <f>Sep!H22+G22</f>
        <v>47319</v>
      </c>
      <c r="I22" s="30">
        <f t="shared" si="0"/>
        <v>0</v>
      </c>
      <c r="J22" s="30">
        <f t="shared" si="1"/>
        <v>56991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1137</v>
      </c>
      <c r="D23" s="30">
        <f>(Jul!C23*4)+(Aug!C23*3)+(Sep!C23*2)+(Oct!C23*1)</f>
        <v>1902</v>
      </c>
      <c r="E23" s="26"/>
      <c r="F23" s="30">
        <f>(Jul!E23*4)+(Aug!E23*3)+(Sep!E23*2)+(Oct!E23*1)</f>
        <v>0</v>
      </c>
      <c r="G23" s="26">
        <v>82131</v>
      </c>
      <c r="H23" s="30">
        <f>Sep!H23+G23</f>
        <v>84195</v>
      </c>
      <c r="I23" s="30">
        <f t="shared" si="0"/>
        <v>83268</v>
      </c>
      <c r="J23" s="30">
        <f t="shared" si="1"/>
        <v>86097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5248</v>
      </c>
      <c r="E24" s="26"/>
      <c r="F24" s="30">
        <f>(Jul!E24*4)+(Aug!E24*3)+(Sep!E24*2)+(Oct!E24*1)</f>
        <v>0</v>
      </c>
      <c r="G24" s="26"/>
      <c r="H24" s="30">
        <f>Sep!H24+G24</f>
        <v>14485</v>
      </c>
      <c r="I24" s="30">
        <f t="shared" si="0"/>
        <v>0</v>
      </c>
      <c r="J24" s="30">
        <f t="shared" si="1"/>
        <v>19733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5142</v>
      </c>
      <c r="E25" s="26"/>
      <c r="F25" s="30">
        <f>(Jul!E25*4)+(Aug!E25*3)+(Sep!E25*2)+(Oct!E25*1)</f>
        <v>0</v>
      </c>
      <c r="G25" s="26"/>
      <c r="H25" s="30">
        <f>Sep!H25+G25</f>
        <v>24527</v>
      </c>
      <c r="I25" s="30">
        <f t="shared" si="0"/>
        <v>0</v>
      </c>
      <c r="J25" s="30">
        <f t="shared" si="1"/>
        <v>29669</v>
      </c>
    </row>
    <row r="26" spans="1:10" s="17" customFormat="1" ht="15.75" customHeight="1" x14ac:dyDescent="0.2">
      <c r="A26" s="5" t="s">
        <v>63</v>
      </c>
      <c r="B26" s="6" t="s">
        <v>22</v>
      </c>
      <c r="C26" s="26">
        <v>2418</v>
      </c>
      <c r="D26" s="30">
        <f>(Jul!C26*4)+(Aug!C26*3)+(Sep!C26*2)+(Oct!C26*1)</f>
        <v>14869</v>
      </c>
      <c r="E26" s="26"/>
      <c r="F26" s="30">
        <f>(Jul!E26*4)+(Aug!E26*3)+(Sep!E26*2)+(Oct!E26*1)</f>
        <v>0</v>
      </c>
      <c r="G26" s="26">
        <v>28485</v>
      </c>
      <c r="H26" s="30">
        <f>Sep!H26+G26</f>
        <v>55029</v>
      </c>
      <c r="I26" s="30">
        <f t="shared" si="0"/>
        <v>30903</v>
      </c>
      <c r="J26" s="30">
        <f t="shared" si="1"/>
        <v>69898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13660</v>
      </c>
      <c r="E27" s="26"/>
      <c r="F27" s="30">
        <f>(Jul!E27*4)+(Aug!E27*3)+(Sep!E27*2)+(Oct!E27*1)</f>
        <v>0</v>
      </c>
      <c r="G27" s="26"/>
      <c r="H27" s="30">
        <f>Sep!H27+G27</f>
        <v>42164</v>
      </c>
      <c r="I27" s="30">
        <f t="shared" si="0"/>
        <v>0</v>
      </c>
      <c r="J27" s="30">
        <f t="shared" si="1"/>
        <v>55824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5108</v>
      </c>
      <c r="D28" s="30">
        <f>(Jul!C28*4)+(Aug!C28*3)+(Sep!C28*2)+(Oct!C28*1)</f>
        <v>5108</v>
      </c>
      <c r="E28" s="26"/>
      <c r="F28" s="30">
        <f>(Jul!E28*4)+(Aug!E28*3)+(Sep!E28*2)+(Oct!E28*1)</f>
        <v>0</v>
      </c>
      <c r="G28" s="26">
        <v>38367</v>
      </c>
      <c r="H28" s="30">
        <f>Sep!H28+G28</f>
        <v>38367</v>
      </c>
      <c r="I28" s="30">
        <f t="shared" si="0"/>
        <v>43475</v>
      </c>
      <c r="J28" s="30">
        <f t="shared" si="1"/>
        <v>43475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4497</v>
      </c>
      <c r="D30" s="30">
        <f>(Jul!C30*4)+(Aug!C30*3)+(Sep!C30*2)+(Oct!C30*1)</f>
        <v>10667</v>
      </c>
      <c r="E30" s="26"/>
      <c r="F30" s="30">
        <f>(Jul!E30*4)+(Aug!E30*3)+(Sep!E30*2)+(Oct!E30*1)</f>
        <v>0</v>
      </c>
      <c r="G30" s="26">
        <v>35134</v>
      </c>
      <c r="H30" s="30">
        <f>Sep!H30+G30</f>
        <v>38409</v>
      </c>
      <c r="I30" s="30">
        <f t="shared" si="0"/>
        <v>39631</v>
      </c>
      <c r="J30" s="30">
        <f t="shared" si="1"/>
        <v>49076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4337</v>
      </c>
      <c r="D31" s="30">
        <f>(Jul!C31*4)+(Aug!C31*3)+(Sep!C31*2)+(Oct!C31*1)</f>
        <v>32153</v>
      </c>
      <c r="E31" s="26"/>
      <c r="F31" s="30">
        <f>(Jul!E31*4)+(Aug!E31*3)+(Sep!E31*2)+(Oct!E31*1)</f>
        <v>6494</v>
      </c>
      <c r="G31" s="26">
        <v>9785</v>
      </c>
      <c r="H31" s="30">
        <f>Sep!H31+G31</f>
        <v>117587</v>
      </c>
      <c r="I31" s="30">
        <f t="shared" si="0"/>
        <v>14122</v>
      </c>
      <c r="J31" s="30">
        <f t="shared" si="1"/>
        <v>156234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18319</v>
      </c>
      <c r="D33" s="30">
        <f>(Jul!C33*4)+(Aug!C33*3)+(Sep!C33*2)+(Oct!C33*1)</f>
        <v>46647</v>
      </c>
      <c r="E33" s="26"/>
      <c r="F33" s="30">
        <f>(Jul!E33*4)+(Aug!E33*3)+(Sep!E33*2)+(Oct!E33*1)</f>
        <v>4520</v>
      </c>
      <c r="G33" s="26">
        <v>25933</v>
      </c>
      <c r="H33" s="30">
        <f>Sep!H33+G33</f>
        <v>52265</v>
      </c>
      <c r="I33" s="30">
        <f t="shared" si="0"/>
        <v>44252</v>
      </c>
      <c r="J33" s="30">
        <f t="shared" si="1"/>
        <v>103432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22499</v>
      </c>
      <c r="E34" s="26"/>
      <c r="F34" s="30">
        <f>(Jul!E34*4)+(Aug!E34*3)+(Sep!E34*2)+(Oct!E34*1)</f>
        <v>0</v>
      </c>
      <c r="G34" s="26"/>
      <c r="H34" s="30">
        <f>Sep!H34+G34</f>
        <v>-28039</v>
      </c>
      <c r="I34" s="30">
        <f t="shared" si="0"/>
        <v>0</v>
      </c>
      <c r="J34" s="30">
        <f t="shared" si="1"/>
        <v>-5540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6723</v>
      </c>
      <c r="D35" s="30">
        <f>(Jul!C35*4)+(Aug!C35*3)+(Sep!C35*2)+(Oct!C35*1)</f>
        <v>36551</v>
      </c>
      <c r="E35" s="26"/>
      <c r="F35" s="30">
        <f>(Jul!E35*4)+(Aug!E35*3)+(Sep!E35*2)+(Oct!E35*1)</f>
        <v>3558</v>
      </c>
      <c r="G35" s="26">
        <v>107524</v>
      </c>
      <c r="H35" s="30">
        <f>Sep!H35+G35</f>
        <v>180605</v>
      </c>
      <c r="I35" s="30">
        <f t="shared" si="0"/>
        <v>114247</v>
      </c>
      <c r="J35" s="30">
        <f t="shared" si="1"/>
        <v>220714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0</v>
      </c>
      <c r="E38" s="26"/>
      <c r="F38" s="30">
        <f>(Jul!E38*4)+(Aug!E38*3)+(Sep!E38*2)+(Oct!E38*1)</f>
        <v>0</v>
      </c>
      <c r="G38" s="26"/>
      <c r="H38" s="30">
        <f>Sep!H38+G38</f>
        <v>0</v>
      </c>
      <c r="I38" s="30">
        <f t="shared" si="0"/>
        <v>0</v>
      </c>
      <c r="J38" s="30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10849</v>
      </c>
      <c r="D39" s="30">
        <f>(Jul!C39*4)+(Aug!C39*3)+(Sep!C39*2)+(Oct!C39*1)</f>
        <v>69391</v>
      </c>
      <c r="E39" s="26"/>
      <c r="F39" s="30">
        <f>(Jul!E39*4)+(Aug!E39*3)+(Sep!E39*2)+(Oct!E39*1)</f>
        <v>2108</v>
      </c>
      <c r="G39" s="26">
        <v>56378</v>
      </c>
      <c r="H39" s="30">
        <f>Sep!H39+G39</f>
        <v>139647</v>
      </c>
      <c r="I39" s="30">
        <f t="shared" si="0"/>
        <v>67227</v>
      </c>
      <c r="J39" s="30">
        <f t="shared" si="1"/>
        <v>211146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3810</v>
      </c>
      <c r="D40" s="30">
        <f>(Jul!C40*4)+(Aug!C40*3)+(Sep!C40*2)+(Oct!C40*1)</f>
        <v>46236</v>
      </c>
      <c r="E40" s="26"/>
      <c r="F40" s="30">
        <f>(Jul!E40*4)+(Aug!E40*3)+(Sep!E40*2)+(Oct!E40*1)</f>
        <v>0</v>
      </c>
      <c r="G40" s="26">
        <v>28215</v>
      </c>
      <c r="H40" s="30">
        <f>Sep!H40+G40</f>
        <v>44737</v>
      </c>
      <c r="I40" s="30">
        <f t="shared" si="0"/>
        <v>32025</v>
      </c>
      <c r="J40" s="30">
        <f t="shared" si="1"/>
        <v>90973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18322</v>
      </c>
      <c r="E41" s="26"/>
      <c r="F41" s="30">
        <f>(Jul!E41*4)+(Aug!E41*3)+(Sep!E41*2)+(Oct!E41*1)</f>
        <v>2108</v>
      </c>
      <c r="G41" s="26"/>
      <c r="H41" s="30">
        <f>Sep!H41+G41</f>
        <v>47547</v>
      </c>
      <c r="I41" s="30">
        <f t="shared" si="0"/>
        <v>0</v>
      </c>
      <c r="J41" s="30">
        <f t="shared" si="1"/>
        <v>67977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9524</v>
      </c>
      <c r="E42" s="26"/>
      <c r="F42" s="30">
        <f>(Jul!E42*4)+(Aug!E42*3)+(Sep!E42*2)+(Oct!E42*1)</f>
        <v>0</v>
      </c>
      <c r="G42" s="26"/>
      <c r="H42" s="30">
        <f>Sep!H42+G42</f>
        <v>71508</v>
      </c>
      <c r="I42" s="30">
        <f t="shared" si="0"/>
        <v>0</v>
      </c>
      <c r="J42" s="30">
        <f t="shared" si="1"/>
        <v>81032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2448</v>
      </c>
      <c r="D43" s="30">
        <f>(Jul!C43*4)+(Aug!C43*3)+(Sep!C43*2)+(Oct!C43*1)</f>
        <v>43482</v>
      </c>
      <c r="E43" s="26"/>
      <c r="F43" s="30">
        <f>(Jul!E43*4)+(Aug!E43*3)+(Sep!E43*2)+(Oct!E43*1)</f>
        <v>270</v>
      </c>
      <c r="G43" s="26">
        <v>4772</v>
      </c>
      <c r="H43" s="30">
        <f>Sep!H43+G43</f>
        <v>237400</v>
      </c>
      <c r="I43" s="30">
        <f t="shared" si="0"/>
        <v>7220</v>
      </c>
      <c r="J43" s="30">
        <f t="shared" si="1"/>
        <v>281152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11122</v>
      </c>
      <c r="D44" s="30">
        <f>(Jul!C44*4)+(Aug!C44*3)+(Sep!C44*2)+(Oct!C44*1)</f>
        <v>41911</v>
      </c>
      <c r="E44" s="26"/>
      <c r="F44" s="30">
        <f>(Jul!E44*4)+(Aug!E44*3)+(Sep!E44*2)+(Oct!E44*1)</f>
        <v>0</v>
      </c>
      <c r="G44" s="26">
        <v>36310</v>
      </c>
      <c r="H44" s="30">
        <f>Sep!H44+G44</f>
        <v>121246</v>
      </c>
      <c r="I44" s="30">
        <f t="shared" si="0"/>
        <v>47432</v>
      </c>
      <c r="J44" s="30">
        <f t="shared" si="1"/>
        <v>163157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388</v>
      </c>
      <c r="D45" s="30">
        <f>(Jul!C45*4)+(Aug!C45*3)+(Sep!C45*2)+(Oct!C45*1)</f>
        <v>6494</v>
      </c>
      <c r="E45" s="26"/>
      <c r="F45" s="30">
        <f>(Jul!E45*4)+(Aug!E45*3)+(Sep!E45*2)+(Oct!E45*1)</f>
        <v>0</v>
      </c>
      <c r="G45" s="26">
        <v>4333</v>
      </c>
      <c r="H45" s="30">
        <f>Sep!H45+G45</f>
        <v>15980</v>
      </c>
      <c r="I45" s="30">
        <f t="shared" si="0"/>
        <v>4721</v>
      </c>
      <c r="J45" s="30">
        <f t="shared" si="1"/>
        <v>22474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2858</v>
      </c>
      <c r="D47" s="30">
        <f>(Jul!C47*4)+(Aug!C47*3)+(Sep!C47*2)+(Oct!C47*1)</f>
        <v>26119</v>
      </c>
      <c r="E47" s="26"/>
      <c r="F47" s="30">
        <f>(Jul!E47*4)+(Aug!E47*3)+(Sep!E47*2)+(Oct!E47*1)</f>
        <v>0</v>
      </c>
      <c r="G47" s="26">
        <v>26680</v>
      </c>
      <c r="H47" s="30">
        <f>Sep!H47+G47</f>
        <v>70758</v>
      </c>
      <c r="I47" s="30">
        <f t="shared" si="0"/>
        <v>29538</v>
      </c>
      <c r="J47" s="30">
        <f t="shared" si="1"/>
        <v>96877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2858</v>
      </c>
      <c r="D48" s="30">
        <f>(Jul!C48*4)+(Aug!C48*3)+(Sep!C48*2)+(Oct!C48*1)</f>
        <v>19127</v>
      </c>
      <c r="E48" s="26"/>
      <c r="F48" s="30">
        <f>(Jul!E48*4)+(Aug!E48*3)+(Sep!E48*2)+(Oct!E48*1)</f>
        <v>0</v>
      </c>
      <c r="G48" s="26">
        <v>9660</v>
      </c>
      <c r="H48" s="30">
        <f>Sep!H48+G48</f>
        <v>47363</v>
      </c>
      <c r="I48" s="30">
        <f t="shared" si="0"/>
        <v>12518</v>
      </c>
      <c r="J48" s="30">
        <f t="shared" si="1"/>
        <v>66490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12183</v>
      </c>
      <c r="D49" s="30">
        <f>(Jul!C49*4)+(Aug!C49*3)+(Sep!C49*2)+(Oct!C49*1)</f>
        <v>31711</v>
      </c>
      <c r="E49" s="26"/>
      <c r="F49" s="30">
        <f>(Jul!E49*4)+(Aug!E49*3)+(Sep!E49*2)+(Oct!E49*1)</f>
        <v>0</v>
      </c>
      <c r="G49" s="26">
        <v>10917</v>
      </c>
      <c r="H49" s="30">
        <f>Sep!H49+G49</f>
        <v>64727</v>
      </c>
      <c r="I49" s="30">
        <f t="shared" si="0"/>
        <v>23100</v>
      </c>
      <c r="J49" s="30">
        <f t="shared" si="1"/>
        <v>96438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2858</v>
      </c>
      <c r="D50" s="30">
        <f>(Jul!C50*4)+(Aug!C50*3)+(Sep!C50*2)+(Oct!C50*1)</f>
        <v>9592</v>
      </c>
      <c r="E50" s="26"/>
      <c r="F50" s="30">
        <f>(Jul!E50*4)+(Aug!E50*3)+(Sep!E50*2)+(Oct!E50*1)</f>
        <v>0</v>
      </c>
      <c r="G50" s="26">
        <v>4869</v>
      </c>
      <c r="H50" s="30">
        <f>Sep!H50+G50</f>
        <v>20031</v>
      </c>
      <c r="I50" s="30">
        <f t="shared" si="0"/>
        <v>7727</v>
      </c>
      <c r="J50" s="30">
        <f t="shared" si="1"/>
        <v>29623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3460</v>
      </c>
      <c r="D51" s="30">
        <f>(Jul!C51*4)+(Aug!C51*3)+(Sep!C51*2)+(Oct!C51*1)</f>
        <v>38728</v>
      </c>
      <c r="E51" s="26">
        <v>1130</v>
      </c>
      <c r="F51" s="30">
        <f>(Jul!E51*4)+(Aug!E51*3)+(Sep!E51*2)+(Oct!E51*1)</f>
        <v>3948</v>
      </c>
      <c r="G51" s="26">
        <v>5030</v>
      </c>
      <c r="H51" s="30">
        <f>Sep!H51+G51</f>
        <v>89073</v>
      </c>
      <c r="I51" s="30">
        <f t="shared" si="0"/>
        <v>9620</v>
      </c>
      <c r="J51" s="30">
        <f t="shared" si="1"/>
        <v>131749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3089</v>
      </c>
      <c r="D52" s="30">
        <f>(Jul!C52*4)+(Aug!C52*3)+(Sep!C52*2)+(Oct!C52*1)</f>
        <v>3089</v>
      </c>
      <c r="E52" s="26"/>
      <c r="F52" s="30">
        <f>(Jul!E52*4)+(Aug!E52*3)+(Sep!E52*2)+(Oct!E52*1)</f>
        <v>0</v>
      </c>
      <c r="G52" s="26">
        <v>25101</v>
      </c>
      <c r="H52" s="30">
        <f>Sep!H52+G52</f>
        <v>25101</v>
      </c>
      <c r="I52" s="30">
        <f t="shared" si="0"/>
        <v>28190</v>
      </c>
      <c r="J52" s="30">
        <f t="shared" si="1"/>
        <v>28190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1041</v>
      </c>
      <c r="D54" s="30">
        <f>(Jul!C54*4)+(Aug!C54*3)+(Sep!C54*2)+(Oct!C54*1)</f>
        <v>1041</v>
      </c>
      <c r="E54" s="26"/>
      <c r="F54" s="30">
        <f>(Jul!E54*4)+(Aug!E54*3)+(Sep!E54*2)+(Oct!E54*1)</f>
        <v>0</v>
      </c>
      <c r="G54" s="26">
        <v>4728</v>
      </c>
      <c r="H54" s="30">
        <f>Sep!H54+G54</f>
        <v>4728</v>
      </c>
      <c r="I54" s="30">
        <f t="shared" si="0"/>
        <v>5769</v>
      </c>
      <c r="J54" s="30">
        <f t="shared" si="1"/>
        <v>5769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3194</v>
      </c>
      <c r="D55" s="30">
        <f>(Jul!C55*4)+(Aug!C55*3)+(Sep!C55*2)+(Oct!C55*1)</f>
        <v>62133</v>
      </c>
      <c r="E55" s="26"/>
      <c r="F55" s="30">
        <f>(Jul!E55*4)+(Aug!E55*3)+(Sep!E55*2)+(Oct!E55*1)</f>
        <v>16506</v>
      </c>
      <c r="G55" s="26">
        <v>6174</v>
      </c>
      <c r="H55" s="30">
        <f>Sep!H55+G55</f>
        <v>156109</v>
      </c>
      <c r="I55" s="30">
        <f t="shared" si="0"/>
        <v>9368</v>
      </c>
      <c r="J55" s="30">
        <f t="shared" si="1"/>
        <v>234748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4866</v>
      </c>
      <c r="E57" s="26"/>
      <c r="F57" s="30">
        <f>(Jul!E57*4)+(Aug!E57*3)+(Sep!E57*2)+(Oct!E57*1)</f>
        <v>0</v>
      </c>
      <c r="G57" s="26"/>
      <c r="H57" s="30">
        <f>Sep!H57+G57</f>
        <v>1891</v>
      </c>
      <c r="I57" s="30">
        <f t="shared" si="0"/>
        <v>0</v>
      </c>
      <c r="J57" s="30">
        <f t="shared" si="1"/>
        <v>6757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3408</v>
      </c>
      <c r="E58" s="26"/>
      <c r="F58" s="30">
        <f>(Jul!E58*4)+(Aug!E58*3)+(Sep!E58*2)+(Oct!E58*1)</f>
        <v>0</v>
      </c>
      <c r="G58" s="26"/>
      <c r="H58" s="30">
        <f>Sep!H58+G58</f>
        <v>39942</v>
      </c>
      <c r="I58" s="30">
        <f t="shared" si="0"/>
        <v>0</v>
      </c>
      <c r="J58" s="30">
        <f t="shared" si="1"/>
        <v>43350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19700</v>
      </c>
      <c r="D60" s="30">
        <f>(Jul!C60*4)+(Aug!C60*3)+(Sep!C60*2)+(Oct!C60*1)</f>
        <v>164221</v>
      </c>
      <c r="E60" s="26">
        <v>1054</v>
      </c>
      <c r="F60" s="30">
        <f>(Jul!E60*4)+(Aug!E60*3)+(Sep!E60*2)+(Oct!E60*1)</f>
        <v>32316</v>
      </c>
      <c r="G60" s="26">
        <v>188144</v>
      </c>
      <c r="H60" s="30">
        <f>Sep!H60+G60</f>
        <v>534673</v>
      </c>
      <c r="I60" s="30">
        <f t="shared" si="0"/>
        <v>208898</v>
      </c>
      <c r="J60" s="30">
        <f t="shared" si="1"/>
        <v>731210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1041</v>
      </c>
      <c r="D63" s="30">
        <f>(Jul!C63*4)+(Aug!C63*3)+(Sep!C63*2)+(Oct!C63*1)</f>
        <v>19853</v>
      </c>
      <c r="E63" s="26"/>
      <c r="F63" s="30">
        <f>(Jul!E63*4)+(Aug!E63*3)+(Sep!E63*2)+(Oct!E63*1)</f>
        <v>0</v>
      </c>
      <c r="G63" s="26">
        <v>1533</v>
      </c>
      <c r="H63" s="30">
        <f>Sep!H63+G63</f>
        <v>7057</v>
      </c>
      <c r="I63" s="30">
        <f t="shared" si="0"/>
        <v>2574</v>
      </c>
      <c r="J63" s="30">
        <f t="shared" si="1"/>
        <v>26910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3608</v>
      </c>
      <c r="E64" s="26"/>
      <c r="F64" s="30">
        <f>(Jul!E64*4)+(Aug!E64*3)+(Sep!E64*2)+(Oct!E64*1)</f>
        <v>0</v>
      </c>
      <c r="G64" s="26"/>
      <c r="H64" s="30">
        <f>Sep!H64+G64</f>
        <v>3255</v>
      </c>
      <c r="I64" s="30">
        <f t="shared" ref="I64:I71" si="2">C64+E64+G64</f>
        <v>0</v>
      </c>
      <c r="J64" s="30">
        <f t="shared" ref="J64:J71" si="3">D64+F64+H64</f>
        <v>6863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6238</v>
      </c>
      <c r="E69" s="26"/>
      <c r="F69" s="30">
        <f>(Jul!E69*4)+(Aug!E69*3)+(Sep!E69*2)+(Oct!E69*1)</f>
        <v>3516</v>
      </c>
      <c r="G69" s="26"/>
      <c r="H69" s="30">
        <f>Sep!H69+G69</f>
        <v>23268</v>
      </c>
      <c r="I69" s="30">
        <f t="shared" si="2"/>
        <v>0</v>
      </c>
      <c r="J69" s="30">
        <f t="shared" si="3"/>
        <v>33022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6852</v>
      </c>
      <c r="E70" s="26"/>
      <c r="F70" s="30">
        <f>(Jul!E70*4)+(Aug!E70*3)+(Sep!E70*2)+(Oct!E70*1)</f>
        <v>0</v>
      </c>
      <c r="G70" s="26"/>
      <c r="H70" s="30">
        <f>Sep!H70+G70</f>
        <v>6937</v>
      </c>
      <c r="I70" s="30">
        <f t="shared" si="2"/>
        <v>0</v>
      </c>
      <c r="J70" s="30">
        <f t="shared" si="3"/>
        <v>13789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2858</v>
      </c>
      <c r="D71" s="30">
        <f>(Jul!C71*4)+(Aug!C71*3)+(Sep!C71*2)+(Oct!C71*1)</f>
        <v>2858</v>
      </c>
      <c r="E71" s="26"/>
      <c r="F71" s="30">
        <f>(Jul!E71*4)+(Aug!E71*3)+(Sep!E71*2)+(Oct!E71*1)</f>
        <v>858</v>
      </c>
      <c r="G71" s="26">
        <v>87224</v>
      </c>
      <c r="H71" s="30">
        <f>Sep!H71+G71</f>
        <v>87796</v>
      </c>
      <c r="I71" s="30">
        <f t="shared" si="2"/>
        <v>90082</v>
      </c>
      <c r="J71" s="30">
        <f t="shared" si="3"/>
        <v>91512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77205</v>
      </c>
      <c r="D72" s="32">
        <f t="shared" si="4"/>
        <v>943254</v>
      </c>
      <c r="E72" s="32">
        <f t="shared" si="4"/>
        <v>1413</v>
      </c>
      <c r="F72" s="32">
        <f t="shared" si="4"/>
        <v>40743</v>
      </c>
      <c r="G72" s="32">
        <f t="shared" si="4"/>
        <v>689309</v>
      </c>
      <c r="H72" s="32">
        <f t="shared" si="4"/>
        <v>3149498</v>
      </c>
      <c r="I72" s="32">
        <f t="shared" si="4"/>
        <v>767927</v>
      </c>
      <c r="J72" s="32">
        <f t="shared" si="4"/>
        <v>4133495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108799</v>
      </c>
      <c r="D73" s="32">
        <f t="shared" si="5"/>
        <v>744501</v>
      </c>
      <c r="E73" s="32">
        <f t="shared" si="5"/>
        <v>2184</v>
      </c>
      <c r="F73" s="32">
        <f t="shared" si="5"/>
        <v>69708</v>
      </c>
      <c r="G73" s="32">
        <f t="shared" si="5"/>
        <v>633525</v>
      </c>
      <c r="H73" s="32">
        <f t="shared" si="5"/>
        <v>2065605</v>
      </c>
      <c r="I73" s="32">
        <f t="shared" si="5"/>
        <v>744508</v>
      </c>
      <c r="J73" s="32">
        <f t="shared" si="5"/>
        <v>2879814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186004</v>
      </c>
      <c r="D74" s="32">
        <f t="shared" ref="D74:J74" si="6">SUM(D72:D73)</f>
        <v>1687755</v>
      </c>
      <c r="E74" s="32">
        <f t="shared" si="6"/>
        <v>3597</v>
      </c>
      <c r="F74" s="32">
        <f t="shared" si="6"/>
        <v>110451</v>
      </c>
      <c r="G74" s="32">
        <f t="shared" si="6"/>
        <v>1322834</v>
      </c>
      <c r="H74" s="32">
        <f t="shared" si="6"/>
        <v>5215103</v>
      </c>
      <c r="I74" s="32">
        <f t="shared" si="6"/>
        <v>1512435</v>
      </c>
      <c r="J74" s="32">
        <f t="shared" si="6"/>
        <v>7013309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Q4" sqref="Q4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11199</v>
      </c>
      <c r="D5" s="31">
        <f>(Jul!C5*5)+(Aug!C5*4)+(Sep!C5*3)+(Oct!C5*2)+(Nov!C5*1)</f>
        <v>581515</v>
      </c>
      <c r="E5" s="8">
        <v>1818</v>
      </c>
      <c r="F5" s="31">
        <f>(Jul!E5*5)+(Aug!E5*4)+(Sep!E5*3)+(Oct!E5*2)+(Nov!E5*1)</f>
        <v>17535</v>
      </c>
      <c r="G5" s="8">
        <v>93539</v>
      </c>
      <c r="H5" s="31">
        <f>Oct!H5+G5</f>
        <v>1104624</v>
      </c>
      <c r="I5" s="31">
        <f t="shared" ref="I5:I63" si="0">C5+E5+G5</f>
        <v>106556</v>
      </c>
      <c r="J5" s="31">
        <f t="shared" ref="J5:J63" si="1">D5+F5+H5</f>
        <v>1703674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1423</v>
      </c>
      <c r="D6" s="31">
        <f>(Jul!C6*5)+(Aug!C6*4)+(Sep!C6*3)+(Oct!C6*2)+(Nov!C6*1)</f>
        <v>18864</v>
      </c>
      <c r="E6" s="8"/>
      <c r="F6" s="31">
        <f>(Jul!E6*5)+(Aug!E6*4)+(Sep!E6*3)+(Oct!E6*2)+(Nov!E6*1)</f>
        <v>0</v>
      </c>
      <c r="G6" s="8"/>
      <c r="H6" s="31">
        <f>Oct!H6+G6</f>
        <v>52091</v>
      </c>
      <c r="I6" s="31">
        <f t="shared" si="0"/>
        <v>1423</v>
      </c>
      <c r="J6" s="31">
        <f t="shared" si="1"/>
        <v>70955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5737</v>
      </c>
      <c r="D7" s="31">
        <f>(Jul!C7*5)+(Aug!C7*4)+(Sep!C7*3)+(Oct!C7*2)+(Nov!C7*1)</f>
        <v>78277</v>
      </c>
      <c r="E7" s="8"/>
      <c r="F7" s="31">
        <f>(Jul!E7*5)+(Aug!E7*4)+(Sep!E7*3)+(Oct!E7*2)+(Nov!E7*1)</f>
        <v>5650</v>
      </c>
      <c r="G7" s="8">
        <v>117331</v>
      </c>
      <c r="H7" s="31">
        <f>Oct!H7+G7</f>
        <v>214809</v>
      </c>
      <c r="I7" s="31">
        <f t="shared" si="0"/>
        <v>123068</v>
      </c>
      <c r="J7" s="31">
        <f t="shared" si="1"/>
        <v>298736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14296</v>
      </c>
      <c r="E8" s="8"/>
      <c r="F8" s="31">
        <f>(Jul!E8*5)+(Aug!E8*4)+(Sep!E8*3)+(Oct!E8*2)+(Nov!E8*1)</f>
        <v>0</v>
      </c>
      <c r="G8" s="8"/>
      <c r="H8" s="31">
        <f>Oct!H8+G8</f>
        <v>0</v>
      </c>
      <c r="I8" s="31">
        <f t="shared" si="0"/>
        <v>0</v>
      </c>
      <c r="J8" s="31">
        <f t="shared" si="1"/>
        <v>14296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13836</v>
      </c>
      <c r="D9" s="31">
        <f>(Jul!C9*5)+(Aug!C9*4)+(Sep!C9*3)+(Oct!C9*2)+(Nov!C9*1)</f>
        <v>67342</v>
      </c>
      <c r="E9" s="8"/>
      <c r="F9" s="31">
        <f>(Jul!E9*5)+(Aug!E9*4)+(Sep!E9*3)+(Oct!E9*2)+(Nov!E9*1)</f>
        <v>0</v>
      </c>
      <c r="G9" s="8">
        <v>125933</v>
      </c>
      <c r="H9" s="31">
        <f>Oct!H9+G9</f>
        <v>283586</v>
      </c>
      <c r="I9" s="31">
        <f t="shared" si="0"/>
        <v>139769</v>
      </c>
      <c r="J9" s="31">
        <f t="shared" si="1"/>
        <v>350928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5713</v>
      </c>
      <c r="D10" s="31">
        <f>(Jul!C10*5)+(Aug!C10*4)+(Sep!C10*3)+(Oct!C10*2)+(Nov!C10*1)</f>
        <v>195806</v>
      </c>
      <c r="E10" s="8"/>
      <c r="F10" s="31">
        <f>(Jul!E10*5)+(Aug!E10*4)+(Sep!E10*3)+(Oct!E10*2)+(Nov!E10*1)</f>
        <v>10920</v>
      </c>
      <c r="G10" s="8">
        <v>52283</v>
      </c>
      <c r="H10" s="31">
        <f>Oct!H10+G10</f>
        <v>614203</v>
      </c>
      <c r="I10" s="31">
        <f t="shared" si="0"/>
        <v>57996</v>
      </c>
      <c r="J10" s="31">
        <f t="shared" si="1"/>
        <v>820929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8033</v>
      </c>
      <c r="D11" s="31">
        <f>(Jul!C11*5)+(Aug!C11*4)+(Sep!C11*3)+(Oct!C11*2)+(Nov!C11*1)</f>
        <v>64400</v>
      </c>
      <c r="E11" s="8"/>
      <c r="F11" s="31">
        <f>(Jul!E11*5)+(Aug!E11*4)+(Sep!E11*3)+(Oct!E11*2)+(Nov!E11*1)</f>
        <v>3145</v>
      </c>
      <c r="G11" s="8">
        <v>194021</v>
      </c>
      <c r="H11" s="31">
        <f>Oct!H11+G11</f>
        <v>349535</v>
      </c>
      <c r="I11" s="31">
        <f t="shared" si="0"/>
        <v>202054</v>
      </c>
      <c r="J11" s="31">
        <f t="shared" si="1"/>
        <v>417080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7335</v>
      </c>
      <c r="E12" s="8"/>
      <c r="F12" s="31">
        <f>(Jul!E12*5)+(Aug!E12*4)+(Sep!E12*3)+(Oct!E12*2)+(Nov!E12*1)</f>
        <v>0</v>
      </c>
      <c r="G12" s="8"/>
      <c r="H12" s="31">
        <f>Oct!H12+G12</f>
        <v>34279</v>
      </c>
      <c r="I12" s="31">
        <f t="shared" si="0"/>
        <v>0</v>
      </c>
      <c r="J12" s="31">
        <f t="shared" si="1"/>
        <v>41614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(Jul!C13*5)+(Aug!C13*4)+(Sep!C13*3)+(Oct!C13*2)+(Nov!C13*1)</f>
        <v>42520</v>
      </c>
      <c r="E13" s="8"/>
      <c r="F13" s="31">
        <f>(Jul!E13*5)+(Aug!E13*4)+(Sep!E13*3)+(Oct!E13*2)+(Nov!E13*1)</f>
        <v>0</v>
      </c>
      <c r="G13" s="8"/>
      <c r="H13" s="31">
        <f>Oct!H13+G13</f>
        <v>80746</v>
      </c>
      <c r="I13" s="31">
        <f t="shared" si="0"/>
        <v>0</v>
      </c>
      <c r="J13" s="31">
        <f t="shared" si="1"/>
        <v>123266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3993</v>
      </c>
      <c r="D14" s="31">
        <f>(Jul!C14*5)+(Aug!C14*4)+(Sep!C14*3)+(Oct!C14*2)+(Nov!C14*1)</f>
        <v>27082</v>
      </c>
      <c r="E14" s="8"/>
      <c r="F14" s="31">
        <f>(Jul!E14*5)+(Aug!E14*4)+(Sep!E14*3)+(Oct!E14*2)+(Nov!E14*1)</f>
        <v>688</v>
      </c>
      <c r="G14" s="8">
        <v>72269</v>
      </c>
      <c r="H14" s="31">
        <f>Oct!H14+G14</f>
        <v>124649</v>
      </c>
      <c r="I14" s="31">
        <f t="shared" si="0"/>
        <v>76262</v>
      </c>
      <c r="J14" s="31">
        <f t="shared" si="1"/>
        <v>152419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6453</v>
      </c>
      <c r="D15" s="31">
        <f>(Jul!C15*5)+(Aug!C15*4)+(Sep!C15*3)+(Oct!C15*2)+(Nov!C15*1)</f>
        <v>6453</v>
      </c>
      <c r="E15" s="8"/>
      <c r="F15" s="31">
        <f>(Jul!E15*5)+(Aug!E15*4)+(Sep!E15*3)+(Oct!E15*2)+(Nov!E15*1)</f>
        <v>0</v>
      </c>
      <c r="G15" s="8">
        <v>19194</v>
      </c>
      <c r="H15" s="31">
        <f>Oct!H15+G15</f>
        <v>19194</v>
      </c>
      <c r="I15" s="31">
        <f t="shared" si="0"/>
        <v>25647</v>
      </c>
      <c r="J15" s="31">
        <f t="shared" si="1"/>
        <v>25647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9819</v>
      </c>
      <c r="D16" s="31">
        <f>(Jul!C16*5)+(Aug!C16*4)+(Sep!C16*3)+(Oct!C16*2)+(Nov!C16*1)</f>
        <v>76020</v>
      </c>
      <c r="E16" s="8"/>
      <c r="F16" s="31">
        <f>(Jul!E16*5)+(Aug!E16*4)+(Sep!E16*3)+(Oct!E16*2)+(Nov!E16*1)</f>
        <v>0</v>
      </c>
      <c r="G16" s="8">
        <v>15524</v>
      </c>
      <c r="H16" s="31">
        <f>Oct!H16+G16</f>
        <v>384326</v>
      </c>
      <c r="I16" s="31">
        <f t="shared" si="0"/>
        <v>25343</v>
      </c>
      <c r="J16" s="31">
        <f t="shared" si="1"/>
        <v>460346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1505</v>
      </c>
      <c r="D17" s="31">
        <f>(Jul!C17*5)+(Aug!C17*4)+(Sep!C17*3)+(Oct!C17*2)+(Nov!C17*1)</f>
        <v>53666</v>
      </c>
      <c r="E17" s="8"/>
      <c r="F17" s="31">
        <f>(Jul!E17*5)+(Aug!E17*4)+(Sep!E17*3)+(Oct!E17*2)+(Nov!E17*1)</f>
        <v>0</v>
      </c>
      <c r="G17" s="8"/>
      <c r="H17" s="31">
        <f>Oct!H17+G17</f>
        <v>86302</v>
      </c>
      <c r="I17" s="31">
        <f t="shared" si="0"/>
        <v>1505</v>
      </c>
      <c r="J17" s="31">
        <f t="shared" si="1"/>
        <v>139968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524</v>
      </c>
      <c r="E19" s="8"/>
      <c r="F19" s="31">
        <f>(Jul!E19*5)+(Aug!E19*4)+(Sep!E19*3)+(Oct!E19*2)+(Nov!E19*1)</f>
        <v>0</v>
      </c>
      <c r="G19" s="8"/>
      <c r="H19" s="31">
        <f>Oct!H19+G19</f>
        <v>1048</v>
      </c>
      <c r="I19" s="31">
        <f t="shared" si="0"/>
        <v>0</v>
      </c>
      <c r="J19" s="31">
        <f t="shared" si="1"/>
        <v>1572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642</v>
      </c>
      <c r="D21" s="31">
        <f>(Jul!C21*5)+(Aug!C21*4)+(Sep!C21*3)+(Oct!C21*2)+(Nov!C21*1)</f>
        <v>8206</v>
      </c>
      <c r="E21" s="8"/>
      <c r="F21" s="31">
        <f>(Jul!E21*5)+(Aug!E21*4)+(Sep!E21*3)+(Oct!E21*2)+(Nov!E21*1)</f>
        <v>0</v>
      </c>
      <c r="G21" s="8">
        <v>8954</v>
      </c>
      <c r="H21" s="31">
        <f>Oct!H21+G21</f>
        <v>37072</v>
      </c>
      <c r="I21" s="31">
        <f t="shared" si="0"/>
        <v>9596</v>
      </c>
      <c r="J21" s="31">
        <f t="shared" si="1"/>
        <v>45278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4680</v>
      </c>
      <c r="E22" s="8"/>
      <c r="F22" s="31">
        <f>(Jul!E22*5)+(Aug!E22*4)+(Sep!E22*3)+(Oct!E22*2)+(Nov!E22*1)</f>
        <v>8190</v>
      </c>
      <c r="G22" s="8"/>
      <c r="H22" s="31">
        <f>Oct!H22+G22</f>
        <v>47319</v>
      </c>
      <c r="I22" s="31">
        <f t="shared" si="0"/>
        <v>0</v>
      </c>
      <c r="J22" s="31">
        <f t="shared" si="1"/>
        <v>60189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3294</v>
      </c>
      <c r="E23" s="8"/>
      <c r="F23" s="31">
        <f>(Jul!E23*5)+(Aug!E23*4)+(Sep!E23*3)+(Oct!E23*2)+(Nov!E23*1)</f>
        <v>0</v>
      </c>
      <c r="G23" s="8"/>
      <c r="H23" s="31">
        <f>Oct!H23+G23</f>
        <v>84195</v>
      </c>
      <c r="I23" s="31">
        <f t="shared" si="0"/>
        <v>0</v>
      </c>
      <c r="J23" s="31">
        <f t="shared" si="1"/>
        <v>87489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6560</v>
      </c>
      <c r="E24" s="8"/>
      <c r="F24" s="31">
        <f>(Jul!E24*5)+(Aug!E24*4)+(Sep!E24*3)+(Oct!E24*2)+(Nov!E24*1)</f>
        <v>0</v>
      </c>
      <c r="G24" s="8"/>
      <c r="H24" s="31">
        <f>Oct!H24+G24</f>
        <v>14485</v>
      </c>
      <c r="I24" s="31">
        <f t="shared" si="0"/>
        <v>0</v>
      </c>
      <c r="J24" s="31">
        <f t="shared" si="1"/>
        <v>21045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6856</v>
      </c>
      <c r="E25" s="8"/>
      <c r="F25" s="31">
        <f>(Jul!E25*5)+(Aug!E25*4)+(Sep!E25*3)+(Oct!E25*2)+(Nov!E25*1)</f>
        <v>0</v>
      </c>
      <c r="G25" s="8"/>
      <c r="H25" s="31">
        <f>Oct!H25+G25</f>
        <v>24527</v>
      </c>
      <c r="I25" s="31">
        <f t="shared" si="0"/>
        <v>0</v>
      </c>
      <c r="J25" s="31">
        <f t="shared" si="1"/>
        <v>31383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264</v>
      </c>
      <c r="D26" s="31">
        <f>(Jul!C26*5)+(Aug!C26*4)+(Sep!C26*3)+(Oct!C26*2)+(Nov!C26*1)</f>
        <v>23150</v>
      </c>
      <c r="E26" s="8"/>
      <c r="F26" s="31">
        <f>(Jul!E26*5)+(Aug!E26*4)+(Sep!E26*3)+(Oct!E26*2)+(Nov!E26*1)</f>
        <v>0</v>
      </c>
      <c r="G26" s="8">
        <v>655</v>
      </c>
      <c r="H26" s="31">
        <f>Oct!H26+G26</f>
        <v>55684</v>
      </c>
      <c r="I26" s="31">
        <f t="shared" si="0"/>
        <v>919</v>
      </c>
      <c r="J26" s="31">
        <f t="shared" si="1"/>
        <v>78834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1041</v>
      </c>
      <c r="D27" s="31">
        <f>(Jul!C27*5)+(Aug!C27*4)+(Sep!C27*3)+(Oct!C27*2)+(Nov!C27*1)</f>
        <v>18954</v>
      </c>
      <c r="E27" s="8"/>
      <c r="F27" s="31">
        <f>(Jul!E27*5)+(Aug!E27*4)+(Sep!E27*3)+(Oct!E27*2)+(Nov!E27*1)</f>
        <v>0</v>
      </c>
      <c r="G27" s="8">
        <v>44657</v>
      </c>
      <c r="H27" s="31">
        <f>Oct!H27+G27</f>
        <v>86821</v>
      </c>
      <c r="I27" s="31">
        <f t="shared" si="0"/>
        <v>45698</v>
      </c>
      <c r="J27" s="31">
        <f t="shared" si="1"/>
        <v>105775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10216</v>
      </c>
      <c r="E28" s="8"/>
      <c r="F28" s="31">
        <f>(Jul!E28*5)+(Aug!E28*4)+(Sep!E28*3)+(Oct!E28*2)+(Nov!E28*1)</f>
        <v>0</v>
      </c>
      <c r="G28" s="8"/>
      <c r="H28" s="31">
        <f>Oct!H28+G28</f>
        <v>38367</v>
      </c>
      <c r="I28" s="31">
        <f t="shared" si="0"/>
        <v>0</v>
      </c>
      <c r="J28" s="31">
        <f t="shared" si="1"/>
        <v>48583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7981</v>
      </c>
      <c r="D30" s="31">
        <f>(Jul!C30*5)+(Aug!C30*4)+(Sep!C30*3)+(Oct!C30*2)+(Nov!C30*1)</f>
        <v>26099</v>
      </c>
      <c r="E30" s="8"/>
      <c r="F30" s="31">
        <f>(Jul!E30*5)+(Aug!E30*4)+(Sep!E30*3)+(Oct!E30*2)+(Nov!E30*1)</f>
        <v>0</v>
      </c>
      <c r="G30" s="8">
        <v>11645</v>
      </c>
      <c r="H30" s="31">
        <f>Oct!H30+G30</f>
        <v>50054</v>
      </c>
      <c r="I30" s="31">
        <f t="shared" si="0"/>
        <v>19626</v>
      </c>
      <c r="J30" s="31">
        <f t="shared" si="1"/>
        <v>76153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522</v>
      </c>
      <c r="D31" s="31">
        <f>(Jul!C31*5)+(Aug!C31*4)+(Sep!C31*3)+(Oct!C31*2)+(Nov!C31*1)</f>
        <v>46445</v>
      </c>
      <c r="E31" s="8"/>
      <c r="F31" s="31">
        <f>(Jul!E31*5)+(Aug!E31*4)+(Sep!E31*3)+(Oct!E31*2)+(Nov!E31*1)</f>
        <v>8282</v>
      </c>
      <c r="G31" s="8">
        <v>3869</v>
      </c>
      <c r="H31" s="31">
        <f>Oct!H31+G31</f>
        <v>121456</v>
      </c>
      <c r="I31" s="31">
        <f t="shared" si="0"/>
        <v>4391</v>
      </c>
      <c r="J31" s="31">
        <f t="shared" si="1"/>
        <v>176183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577</v>
      </c>
      <c r="D32" s="31">
        <f>(Jul!C32*5)+(Aug!C32*4)+(Sep!C32*3)+(Oct!C32*2)+(Nov!C32*1)</f>
        <v>577</v>
      </c>
      <c r="E32" s="8"/>
      <c r="F32" s="31">
        <f>(Jul!E32*5)+(Aug!E32*4)+(Sep!E32*3)+(Oct!E32*2)+(Nov!E32*1)</f>
        <v>0</v>
      </c>
      <c r="G32" s="8">
        <v>16964</v>
      </c>
      <c r="H32" s="31">
        <f>Oct!H32+G32</f>
        <v>16964</v>
      </c>
      <c r="I32" s="31">
        <f t="shared" si="0"/>
        <v>17541</v>
      </c>
      <c r="J32" s="31">
        <f t="shared" si="1"/>
        <v>17541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10388</v>
      </c>
      <c r="D33" s="31">
        <f>(Jul!C33*5)+(Aug!C33*4)+(Sep!C33*3)+(Oct!C33*2)+(Nov!C33*1)</f>
        <v>82565</v>
      </c>
      <c r="E33" s="8"/>
      <c r="F33" s="31">
        <f>(Jul!E33*5)+(Aug!E33*4)+(Sep!E33*3)+(Oct!E33*2)+(Nov!E33*1)</f>
        <v>5650</v>
      </c>
      <c r="G33" s="8">
        <v>3036</v>
      </c>
      <c r="H33" s="31">
        <f>Oct!H33+G33</f>
        <v>55301</v>
      </c>
      <c r="I33" s="31">
        <f t="shared" si="0"/>
        <v>13424</v>
      </c>
      <c r="J33" s="31">
        <f t="shared" si="1"/>
        <v>143516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1951</v>
      </c>
      <c r="D34" s="31">
        <f>(Jul!C34*5)+(Aug!C34*4)+(Sep!C34*3)+(Oct!C34*2)+(Nov!C34*1)</f>
        <v>30669</v>
      </c>
      <c r="E34" s="8"/>
      <c r="F34" s="31">
        <f>(Jul!E34*5)+(Aug!E34*4)+(Sep!E34*3)+(Oct!E34*2)+(Nov!E34*1)</f>
        <v>0</v>
      </c>
      <c r="G34" s="8">
        <v>2377</v>
      </c>
      <c r="H34" s="31">
        <f>Oct!H34+G34</f>
        <v>-25662</v>
      </c>
      <c r="I34" s="31">
        <f t="shared" si="0"/>
        <v>4328</v>
      </c>
      <c r="J34" s="31">
        <f t="shared" si="1"/>
        <v>5007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1312</v>
      </c>
      <c r="D35" s="31">
        <f>(Jul!C35*5)+(Aug!C35*4)+(Sep!C35*3)+(Oct!C35*2)+(Nov!C35*1)</f>
        <v>54660</v>
      </c>
      <c r="E35" s="8"/>
      <c r="F35" s="31">
        <f>(Jul!E35*5)+(Aug!E35*4)+(Sep!E35*3)+(Oct!E35*2)+(Nov!E35*1)</f>
        <v>4744</v>
      </c>
      <c r="G35" s="8">
        <v>41396</v>
      </c>
      <c r="H35" s="31">
        <f>Oct!H35+G35</f>
        <v>222001</v>
      </c>
      <c r="I35" s="31">
        <f t="shared" si="0"/>
        <v>42708</v>
      </c>
      <c r="J35" s="31">
        <f t="shared" si="1"/>
        <v>281405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2018</v>
      </c>
      <c r="D38" s="31">
        <f>(Jul!C38*5)+(Aug!C38*4)+(Sep!C38*3)+(Oct!C38*2)+(Nov!C38*1)</f>
        <v>2018</v>
      </c>
      <c r="E38" s="8"/>
      <c r="F38" s="31">
        <f>(Jul!E38*5)+(Aug!E38*4)+(Sep!E38*3)+(Oct!E38*2)+(Nov!E38*1)</f>
        <v>0</v>
      </c>
      <c r="G38" s="8">
        <v>522</v>
      </c>
      <c r="H38" s="31">
        <f>Oct!H38+G38</f>
        <v>522</v>
      </c>
      <c r="I38" s="31">
        <f t="shared" si="0"/>
        <v>2540</v>
      </c>
      <c r="J38" s="31">
        <f t="shared" si="1"/>
        <v>2540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10704</v>
      </c>
      <c r="D39" s="31">
        <f>(Jul!C39*5)+(Aug!C39*4)+(Sep!C39*3)+(Oct!C39*2)+(Nov!C39*1)</f>
        <v>109496</v>
      </c>
      <c r="E39" s="8"/>
      <c r="F39" s="31">
        <f>(Jul!E39*5)+(Aug!E39*4)+(Sep!E39*3)+(Oct!E39*2)+(Nov!E39*1)</f>
        <v>3162</v>
      </c>
      <c r="G39" s="8">
        <v>21398</v>
      </c>
      <c r="H39" s="31">
        <f>Oct!H39+G39</f>
        <v>161045</v>
      </c>
      <c r="I39" s="31">
        <f t="shared" si="0"/>
        <v>32102</v>
      </c>
      <c r="J39" s="31">
        <f t="shared" si="1"/>
        <v>273703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62577</v>
      </c>
      <c r="E40" s="8"/>
      <c r="F40" s="31">
        <f>(Jul!E40*5)+(Aug!E40*4)+(Sep!E40*3)+(Oct!E40*2)+(Nov!E40*1)</f>
        <v>0</v>
      </c>
      <c r="G40" s="8"/>
      <c r="H40" s="31">
        <f>Oct!H40+G40</f>
        <v>44737</v>
      </c>
      <c r="I40" s="31">
        <f t="shared" si="0"/>
        <v>0</v>
      </c>
      <c r="J40" s="31">
        <f t="shared" si="1"/>
        <v>107314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130</v>
      </c>
      <c r="D41" s="31">
        <f>(Jul!C41*5)+(Aug!C41*4)+(Sep!C41*3)+(Oct!C41*2)+(Nov!C41*1)</f>
        <v>24665</v>
      </c>
      <c r="E41" s="8"/>
      <c r="F41" s="31">
        <f>(Jul!E41*5)+(Aug!E41*4)+(Sep!E41*3)+(Oct!E41*2)+(Nov!E41*1)</f>
        <v>3162</v>
      </c>
      <c r="G41" s="8">
        <v>1559</v>
      </c>
      <c r="H41" s="31">
        <f>Oct!H41+G41</f>
        <v>49106</v>
      </c>
      <c r="I41" s="31">
        <f t="shared" si="0"/>
        <v>1689</v>
      </c>
      <c r="J41" s="31">
        <f t="shared" si="1"/>
        <v>76933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9461</v>
      </c>
      <c r="D42" s="31">
        <f>(Jul!C42*5)+(Aug!C42*4)+(Sep!C42*3)+(Oct!C42*2)+(Nov!C42*1)</f>
        <v>21779</v>
      </c>
      <c r="E42" s="8"/>
      <c r="F42" s="31">
        <f>(Jul!E42*5)+(Aug!E42*4)+(Sep!E42*3)+(Oct!E42*2)+(Nov!E42*1)</f>
        <v>0</v>
      </c>
      <c r="G42" s="8">
        <v>133956</v>
      </c>
      <c r="H42" s="31">
        <f>Oct!H42+G42</f>
        <v>205464</v>
      </c>
      <c r="I42" s="31">
        <f t="shared" si="0"/>
        <v>143417</v>
      </c>
      <c r="J42" s="31">
        <f t="shared" si="1"/>
        <v>227243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1073</v>
      </c>
      <c r="D43" s="31">
        <f>(Jul!C43*5)+(Aug!C43*4)+(Sep!C43*3)+(Oct!C43*2)+(Nov!C43*1)</f>
        <v>58888</v>
      </c>
      <c r="E43" s="8"/>
      <c r="F43" s="31">
        <f>(Jul!E43*5)+(Aug!E43*4)+(Sep!E43*3)+(Oct!E43*2)+(Nov!E43*1)</f>
        <v>360</v>
      </c>
      <c r="G43" s="8">
        <v>2985</v>
      </c>
      <c r="H43" s="31">
        <f>Oct!H43+G43</f>
        <v>240385</v>
      </c>
      <c r="I43" s="31">
        <f t="shared" si="0"/>
        <v>4058</v>
      </c>
      <c r="J43" s="31">
        <f t="shared" si="1"/>
        <v>299633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21663</v>
      </c>
      <c r="D44" s="31">
        <f>(Jul!C44*5)+(Aug!C44*4)+(Sep!C44*3)+(Oct!C44*2)+(Nov!C44*1)</f>
        <v>84329</v>
      </c>
      <c r="E44" s="8"/>
      <c r="F44" s="31">
        <f>(Jul!E44*5)+(Aug!E44*4)+(Sep!E44*3)+(Oct!E44*2)+(Nov!E44*1)</f>
        <v>0</v>
      </c>
      <c r="G44" s="8">
        <v>34447</v>
      </c>
      <c r="H44" s="31">
        <f>Oct!H44+G44</f>
        <v>155693</v>
      </c>
      <c r="I44" s="31">
        <f t="shared" si="0"/>
        <v>56110</v>
      </c>
      <c r="J44" s="31">
        <f t="shared" si="1"/>
        <v>240022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447</v>
      </c>
      <c r="D45" s="31">
        <f>(Jul!C45*5)+(Aug!C45*4)+(Sep!C45*3)+(Oct!C45*2)+(Nov!C45*1)</f>
        <v>9663</v>
      </c>
      <c r="E45" s="8"/>
      <c r="F45" s="31">
        <f>(Jul!E45*5)+(Aug!E45*4)+(Sep!E45*3)+(Oct!E45*2)+(Nov!E45*1)</f>
        <v>0</v>
      </c>
      <c r="G45" s="8">
        <v>1908</v>
      </c>
      <c r="H45" s="31">
        <f>Oct!H45+G45</f>
        <v>17888</v>
      </c>
      <c r="I45" s="31">
        <f t="shared" si="0"/>
        <v>2355</v>
      </c>
      <c r="J45" s="31">
        <f t="shared" si="1"/>
        <v>27551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2296</v>
      </c>
      <c r="D47" s="31">
        <f>(Jul!C47*5)+(Aug!C47*4)+(Sep!C47*3)+(Oct!C47*2)+(Nov!C47*1)</f>
        <v>37674</v>
      </c>
      <c r="E47" s="8"/>
      <c r="F47" s="31">
        <f>(Jul!E47*5)+(Aug!E47*4)+(Sep!E47*3)+(Oct!E47*2)+(Nov!E47*1)</f>
        <v>0</v>
      </c>
      <c r="G47" s="8">
        <v>22147</v>
      </c>
      <c r="H47" s="31">
        <f>Oct!H47+G47</f>
        <v>92905</v>
      </c>
      <c r="I47" s="31">
        <f t="shared" si="0"/>
        <v>24443</v>
      </c>
      <c r="J47" s="31">
        <f t="shared" si="1"/>
        <v>130579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5178</v>
      </c>
      <c r="D48" s="31">
        <f>(Jul!C48*5)+(Aug!C48*4)+(Sep!C48*3)+(Oct!C48*2)+(Nov!C48*1)</f>
        <v>33145</v>
      </c>
      <c r="E48" s="8"/>
      <c r="F48" s="31">
        <f>(Jul!E48*5)+(Aug!E48*4)+(Sep!E48*3)+(Oct!E48*2)+(Nov!E48*1)</f>
        <v>0</v>
      </c>
      <c r="G48" s="8">
        <v>1248</v>
      </c>
      <c r="H48" s="31">
        <f>Oct!H48+G48</f>
        <v>48611</v>
      </c>
      <c r="I48" s="31">
        <f t="shared" si="0"/>
        <v>6426</v>
      </c>
      <c r="J48" s="31">
        <f t="shared" si="1"/>
        <v>81756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3447</v>
      </c>
      <c r="D49" s="31">
        <f>(Jul!C49*5)+(Aug!C49*4)+(Sep!C49*3)+(Oct!C49*2)+(Nov!C49*1)</f>
        <v>52223</v>
      </c>
      <c r="E49" s="8"/>
      <c r="F49" s="31">
        <f>(Jul!E49*5)+(Aug!E49*4)+(Sep!E49*3)+(Oct!E49*2)+(Nov!E49*1)</f>
        <v>0</v>
      </c>
      <c r="G49" s="8">
        <v>18591</v>
      </c>
      <c r="H49" s="31">
        <f>Oct!H49+G49</f>
        <v>83318</v>
      </c>
      <c r="I49" s="31">
        <f t="shared" si="0"/>
        <v>22038</v>
      </c>
      <c r="J49" s="31">
        <f t="shared" si="1"/>
        <v>135541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14584</v>
      </c>
      <c r="E50" s="8"/>
      <c r="F50" s="31">
        <f>(Jul!E50*5)+(Aug!E50*4)+(Sep!E50*3)+(Oct!E50*2)+(Nov!E50*1)</f>
        <v>0</v>
      </c>
      <c r="G50" s="8"/>
      <c r="H50" s="31">
        <f>Oct!H50+G50</f>
        <v>20031</v>
      </c>
      <c r="I50" s="31">
        <f t="shared" si="0"/>
        <v>0</v>
      </c>
      <c r="J50" s="31">
        <f t="shared" si="1"/>
        <v>34615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1142</v>
      </c>
      <c r="D51" s="31">
        <f>(Jul!C51*5)+(Aug!C51*4)+(Sep!C51*3)+(Oct!C51*2)+(Nov!C51*1)</f>
        <v>54469</v>
      </c>
      <c r="E51" s="8"/>
      <c r="F51" s="31">
        <f>(Jul!E51*5)+(Aug!E51*4)+(Sep!E51*3)+(Oct!E51*2)+(Nov!E51*1)</f>
        <v>6487</v>
      </c>
      <c r="G51" s="8"/>
      <c r="H51" s="31">
        <f>Oct!H51+G51</f>
        <v>89073</v>
      </c>
      <c r="I51" s="31">
        <f t="shared" si="0"/>
        <v>1142</v>
      </c>
      <c r="J51" s="31">
        <f t="shared" si="1"/>
        <v>150029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6178</v>
      </c>
      <c r="E52" s="8"/>
      <c r="F52" s="31">
        <f>(Jul!E52*5)+(Aug!E52*4)+(Sep!E52*3)+(Oct!E52*2)+(Nov!E52*1)</f>
        <v>0</v>
      </c>
      <c r="G52" s="8"/>
      <c r="H52" s="31">
        <f>Oct!H52+G52</f>
        <v>25101</v>
      </c>
      <c r="I52" s="31">
        <f t="shared" si="0"/>
        <v>0</v>
      </c>
      <c r="J52" s="31">
        <f t="shared" si="1"/>
        <v>31279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2082</v>
      </c>
      <c r="E54" s="8"/>
      <c r="F54" s="31">
        <f>(Jul!E54*5)+(Aug!E54*4)+(Sep!E54*3)+(Oct!E54*2)+(Nov!E54*1)</f>
        <v>0</v>
      </c>
      <c r="G54" s="8"/>
      <c r="H54" s="31">
        <f>Oct!H54+G54</f>
        <v>4728</v>
      </c>
      <c r="I54" s="31">
        <f t="shared" si="0"/>
        <v>0</v>
      </c>
      <c r="J54" s="31">
        <f t="shared" si="1"/>
        <v>6810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1312</v>
      </c>
      <c r="D55" s="31">
        <f>(Jul!C55*5)+(Aug!C55*4)+(Sep!C55*3)+(Oct!C55*2)+(Nov!C55*1)</f>
        <v>85736</v>
      </c>
      <c r="E55" s="8"/>
      <c r="F55" s="31">
        <f>(Jul!E55*5)+(Aug!E55*4)+(Sep!E55*3)+(Oct!E55*2)+(Nov!E55*1)</f>
        <v>21871</v>
      </c>
      <c r="G55" s="8">
        <v>27362</v>
      </c>
      <c r="H55" s="31">
        <f>Oct!H55+G55</f>
        <v>183471</v>
      </c>
      <c r="I55" s="31">
        <f t="shared" si="0"/>
        <v>28674</v>
      </c>
      <c r="J55" s="31">
        <f t="shared" si="1"/>
        <v>291078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7299</v>
      </c>
      <c r="E57" s="8"/>
      <c r="F57" s="31">
        <f>(Jul!E57*5)+(Aug!E57*4)+(Sep!E57*3)+(Oct!E57*2)+(Nov!E57*1)</f>
        <v>0</v>
      </c>
      <c r="G57" s="8"/>
      <c r="H57" s="31">
        <f>Oct!H57+G57</f>
        <v>1891</v>
      </c>
      <c r="I57" s="31">
        <f t="shared" si="0"/>
        <v>0</v>
      </c>
      <c r="J57" s="31">
        <f t="shared" si="1"/>
        <v>9190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4544</v>
      </c>
      <c r="E58" s="8"/>
      <c r="F58" s="31">
        <f>(Jul!E58*5)+(Aug!E58*4)+(Sep!E58*3)+(Oct!E58*2)+(Nov!E58*1)</f>
        <v>0</v>
      </c>
      <c r="G58" s="8"/>
      <c r="H58" s="31">
        <f>Oct!H58+G58</f>
        <v>39942</v>
      </c>
      <c r="I58" s="31">
        <f t="shared" si="0"/>
        <v>0</v>
      </c>
      <c r="J58" s="31">
        <f t="shared" si="1"/>
        <v>44486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22752</v>
      </c>
      <c r="D60" s="31">
        <f>(Jul!C60*5)+(Aug!C60*4)+(Sep!C60*3)+(Oct!C60*2)+(Nov!C60*1)</f>
        <v>255444</v>
      </c>
      <c r="E60" s="8">
        <v>434</v>
      </c>
      <c r="F60" s="31">
        <f>(Jul!E60*5)+(Aug!E60*4)+(Sep!E60*3)+(Oct!E60*2)+(Nov!E60*1)</f>
        <v>43652</v>
      </c>
      <c r="G60" s="8">
        <v>684</v>
      </c>
      <c r="H60" s="31">
        <f>Oct!H60+G60</f>
        <v>535357</v>
      </c>
      <c r="I60" s="31">
        <f t="shared" si="0"/>
        <v>23870</v>
      </c>
      <c r="J60" s="31">
        <f t="shared" si="1"/>
        <v>834453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26165</v>
      </c>
      <c r="E63" s="8"/>
      <c r="F63" s="31">
        <f>(Jul!E63*5)+(Aug!E63*4)+(Sep!E63*3)+(Oct!E63*2)+(Nov!E63*1)</f>
        <v>0</v>
      </c>
      <c r="G63" s="8"/>
      <c r="H63" s="31">
        <f>Oct!H63+G63</f>
        <v>7057</v>
      </c>
      <c r="I63" s="31">
        <f t="shared" si="0"/>
        <v>0</v>
      </c>
      <c r="J63" s="31">
        <f t="shared" si="1"/>
        <v>33222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4510</v>
      </c>
      <c r="E64" s="8"/>
      <c r="F64" s="31">
        <f>(Jul!E64*5)+(Aug!E64*4)+(Sep!E64*3)+(Oct!E64*2)+(Nov!E64*1)</f>
        <v>0</v>
      </c>
      <c r="G64" s="8"/>
      <c r="H64" s="31">
        <f>Oct!H64+G64</f>
        <v>3255</v>
      </c>
      <c r="I64" s="31">
        <f t="shared" ref="I64:I71" si="2">C64+E64+G64</f>
        <v>0</v>
      </c>
      <c r="J64" s="31">
        <f t="shared" ref="J64:J71" si="3">D64+F64+H64</f>
        <v>7765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1041</v>
      </c>
      <c r="D69" s="31">
        <f>(Jul!C69*5)+(Aug!C69*4)+(Sep!C69*3)+(Oct!C69*2)+(Nov!C69*1)</f>
        <v>10398</v>
      </c>
      <c r="E69" s="8"/>
      <c r="F69" s="31">
        <f>(Jul!E69*5)+(Aug!E69*4)+(Sep!E69*3)+(Oct!E69*2)+(Nov!E69*1)</f>
        <v>5274</v>
      </c>
      <c r="G69" s="8">
        <v>2000</v>
      </c>
      <c r="H69" s="31">
        <f>Oct!H69+G69</f>
        <v>25268</v>
      </c>
      <c r="I69" s="31">
        <f t="shared" si="2"/>
        <v>3041</v>
      </c>
      <c r="J69" s="31">
        <f t="shared" si="3"/>
        <v>40940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8725</v>
      </c>
      <c r="E70" s="8"/>
      <c r="F70" s="31">
        <f>(Jul!E70*5)+(Aug!E70*4)+(Sep!E70*3)+(Oct!E70*2)+(Nov!E70*1)</f>
        <v>0</v>
      </c>
      <c r="G70" s="8"/>
      <c r="H70" s="31">
        <f>Oct!H70+G70</f>
        <v>6937</v>
      </c>
      <c r="I70" s="31">
        <f t="shared" si="2"/>
        <v>0</v>
      </c>
      <c r="J70" s="31">
        <f t="shared" si="3"/>
        <v>15662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5716</v>
      </c>
      <c r="E71" s="8"/>
      <c r="F71" s="31">
        <f>(Jul!E71*5)+(Aug!E71*4)+(Sep!E71*3)+(Oct!E71*2)+(Nov!E71*1)</f>
        <v>1144</v>
      </c>
      <c r="G71" s="8"/>
      <c r="H71" s="31">
        <f>Oct!H71+G71</f>
        <v>87796</v>
      </c>
      <c r="I71" s="31">
        <f t="shared" si="2"/>
        <v>0</v>
      </c>
      <c r="J71" s="31">
        <f t="shared" si="3"/>
        <v>94656</v>
      </c>
    </row>
    <row r="72" spans="1:10" s="3" customFormat="1" ht="21.75" x14ac:dyDescent="0.2">
      <c r="A72" s="19" t="s">
        <v>123</v>
      </c>
      <c r="B72" s="2"/>
      <c r="C72" s="32">
        <f>SUM(C32:C71)</f>
        <v>96892</v>
      </c>
      <c r="D72" s="32">
        <f t="shared" ref="D72:J72" si="4">SUM(D5:D31)</f>
        <v>1388560</v>
      </c>
      <c r="E72" s="32">
        <f t="shared" si="4"/>
        <v>1818</v>
      </c>
      <c r="F72" s="32">
        <f t="shared" si="4"/>
        <v>54410</v>
      </c>
      <c r="G72" s="32">
        <f t="shared" si="4"/>
        <v>759874</v>
      </c>
      <c r="H72" s="32">
        <f t="shared" si="4"/>
        <v>3909372</v>
      </c>
      <c r="I72" s="32">
        <f t="shared" si="4"/>
        <v>839853</v>
      </c>
      <c r="J72" s="32">
        <f t="shared" si="4"/>
        <v>5352342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96892</v>
      </c>
      <c r="D73" s="32">
        <f t="shared" si="5"/>
        <v>1150778</v>
      </c>
      <c r="E73" s="32">
        <f t="shared" si="5"/>
        <v>434</v>
      </c>
      <c r="F73" s="32">
        <f t="shared" si="5"/>
        <v>95506</v>
      </c>
      <c r="G73" s="32">
        <f t="shared" si="5"/>
        <v>332580</v>
      </c>
      <c r="H73" s="32">
        <f t="shared" si="5"/>
        <v>2398185</v>
      </c>
      <c r="I73" s="32">
        <f t="shared" si="5"/>
        <v>429906</v>
      </c>
      <c r="J73" s="32">
        <f t="shared" si="5"/>
        <v>3644469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193784</v>
      </c>
      <c r="D74" s="32">
        <f t="shared" ref="D74:J74" si="6">SUM(D72:D73)</f>
        <v>2539338</v>
      </c>
      <c r="E74" s="32">
        <f t="shared" si="6"/>
        <v>2252</v>
      </c>
      <c r="F74" s="32">
        <f t="shared" si="6"/>
        <v>149916</v>
      </c>
      <c r="G74" s="32">
        <f t="shared" si="6"/>
        <v>1092454</v>
      </c>
      <c r="H74" s="32">
        <f t="shared" si="6"/>
        <v>6307557</v>
      </c>
      <c r="I74" s="32">
        <f t="shared" si="6"/>
        <v>1269759</v>
      </c>
      <c r="J74" s="32">
        <f t="shared" si="6"/>
        <v>8996811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70" sqref="C70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13950</v>
      </c>
      <c r="D5" s="31">
        <f>(Jul!C5*6)+(Aug!C5*5)+(Sep!C5*4)+(Oct!C5*3)+(Nov!C5*2)+(Dec!C5*1)</f>
        <v>754800</v>
      </c>
      <c r="E5" s="8"/>
      <c r="F5" s="31">
        <f>(Jul!E5*6)+(Aug!E5*5)+(Sep!E5*4)+(Oct!E5*3)+(Nov!E5*2)+(Dec!E5*1)</f>
        <v>23661</v>
      </c>
      <c r="G5" s="8">
        <v>-23835</v>
      </c>
      <c r="H5" s="31">
        <f>Nov!H5+G5</f>
        <v>1080789</v>
      </c>
      <c r="I5" s="31">
        <f t="shared" ref="I5:I63" si="0">C5+E5+G5</f>
        <v>-9885</v>
      </c>
      <c r="J5" s="31">
        <f t="shared" ref="J5:J63" si="1">D5+F5+H5</f>
        <v>1859250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25724</v>
      </c>
      <c r="E6" s="8"/>
      <c r="F6" s="31">
        <f>(Jul!E6*6)+(Aug!E6*5)+(Sep!E6*4)+(Oct!E6*3)+(Nov!E6*2)+(Dec!E6*1)</f>
        <v>0</v>
      </c>
      <c r="G6" s="8"/>
      <c r="H6" s="31">
        <f>Nov!H6+G6</f>
        <v>52091</v>
      </c>
      <c r="I6" s="31">
        <f t="shared" si="0"/>
        <v>0</v>
      </c>
      <c r="J6" s="31">
        <f t="shared" si="1"/>
        <v>77815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99209</v>
      </c>
      <c r="E7" s="8">
        <v>1788</v>
      </c>
      <c r="F7" s="31">
        <f>(Jul!E7*6)+(Aug!E7*5)+(Sep!E7*4)+(Oct!E7*3)+(Nov!E7*2)+(Dec!E7*1)</f>
        <v>8568</v>
      </c>
      <c r="G7" s="8">
        <v>10548</v>
      </c>
      <c r="H7" s="31">
        <f>Nov!H7+G7</f>
        <v>225357</v>
      </c>
      <c r="I7" s="31">
        <f t="shared" si="0"/>
        <v>12336</v>
      </c>
      <c r="J7" s="31">
        <f t="shared" si="1"/>
        <v>333134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18966</v>
      </c>
      <c r="E8" s="8"/>
      <c r="F8" s="31">
        <f>(Jul!E8*6)+(Aug!E8*5)+(Sep!E8*4)+(Oct!E8*3)+(Nov!E8*2)+(Dec!E8*1)</f>
        <v>0</v>
      </c>
      <c r="G8" s="8"/>
      <c r="H8" s="31">
        <f>Nov!H8+G8</f>
        <v>0</v>
      </c>
      <c r="I8" s="31">
        <f t="shared" si="0"/>
        <v>0</v>
      </c>
      <c r="J8" s="31">
        <f t="shared" si="1"/>
        <v>18966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(Jul!C9*6)+(Aug!C9*5)+(Sep!C9*4)+(Oct!C9*3)+(Nov!C9*2)+(Dec!C9*1)</f>
        <v>97887</v>
      </c>
      <c r="E9" s="8"/>
      <c r="F9" s="31">
        <f>(Jul!E9*6)+(Aug!E9*5)+(Sep!E9*4)+(Oct!E9*3)+(Nov!E9*2)+(Dec!E9*1)</f>
        <v>0</v>
      </c>
      <c r="G9" s="8"/>
      <c r="H9" s="31">
        <f>Nov!H9+G9</f>
        <v>283586</v>
      </c>
      <c r="I9" s="31">
        <f t="shared" si="0"/>
        <v>0</v>
      </c>
      <c r="J9" s="31">
        <f t="shared" si="1"/>
        <v>381473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6879</v>
      </c>
      <c r="D10" s="31">
        <f>(Jul!C10*6)+(Aug!C10*5)+(Sep!C10*4)+(Oct!C10*3)+(Nov!C10*2)+(Dec!C10*1)</f>
        <v>263927</v>
      </c>
      <c r="E10" s="8"/>
      <c r="F10" s="31">
        <f>(Jul!E10*6)+(Aug!E10*5)+(Sep!E10*4)+(Oct!E10*3)+(Nov!E10*2)+(Dec!E10*1)</f>
        <v>13104</v>
      </c>
      <c r="G10" s="8">
        <v>58889</v>
      </c>
      <c r="H10" s="31">
        <f>Nov!H10+G10</f>
        <v>673092</v>
      </c>
      <c r="I10" s="31">
        <f t="shared" si="0"/>
        <v>65768</v>
      </c>
      <c r="J10" s="31">
        <f t="shared" si="1"/>
        <v>950123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3803</v>
      </c>
      <c r="D11" s="31">
        <f>(Jul!C11*6)+(Aug!C11*5)+(Sep!C11*4)+(Oct!C11*3)+(Nov!C11*2)+(Dec!C11*1)</f>
        <v>91831</v>
      </c>
      <c r="E11" s="8"/>
      <c r="F11" s="31">
        <f>(Jul!E11*6)+(Aug!E11*5)+(Sep!E11*4)+(Oct!E11*3)+(Nov!E11*2)+(Dec!E11*1)</f>
        <v>3774</v>
      </c>
      <c r="G11" s="8">
        <v>5238</v>
      </c>
      <c r="H11" s="31">
        <f>Nov!H11+G11</f>
        <v>354773</v>
      </c>
      <c r="I11" s="31">
        <f t="shared" si="0"/>
        <v>9041</v>
      </c>
      <c r="J11" s="31">
        <f t="shared" si="1"/>
        <v>450378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10742</v>
      </c>
      <c r="E12" s="8"/>
      <c r="F12" s="31">
        <f>(Jul!E12*6)+(Aug!E12*5)+(Sep!E12*4)+(Oct!E12*3)+(Nov!E12*2)+(Dec!E12*1)</f>
        <v>0</v>
      </c>
      <c r="G12" s="8"/>
      <c r="H12" s="31">
        <f>Nov!H12+G12</f>
        <v>34279</v>
      </c>
      <c r="I12" s="31">
        <f t="shared" si="0"/>
        <v>0</v>
      </c>
      <c r="J12" s="31">
        <f t="shared" si="1"/>
        <v>45021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7210</v>
      </c>
      <c r="D13" s="31">
        <f>(Jul!C13*6)+(Aug!C13*5)+(Sep!C13*4)+(Oct!C13*3)+(Nov!C13*2)+(Dec!C13*1)</f>
        <v>63492</v>
      </c>
      <c r="E13" s="8"/>
      <c r="F13" s="31">
        <f>(Jul!E13*6)+(Aug!E13*5)+(Sep!E13*4)+(Oct!E13*3)+(Nov!E13*2)+(Dec!E13*1)</f>
        <v>0</v>
      </c>
      <c r="G13" s="8">
        <v>3475</v>
      </c>
      <c r="H13" s="31">
        <f>Nov!H13+G13</f>
        <v>84221</v>
      </c>
      <c r="I13" s="31">
        <f t="shared" si="0"/>
        <v>10685</v>
      </c>
      <c r="J13" s="31">
        <f t="shared" si="1"/>
        <v>147713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1448</v>
      </c>
      <c r="D14" s="31">
        <f>(Jul!C14*6)+(Aug!C14*5)+(Sep!C14*4)+(Oct!C14*3)+(Nov!C14*2)+(Dec!C14*1)</f>
        <v>39048</v>
      </c>
      <c r="E14" s="8"/>
      <c r="F14" s="31">
        <f>(Jul!E14*6)+(Aug!E14*5)+(Sep!E14*4)+(Oct!E14*3)+(Nov!E14*2)+(Dec!E14*1)</f>
        <v>860</v>
      </c>
      <c r="G14" s="8">
        <v>7800</v>
      </c>
      <c r="H14" s="31">
        <f>Nov!H14+G14</f>
        <v>132449</v>
      </c>
      <c r="I14" s="31">
        <f t="shared" si="0"/>
        <v>9248</v>
      </c>
      <c r="J14" s="31">
        <f t="shared" si="1"/>
        <v>172357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12906</v>
      </c>
      <c r="E15" s="8"/>
      <c r="F15" s="31">
        <f>(Jul!E15*6)+(Aug!E15*5)+(Sep!E15*4)+(Oct!E15*3)+(Nov!E15*2)+(Dec!E15*1)</f>
        <v>0</v>
      </c>
      <c r="G15" s="8"/>
      <c r="H15" s="31">
        <f>Nov!H15+G15</f>
        <v>19194</v>
      </c>
      <c r="I15" s="31">
        <f t="shared" si="0"/>
        <v>0</v>
      </c>
      <c r="J15" s="31">
        <f t="shared" si="1"/>
        <v>32100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3093</v>
      </c>
      <c r="D16" s="31">
        <f>(Jul!C16*6)+(Aug!C16*5)+(Sep!C16*4)+(Oct!C16*3)+(Nov!C16*2)+(Dec!C16*1)</f>
        <v>108368</v>
      </c>
      <c r="E16" s="8"/>
      <c r="F16" s="31">
        <f>(Jul!E16*6)+(Aug!E16*5)+(Sep!E16*4)+(Oct!E16*3)+(Nov!E16*2)+(Dec!E16*1)</f>
        <v>0</v>
      </c>
      <c r="G16" s="8">
        <v>77049</v>
      </c>
      <c r="H16" s="31">
        <f>Nov!H16+G16</f>
        <v>461375</v>
      </c>
      <c r="I16" s="31">
        <f t="shared" si="0"/>
        <v>80142</v>
      </c>
      <c r="J16" s="31">
        <f t="shared" si="1"/>
        <v>569743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69425</v>
      </c>
      <c r="E17" s="8"/>
      <c r="F17" s="31">
        <f>(Jul!E17*6)+(Aug!E17*5)+(Sep!E17*4)+(Oct!E17*3)+(Nov!E17*2)+(Dec!E17*1)</f>
        <v>0</v>
      </c>
      <c r="G17" s="8"/>
      <c r="H17" s="31">
        <f>Nov!H17+G17</f>
        <v>86302</v>
      </c>
      <c r="I17" s="31">
        <f t="shared" si="0"/>
        <v>0</v>
      </c>
      <c r="J17" s="31">
        <f t="shared" si="1"/>
        <v>155727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655</v>
      </c>
      <c r="E19" s="8"/>
      <c r="F19" s="31">
        <f>(Jul!E19*6)+(Aug!E19*5)+(Sep!E19*4)+(Oct!E19*3)+(Nov!E19*2)+(Dec!E19*1)</f>
        <v>0</v>
      </c>
      <c r="G19" s="8"/>
      <c r="H19" s="31">
        <f>Nov!H19+G19</f>
        <v>1048</v>
      </c>
      <c r="I19" s="31">
        <f t="shared" si="0"/>
        <v>0</v>
      </c>
      <c r="J19" s="31">
        <f t="shared" si="1"/>
        <v>1703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12630</v>
      </c>
      <c r="E21" s="8"/>
      <c r="F21" s="31">
        <f>(Jul!E21*6)+(Aug!E21*5)+(Sep!E21*4)+(Oct!E21*3)+(Nov!E21*2)+(Dec!E21*1)</f>
        <v>0</v>
      </c>
      <c r="G21" s="8"/>
      <c r="H21" s="31">
        <f>Nov!H21+G21</f>
        <v>37072</v>
      </c>
      <c r="I21" s="31">
        <f t="shared" si="0"/>
        <v>0</v>
      </c>
      <c r="J21" s="31">
        <f t="shared" si="1"/>
        <v>49702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6240</v>
      </c>
      <c r="E22" s="8"/>
      <c r="F22" s="31">
        <f>(Jul!E22*6)+(Aug!E22*5)+(Sep!E22*4)+(Oct!E22*3)+(Nov!E22*2)+(Dec!E22*1)</f>
        <v>9828</v>
      </c>
      <c r="G22" s="8"/>
      <c r="H22" s="31">
        <f>Nov!H22+G22</f>
        <v>47319</v>
      </c>
      <c r="I22" s="31">
        <f t="shared" si="0"/>
        <v>0</v>
      </c>
      <c r="J22" s="31">
        <f t="shared" si="1"/>
        <v>63387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1789</v>
      </c>
      <c r="D23" s="31">
        <f>(Jul!C23*6)+(Aug!C23*5)+(Sep!C23*4)+(Oct!C23*3)+(Nov!C23*2)+(Dec!C23*1)</f>
        <v>6475</v>
      </c>
      <c r="E23" s="8"/>
      <c r="F23" s="31">
        <f>(Jul!E23*6)+(Aug!E23*5)+(Sep!E23*4)+(Oct!E23*3)+(Nov!E23*2)+(Dec!E23*1)</f>
        <v>0</v>
      </c>
      <c r="G23" s="8">
        <v>48640</v>
      </c>
      <c r="H23" s="31">
        <f>Nov!H23+G23</f>
        <v>132835</v>
      </c>
      <c r="I23" s="31">
        <f t="shared" si="0"/>
        <v>50429</v>
      </c>
      <c r="J23" s="31">
        <f t="shared" si="1"/>
        <v>139310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7872</v>
      </c>
      <c r="E24" s="8">
        <v>1268</v>
      </c>
      <c r="F24" s="31">
        <f>(Jul!E24*6)+(Aug!E24*5)+(Sep!E24*4)+(Oct!E24*3)+(Nov!E24*2)+(Dec!E24*1)</f>
        <v>1268</v>
      </c>
      <c r="G24" s="8">
        <v>1844</v>
      </c>
      <c r="H24" s="31">
        <f>Nov!H24+G24</f>
        <v>16329</v>
      </c>
      <c r="I24" s="31">
        <f t="shared" si="0"/>
        <v>3112</v>
      </c>
      <c r="J24" s="31">
        <f t="shared" si="1"/>
        <v>25469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8570</v>
      </c>
      <c r="E25" s="8"/>
      <c r="F25" s="31">
        <f>(Jul!E25*6)+(Aug!E25*5)+(Sep!E25*4)+(Oct!E25*3)+(Nov!E25*2)+(Dec!E25*1)</f>
        <v>0</v>
      </c>
      <c r="G25" s="8"/>
      <c r="H25" s="31">
        <f>Nov!H25+G25</f>
        <v>24527</v>
      </c>
      <c r="I25" s="31">
        <f t="shared" si="0"/>
        <v>0</v>
      </c>
      <c r="J25" s="31">
        <f t="shared" si="1"/>
        <v>33097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133</v>
      </c>
      <c r="D26" s="31">
        <f>(Jul!C26*6)+(Aug!C26*5)+(Sep!C26*4)+(Oct!C26*3)+(Nov!C26*2)+(Dec!C26*1)</f>
        <v>31564</v>
      </c>
      <c r="E26" s="8"/>
      <c r="F26" s="31">
        <f>(Jul!E26*6)+(Aug!E26*5)+(Sep!E26*4)+(Oct!E26*3)+(Nov!E26*2)+(Dec!E26*1)</f>
        <v>0</v>
      </c>
      <c r="G26" s="8">
        <v>5382</v>
      </c>
      <c r="H26" s="31">
        <f>Nov!H26+G26</f>
        <v>61066</v>
      </c>
      <c r="I26" s="31">
        <f t="shared" si="0"/>
        <v>5515</v>
      </c>
      <c r="J26" s="31">
        <f t="shared" si="1"/>
        <v>92630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1156</v>
      </c>
      <c r="D27" s="31">
        <f>(Jul!C27*6)+(Aug!C27*5)+(Sep!C27*4)+(Oct!C27*3)+(Nov!C27*2)+(Dec!C27*1)</f>
        <v>25404</v>
      </c>
      <c r="E27" s="8"/>
      <c r="F27" s="31">
        <f>(Jul!E27*6)+(Aug!E27*5)+(Sep!E27*4)+(Oct!E27*3)+(Nov!E27*2)+(Dec!E27*1)</f>
        <v>0</v>
      </c>
      <c r="G27" s="8"/>
      <c r="H27" s="31">
        <f>Nov!H27+G27</f>
        <v>86821</v>
      </c>
      <c r="I27" s="31">
        <f t="shared" si="0"/>
        <v>1156</v>
      </c>
      <c r="J27" s="31">
        <f t="shared" si="1"/>
        <v>112225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15324</v>
      </c>
      <c r="E28" s="8"/>
      <c r="F28" s="31">
        <f>(Jul!E28*6)+(Aug!E28*5)+(Sep!E28*4)+(Oct!E28*3)+(Nov!E28*2)+(Dec!E28*1)</f>
        <v>0</v>
      </c>
      <c r="G28" s="8"/>
      <c r="H28" s="31">
        <f>Nov!H28+G28</f>
        <v>38367</v>
      </c>
      <c r="I28" s="31">
        <f t="shared" si="0"/>
        <v>0</v>
      </c>
      <c r="J28" s="31">
        <f t="shared" si="1"/>
        <v>53691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2924</v>
      </c>
      <c r="D30" s="31">
        <f>(Jul!C30*6)+(Aug!C30*5)+(Sep!C30*4)+(Oct!C30*3)+(Nov!C30*2)+(Dec!C30*1)</f>
        <v>44455</v>
      </c>
      <c r="E30" s="8"/>
      <c r="F30" s="31">
        <f>(Jul!E30*6)+(Aug!E30*5)+(Sep!E30*4)+(Oct!E30*3)+(Nov!E30*2)+(Dec!E30*1)</f>
        <v>0</v>
      </c>
      <c r="G30" s="8"/>
      <c r="H30" s="31">
        <f>Nov!H30+G30</f>
        <v>50054</v>
      </c>
      <c r="I30" s="31">
        <f t="shared" si="0"/>
        <v>2924</v>
      </c>
      <c r="J30" s="31">
        <f t="shared" si="1"/>
        <v>94509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3420</v>
      </c>
      <c r="D31" s="31">
        <f>(Jul!C31*6)+(Aug!C31*5)+(Sep!C31*4)+(Oct!C31*3)+(Nov!C31*2)+(Dec!C31*1)</f>
        <v>64157</v>
      </c>
      <c r="E31" s="8"/>
      <c r="F31" s="31">
        <f>(Jul!E31*6)+(Aug!E31*5)+(Sep!E31*4)+(Oct!E31*3)+(Nov!E31*2)+(Dec!E31*1)</f>
        <v>10070</v>
      </c>
      <c r="G31" s="8">
        <v>21671</v>
      </c>
      <c r="H31" s="31">
        <f>Nov!H31+G31</f>
        <v>143127</v>
      </c>
      <c r="I31" s="31">
        <f t="shared" si="0"/>
        <v>25091</v>
      </c>
      <c r="J31" s="31">
        <f t="shared" si="1"/>
        <v>217354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1154</v>
      </c>
      <c r="E32" s="8"/>
      <c r="F32" s="31">
        <f>(Jul!E32*6)+(Aug!E32*5)+(Sep!E32*4)+(Oct!E32*3)+(Nov!E32*2)+(Dec!E32*1)</f>
        <v>0</v>
      </c>
      <c r="G32" s="8"/>
      <c r="H32" s="31">
        <f>Nov!H32+G32</f>
        <v>16964</v>
      </c>
      <c r="I32" s="31">
        <f t="shared" si="0"/>
        <v>0</v>
      </c>
      <c r="J32" s="31">
        <f t="shared" si="1"/>
        <v>18118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3275</v>
      </c>
      <c r="D33" s="31">
        <f>(Jul!C33*6)+(Aug!C33*5)+(Sep!C33*4)+(Oct!C33*3)+(Nov!C33*2)+(Dec!C33*1)</f>
        <v>121758</v>
      </c>
      <c r="E33" s="8">
        <v>1788</v>
      </c>
      <c r="F33" s="31">
        <f>(Jul!E33*6)+(Aug!E33*5)+(Sep!E33*4)+(Oct!E33*3)+(Nov!E33*2)+(Dec!E33*1)</f>
        <v>8568</v>
      </c>
      <c r="G33" s="8">
        <v>1758</v>
      </c>
      <c r="H33" s="31">
        <f>Nov!H33+G33</f>
        <v>57059</v>
      </c>
      <c r="I33" s="31">
        <f t="shared" si="0"/>
        <v>6821</v>
      </c>
      <c r="J33" s="31">
        <f t="shared" si="1"/>
        <v>187385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38839</v>
      </c>
      <c r="E34" s="8"/>
      <c r="F34" s="31">
        <f>(Jul!E34*6)+(Aug!E34*5)+(Sep!E34*4)+(Oct!E34*3)+(Nov!E34*2)+(Dec!E34*1)</f>
        <v>0</v>
      </c>
      <c r="G34" s="8"/>
      <c r="H34" s="31">
        <f>Nov!H34+G34</f>
        <v>-25662</v>
      </c>
      <c r="I34" s="31">
        <f t="shared" si="0"/>
        <v>0</v>
      </c>
      <c r="J34" s="31">
        <f t="shared" si="1"/>
        <v>13177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4313</v>
      </c>
      <c r="D35" s="31">
        <f>(Jul!C35*6)+(Aug!C35*5)+(Sep!C35*4)+(Oct!C35*3)+(Nov!C35*2)+(Dec!C35*1)</f>
        <v>77082</v>
      </c>
      <c r="E35" s="8"/>
      <c r="F35" s="31">
        <f>(Jul!E35*6)+(Aug!E35*5)+(Sep!E35*4)+(Oct!E35*3)+(Nov!E35*2)+(Dec!E35*1)</f>
        <v>5930</v>
      </c>
      <c r="G35" s="8">
        <v>4076</v>
      </c>
      <c r="H35" s="31">
        <f>Nov!H35+G35</f>
        <v>226077</v>
      </c>
      <c r="I35" s="31">
        <f t="shared" si="0"/>
        <v>8389</v>
      </c>
      <c r="J35" s="31">
        <f t="shared" si="1"/>
        <v>309089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2602</v>
      </c>
      <c r="D38" s="31">
        <f>(Jul!C38*6)+(Aug!C38*5)+(Sep!C38*4)+(Oct!C38*3)+(Nov!C38*2)+(Dec!C38*1)</f>
        <v>6638</v>
      </c>
      <c r="E38" s="8"/>
      <c r="F38" s="31">
        <f>(Jul!E38*6)+(Aug!E38*5)+(Sep!E38*4)+(Oct!E38*3)+(Nov!E38*2)+(Dec!E38*1)</f>
        <v>0</v>
      </c>
      <c r="G38" s="8">
        <v>9145</v>
      </c>
      <c r="H38" s="31">
        <f>Nov!H38+G38</f>
        <v>9667</v>
      </c>
      <c r="I38" s="31">
        <f t="shared" si="0"/>
        <v>11747</v>
      </c>
      <c r="J38" s="31">
        <f t="shared" si="1"/>
        <v>16305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7865</v>
      </c>
      <c r="D39" s="31">
        <f>(Jul!C39*6)+(Aug!C39*5)+(Sep!C39*4)+(Oct!C39*3)+(Nov!C39*2)+(Dec!C39*1)</f>
        <v>157466</v>
      </c>
      <c r="E39" s="8">
        <v>758</v>
      </c>
      <c r="F39" s="31">
        <f>(Jul!E39*6)+(Aug!E39*5)+(Sep!E39*4)+(Oct!E39*3)+(Nov!E39*2)+(Dec!E39*1)</f>
        <v>4974</v>
      </c>
      <c r="G39" s="8">
        <v>73008</v>
      </c>
      <c r="H39" s="31">
        <f>Nov!H39+G39</f>
        <v>234053</v>
      </c>
      <c r="I39" s="31">
        <f t="shared" si="0"/>
        <v>81631</v>
      </c>
      <c r="J39" s="31">
        <f t="shared" si="1"/>
        <v>396493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2302</v>
      </c>
      <c r="D40" s="31">
        <f>(Jul!C40*6)+(Aug!C40*5)+(Sep!C40*4)+(Oct!C40*3)+(Nov!C40*2)+(Dec!C40*1)</f>
        <v>81220</v>
      </c>
      <c r="E40" s="8"/>
      <c r="F40" s="31">
        <f>(Jul!E40*6)+(Aug!E40*5)+(Sep!E40*4)+(Oct!E40*3)+(Nov!E40*2)+(Dec!E40*1)</f>
        <v>0</v>
      </c>
      <c r="G40" s="8">
        <v>3769</v>
      </c>
      <c r="H40" s="31">
        <f>Nov!H40+G40</f>
        <v>48506</v>
      </c>
      <c r="I40" s="31">
        <f t="shared" si="0"/>
        <v>6071</v>
      </c>
      <c r="J40" s="31">
        <f t="shared" si="1"/>
        <v>129726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31008</v>
      </c>
      <c r="E41" s="8"/>
      <c r="F41" s="31">
        <f>(Jul!E41*6)+(Aug!E41*5)+(Sep!E41*4)+(Oct!E41*3)+(Nov!E41*2)+(Dec!E41*1)</f>
        <v>4216</v>
      </c>
      <c r="G41" s="8"/>
      <c r="H41" s="31">
        <f>Nov!H41+G41</f>
        <v>49106</v>
      </c>
      <c r="I41" s="31">
        <f t="shared" si="0"/>
        <v>0</v>
      </c>
      <c r="J41" s="31">
        <f t="shared" si="1"/>
        <v>84330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34034</v>
      </c>
      <c r="E42" s="8"/>
      <c r="F42" s="31">
        <f>(Jul!E42*6)+(Aug!E42*5)+(Sep!E42*4)+(Oct!E42*3)+(Nov!E42*2)+(Dec!E42*1)</f>
        <v>0</v>
      </c>
      <c r="G42" s="8"/>
      <c r="H42" s="31">
        <f>Nov!H42+G42</f>
        <v>205464</v>
      </c>
      <c r="I42" s="31">
        <f t="shared" si="0"/>
        <v>0</v>
      </c>
      <c r="J42" s="31">
        <f t="shared" si="1"/>
        <v>239498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2882</v>
      </c>
      <c r="D43" s="31">
        <f>(Jul!C43*6)+(Aug!C43*5)+(Sep!C43*4)+(Oct!C43*3)+(Nov!C43*2)+(Dec!C43*1)</f>
        <v>77176</v>
      </c>
      <c r="E43" s="8"/>
      <c r="F43" s="31">
        <f>(Jul!E43*6)+(Aug!E43*5)+(Sep!E43*4)+(Oct!E43*3)+(Nov!E43*2)+(Dec!E43*1)</f>
        <v>450</v>
      </c>
      <c r="G43" s="8"/>
      <c r="H43" s="31">
        <f>Nov!H43+G43</f>
        <v>240385</v>
      </c>
      <c r="I43" s="31">
        <f t="shared" si="0"/>
        <v>2882</v>
      </c>
      <c r="J43" s="31">
        <f t="shared" si="1"/>
        <v>318011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2236</v>
      </c>
      <c r="D44" s="31">
        <f>(Jul!C44*6)+(Aug!C44*5)+(Sep!C44*4)+(Oct!C44*3)+(Nov!C44*2)+(Dec!C44*1)</f>
        <v>128983</v>
      </c>
      <c r="E44" s="8"/>
      <c r="F44" s="31">
        <f>(Jul!E44*6)+(Aug!E44*5)+(Sep!E44*4)+(Oct!E44*3)+(Nov!E44*2)+(Dec!E44*1)</f>
        <v>0</v>
      </c>
      <c r="G44" s="8">
        <v>2336</v>
      </c>
      <c r="H44" s="31">
        <f>Nov!H44+G44</f>
        <v>158029</v>
      </c>
      <c r="I44" s="31">
        <f t="shared" si="0"/>
        <v>4572</v>
      </c>
      <c r="J44" s="31">
        <f t="shared" si="1"/>
        <v>287012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526</v>
      </c>
      <c r="D45" s="31">
        <f>(Jul!C45*6)+(Aug!C45*5)+(Sep!C45*4)+(Oct!C45*3)+(Nov!C45*2)+(Dec!C45*1)</f>
        <v>13358</v>
      </c>
      <c r="E45" s="8"/>
      <c r="F45" s="31">
        <f>(Jul!E45*6)+(Aug!E45*5)+(Sep!E45*4)+(Oct!E45*3)+(Nov!E45*2)+(Dec!E45*1)</f>
        <v>0</v>
      </c>
      <c r="G45" s="8">
        <v>6954</v>
      </c>
      <c r="H45" s="31">
        <f>Nov!H45+G45</f>
        <v>24842</v>
      </c>
      <c r="I45" s="31">
        <f t="shared" si="0"/>
        <v>7480</v>
      </c>
      <c r="J45" s="31">
        <f t="shared" si="1"/>
        <v>38200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49229</v>
      </c>
      <c r="E47" s="8"/>
      <c r="F47" s="31">
        <f>(Jul!E47*6)+(Aug!E47*5)+(Sep!E47*4)+(Oct!E47*3)+(Nov!E47*2)+(Dec!E47*1)</f>
        <v>0</v>
      </c>
      <c r="G47" s="8"/>
      <c r="H47" s="31">
        <f>Nov!H47+G47</f>
        <v>92905</v>
      </c>
      <c r="I47" s="31">
        <f t="shared" si="0"/>
        <v>0</v>
      </c>
      <c r="J47" s="31">
        <f t="shared" si="1"/>
        <v>142134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47163</v>
      </c>
      <c r="E48" s="8"/>
      <c r="F48" s="31">
        <f>(Jul!E48*6)+(Aug!E48*5)+(Sep!E48*4)+(Oct!E48*3)+(Nov!E48*2)+(Dec!E48*1)</f>
        <v>0</v>
      </c>
      <c r="G48" s="8"/>
      <c r="H48" s="31">
        <f>Nov!H48+G48</f>
        <v>48611</v>
      </c>
      <c r="I48" s="31">
        <f t="shared" si="0"/>
        <v>0</v>
      </c>
      <c r="J48" s="31">
        <f t="shared" si="1"/>
        <v>95774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3068</v>
      </c>
      <c r="D49" s="31">
        <f>(Jul!C49*6)+(Aug!C49*5)+(Sep!C49*4)+(Oct!C49*3)+(Nov!C49*2)+(Dec!C49*1)</f>
        <v>75803</v>
      </c>
      <c r="E49" s="8"/>
      <c r="F49" s="31">
        <f>(Jul!E49*6)+(Aug!E49*5)+(Sep!E49*4)+(Oct!E49*3)+(Nov!E49*2)+(Dec!E49*1)</f>
        <v>0</v>
      </c>
      <c r="G49" s="8"/>
      <c r="H49" s="31">
        <f>Nov!H49+G49</f>
        <v>83318</v>
      </c>
      <c r="I49" s="31">
        <f t="shared" si="0"/>
        <v>3068</v>
      </c>
      <c r="J49" s="31">
        <f t="shared" si="1"/>
        <v>159121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19576</v>
      </c>
      <c r="E50" s="8"/>
      <c r="F50" s="31">
        <f>(Jul!E50*6)+(Aug!E50*5)+(Sep!E50*4)+(Oct!E50*3)+(Nov!E50*2)+(Dec!E50*1)</f>
        <v>0</v>
      </c>
      <c r="G50" s="8"/>
      <c r="H50" s="31">
        <f>Nov!H50+G50</f>
        <v>20031</v>
      </c>
      <c r="I50" s="31">
        <f t="shared" si="0"/>
        <v>0</v>
      </c>
      <c r="J50" s="31">
        <f t="shared" si="1"/>
        <v>39607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2589</v>
      </c>
      <c r="D51" s="31">
        <f>(Jul!C51*6)+(Aug!C51*5)+(Sep!C51*4)+(Oct!C51*3)+(Nov!C51*2)+(Dec!C51*1)</f>
        <v>72799</v>
      </c>
      <c r="E51" s="8"/>
      <c r="F51" s="31">
        <f>(Jul!E51*6)+(Aug!E51*5)+(Sep!E51*4)+(Oct!E51*3)+(Nov!E51*2)+(Dec!E51*1)</f>
        <v>9026</v>
      </c>
      <c r="G51" s="8">
        <v>242</v>
      </c>
      <c r="H51" s="31">
        <f>Nov!H51+G51</f>
        <v>89315</v>
      </c>
      <c r="I51" s="31">
        <f t="shared" si="0"/>
        <v>2831</v>
      </c>
      <c r="J51" s="31">
        <f t="shared" si="1"/>
        <v>171140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263</v>
      </c>
      <c r="D52" s="31">
        <f>(Jul!C52*6)+(Aug!C52*5)+(Sep!C52*4)+(Oct!C52*3)+(Nov!C52*2)+(Dec!C52*1)</f>
        <v>9530</v>
      </c>
      <c r="E52" s="8"/>
      <c r="F52" s="31">
        <f>(Jul!E52*6)+(Aug!E52*5)+(Sep!E52*4)+(Oct!E52*3)+(Nov!E52*2)+(Dec!E52*1)</f>
        <v>0</v>
      </c>
      <c r="G52" s="8">
        <v>2064</v>
      </c>
      <c r="H52" s="31">
        <f>Nov!H52+G52</f>
        <v>27165</v>
      </c>
      <c r="I52" s="31">
        <f t="shared" si="0"/>
        <v>2327</v>
      </c>
      <c r="J52" s="31">
        <f t="shared" si="1"/>
        <v>36695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0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3123</v>
      </c>
      <c r="E54" s="8"/>
      <c r="F54" s="31">
        <f>(Jul!E54*6)+(Aug!E54*5)+(Sep!E54*4)+(Oct!E54*3)+(Nov!E54*2)+(Dec!E54*1)</f>
        <v>0</v>
      </c>
      <c r="G54" s="8"/>
      <c r="H54" s="31">
        <f>Nov!H54+G54</f>
        <v>4728</v>
      </c>
      <c r="I54" s="31">
        <f t="shared" si="0"/>
        <v>0</v>
      </c>
      <c r="J54" s="31">
        <f t="shared" si="1"/>
        <v>7851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109339</v>
      </c>
      <c r="E55" s="8">
        <v>1446</v>
      </c>
      <c r="F55" s="31">
        <f>(Jul!E55*6)+(Aug!E55*5)+(Sep!E55*4)+(Oct!E55*3)+(Nov!E55*2)+(Dec!E55*1)</f>
        <v>28682</v>
      </c>
      <c r="G55" s="8">
        <v>2400</v>
      </c>
      <c r="H55" s="31">
        <f>Nov!H55+G55</f>
        <v>185871</v>
      </c>
      <c r="I55" s="31">
        <f t="shared" si="0"/>
        <v>3846</v>
      </c>
      <c r="J55" s="31">
        <f t="shared" si="1"/>
        <v>323892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9732</v>
      </c>
      <c r="E57" s="8"/>
      <c r="F57" s="31">
        <f>(Jul!E57*6)+(Aug!E57*5)+(Sep!E57*4)+(Oct!E57*3)+(Nov!E57*2)+(Dec!E57*1)</f>
        <v>0</v>
      </c>
      <c r="G57" s="8"/>
      <c r="H57" s="31">
        <f>Nov!H57+G57</f>
        <v>1891</v>
      </c>
      <c r="I57" s="31">
        <f t="shared" si="0"/>
        <v>0</v>
      </c>
      <c r="J57" s="31">
        <f t="shared" si="1"/>
        <v>11623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5680</v>
      </c>
      <c r="E58" s="8"/>
      <c r="F58" s="31">
        <f>(Jul!E58*6)+(Aug!E58*5)+(Sep!E58*4)+(Oct!E58*3)+(Nov!E58*2)+(Dec!E58*1)</f>
        <v>0</v>
      </c>
      <c r="G58" s="8"/>
      <c r="H58" s="31">
        <f>Nov!H58+G58</f>
        <v>39942</v>
      </c>
      <c r="I58" s="31">
        <f t="shared" si="0"/>
        <v>0</v>
      </c>
      <c r="J58" s="31">
        <f t="shared" si="1"/>
        <v>45622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16565</v>
      </c>
      <c r="D60" s="31">
        <f>(Jul!C60*6)+(Aug!C60*5)+(Sep!C60*4)+(Oct!C60*3)+(Nov!C60*2)+(Dec!C60*1)</f>
        <v>363232</v>
      </c>
      <c r="E60" s="8">
        <v>2148</v>
      </c>
      <c r="F60" s="31">
        <f>(Jul!E60*6)+(Aug!E60*5)+(Sep!E60*4)+(Oct!E60*3)+(Nov!E60*2)+(Dec!E60*1)</f>
        <v>57136</v>
      </c>
      <c r="G60" s="8">
        <v>31731</v>
      </c>
      <c r="H60" s="31">
        <f>Nov!H60+G60</f>
        <v>567088</v>
      </c>
      <c r="I60" s="31">
        <f t="shared" si="0"/>
        <v>50444</v>
      </c>
      <c r="J60" s="31">
        <f t="shared" si="1"/>
        <v>987456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1424</v>
      </c>
      <c r="D63" s="31">
        <f>(Jul!C63*6)+(Aug!C63*5)+(Sep!C63*4)+(Oct!C63*3)+(Nov!C63*2)+(Dec!C63*1)</f>
        <v>33901</v>
      </c>
      <c r="E63" s="8"/>
      <c r="F63" s="31">
        <f>(Jul!E63*6)+(Aug!E63*5)+(Sep!E63*4)+(Oct!E63*3)+(Nov!E63*2)+(Dec!E63*1)</f>
        <v>0</v>
      </c>
      <c r="G63" s="8"/>
      <c r="H63" s="31">
        <f>Nov!H63+G63</f>
        <v>7057</v>
      </c>
      <c r="I63" s="31">
        <f t="shared" si="0"/>
        <v>1424</v>
      </c>
      <c r="J63" s="31">
        <f t="shared" si="1"/>
        <v>40958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5412</v>
      </c>
      <c r="E64" s="8"/>
      <c r="F64" s="31">
        <f>(Jul!E64*6)+(Aug!E64*5)+(Sep!E64*4)+(Oct!E64*3)+(Nov!E64*2)+(Dec!E64*1)</f>
        <v>0</v>
      </c>
      <c r="G64" s="8"/>
      <c r="H64" s="31">
        <f>Nov!H64+G64</f>
        <v>3255</v>
      </c>
      <c r="I64" s="31">
        <f t="shared" ref="I64:I71" si="2">C64+E64+G64</f>
        <v>0</v>
      </c>
      <c r="J64" s="31">
        <f t="shared" ref="J64:J71" si="3">D64+F64+H64</f>
        <v>8667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2934</v>
      </c>
      <c r="D69" s="31">
        <f>(Jul!C69*6)+(Aug!C69*5)+(Sep!C69*4)+(Oct!C69*3)+(Nov!C69*2)+(Dec!C69*1)</f>
        <v>17492</v>
      </c>
      <c r="E69" s="8"/>
      <c r="F69" s="31">
        <f>(Jul!E69*6)+(Aug!E69*5)+(Sep!E69*4)+(Oct!E69*3)+(Nov!E69*2)+(Dec!E69*1)</f>
        <v>7032</v>
      </c>
      <c r="G69" s="8"/>
      <c r="H69" s="31">
        <f>Nov!H69+G69</f>
        <v>25268</v>
      </c>
      <c r="I69" s="31">
        <f t="shared" si="2"/>
        <v>2934</v>
      </c>
      <c r="J69" s="31">
        <f t="shared" si="3"/>
        <v>49792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10598</v>
      </c>
      <c r="E70" s="8"/>
      <c r="F70" s="31">
        <f>(Jul!E70*6)+(Aug!E70*5)+(Sep!E70*4)+(Oct!E70*3)+(Nov!E70*2)+(Dec!E70*1)</f>
        <v>0</v>
      </c>
      <c r="G70" s="8"/>
      <c r="H70" s="31">
        <f>Nov!H70+G70</f>
        <v>6937</v>
      </c>
      <c r="I70" s="31">
        <f t="shared" si="2"/>
        <v>0</v>
      </c>
      <c r="J70" s="31">
        <f t="shared" si="3"/>
        <v>17535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8574</v>
      </c>
      <c r="E71" s="8"/>
      <c r="F71" s="31">
        <f>(Jul!E71*6)+(Aug!E71*5)+(Sep!E71*4)+(Oct!E71*3)+(Nov!E71*2)+(Dec!E71*1)</f>
        <v>1430</v>
      </c>
      <c r="G71" s="8"/>
      <c r="H71" s="31">
        <f>Nov!H71+G71</f>
        <v>87796</v>
      </c>
      <c r="I71" s="31">
        <f t="shared" si="2"/>
        <v>0</v>
      </c>
      <c r="J71" s="31">
        <f t="shared" si="3"/>
        <v>97800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45805</v>
      </c>
      <c r="D72" s="32">
        <f t="shared" si="4"/>
        <v>1879671</v>
      </c>
      <c r="E72" s="32">
        <f t="shared" si="4"/>
        <v>3056</v>
      </c>
      <c r="F72" s="32">
        <f t="shared" si="4"/>
        <v>71133</v>
      </c>
      <c r="G72" s="32">
        <f t="shared" si="4"/>
        <v>216701</v>
      </c>
      <c r="H72" s="32">
        <f t="shared" si="4"/>
        <v>4126073</v>
      </c>
      <c r="I72" s="32">
        <f t="shared" si="4"/>
        <v>265562</v>
      </c>
      <c r="J72" s="32">
        <f t="shared" si="4"/>
        <v>6076877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52844</v>
      </c>
      <c r="D73" s="32">
        <f t="shared" si="5"/>
        <v>1609899</v>
      </c>
      <c r="E73" s="32">
        <f t="shared" si="5"/>
        <v>6140</v>
      </c>
      <c r="F73" s="32">
        <f t="shared" si="5"/>
        <v>127444</v>
      </c>
      <c r="G73" s="32">
        <f t="shared" si="5"/>
        <v>137483</v>
      </c>
      <c r="H73" s="32">
        <f t="shared" si="5"/>
        <v>2535668</v>
      </c>
      <c r="I73" s="32">
        <f t="shared" si="5"/>
        <v>196467</v>
      </c>
      <c r="J73" s="32">
        <f t="shared" si="5"/>
        <v>4273011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98649</v>
      </c>
      <c r="D74" s="32">
        <f t="shared" ref="D74:J74" si="6">SUM(D72:D73)</f>
        <v>3489570</v>
      </c>
      <c r="E74" s="32">
        <f t="shared" si="6"/>
        <v>9196</v>
      </c>
      <c r="F74" s="32">
        <f t="shared" si="6"/>
        <v>198577</v>
      </c>
      <c r="G74" s="32">
        <f t="shared" si="6"/>
        <v>354184</v>
      </c>
      <c r="H74" s="32">
        <f t="shared" si="6"/>
        <v>6661741</v>
      </c>
      <c r="I74" s="32">
        <f t="shared" si="6"/>
        <v>462029</v>
      </c>
      <c r="J74" s="32">
        <f t="shared" si="6"/>
        <v>10349888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6" activePane="bottomLeft" state="frozen"/>
      <selection pane="bottomLeft" activeCell="G14" sqref="G14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39293</v>
      </c>
      <c r="D5" s="31">
        <f>(Jul!C5*7)+(Aug!C5*6)+(Sep!C5*5)+(Oct!C5*4)+(Nov!C5*3)+(Dec!C5*2)+(Jan!C5*1)</f>
        <v>967378</v>
      </c>
      <c r="E5" s="8">
        <v>1838</v>
      </c>
      <c r="F5" s="31">
        <f>(Jul!E5*7)+(Aug!E5*6)+(Sep!E5*5)+(Oct!E5*4)+(Nov!E5*3)+(Dec!E5*2)+(Jan!E5*1)</f>
        <v>31625</v>
      </c>
      <c r="G5" s="8">
        <v>252343</v>
      </c>
      <c r="H5" s="31">
        <f>Dec!H5+G5</f>
        <v>1333132</v>
      </c>
      <c r="I5" s="31">
        <f t="shared" ref="I5:I63" si="0">C5+E5+G5</f>
        <v>293474</v>
      </c>
      <c r="J5" s="31">
        <f t="shared" ref="J5:J63" si="1">D5+F5+H5</f>
        <v>2332135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1551</v>
      </c>
      <c r="D6" s="31">
        <f>(Jul!C6*7)+(Aug!C6*6)+(Sep!C6*5)+(Oct!C6*4)+(Nov!C6*3)+(Dec!C6*2)+(Jan!C6*1)</f>
        <v>34135</v>
      </c>
      <c r="E6" s="8">
        <v>1149</v>
      </c>
      <c r="F6" s="31">
        <f>(Jul!E6*7)+(Aug!E6*6)+(Sep!E6*5)+(Oct!E6*4)+(Nov!E6*3)+(Dec!E6*2)+(Jan!E6*1)</f>
        <v>1149</v>
      </c>
      <c r="G6" s="8">
        <v>11774</v>
      </c>
      <c r="H6" s="31">
        <f>Dec!H6+G6</f>
        <v>63865</v>
      </c>
      <c r="I6" s="31">
        <f t="shared" si="0"/>
        <v>14474</v>
      </c>
      <c r="J6" s="31">
        <f t="shared" si="1"/>
        <v>99149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120141</v>
      </c>
      <c r="E7" s="8">
        <v>977</v>
      </c>
      <c r="F7" s="31">
        <f>(Jul!E7*7)+(Aug!E7*6)+(Sep!E7*5)+(Oct!E7*4)+(Nov!E7*3)+(Dec!E7*2)+(Jan!E7*1)</f>
        <v>12463</v>
      </c>
      <c r="G7" s="8"/>
      <c r="H7" s="31">
        <f>Dec!H7+G7</f>
        <v>225357</v>
      </c>
      <c r="I7" s="31">
        <f t="shared" si="0"/>
        <v>977</v>
      </c>
      <c r="J7" s="31">
        <f t="shared" si="1"/>
        <v>357961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23636</v>
      </c>
      <c r="E8" s="8"/>
      <c r="F8" s="31">
        <f>(Jul!E8*7)+(Aug!E8*6)+(Sep!E8*5)+(Oct!E8*4)+(Nov!E8*3)+(Dec!E8*2)+(Jan!E8*1)</f>
        <v>0</v>
      </c>
      <c r="G8" s="8"/>
      <c r="H8" s="31">
        <f>Dec!H8+G8</f>
        <v>0</v>
      </c>
      <c r="I8" s="31">
        <f t="shared" si="0"/>
        <v>0</v>
      </c>
      <c r="J8" s="31">
        <f t="shared" si="1"/>
        <v>23636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5201</v>
      </c>
      <c r="D9" s="31">
        <f>(Jul!C9*7)+(Aug!C9*6)+(Sep!C9*5)+(Oct!C9*4)+(Nov!C9*3)+(Dec!C9*2)+(Jan!C9*1)</f>
        <v>133633</v>
      </c>
      <c r="E9" s="8"/>
      <c r="F9" s="31">
        <f>(Jul!E9*7)+(Aug!E9*6)+(Sep!E9*5)+(Oct!E9*4)+(Nov!E9*3)+(Dec!E9*2)+(Jan!E9*1)</f>
        <v>0</v>
      </c>
      <c r="G9" s="8">
        <v>20522</v>
      </c>
      <c r="H9" s="31">
        <f>Dec!H9+G9</f>
        <v>304108</v>
      </c>
      <c r="I9" s="31">
        <f t="shared" si="0"/>
        <v>25723</v>
      </c>
      <c r="J9" s="31">
        <f t="shared" si="1"/>
        <v>437741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8762</v>
      </c>
      <c r="D10" s="31">
        <f>(Jul!C10*7)+(Aug!C10*6)+(Sep!C10*5)+(Oct!C10*4)+(Nov!C10*3)+(Dec!C10*2)+(Jan!C10*1)</f>
        <v>340810</v>
      </c>
      <c r="E10" s="8">
        <v>1149</v>
      </c>
      <c r="F10" s="31">
        <f>(Jul!E10*7)+(Aug!E10*6)+(Sep!E10*5)+(Oct!E10*4)+(Nov!E10*3)+(Dec!E10*2)+(Jan!E10*1)</f>
        <v>16437</v>
      </c>
      <c r="G10" s="8">
        <v>83843</v>
      </c>
      <c r="H10" s="31">
        <f>Dec!H10+G10</f>
        <v>756935</v>
      </c>
      <c r="I10" s="31">
        <f t="shared" si="0"/>
        <v>93754</v>
      </c>
      <c r="J10" s="31">
        <f t="shared" si="1"/>
        <v>1114182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25402</v>
      </c>
      <c r="D11" s="31">
        <f>(Jul!C11*7)+(Aug!C11*6)+(Sep!C11*5)+(Oct!C11*4)+(Nov!C11*3)+(Dec!C11*2)+(Jan!C11*1)</f>
        <v>144664</v>
      </c>
      <c r="E11" s="8">
        <v>90</v>
      </c>
      <c r="F11" s="31">
        <f>(Jul!E11*7)+(Aug!E11*6)+(Sep!E11*5)+(Oct!E11*4)+(Nov!E11*3)+(Dec!E11*2)+(Jan!E11*1)</f>
        <v>4493</v>
      </c>
      <c r="G11" s="8">
        <v>175284</v>
      </c>
      <c r="H11" s="31">
        <f>Dec!H11+G11</f>
        <v>530057</v>
      </c>
      <c r="I11" s="31">
        <f t="shared" si="0"/>
        <v>200776</v>
      </c>
      <c r="J11" s="31">
        <f t="shared" si="1"/>
        <v>679214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20931</v>
      </c>
      <c r="D12" s="31">
        <f>(Jul!C12*7)+(Aug!C12*6)+(Sep!C12*5)+(Oct!C12*4)+(Nov!C12*3)+(Dec!C12*2)+(Jan!C12*1)</f>
        <v>35080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34279</v>
      </c>
      <c r="I12" s="31">
        <f t="shared" si="0"/>
        <v>20931</v>
      </c>
      <c r="J12" s="31">
        <f t="shared" si="1"/>
        <v>69359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84464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84221</v>
      </c>
      <c r="I13" s="31">
        <f t="shared" si="0"/>
        <v>0</v>
      </c>
      <c r="J13" s="31">
        <f t="shared" si="1"/>
        <v>168685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2365</v>
      </c>
      <c r="D14" s="31">
        <f>(Jul!C14*7)+(Aug!C14*6)+(Sep!C14*5)+(Oct!C14*4)+(Nov!C14*3)+(Dec!C14*2)+(Jan!C14*1)</f>
        <v>53379</v>
      </c>
      <c r="E14" s="8">
        <v>1149</v>
      </c>
      <c r="F14" s="31">
        <f>(Jul!E14*7)+(Aug!E14*6)+(Sep!E14*5)+(Oct!E14*4)+(Nov!E14*3)+(Dec!E14*2)+(Jan!E14*1)</f>
        <v>2181</v>
      </c>
      <c r="G14" s="8">
        <v>13182</v>
      </c>
      <c r="H14" s="31">
        <f>Dec!H14+G14</f>
        <v>145631</v>
      </c>
      <c r="I14" s="31">
        <f t="shared" si="0"/>
        <v>16696</v>
      </c>
      <c r="J14" s="31">
        <f t="shared" si="1"/>
        <v>201191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19359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19194</v>
      </c>
      <c r="I15" s="31">
        <f t="shared" si="0"/>
        <v>0</v>
      </c>
      <c r="J15" s="31">
        <f t="shared" si="1"/>
        <v>38553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1667</v>
      </c>
      <c r="D16" s="31">
        <f>(Jul!C16*7)+(Aug!C16*6)+(Sep!C16*5)+(Oct!C16*4)+(Nov!C16*3)+(Dec!C16*2)+(Jan!C16*1)</f>
        <v>142383</v>
      </c>
      <c r="E16" s="8">
        <v>7207</v>
      </c>
      <c r="F16" s="31">
        <f>(Jul!E16*7)+(Aug!E16*6)+(Sep!E16*5)+(Oct!E16*4)+(Nov!E16*3)+(Dec!E16*2)+(Jan!E16*1)</f>
        <v>7207</v>
      </c>
      <c r="G16" s="8"/>
      <c r="H16" s="31">
        <f>Dec!H16+G16</f>
        <v>461375</v>
      </c>
      <c r="I16" s="31">
        <f t="shared" si="0"/>
        <v>8874</v>
      </c>
      <c r="J16" s="31">
        <f t="shared" si="1"/>
        <v>610965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456</v>
      </c>
      <c r="D17" s="31">
        <f>(Jul!C17*7)+(Aug!C17*6)+(Sep!C17*5)+(Oct!C17*4)+(Nov!C17*3)+(Dec!C17*2)+(Jan!C17*1)</f>
        <v>85640</v>
      </c>
      <c r="E17" s="8"/>
      <c r="F17" s="31">
        <f>(Jul!E17*7)+(Aug!E17*6)+(Sep!E17*5)+(Oct!E17*4)+(Nov!E17*3)+(Dec!E17*2)+(Jan!E17*1)</f>
        <v>0</v>
      </c>
      <c r="G17" s="8">
        <v>401</v>
      </c>
      <c r="H17" s="31">
        <f>Dec!H17+G17</f>
        <v>86703</v>
      </c>
      <c r="I17" s="31">
        <f t="shared" si="0"/>
        <v>857</v>
      </c>
      <c r="J17" s="31">
        <f t="shared" si="1"/>
        <v>172343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786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1048</v>
      </c>
      <c r="I19" s="31">
        <f t="shared" si="0"/>
        <v>0</v>
      </c>
      <c r="J19" s="31">
        <f t="shared" si="1"/>
        <v>1834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3416</v>
      </c>
      <c r="D20" s="31">
        <f>(Jul!C20*7)+(Aug!C20*6)+(Sep!C20*5)+(Oct!C20*4)+(Nov!C20*3)+(Dec!C20*2)+(Jan!C20*1)</f>
        <v>3416</v>
      </c>
      <c r="E20" s="8"/>
      <c r="F20" s="31">
        <f>(Jul!E20*7)+(Aug!E20*6)+(Sep!E20*5)+(Oct!E20*4)+(Nov!E20*3)+(Dec!E20*2)+(Jan!E20*1)</f>
        <v>0</v>
      </c>
      <c r="G20" s="8">
        <v>9060</v>
      </c>
      <c r="H20" s="31">
        <f>Dec!H20+G20</f>
        <v>9060</v>
      </c>
      <c r="I20" s="31">
        <f t="shared" si="0"/>
        <v>12476</v>
      </c>
      <c r="J20" s="31">
        <f t="shared" si="1"/>
        <v>12476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263</v>
      </c>
      <c r="D21" s="31">
        <f>(Jul!C21*7)+(Aug!C21*6)+(Sep!C21*5)+(Oct!C21*4)+(Nov!C21*3)+(Dec!C21*2)+(Jan!C21*1)</f>
        <v>17317</v>
      </c>
      <c r="E21" s="8"/>
      <c r="F21" s="31">
        <f>(Jul!E21*7)+(Aug!E21*6)+(Sep!E21*5)+(Oct!E21*4)+(Nov!E21*3)+(Dec!E21*2)+(Jan!E21*1)</f>
        <v>0</v>
      </c>
      <c r="G21" s="8">
        <v>2040</v>
      </c>
      <c r="H21" s="31">
        <f>Dec!H21+G21</f>
        <v>39112</v>
      </c>
      <c r="I21" s="31">
        <f t="shared" si="0"/>
        <v>2303</v>
      </c>
      <c r="J21" s="31">
        <f t="shared" si="1"/>
        <v>56429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3425</v>
      </c>
      <c r="D22" s="31">
        <f>(Jul!C22*7)+(Aug!C22*6)+(Sep!C22*5)+(Oct!C22*4)+(Nov!C22*3)+(Dec!C22*2)+(Jan!C22*1)</f>
        <v>11225</v>
      </c>
      <c r="E22" s="8"/>
      <c r="F22" s="31">
        <f>(Jul!E22*7)+(Aug!E22*6)+(Sep!E22*5)+(Oct!E22*4)+(Nov!E22*3)+(Dec!E22*2)+(Jan!E22*1)</f>
        <v>11466</v>
      </c>
      <c r="G22" s="8">
        <v>3935</v>
      </c>
      <c r="H22" s="31">
        <f>Dec!H22+G22</f>
        <v>51254</v>
      </c>
      <c r="I22" s="31">
        <f t="shared" si="0"/>
        <v>7360</v>
      </c>
      <c r="J22" s="31">
        <f t="shared" si="1"/>
        <v>73945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32858</v>
      </c>
      <c r="D23" s="31">
        <f>(Jul!C23*7)+(Aug!C23*6)+(Sep!C23*5)+(Oct!C23*4)+(Nov!C23*3)+(Dec!C23*2)+(Jan!C23*1)</f>
        <v>42514</v>
      </c>
      <c r="E23" s="8"/>
      <c r="F23" s="31">
        <f>(Jul!E23*7)+(Aug!E23*6)+(Sep!E23*5)+(Oct!E23*4)+(Nov!E23*3)+(Dec!E23*2)+(Jan!E23*1)</f>
        <v>0</v>
      </c>
      <c r="G23" s="8">
        <v>2862</v>
      </c>
      <c r="H23" s="31">
        <f>Dec!H23+G23</f>
        <v>135697</v>
      </c>
      <c r="I23" s="31">
        <f t="shared" si="0"/>
        <v>35720</v>
      </c>
      <c r="J23" s="31">
        <f t="shared" si="1"/>
        <v>178211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976</v>
      </c>
      <c r="D24" s="31">
        <f>(Jul!C24*7)+(Aug!C24*6)+(Sep!C24*5)+(Oct!C24*4)+(Nov!C24*3)+(Dec!C24*2)+(Jan!C24*1)</f>
        <v>10160</v>
      </c>
      <c r="E24" s="8"/>
      <c r="F24" s="31">
        <f>(Jul!E24*7)+(Aug!E24*6)+(Sep!E24*5)+(Oct!E24*4)+(Nov!E24*3)+(Dec!E24*2)+(Jan!E24*1)</f>
        <v>2536</v>
      </c>
      <c r="G24" s="8"/>
      <c r="H24" s="31">
        <f>Dec!H24+G24</f>
        <v>16329</v>
      </c>
      <c r="I24" s="31">
        <f t="shared" si="0"/>
        <v>976</v>
      </c>
      <c r="J24" s="31">
        <f t="shared" si="1"/>
        <v>29025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10284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24527</v>
      </c>
      <c r="I25" s="31">
        <f t="shared" si="0"/>
        <v>0</v>
      </c>
      <c r="J25" s="31">
        <f t="shared" si="1"/>
        <v>34811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7365</v>
      </c>
      <c r="D26" s="31">
        <f>(Jul!C26*7)+(Aug!C26*6)+(Sep!C26*5)+(Oct!C26*4)+(Nov!C26*3)+(Dec!C26*2)+(Jan!C26*1)</f>
        <v>47343</v>
      </c>
      <c r="E26" s="8"/>
      <c r="F26" s="31">
        <f>(Jul!E26*7)+(Aug!E26*6)+(Sep!E26*5)+(Oct!E26*4)+(Nov!E26*3)+(Dec!E26*2)+(Jan!E26*1)</f>
        <v>0</v>
      </c>
      <c r="G26" s="8">
        <v>70432</v>
      </c>
      <c r="H26" s="31">
        <f>Dec!H26+G26</f>
        <v>131498</v>
      </c>
      <c r="I26" s="31">
        <f t="shared" si="0"/>
        <v>77797</v>
      </c>
      <c r="J26" s="31">
        <f t="shared" si="1"/>
        <v>178841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1156</v>
      </c>
      <c r="D27" s="31">
        <f>(Jul!C27*7)+(Aug!C27*6)+(Sep!C27*5)+(Oct!C27*4)+(Nov!C27*3)+(Dec!C27*2)+(Jan!C27*1)</f>
        <v>33010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86821</v>
      </c>
      <c r="I27" s="31">
        <f t="shared" si="0"/>
        <v>1156</v>
      </c>
      <c r="J27" s="31">
        <f t="shared" si="1"/>
        <v>119831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6328</v>
      </c>
      <c r="D28" s="31">
        <f>(Jul!C28*7)+(Aug!C28*6)+(Sep!C28*5)+(Oct!C28*4)+(Nov!C28*3)+(Dec!C28*2)+(Jan!C28*1)</f>
        <v>26760</v>
      </c>
      <c r="E28" s="8"/>
      <c r="F28" s="31">
        <f>(Jul!E28*7)+(Aug!E28*6)+(Sep!E28*5)+(Oct!E28*4)+(Nov!E28*3)+(Dec!E28*2)+(Jan!E28*1)</f>
        <v>0</v>
      </c>
      <c r="G28" s="8">
        <v>26423</v>
      </c>
      <c r="H28" s="31">
        <f>Dec!H28+G28</f>
        <v>64790</v>
      </c>
      <c r="I28" s="31">
        <f t="shared" si="0"/>
        <v>32751</v>
      </c>
      <c r="J28" s="31">
        <f t="shared" si="1"/>
        <v>91550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3151</v>
      </c>
      <c r="D30" s="31">
        <f>(Jul!C30*7)+(Aug!C30*6)+(Sep!C30*5)+(Oct!C30*4)+(Nov!C30*3)+(Dec!C30*2)+(Jan!C30*1)</f>
        <v>65962</v>
      </c>
      <c r="E30" s="8">
        <v>1758</v>
      </c>
      <c r="F30" s="31">
        <f>(Jul!E30*7)+(Aug!E30*6)+(Sep!E30*5)+(Oct!E30*4)+(Nov!E30*3)+(Dec!E30*2)+(Jan!E30*1)</f>
        <v>1758</v>
      </c>
      <c r="G30" s="8">
        <v>3540</v>
      </c>
      <c r="H30" s="31">
        <f>Dec!H30+G30</f>
        <v>53594</v>
      </c>
      <c r="I30" s="31">
        <f t="shared" si="0"/>
        <v>8449</v>
      </c>
      <c r="J30" s="31">
        <f t="shared" si="1"/>
        <v>121314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14706</v>
      </c>
      <c r="D31" s="31">
        <f>(Jul!C31*7)+(Aug!C31*6)+(Sep!C31*5)+(Oct!C31*4)+(Nov!C31*3)+(Dec!C31*2)+(Jan!C31*1)</f>
        <v>96575</v>
      </c>
      <c r="E31" s="8">
        <v>718</v>
      </c>
      <c r="F31" s="31">
        <f>(Jul!E31*7)+(Aug!E31*6)+(Sep!E31*5)+(Oct!E31*4)+(Nov!E31*3)+(Dec!E31*2)+(Jan!E31*1)</f>
        <v>12576</v>
      </c>
      <c r="G31" s="8">
        <v>132411</v>
      </c>
      <c r="H31" s="31">
        <f>Dec!H31+G31</f>
        <v>275538</v>
      </c>
      <c r="I31" s="31">
        <f t="shared" si="0"/>
        <v>147835</v>
      </c>
      <c r="J31" s="31">
        <f t="shared" si="1"/>
        <v>384689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3541</v>
      </c>
      <c r="D32" s="31">
        <f>(Jul!C32*7)+(Aug!C32*6)+(Sep!C32*5)+(Oct!C32*4)+(Nov!C32*3)+(Dec!C32*2)+(Jan!C32*1)</f>
        <v>5272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16964</v>
      </c>
      <c r="I32" s="31">
        <f t="shared" si="0"/>
        <v>3541</v>
      </c>
      <c r="J32" s="31">
        <f t="shared" si="1"/>
        <v>22236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160951</v>
      </c>
      <c r="E33" s="8"/>
      <c r="F33" s="31">
        <f>(Jul!E33*7)+(Aug!E33*6)+(Sep!E33*5)+(Oct!E33*4)+(Nov!E33*3)+(Dec!E33*2)+(Jan!E33*1)</f>
        <v>11486</v>
      </c>
      <c r="G33" s="8"/>
      <c r="H33" s="31">
        <f>Dec!H33+G33</f>
        <v>57059</v>
      </c>
      <c r="I33" s="31">
        <f t="shared" si="0"/>
        <v>0</v>
      </c>
      <c r="J33" s="31">
        <f t="shared" si="1"/>
        <v>229496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3068</v>
      </c>
      <c r="D34" s="31">
        <f>(Jul!C34*7)+(Aug!C34*6)+(Sep!C34*5)+(Oct!C34*4)+(Nov!C34*3)+(Dec!C34*2)+(Jan!C34*1)</f>
        <v>50077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-25662</v>
      </c>
      <c r="I34" s="31">
        <f t="shared" si="0"/>
        <v>3068</v>
      </c>
      <c r="J34" s="31">
        <f t="shared" si="1"/>
        <v>24415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3472</v>
      </c>
      <c r="D35" s="31">
        <f>(Jul!C35*7)+(Aug!C35*6)+(Sep!C35*5)+(Oct!C35*4)+(Nov!C35*3)+(Dec!C35*2)+(Jan!C35*1)</f>
        <v>102976</v>
      </c>
      <c r="E35" s="8"/>
      <c r="F35" s="31">
        <f>(Jul!E35*7)+(Aug!E35*6)+(Sep!E35*5)+(Oct!E35*4)+(Nov!E35*3)+(Dec!E35*2)+(Jan!E35*1)</f>
        <v>7116</v>
      </c>
      <c r="G35" s="8">
        <v>26463</v>
      </c>
      <c r="H35" s="31">
        <f>Dec!H35+G35</f>
        <v>252540</v>
      </c>
      <c r="I35" s="31">
        <f t="shared" si="0"/>
        <v>29935</v>
      </c>
      <c r="J35" s="31">
        <f t="shared" si="1"/>
        <v>362632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455</v>
      </c>
      <c r="D37" s="31">
        <f>(Jul!C37*7)+(Aug!C37*6)+(Sep!C37*5)+(Oct!C37*4)+(Nov!C37*3)+(Dec!C37*2)+(Jan!C37*1)</f>
        <v>455</v>
      </c>
      <c r="E37" s="8"/>
      <c r="F37" s="31">
        <f>(Jul!E37*7)+(Aug!E37*6)+(Sep!E37*5)+(Oct!E37*4)+(Nov!E37*3)+(Dec!E37*2)+(Jan!E37*1)</f>
        <v>0</v>
      </c>
      <c r="G37" s="8">
        <v>2911</v>
      </c>
      <c r="H37" s="31">
        <f>Dec!H37+G37</f>
        <v>2911</v>
      </c>
      <c r="I37" s="31">
        <f t="shared" si="0"/>
        <v>3366</v>
      </c>
      <c r="J37" s="31">
        <f t="shared" si="1"/>
        <v>3366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11258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9667</v>
      </c>
      <c r="I38" s="31">
        <f t="shared" si="0"/>
        <v>0</v>
      </c>
      <c r="J38" s="31">
        <f t="shared" si="1"/>
        <v>20925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17442</v>
      </c>
      <c r="D39" s="31">
        <f>(Jul!C39*7)+(Aug!C39*6)+(Sep!C39*5)+(Oct!C39*4)+(Nov!C39*3)+(Dec!C39*2)+(Jan!C39*1)</f>
        <v>222878</v>
      </c>
      <c r="E39" s="8"/>
      <c r="F39" s="31">
        <f>(Jul!E39*7)+(Aug!E39*6)+(Sep!E39*5)+(Oct!E39*4)+(Nov!E39*3)+(Dec!E39*2)+(Jan!E39*1)</f>
        <v>6786</v>
      </c>
      <c r="G39" s="8">
        <v>68827</v>
      </c>
      <c r="H39" s="31">
        <f>Dec!H39+G39</f>
        <v>302880</v>
      </c>
      <c r="I39" s="31">
        <f t="shared" si="0"/>
        <v>86269</v>
      </c>
      <c r="J39" s="31">
        <f t="shared" si="1"/>
        <v>532544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6974</v>
      </c>
      <c r="D40" s="31">
        <f>(Jul!C40*7)+(Aug!C40*6)+(Sep!C40*5)+(Oct!C40*4)+(Nov!C40*3)+(Dec!C40*2)+(Jan!C40*1)</f>
        <v>106837</v>
      </c>
      <c r="E40" s="8"/>
      <c r="F40" s="31">
        <f>(Jul!E40*7)+(Aug!E40*6)+(Sep!E40*5)+(Oct!E40*4)+(Nov!E40*3)+(Dec!E40*2)+(Jan!E40*1)</f>
        <v>0</v>
      </c>
      <c r="G40" s="8">
        <v>17098</v>
      </c>
      <c r="H40" s="31">
        <f>Dec!H40+G40</f>
        <v>65604</v>
      </c>
      <c r="I40" s="31">
        <f t="shared" si="0"/>
        <v>24072</v>
      </c>
      <c r="J40" s="31">
        <f t="shared" si="1"/>
        <v>172441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37351</v>
      </c>
      <c r="E41" s="8"/>
      <c r="F41" s="31">
        <f>(Jul!E41*7)+(Aug!E41*6)+(Sep!E41*5)+(Oct!E41*4)+(Nov!E41*3)+(Dec!E41*2)+(Jan!E41*1)</f>
        <v>5270</v>
      </c>
      <c r="G41" s="8"/>
      <c r="H41" s="31">
        <f>Dec!H41+G41</f>
        <v>49106</v>
      </c>
      <c r="I41" s="31">
        <f t="shared" si="0"/>
        <v>0</v>
      </c>
      <c r="J41" s="31">
        <f t="shared" si="1"/>
        <v>91727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5707</v>
      </c>
      <c r="D42" s="31">
        <f>(Jul!C42*7)+(Aug!C42*6)+(Sep!C42*5)+(Oct!C42*4)+(Nov!C42*3)+(Dec!C42*2)+(Jan!C42*1)</f>
        <v>51996</v>
      </c>
      <c r="E42" s="8"/>
      <c r="F42" s="31">
        <f>(Jul!E42*7)+(Aug!E42*6)+(Sep!E42*5)+(Oct!E42*4)+(Nov!E42*3)+(Dec!E42*2)+(Jan!E42*1)</f>
        <v>0</v>
      </c>
      <c r="G42" s="8">
        <v>19649</v>
      </c>
      <c r="H42" s="31">
        <f>Dec!H42+G42</f>
        <v>225113</v>
      </c>
      <c r="I42" s="31">
        <f t="shared" si="0"/>
        <v>25356</v>
      </c>
      <c r="J42" s="31">
        <f t="shared" si="1"/>
        <v>277109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3548</v>
      </c>
      <c r="D43" s="31">
        <f>(Jul!C43*7)+(Aug!C43*6)+(Sep!C43*5)+(Oct!C43*4)+(Nov!C43*3)+(Dec!C43*2)+(Jan!C43*1)</f>
        <v>99012</v>
      </c>
      <c r="E43" s="8"/>
      <c r="F43" s="31">
        <f>(Jul!E43*7)+(Aug!E43*6)+(Sep!E43*5)+(Oct!E43*4)+(Nov!E43*3)+(Dec!E43*2)+(Jan!E43*1)</f>
        <v>540</v>
      </c>
      <c r="G43" s="8">
        <v>55061</v>
      </c>
      <c r="H43" s="31">
        <f>Dec!H43+G43</f>
        <v>295446</v>
      </c>
      <c r="I43" s="31">
        <f t="shared" si="0"/>
        <v>58609</v>
      </c>
      <c r="J43" s="31">
        <f t="shared" si="1"/>
        <v>394998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9639</v>
      </c>
      <c r="D44" s="31">
        <f>(Jul!C44*7)+(Aug!C44*6)+(Sep!C44*5)+(Oct!C44*4)+(Nov!C44*3)+(Dec!C44*2)+(Jan!C44*1)</f>
        <v>183276</v>
      </c>
      <c r="E44" s="8"/>
      <c r="F44" s="31">
        <f>(Jul!E44*7)+(Aug!E44*6)+(Sep!E44*5)+(Oct!E44*4)+(Nov!E44*3)+(Dec!E44*2)+(Jan!E44*1)</f>
        <v>0</v>
      </c>
      <c r="G44" s="8">
        <v>33251</v>
      </c>
      <c r="H44" s="31">
        <f>Dec!H44+G44</f>
        <v>191280</v>
      </c>
      <c r="I44" s="31">
        <f t="shared" si="0"/>
        <v>42890</v>
      </c>
      <c r="J44" s="31">
        <f t="shared" si="1"/>
        <v>374556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407</v>
      </c>
      <c r="D45" s="31">
        <f>(Jul!C45*7)+(Aug!C45*6)+(Sep!C45*5)+(Oct!C45*4)+(Nov!C45*3)+(Dec!C45*2)+(Jan!C45*1)</f>
        <v>17460</v>
      </c>
      <c r="E45" s="8"/>
      <c r="F45" s="31">
        <f>(Jul!E45*7)+(Aug!E45*6)+(Sep!E45*5)+(Oct!E45*4)+(Nov!E45*3)+(Dec!E45*2)+(Jan!E45*1)</f>
        <v>0</v>
      </c>
      <c r="G45" s="8">
        <v>10336</v>
      </c>
      <c r="H45" s="31">
        <f>Dec!H45+G45</f>
        <v>35178</v>
      </c>
      <c r="I45" s="31">
        <f t="shared" si="0"/>
        <v>10743</v>
      </c>
      <c r="J45" s="31">
        <f t="shared" si="1"/>
        <v>52638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7477</v>
      </c>
      <c r="D47" s="31">
        <f>(Jul!C47*7)+(Aug!C47*6)+(Sep!C47*5)+(Oct!C47*4)+(Nov!C47*3)+(Dec!C47*2)+(Jan!C47*1)</f>
        <v>68261</v>
      </c>
      <c r="E47" s="8"/>
      <c r="F47" s="31">
        <f>(Jul!E47*7)+(Aug!E47*6)+(Sep!E47*5)+(Oct!E47*4)+(Nov!E47*3)+(Dec!E47*2)+(Jan!E47*1)</f>
        <v>0</v>
      </c>
      <c r="G47" s="8">
        <v>46553</v>
      </c>
      <c r="H47" s="31">
        <f>Dec!H47+G47</f>
        <v>139458</v>
      </c>
      <c r="I47" s="31">
        <f t="shared" si="0"/>
        <v>54030</v>
      </c>
      <c r="J47" s="31">
        <f t="shared" si="1"/>
        <v>207719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6461</v>
      </c>
      <c r="D48" s="31">
        <f>(Jul!C48*7)+(Aug!C48*6)+(Sep!C48*5)+(Oct!C48*4)+(Nov!C48*3)+(Dec!C48*2)+(Jan!C48*1)</f>
        <v>67642</v>
      </c>
      <c r="E48" s="8"/>
      <c r="F48" s="31">
        <f>(Jul!E48*7)+(Aug!E48*6)+(Sep!E48*5)+(Oct!E48*4)+(Nov!E48*3)+(Dec!E48*2)+(Jan!E48*1)</f>
        <v>0</v>
      </c>
      <c r="G48" s="8">
        <v>7278</v>
      </c>
      <c r="H48" s="31">
        <f>Dec!H48+G48</f>
        <v>55889</v>
      </c>
      <c r="I48" s="31">
        <f t="shared" si="0"/>
        <v>13739</v>
      </c>
      <c r="J48" s="31">
        <f t="shared" si="1"/>
        <v>123531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3754</v>
      </c>
      <c r="D49" s="31">
        <f>(Jul!C49*7)+(Aug!C49*6)+(Sep!C49*5)+(Oct!C49*4)+(Nov!C49*3)+(Dec!C49*2)+(Jan!C49*1)</f>
        <v>103137</v>
      </c>
      <c r="E49" s="8"/>
      <c r="F49" s="31">
        <f>(Jul!E49*7)+(Aug!E49*6)+(Sep!E49*5)+(Oct!E49*4)+(Nov!E49*3)+(Dec!E49*2)+(Jan!E49*1)</f>
        <v>0</v>
      </c>
      <c r="G49" s="8">
        <v>17152</v>
      </c>
      <c r="H49" s="31">
        <f>Dec!H49+G49</f>
        <v>100470</v>
      </c>
      <c r="I49" s="31">
        <f t="shared" si="0"/>
        <v>20906</v>
      </c>
      <c r="J49" s="31">
        <f t="shared" si="1"/>
        <v>203607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2485</v>
      </c>
      <c r="D50" s="31">
        <f>(Jul!C50*7)+(Aug!C50*6)+(Sep!C50*5)+(Oct!C50*4)+(Nov!C50*3)+(Dec!C50*2)+(Jan!C50*1)</f>
        <v>27053</v>
      </c>
      <c r="E50" s="8"/>
      <c r="F50" s="31">
        <f>(Jul!E50*7)+(Aug!E50*6)+(Sep!E50*5)+(Oct!E50*4)+(Nov!E50*3)+(Dec!E50*2)+(Jan!E50*1)</f>
        <v>0</v>
      </c>
      <c r="G50" s="8">
        <v>7182</v>
      </c>
      <c r="H50" s="31">
        <f>Dec!H50+G50</f>
        <v>27213</v>
      </c>
      <c r="I50" s="31">
        <f t="shared" si="0"/>
        <v>9667</v>
      </c>
      <c r="J50" s="31">
        <f t="shared" si="1"/>
        <v>54266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20992</v>
      </c>
      <c r="D51" s="31">
        <f>(Jul!C51*7)+(Aug!C51*6)+(Sep!C51*5)+(Oct!C51*4)+(Nov!C51*3)+(Dec!C51*2)+(Jan!C51*1)</f>
        <v>112121</v>
      </c>
      <c r="E51" s="8">
        <v>654</v>
      </c>
      <c r="F51" s="31">
        <f>(Jul!E51*7)+(Aug!E51*6)+(Sep!E51*5)+(Oct!E51*4)+(Nov!E51*3)+(Dec!E51*2)+(Jan!E51*1)</f>
        <v>12219</v>
      </c>
      <c r="G51" s="8">
        <v>44626</v>
      </c>
      <c r="H51" s="31">
        <f>Dec!H51+G51</f>
        <v>133941</v>
      </c>
      <c r="I51" s="31">
        <f t="shared" si="0"/>
        <v>66272</v>
      </c>
      <c r="J51" s="31">
        <f t="shared" si="1"/>
        <v>258281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12882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27165</v>
      </c>
      <c r="I52" s="31">
        <f t="shared" si="0"/>
        <v>0</v>
      </c>
      <c r="J52" s="31">
        <f t="shared" si="1"/>
        <v>40047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0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9702</v>
      </c>
      <c r="D54" s="31">
        <f>(Jul!C54*7)+(Aug!C54*6)+(Sep!C54*5)+(Oct!C54*4)+(Nov!C54*3)+(Dec!C54*2)+(Jan!C54*1)</f>
        <v>13866</v>
      </c>
      <c r="E54" s="8"/>
      <c r="F54" s="31">
        <f>(Jul!E54*7)+(Aug!E54*6)+(Sep!E54*5)+(Oct!E54*4)+(Nov!E54*3)+(Dec!E54*2)+(Jan!E54*1)</f>
        <v>0</v>
      </c>
      <c r="G54" s="8">
        <v>8448</v>
      </c>
      <c r="H54" s="31">
        <f>Dec!H54+G54</f>
        <v>13176</v>
      </c>
      <c r="I54" s="31">
        <f t="shared" si="0"/>
        <v>18150</v>
      </c>
      <c r="J54" s="31">
        <f t="shared" si="1"/>
        <v>27042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11411</v>
      </c>
      <c r="D55" s="31">
        <f>(Jul!C55*7)+(Aug!C55*6)+(Sep!C55*5)+(Oct!C55*4)+(Nov!C55*3)+(Dec!C55*2)+(Jan!C55*1)</f>
        <v>144353</v>
      </c>
      <c r="E55" s="8">
        <v>34</v>
      </c>
      <c r="F55" s="31">
        <f>(Jul!E55*7)+(Aug!E55*6)+(Sep!E55*5)+(Oct!E55*4)+(Nov!E55*3)+(Dec!E55*2)+(Jan!E55*1)</f>
        <v>35527</v>
      </c>
      <c r="G55" s="8">
        <v>31905</v>
      </c>
      <c r="H55" s="31">
        <f>Dec!H55+G55</f>
        <v>217776</v>
      </c>
      <c r="I55" s="31">
        <f t="shared" si="0"/>
        <v>43350</v>
      </c>
      <c r="J55" s="31">
        <f t="shared" si="1"/>
        <v>397656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3253</v>
      </c>
      <c r="D56" s="31">
        <f>(Jul!C56*7)+(Aug!C56*6)+(Sep!C56*5)+(Oct!C56*4)+(Nov!C56*3)+(Dec!C56*2)+(Jan!C56*1)</f>
        <v>3253</v>
      </c>
      <c r="E56" s="8"/>
      <c r="F56" s="31">
        <f>(Jul!E56*7)+(Aug!E56*6)+(Sep!E56*5)+(Oct!E56*4)+(Nov!E56*3)+(Dec!E56*2)+(Jan!E56*1)</f>
        <v>0</v>
      </c>
      <c r="G56" s="8">
        <v>3747</v>
      </c>
      <c r="H56" s="31">
        <f>Dec!H56+G56</f>
        <v>3747</v>
      </c>
      <c r="I56" s="31">
        <f t="shared" si="0"/>
        <v>7000</v>
      </c>
      <c r="J56" s="31">
        <f t="shared" si="1"/>
        <v>7000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12165</v>
      </c>
      <c r="E57" s="8">
        <v>1078</v>
      </c>
      <c r="F57" s="31">
        <f>(Jul!E57*7)+(Aug!E57*6)+(Sep!E57*5)+(Oct!E57*4)+(Nov!E57*3)+(Dec!E57*2)+(Jan!E57*1)</f>
        <v>1078</v>
      </c>
      <c r="G57" s="8">
        <v>1078</v>
      </c>
      <c r="H57" s="31">
        <f>Dec!H57+G57</f>
        <v>2969</v>
      </c>
      <c r="I57" s="31">
        <f t="shared" si="0"/>
        <v>2156</v>
      </c>
      <c r="J57" s="31">
        <f t="shared" si="1"/>
        <v>16212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1227</v>
      </c>
      <c r="D58" s="31">
        <f>(Jul!C58*7)+(Aug!C58*6)+(Sep!C58*5)+(Oct!C58*4)+(Nov!C58*3)+(Dec!C58*2)+(Jan!C58*1)</f>
        <v>8043</v>
      </c>
      <c r="E58" s="8"/>
      <c r="F58" s="31">
        <f>(Jul!E58*7)+(Aug!E58*6)+(Sep!E58*5)+(Oct!E58*4)+(Nov!E58*3)+(Dec!E58*2)+(Jan!E58*1)</f>
        <v>0</v>
      </c>
      <c r="G58" s="8">
        <v>1481</v>
      </c>
      <c r="H58" s="31">
        <f>Dec!H58+G58</f>
        <v>41423</v>
      </c>
      <c r="I58" s="31">
        <f t="shared" si="0"/>
        <v>2708</v>
      </c>
      <c r="J58" s="31">
        <f t="shared" si="1"/>
        <v>49466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27695</v>
      </c>
      <c r="D60" s="31">
        <f>(Jul!C60*7)+(Aug!C60*6)+(Sep!C60*5)+(Oct!C60*4)+(Nov!C60*3)+(Dec!C60*2)+(Jan!C60*1)</f>
        <v>498715</v>
      </c>
      <c r="E60" s="8">
        <v>1788</v>
      </c>
      <c r="F60" s="31">
        <f>(Jul!E60*7)+(Aug!E60*6)+(Sep!E60*5)+(Oct!E60*4)+(Nov!E60*3)+(Dec!E60*2)+(Jan!E60*1)</f>
        <v>72408</v>
      </c>
      <c r="G60" s="8">
        <v>35863</v>
      </c>
      <c r="H60" s="31">
        <f>Dec!H60+G60</f>
        <v>602951</v>
      </c>
      <c r="I60" s="31">
        <f t="shared" si="0"/>
        <v>65346</v>
      </c>
      <c r="J60" s="31">
        <f t="shared" si="1"/>
        <v>1174074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4186</v>
      </c>
      <c r="D61" s="31">
        <f>(Jul!C61*7)+(Aug!C61*6)+(Sep!C61*5)+(Oct!C61*4)+(Nov!C61*3)+(Dec!C61*2)+(Jan!C61*1)</f>
        <v>4186</v>
      </c>
      <c r="E61" s="8"/>
      <c r="F61" s="31">
        <f>(Jul!E61*7)+(Aug!E61*6)+(Sep!E61*5)+(Oct!E61*4)+(Nov!E61*3)+(Dec!E61*2)+(Jan!E61*1)</f>
        <v>0</v>
      </c>
      <c r="G61" s="8">
        <v>5485</v>
      </c>
      <c r="H61" s="31">
        <f>Dec!H61+G61</f>
        <v>5485</v>
      </c>
      <c r="I61" s="31">
        <f t="shared" si="0"/>
        <v>9671</v>
      </c>
      <c r="J61" s="31">
        <f t="shared" si="1"/>
        <v>9671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3442</v>
      </c>
      <c r="D62" s="31">
        <f>(Jul!C62*7)+(Aug!C62*6)+(Sep!C62*5)+(Oct!C62*4)+(Nov!C62*3)+(Dec!C62*2)+(Jan!C62*1)</f>
        <v>3442</v>
      </c>
      <c r="E62" s="8"/>
      <c r="F62" s="31">
        <f>(Jul!E62*7)+(Aug!E62*6)+(Sep!E62*5)+(Oct!E62*4)+(Nov!E62*3)+(Dec!E62*2)+(Jan!E62*1)</f>
        <v>0</v>
      </c>
      <c r="G62" s="8">
        <v>-1524</v>
      </c>
      <c r="H62" s="31">
        <f>Dec!H62+G62</f>
        <v>-1524</v>
      </c>
      <c r="I62" s="31">
        <f t="shared" si="0"/>
        <v>1918</v>
      </c>
      <c r="J62" s="31">
        <f t="shared" si="1"/>
        <v>1918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1161</v>
      </c>
      <c r="D63" s="31">
        <f>(Jul!C63*7)+(Aug!C63*6)+(Sep!C63*5)+(Oct!C63*4)+(Nov!C63*3)+(Dec!C63*2)+(Jan!C63*1)</f>
        <v>42798</v>
      </c>
      <c r="E63" s="8"/>
      <c r="F63" s="31">
        <f>(Jul!E63*7)+(Aug!E63*6)+(Sep!E63*5)+(Oct!E63*4)+(Nov!E63*3)+(Dec!E63*2)+(Jan!E63*1)</f>
        <v>0</v>
      </c>
      <c r="G63" s="8">
        <v>3474</v>
      </c>
      <c r="H63" s="31">
        <f>Dec!H63+G63</f>
        <v>10531</v>
      </c>
      <c r="I63" s="31">
        <f t="shared" si="0"/>
        <v>4635</v>
      </c>
      <c r="J63" s="31">
        <f t="shared" si="1"/>
        <v>53329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6314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3255</v>
      </c>
      <c r="I64" s="31">
        <f t="shared" ref="I64:I71" si="2">C64+E64+G64</f>
        <v>0</v>
      </c>
      <c r="J64" s="31">
        <f t="shared" ref="J64:J71" si="3">D64+F64+H64</f>
        <v>9569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3068</v>
      </c>
      <c r="D66" s="31">
        <f>(Jul!C66*7)+(Aug!C66*6)+(Sep!C66*5)+(Oct!C66*4)+(Nov!C66*3)+(Dec!C66*2)+(Jan!C66*1)</f>
        <v>3068</v>
      </c>
      <c r="E66" s="8"/>
      <c r="F66" s="31">
        <f>(Jul!E66*7)+(Aug!E66*6)+(Sep!E66*5)+(Oct!E66*4)+(Nov!E66*3)+(Dec!E66*2)+(Jan!E66*1)</f>
        <v>0</v>
      </c>
      <c r="G66" s="8">
        <v>6787</v>
      </c>
      <c r="H66" s="31">
        <f>Dec!H66+G66</f>
        <v>6787</v>
      </c>
      <c r="I66" s="31">
        <f t="shared" si="2"/>
        <v>9855</v>
      </c>
      <c r="J66" s="31">
        <f t="shared" si="3"/>
        <v>9855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5437</v>
      </c>
      <c r="D69" s="31">
        <f>(Jul!C69*7)+(Aug!C69*6)+(Sep!C69*5)+(Oct!C69*4)+(Nov!C69*3)+(Dec!C69*2)+(Jan!C69*1)</f>
        <v>30023</v>
      </c>
      <c r="E69" s="8"/>
      <c r="F69" s="31">
        <f>(Jul!E69*7)+(Aug!E69*6)+(Sep!E69*5)+(Oct!E69*4)+(Nov!E69*3)+(Dec!E69*2)+(Jan!E69*1)</f>
        <v>8790</v>
      </c>
      <c r="G69" s="8">
        <v>15213</v>
      </c>
      <c r="H69" s="31">
        <f>Dec!H69+G69</f>
        <v>40481</v>
      </c>
      <c r="I69" s="31">
        <f t="shared" si="2"/>
        <v>20650</v>
      </c>
      <c r="J69" s="31">
        <f t="shared" si="3"/>
        <v>79294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1059</v>
      </c>
      <c r="D70" s="31">
        <f>(Jul!C70*7)+(Aug!C70*6)+(Sep!C70*5)+(Oct!C70*4)+(Nov!C70*3)+(Dec!C70*2)+(Jan!C70*1)</f>
        <v>13530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6937</v>
      </c>
      <c r="I70" s="31">
        <f t="shared" si="2"/>
        <v>1059</v>
      </c>
      <c r="J70" s="31">
        <f t="shared" si="3"/>
        <v>20467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821</v>
      </c>
      <c r="D71" s="31">
        <f>(Jul!C71*7)+(Aug!C71*6)+(Sep!C71*5)+(Oct!C71*4)+(Nov!C71*3)+(Dec!C71*2)+(Jan!C71*1)</f>
        <v>12253</v>
      </c>
      <c r="E71" s="8"/>
      <c r="F71" s="31">
        <f>(Jul!E71*7)+(Aug!E71*6)+(Sep!E71*5)+(Oct!E71*4)+(Nov!E71*3)+(Dec!E71*2)+(Jan!E71*1)</f>
        <v>1716</v>
      </c>
      <c r="G71" s="8">
        <v>-9372</v>
      </c>
      <c r="H71" s="31">
        <f>Dec!H71+G71</f>
        <v>78424</v>
      </c>
      <c r="I71" s="31">
        <f t="shared" si="2"/>
        <v>-8551</v>
      </c>
      <c r="J71" s="31">
        <f t="shared" si="3"/>
        <v>92393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179272</v>
      </c>
      <c r="D72" s="32">
        <f t="shared" si="4"/>
        <v>2550054</v>
      </c>
      <c r="E72" s="32">
        <f t="shared" si="4"/>
        <v>16035</v>
      </c>
      <c r="F72" s="32">
        <f t="shared" si="4"/>
        <v>103891</v>
      </c>
      <c r="G72" s="32">
        <f t="shared" si="4"/>
        <v>808052</v>
      </c>
      <c r="H72" s="32">
        <f t="shared" si="4"/>
        <v>4934125</v>
      </c>
      <c r="I72" s="32">
        <f t="shared" si="4"/>
        <v>1003359</v>
      </c>
      <c r="J72" s="32">
        <f t="shared" si="4"/>
        <v>7588070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167884</v>
      </c>
      <c r="D73" s="32">
        <f t="shared" si="5"/>
        <v>2236904</v>
      </c>
      <c r="E73" s="32">
        <f t="shared" si="5"/>
        <v>3554</v>
      </c>
      <c r="F73" s="32">
        <f t="shared" si="5"/>
        <v>162936</v>
      </c>
      <c r="G73" s="32">
        <f t="shared" si="5"/>
        <v>458972</v>
      </c>
      <c r="H73" s="32">
        <f t="shared" si="5"/>
        <v>2994640</v>
      </c>
      <c r="I73" s="32">
        <f t="shared" si="5"/>
        <v>630410</v>
      </c>
      <c r="J73" s="32">
        <f t="shared" si="5"/>
        <v>5394480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347156</v>
      </c>
      <c r="D74" s="32">
        <f t="shared" ref="D74:J74" si="6">SUM(D72:D73)</f>
        <v>4786958</v>
      </c>
      <c r="E74" s="32">
        <f t="shared" si="6"/>
        <v>19589</v>
      </c>
      <c r="F74" s="32">
        <f t="shared" si="6"/>
        <v>266827</v>
      </c>
      <c r="G74" s="32">
        <f t="shared" si="6"/>
        <v>1267024</v>
      </c>
      <c r="H74" s="32">
        <f t="shared" si="6"/>
        <v>7928765</v>
      </c>
      <c r="I74" s="32">
        <f t="shared" si="6"/>
        <v>1633769</v>
      </c>
      <c r="J74" s="32">
        <f t="shared" si="6"/>
        <v>12982550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F29" sqref="F29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28556</v>
      </c>
      <c r="D5" s="31">
        <f>(Jul!C5*8)+(Aug!C5*7)+(Sep!C5*6)+(Oct!C5*5)+(Nov!C5*4)+(Dec!C5*3)+(Jan!C5*2)+(Feb!C5*1)</f>
        <v>1208512</v>
      </c>
      <c r="E5" s="8"/>
      <c r="F5" s="31">
        <f>(Jul!E5*8)+(Aug!E5*7)+(Sep!E5*6)+(Oct!E5*5)+(Nov!E5*4)+(Dec!E5*3)+(Jan!E5*2)+(Feb!E5*1)</f>
        <v>39589</v>
      </c>
      <c r="G5" s="8">
        <v>72692</v>
      </c>
      <c r="H5" s="31">
        <f>Jan!H5+G5</f>
        <v>1405824</v>
      </c>
      <c r="I5" s="31">
        <f t="shared" ref="I5:I63" si="0">C5+E5+G5</f>
        <v>101248</v>
      </c>
      <c r="J5" s="31">
        <f t="shared" ref="J5:J63" si="1">D5+F5+H5</f>
        <v>2653925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42546</v>
      </c>
      <c r="E6" s="8"/>
      <c r="F6" s="31">
        <f>(Jul!E6*8)+(Aug!E6*7)+(Sep!E6*6)+(Oct!E6*5)+(Nov!E6*4)+(Dec!E6*3)+(Jan!E6*2)+(Feb!E6*1)</f>
        <v>2298</v>
      </c>
      <c r="G6" s="8"/>
      <c r="H6" s="31">
        <f>Jan!H6+G6</f>
        <v>63865</v>
      </c>
      <c r="I6" s="31">
        <f t="shared" si="0"/>
        <v>0</v>
      </c>
      <c r="J6" s="31">
        <f t="shared" si="1"/>
        <v>108709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141073</v>
      </c>
      <c r="E7" s="8"/>
      <c r="F7" s="31">
        <f>(Jul!E7*8)+(Aug!E7*7)+(Sep!E7*6)+(Oct!E7*5)+(Nov!E7*4)+(Dec!E7*3)+(Jan!E7*2)+(Feb!E7*1)</f>
        <v>16358</v>
      </c>
      <c r="G7" s="8"/>
      <c r="H7" s="31">
        <f>Jan!H7+G7</f>
        <v>225357</v>
      </c>
      <c r="I7" s="31">
        <f t="shared" si="0"/>
        <v>0</v>
      </c>
      <c r="J7" s="31">
        <f t="shared" si="1"/>
        <v>382788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28306</v>
      </c>
      <c r="E8" s="8"/>
      <c r="F8" s="31">
        <f>(Jul!E8*8)+(Aug!E8*7)+(Sep!E8*6)+(Oct!E8*5)+(Nov!E8*4)+(Dec!E8*3)+(Jan!E8*2)+(Feb!E8*1)</f>
        <v>0</v>
      </c>
      <c r="G8" s="8"/>
      <c r="H8" s="31">
        <f>Jan!H8+G8</f>
        <v>0</v>
      </c>
      <c r="I8" s="31">
        <f t="shared" si="0"/>
        <v>0</v>
      </c>
      <c r="J8" s="31">
        <f t="shared" si="1"/>
        <v>28306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169379</v>
      </c>
      <c r="E9" s="8"/>
      <c r="F9" s="31">
        <f>(Jul!E9*8)+(Aug!E9*7)+(Sep!E9*6)+(Oct!E9*5)+(Nov!E9*4)+(Dec!E9*3)+(Jan!E9*2)+(Feb!E9*1)</f>
        <v>0</v>
      </c>
      <c r="G9" s="8"/>
      <c r="H9" s="31">
        <f>Jan!H9+G9</f>
        <v>304108</v>
      </c>
      <c r="I9" s="31">
        <f t="shared" si="0"/>
        <v>0</v>
      </c>
      <c r="J9" s="31">
        <f t="shared" si="1"/>
        <v>473487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4694</v>
      </c>
      <c r="D10" s="31">
        <f>(Jul!C10*8)+(Aug!C10*7)+(Sep!C10*6)+(Oct!C10*5)+(Nov!C10*4)+(Dec!C10*3)+(Jan!C10*2)+(Feb!C10*1)</f>
        <v>422387</v>
      </c>
      <c r="E10" s="8">
        <v>1784</v>
      </c>
      <c r="F10" s="31">
        <f>(Jul!E10*8)+(Aug!E10*7)+(Sep!E10*6)+(Oct!E10*5)+(Nov!E10*4)+(Dec!E10*3)+(Jan!E10*2)+(Feb!E10*1)</f>
        <v>21554</v>
      </c>
      <c r="G10" s="8">
        <v>13999</v>
      </c>
      <c r="H10" s="31">
        <f>Jan!H10+G10</f>
        <v>770934</v>
      </c>
      <c r="I10" s="31">
        <f t="shared" si="0"/>
        <v>20477</v>
      </c>
      <c r="J10" s="31">
        <f t="shared" si="1"/>
        <v>1214875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4218</v>
      </c>
      <c r="D11" s="31">
        <f>(Jul!C11*8)+(Aug!C11*7)+(Sep!C11*6)+(Oct!C11*5)+(Nov!C11*4)+(Dec!C11*3)+(Jan!C11*2)+(Feb!C11*1)</f>
        <v>201715</v>
      </c>
      <c r="E11" s="8"/>
      <c r="F11" s="31">
        <f>(Jul!E11*8)+(Aug!E11*7)+(Sep!E11*6)+(Oct!E11*5)+(Nov!E11*4)+(Dec!E11*3)+(Jan!E11*2)+(Feb!E11*1)</f>
        <v>5212</v>
      </c>
      <c r="G11" s="8">
        <v>20623</v>
      </c>
      <c r="H11" s="31">
        <f>Jan!H11+G11</f>
        <v>550680</v>
      </c>
      <c r="I11" s="31">
        <f t="shared" si="0"/>
        <v>24841</v>
      </c>
      <c r="J11" s="31">
        <f t="shared" si="1"/>
        <v>757607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4706</v>
      </c>
      <c r="D12" s="31">
        <f>(Jul!C12*8)+(Aug!C12*7)+(Sep!C12*6)+(Oct!C12*5)+(Nov!C12*4)+(Dec!C12*3)+(Jan!C12*2)+(Feb!C12*1)</f>
        <v>64124</v>
      </c>
      <c r="E12" s="8"/>
      <c r="F12" s="31">
        <f>(Jul!E12*8)+(Aug!E12*7)+(Sep!E12*6)+(Oct!E12*5)+(Nov!E12*4)+(Dec!E12*3)+(Jan!E12*2)+(Feb!E12*1)</f>
        <v>0</v>
      </c>
      <c r="G12" s="8">
        <v>23172</v>
      </c>
      <c r="H12" s="31">
        <f>Jan!H12+G12</f>
        <v>57451</v>
      </c>
      <c r="I12" s="31">
        <f t="shared" si="0"/>
        <v>27878</v>
      </c>
      <c r="J12" s="31">
        <f t="shared" si="1"/>
        <v>121575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1743</v>
      </c>
      <c r="D13" s="31">
        <f>(Jul!C13*8)+(Aug!C13*7)+(Sep!C13*6)+(Oct!C13*5)+(Nov!C13*4)+(Dec!C13*3)+(Jan!C13*2)+(Feb!C13*1)</f>
        <v>107179</v>
      </c>
      <c r="E13" s="8"/>
      <c r="F13" s="31">
        <f>(Jul!E13*8)+(Aug!E13*7)+(Sep!E13*6)+(Oct!E13*5)+(Nov!E13*4)+(Dec!E13*3)+(Jan!E13*2)+(Feb!E13*1)</f>
        <v>0</v>
      </c>
      <c r="G13" s="8">
        <v>29121</v>
      </c>
      <c r="H13" s="31">
        <f>Jan!H13+G13</f>
        <v>113342</v>
      </c>
      <c r="I13" s="31">
        <f t="shared" si="0"/>
        <v>30864</v>
      </c>
      <c r="J13" s="31">
        <f t="shared" si="1"/>
        <v>220521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2152</v>
      </c>
      <c r="D14" s="31">
        <f>(Jul!C14*8)+(Aug!C14*7)+(Sep!C14*6)+(Oct!C14*5)+(Nov!C14*4)+(Dec!C14*3)+(Jan!C14*2)+(Feb!C14*1)</f>
        <v>69862</v>
      </c>
      <c r="E14" s="8"/>
      <c r="F14" s="31">
        <f>(Jul!E14*8)+(Aug!E14*7)+(Sep!E14*6)+(Oct!E14*5)+(Nov!E14*4)+(Dec!E14*3)+(Jan!E14*2)+(Feb!E14*1)</f>
        <v>3502</v>
      </c>
      <c r="G14" s="8">
        <v>10596</v>
      </c>
      <c r="H14" s="31">
        <f>Jan!H14+G14</f>
        <v>156227</v>
      </c>
      <c r="I14" s="31">
        <f t="shared" si="0"/>
        <v>12748</v>
      </c>
      <c r="J14" s="31">
        <f t="shared" si="1"/>
        <v>229591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25812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19194</v>
      </c>
      <c r="I15" s="31">
        <f t="shared" si="0"/>
        <v>0</v>
      </c>
      <c r="J15" s="31">
        <f t="shared" si="1"/>
        <v>45006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1551</v>
      </c>
      <c r="D16" s="31">
        <f>(Jul!C16*8)+(Aug!C16*7)+(Sep!C16*6)+(Oct!C16*5)+(Nov!C16*4)+(Dec!C16*3)+(Jan!C16*2)+(Feb!C16*1)</f>
        <v>177949</v>
      </c>
      <c r="E16" s="8"/>
      <c r="F16" s="31">
        <f>(Jul!E16*8)+(Aug!E16*7)+(Sep!E16*6)+(Oct!E16*5)+(Nov!E16*4)+(Dec!E16*3)+(Jan!E16*2)+(Feb!E16*1)</f>
        <v>14414</v>
      </c>
      <c r="G16" s="8">
        <v>9201</v>
      </c>
      <c r="H16" s="31">
        <f>Jan!H16+G16</f>
        <v>470576</v>
      </c>
      <c r="I16" s="31">
        <f t="shared" si="0"/>
        <v>10752</v>
      </c>
      <c r="J16" s="31">
        <f t="shared" si="1"/>
        <v>662939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101855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86703</v>
      </c>
      <c r="I17" s="31">
        <f t="shared" si="0"/>
        <v>0</v>
      </c>
      <c r="J17" s="31">
        <f t="shared" si="1"/>
        <v>188558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917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1048</v>
      </c>
      <c r="I19" s="31">
        <f t="shared" si="0"/>
        <v>0</v>
      </c>
      <c r="J19" s="31">
        <f t="shared" si="1"/>
        <v>1965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651</v>
      </c>
      <c r="D20" s="31">
        <f>(Jul!C20*8)+(Aug!C20*7)+(Sep!C20*6)+(Oct!C20*5)+(Nov!C20*4)+(Dec!C20*3)+(Jan!C20*2)+(Feb!C20*1)</f>
        <v>7483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9060</v>
      </c>
      <c r="I20" s="31">
        <f t="shared" si="0"/>
        <v>651</v>
      </c>
      <c r="J20" s="31">
        <f t="shared" si="1"/>
        <v>16543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22004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39112</v>
      </c>
      <c r="I21" s="31">
        <f t="shared" si="0"/>
        <v>0</v>
      </c>
      <c r="J21" s="31">
        <f t="shared" si="1"/>
        <v>61116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2331</v>
      </c>
      <c r="D22" s="31">
        <f>(Jul!C22*8)+(Aug!C22*7)+(Sep!C22*6)+(Oct!C22*5)+(Nov!C22*4)+(Dec!C22*3)+(Jan!C22*2)+(Feb!C22*1)</f>
        <v>18541</v>
      </c>
      <c r="E22" s="8"/>
      <c r="F22" s="31">
        <f>(Jul!E22*8)+(Aug!E22*7)+(Sep!E22*6)+(Oct!E22*5)+(Nov!E22*4)+(Dec!E22*3)+(Jan!E22*2)+(Feb!E22*1)</f>
        <v>13104</v>
      </c>
      <c r="G22" s="8">
        <v>1750</v>
      </c>
      <c r="H22" s="31">
        <f>Jan!H22+G22</f>
        <v>53004</v>
      </c>
      <c r="I22" s="31">
        <f t="shared" si="0"/>
        <v>4081</v>
      </c>
      <c r="J22" s="31">
        <f t="shared" si="1"/>
        <v>84649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78553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135697</v>
      </c>
      <c r="I23" s="31">
        <f t="shared" si="0"/>
        <v>0</v>
      </c>
      <c r="J23" s="31">
        <f t="shared" si="1"/>
        <v>214250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12448</v>
      </c>
      <c r="E24" s="8"/>
      <c r="F24" s="31">
        <f>(Jul!E24*8)+(Aug!E24*7)+(Sep!E24*6)+(Oct!E24*5)+(Nov!E24*4)+(Dec!E24*3)+(Jan!E24*2)+(Feb!E24*1)</f>
        <v>3804</v>
      </c>
      <c r="G24" s="8"/>
      <c r="H24" s="31">
        <f>Jan!H24+G24</f>
        <v>16329</v>
      </c>
      <c r="I24" s="31">
        <f t="shared" si="0"/>
        <v>0</v>
      </c>
      <c r="J24" s="31">
        <f t="shared" si="1"/>
        <v>32581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133</v>
      </c>
      <c r="D25" s="31">
        <f>(Jul!C25*8)+(Aug!C25*7)+(Sep!C25*6)+(Oct!C25*5)+(Nov!C25*4)+(Dec!C25*3)+(Jan!C25*2)+(Feb!C25*1)</f>
        <v>12131</v>
      </c>
      <c r="E25" s="8"/>
      <c r="F25" s="31">
        <f>(Jul!E25*8)+(Aug!E25*7)+(Sep!E25*6)+(Oct!E25*5)+(Nov!E25*4)+(Dec!E25*3)+(Jan!E25*2)+(Feb!E25*1)</f>
        <v>0</v>
      </c>
      <c r="G25" s="8">
        <v>1046</v>
      </c>
      <c r="H25" s="31">
        <f>Jan!H25+G25</f>
        <v>25573</v>
      </c>
      <c r="I25" s="31">
        <f t="shared" si="0"/>
        <v>1179</v>
      </c>
      <c r="J25" s="31">
        <f t="shared" si="1"/>
        <v>37704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63122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131498</v>
      </c>
      <c r="I26" s="31">
        <f t="shared" si="0"/>
        <v>0</v>
      </c>
      <c r="J26" s="31">
        <f t="shared" si="1"/>
        <v>194620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3188</v>
      </c>
      <c r="D27" s="31">
        <f>(Jul!C27*8)+(Aug!C27*7)+(Sep!C27*6)+(Oct!C27*5)+(Nov!C27*4)+(Dec!C27*3)+(Jan!C27*2)+(Feb!C27*1)</f>
        <v>43804</v>
      </c>
      <c r="E27" s="8"/>
      <c r="F27" s="31">
        <f>(Jul!E27*8)+(Aug!E27*7)+(Sep!E27*6)+(Oct!E27*5)+(Nov!E27*4)+(Dec!E27*3)+(Jan!E27*2)+(Feb!E27*1)</f>
        <v>0</v>
      </c>
      <c r="G27" s="8">
        <v>22187</v>
      </c>
      <c r="H27" s="31">
        <f>Jan!H27+G27</f>
        <v>109008</v>
      </c>
      <c r="I27" s="31">
        <f t="shared" si="0"/>
        <v>25375</v>
      </c>
      <c r="J27" s="31">
        <f t="shared" si="1"/>
        <v>152812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38196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64790</v>
      </c>
      <c r="I28" s="31">
        <f t="shared" si="0"/>
        <v>0</v>
      </c>
      <c r="J28" s="31">
        <f t="shared" si="1"/>
        <v>102986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87469</v>
      </c>
      <c r="E30" s="8"/>
      <c r="F30" s="31">
        <f>(Jul!E30*8)+(Aug!E30*7)+(Sep!E30*6)+(Oct!E30*5)+(Nov!E30*4)+(Dec!E30*3)+(Jan!E30*2)+(Feb!E30*1)</f>
        <v>3516</v>
      </c>
      <c r="G30" s="8"/>
      <c r="H30" s="31">
        <f>Jan!H30+G30</f>
        <v>53594</v>
      </c>
      <c r="I30" s="31">
        <f t="shared" si="0"/>
        <v>0</v>
      </c>
      <c r="J30" s="31">
        <f t="shared" si="1"/>
        <v>144579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1680</v>
      </c>
      <c r="D31" s="31">
        <f>(Jul!C31*8)+(Aug!C31*7)+(Sep!C31*6)+(Oct!C31*5)+(Nov!C31*4)+(Dec!C31*3)+(Jan!C31*2)+(Feb!C31*1)</f>
        <v>130673</v>
      </c>
      <c r="E31" s="8"/>
      <c r="F31" s="31">
        <f>(Jul!E31*8)+(Aug!E31*7)+(Sep!E31*6)+(Oct!E31*5)+(Nov!E31*4)+(Dec!E31*3)+(Jan!E31*2)+(Feb!E31*1)</f>
        <v>15082</v>
      </c>
      <c r="G31" s="8">
        <v>6882</v>
      </c>
      <c r="H31" s="31">
        <f>Jan!H31+G31</f>
        <v>282420</v>
      </c>
      <c r="I31" s="31">
        <f t="shared" si="0"/>
        <v>8562</v>
      </c>
      <c r="J31" s="31">
        <f t="shared" si="1"/>
        <v>428175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3579</v>
      </c>
      <c r="D32" s="31">
        <f>(Jul!C32*8)+(Aug!C32*7)+(Sep!C32*6)+(Oct!C32*5)+(Nov!C32*4)+(Dec!C32*3)+(Jan!C32*2)+(Feb!C32*1)</f>
        <v>12969</v>
      </c>
      <c r="E32" s="8"/>
      <c r="F32" s="31">
        <f>(Jul!E32*8)+(Aug!E32*7)+(Sep!E32*6)+(Oct!E32*5)+(Nov!E32*4)+(Dec!E32*3)+(Jan!E32*2)+(Feb!E32*1)</f>
        <v>0</v>
      </c>
      <c r="G32" s="8">
        <v>6404</v>
      </c>
      <c r="H32" s="31">
        <f>Jan!H32+G32</f>
        <v>23368</v>
      </c>
      <c r="I32" s="31">
        <f t="shared" si="0"/>
        <v>9983</v>
      </c>
      <c r="J32" s="31">
        <f t="shared" si="1"/>
        <v>36337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2120</v>
      </c>
      <c r="D33" s="31">
        <f>(Jul!C33*8)+(Aug!C33*7)+(Sep!C33*6)+(Oct!C33*5)+(Nov!C33*4)+(Dec!C33*3)+(Jan!C33*2)+(Feb!C33*1)</f>
        <v>202264</v>
      </c>
      <c r="E33" s="8">
        <v>1788</v>
      </c>
      <c r="F33" s="31">
        <f>(Jul!E33*8)+(Aug!E33*7)+(Sep!E33*6)+(Oct!E33*5)+(Nov!E33*4)+(Dec!E33*3)+(Jan!E33*2)+(Feb!E33*1)</f>
        <v>16192</v>
      </c>
      <c r="G33" s="8">
        <v>1788</v>
      </c>
      <c r="H33" s="31">
        <f>Jan!H33+G33</f>
        <v>58847</v>
      </c>
      <c r="I33" s="31">
        <f t="shared" si="0"/>
        <v>5696</v>
      </c>
      <c r="J33" s="31">
        <f t="shared" si="1"/>
        <v>277303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61315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-25662</v>
      </c>
      <c r="I34" s="31">
        <f t="shared" si="0"/>
        <v>0</v>
      </c>
      <c r="J34" s="31">
        <f t="shared" si="1"/>
        <v>35653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10012</v>
      </c>
      <c r="D35" s="31">
        <f>(Jul!C35*8)+(Aug!C35*7)+(Sep!C35*6)+(Oct!C35*5)+(Nov!C35*4)+(Dec!C35*3)+(Jan!C35*2)+(Feb!C35*1)</f>
        <v>138882</v>
      </c>
      <c r="E35" s="8"/>
      <c r="F35" s="31">
        <f>(Jul!E35*8)+(Aug!E35*7)+(Sep!E35*6)+(Oct!E35*5)+(Nov!E35*4)+(Dec!E35*3)+(Jan!E35*2)+(Feb!E35*1)</f>
        <v>8302</v>
      </c>
      <c r="G35" s="8">
        <v>49715</v>
      </c>
      <c r="H35" s="31">
        <f>Jan!H35+G35</f>
        <v>302255</v>
      </c>
      <c r="I35" s="31">
        <f t="shared" si="0"/>
        <v>59727</v>
      </c>
      <c r="J35" s="31">
        <f t="shared" si="1"/>
        <v>449439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3531</v>
      </c>
      <c r="D37" s="31">
        <f>(Jul!C37*8)+(Aug!C37*7)+(Sep!C37*6)+(Oct!C37*5)+(Nov!C37*4)+(Dec!C37*3)+(Jan!C37*2)+(Feb!C37*1)</f>
        <v>4441</v>
      </c>
      <c r="E37" s="8"/>
      <c r="F37" s="31">
        <f>(Jul!E37*8)+(Aug!E37*7)+(Sep!E37*6)+(Oct!E37*5)+(Nov!E37*4)+(Dec!E37*3)+(Jan!E37*2)+(Feb!E37*1)</f>
        <v>0</v>
      </c>
      <c r="G37" s="8">
        <v>57217</v>
      </c>
      <c r="H37" s="31">
        <f>Jan!H37+G37</f>
        <v>60128</v>
      </c>
      <c r="I37" s="31">
        <f t="shared" si="0"/>
        <v>60748</v>
      </c>
      <c r="J37" s="31">
        <f t="shared" si="1"/>
        <v>64569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3415</v>
      </c>
      <c r="D38" s="31">
        <f>(Jul!C38*8)+(Aug!C38*7)+(Sep!C38*6)+(Oct!C38*5)+(Nov!C38*4)+(Dec!C38*3)+(Jan!C38*2)+(Feb!C38*1)</f>
        <v>19293</v>
      </c>
      <c r="E38" s="8"/>
      <c r="F38" s="31">
        <f>(Jul!E38*8)+(Aug!E38*7)+(Sep!E38*6)+(Oct!E38*5)+(Nov!E38*4)+(Dec!E38*3)+(Jan!E38*2)+(Feb!E38*1)</f>
        <v>0</v>
      </c>
      <c r="G38" s="8">
        <v>44069</v>
      </c>
      <c r="H38" s="31">
        <f>Jan!H38+G38</f>
        <v>53736</v>
      </c>
      <c r="I38" s="31">
        <f t="shared" si="0"/>
        <v>47484</v>
      </c>
      <c r="J38" s="31">
        <f t="shared" si="1"/>
        <v>73029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13103</v>
      </c>
      <c r="D39" s="31">
        <f>(Jul!C39*8)+(Aug!C39*7)+(Sep!C39*6)+(Oct!C39*5)+(Nov!C39*4)+(Dec!C39*3)+(Jan!C39*2)+(Feb!C39*1)</f>
        <v>301393</v>
      </c>
      <c r="E39" s="8"/>
      <c r="F39" s="31">
        <f>(Jul!E39*8)+(Aug!E39*7)+(Sep!E39*6)+(Oct!E39*5)+(Nov!E39*4)+(Dec!E39*3)+(Jan!E39*2)+(Feb!E39*1)</f>
        <v>8598</v>
      </c>
      <c r="G39" s="8">
        <v>131388</v>
      </c>
      <c r="H39" s="31">
        <f>Jan!H39+G39</f>
        <v>434268</v>
      </c>
      <c r="I39" s="31">
        <f t="shared" si="0"/>
        <v>144491</v>
      </c>
      <c r="J39" s="31">
        <f t="shared" si="1"/>
        <v>744259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8377</v>
      </c>
      <c r="D40" s="31">
        <f>(Jul!C40*8)+(Aug!C40*7)+(Sep!C40*6)+(Oct!C40*5)+(Nov!C40*4)+(Dec!C40*3)+(Jan!C40*2)+(Feb!C40*1)</f>
        <v>140831</v>
      </c>
      <c r="E40" s="8"/>
      <c r="F40" s="31">
        <f>(Jul!E40*8)+(Aug!E40*7)+(Sep!E40*6)+(Oct!E40*5)+(Nov!E40*4)+(Dec!E40*3)+(Jan!E40*2)+(Feb!E40*1)</f>
        <v>0</v>
      </c>
      <c r="G40" s="8">
        <v>31646</v>
      </c>
      <c r="H40" s="31">
        <f>Jan!H40+G40</f>
        <v>97250</v>
      </c>
      <c r="I40" s="31">
        <f t="shared" si="0"/>
        <v>40023</v>
      </c>
      <c r="J40" s="31">
        <f t="shared" si="1"/>
        <v>238081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43694</v>
      </c>
      <c r="E41" s="8"/>
      <c r="F41" s="31">
        <f>(Jul!E41*8)+(Aug!E41*7)+(Sep!E41*6)+(Oct!E41*5)+(Nov!E41*4)+(Dec!E41*3)+(Jan!E41*2)+(Feb!E41*1)</f>
        <v>6324</v>
      </c>
      <c r="G41" s="8"/>
      <c r="H41" s="31">
        <f>Jan!H41+G41</f>
        <v>49106</v>
      </c>
      <c r="I41" s="31">
        <f t="shared" si="0"/>
        <v>0</v>
      </c>
      <c r="J41" s="31">
        <f t="shared" si="1"/>
        <v>99124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69958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225113</v>
      </c>
      <c r="I42" s="31">
        <f t="shared" si="0"/>
        <v>0</v>
      </c>
      <c r="J42" s="31">
        <f t="shared" si="1"/>
        <v>295071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11680</v>
      </c>
      <c r="D43" s="31">
        <f>(Jul!C43*8)+(Aug!C43*7)+(Sep!C43*6)+(Oct!C43*5)+(Nov!C43*4)+(Dec!C43*3)+(Jan!C43*2)+(Feb!C43*1)</f>
        <v>132528</v>
      </c>
      <c r="E43" s="8"/>
      <c r="F43" s="31">
        <f>(Jul!E43*8)+(Aug!E43*7)+(Sep!E43*6)+(Oct!E43*5)+(Nov!E43*4)+(Dec!E43*3)+(Jan!E43*2)+(Feb!E43*1)</f>
        <v>630</v>
      </c>
      <c r="G43" s="8">
        <v>83339</v>
      </c>
      <c r="H43" s="31">
        <f>Jan!H43+G43</f>
        <v>378785</v>
      </c>
      <c r="I43" s="31">
        <f t="shared" si="0"/>
        <v>95019</v>
      </c>
      <c r="J43" s="31">
        <f t="shared" si="1"/>
        <v>511943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1571</v>
      </c>
      <c r="D44" s="31">
        <f>(Jul!C44*8)+(Aug!C44*7)+(Sep!C44*6)+(Oct!C44*5)+(Nov!C44*4)+(Dec!C44*3)+(Jan!C44*2)+(Feb!C44*1)</f>
        <v>239140</v>
      </c>
      <c r="E44" s="8"/>
      <c r="F44" s="31">
        <f>(Jul!E44*8)+(Aug!E44*7)+(Sep!E44*6)+(Oct!E44*5)+(Nov!E44*4)+(Dec!E44*3)+(Jan!E44*2)+(Feb!E44*1)</f>
        <v>0</v>
      </c>
      <c r="G44" s="8">
        <v>48663</v>
      </c>
      <c r="H44" s="31">
        <f>Jan!H44+G44</f>
        <v>239943</v>
      </c>
      <c r="I44" s="31">
        <f t="shared" si="0"/>
        <v>50234</v>
      </c>
      <c r="J44" s="31">
        <f t="shared" si="1"/>
        <v>479083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21562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35178</v>
      </c>
      <c r="I45" s="31">
        <f t="shared" si="0"/>
        <v>0</v>
      </c>
      <c r="J45" s="31">
        <f t="shared" si="1"/>
        <v>56740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3969</v>
      </c>
      <c r="D47" s="31">
        <f>(Jul!C47*8)+(Aug!C47*7)+(Sep!C47*6)+(Oct!C47*5)+(Nov!C47*4)+(Dec!C47*3)+(Jan!C47*2)+(Feb!C47*1)</f>
        <v>91262</v>
      </c>
      <c r="E47" s="8"/>
      <c r="F47" s="31">
        <f>(Jul!E47*8)+(Aug!E47*7)+(Sep!E47*6)+(Oct!E47*5)+(Nov!E47*4)+(Dec!E47*3)+(Jan!E47*2)+(Feb!E47*1)</f>
        <v>0</v>
      </c>
      <c r="G47" s="8">
        <v>74944</v>
      </c>
      <c r="H47" s="31">
        <f>Jan!H47+G47</f>
        <v>214402</v>
      </c>
      <c r="I47" s="31">
        <f t="shared" si="0"/>
        <v>78913</v>
      </c>
      <c r="J47" s="31">
        <f t="shared" si="1"/>
        <v>305664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6693</v>
      </c>
      <c r="D48" s="31">
        <f>(Jul!C48*8)+(Aug!C48*7)+(Sep!C48*6)+(Oct!C48*5)+(Nov!C48*4)+(Dec!C48*3)+(Jan!C48*2)+(Feb!C48*1)</f>
        <v>94814</v>
      </c>
      <c r="E48" s="8"/>
      <c r="F48" s="31">
        <f>(Jul!E48*8)+(Aug!E48*7)+(Sep!E48*6)+(Oct!E48*5)+(Nov!E48*4)+(Dec!E48*3)+(Jan!E48*2)+(Feb!E48*1)</f>
        <v>0</v>
      </c>
      <c r="G48" s="8">
        <v>32865</v>
      </c>
      <c r="H48" s="31">
        <f>Jan!H48+G48</f>
        <v>88754</v>
      </c>
      <c r="I48" s="31">
        <f t="shared" si="0"/>
        <v>39558</v>
      </c>
      <c r="J48" s="31">
        <f t="shared" si="1"/>
        <v>183568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2026</v>
      </c>
      <c r="D49" s="31">
        <f>(Jul!C49*8)+(Aug!C49*7)+(Sep!C49*6)+(Oct!C49*5)+(Nov!C49*4)+(Dec!C49*3)+(Jan!C49*2)+(Feb!C49*1)</f>
        <v>132497</v>
      </c>
      <c r="E49" s="8"/>
      <c r="F49" s="31">
        <f>(Jul!E49*8)+(Aug!E49*7)+(Sep!E49*6)+(Oct!E49*5)+(Nov!E49*4)+(Dec!E49*3)+(Jan!E49*2)+(Feb!E49*1)</f>
        <v>0</v>
      </c>
      <c r="G49" s="8">
        <v>5326</v>
      </c>
      <c r="H49" s="31">
        <f>Jan!H49+G49</f>
        <v>105796</v>
      </c>
      <c r="I49" s="31">
        <f t="shared" si="0"/>
        <v>7352</v>
      </c>
      <c r="J49" s="31">
        <f t="shared" si="1"/>
        <v>238293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3965</v>
      </c>
      <c r="D50" s="31">
        <f>(Jul!C50*8)+(Aug!C50*7)+(Sep!C50*6)+(Oct!C50*5)+(Nov!C50*4)+(Dec!C50*3)+(Jan!C50*2)+(Feb!C50*1)</f>
        <v>38495</v>
      </c>
      <c r="E50" s="8"/>
      <c r="F50" s="31">
        <f>(Jul!E50*8)+(Aug!E50*7)+(Sep!E50*6)+(Oct!E50*5)+(Nov!E50*4)+(Dec!E50*3)+(Jan!E50*2)+(Feb!E50*1)</f>
        <v>0</v>
      </c>
      <c r="G50" s="8">
        <v>98291</v>
      </c>
      <c r="H50" s="31">
        <f>Jan!H50+G50</f>
        <v>125504</v>
      </c>
      <c r="I50" s="31">
        <f t="shared" si="0"/>
        <v>102256</v>
      </c>
      <c r="J50" s="31">
        <f t="shared" si="1"/>
        <v>163999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14763</v>
      </c>
      <c r="D51" s="31">
        <f>(Jul!C51*8)+(Aug!C51*7)+(Sep!C51*6)+(Oct!C51*5)+(Nov!C51*4)+(Dec!C51*3)+(Jan!C51*2)+(Feb!C51*1)</f>
        <v>166206</v>
      </c>
      <c r="E51" s="8"/>
      <c r="F51" s="31">
        <f>(Jul!E51*8)+(Aug!E51*7)+(Sep!E51*6)+(Oct!E51*5)+(Nov!E51*4)+(Dec!E51*3)+(Jan!E51*2)+(Feb!E51*1)</f>
        <v>15412</v>
      </c>
      <c r="G51" s="8">
        <v>40404</v>
      </c>
      <c r="H51" s="31">
        <f>Jan!H51+G51</f>
        <v>174345</v>
      </c>
      <c r="I51" s="31">
        <f t="shared" si="0"/>
        <v>55167</v>
      </c>
      <c r="J51" s="31">
        <f t="shared" si="1"/>
        <v>355963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263</v>
      </c>
      <c r="D52" s="31">
        <f>(Jul!C52*8)+(Aug!C52*7)+(Sep!C52*6)+(Oct!C52*5)+(Nov!C52*4)+(Dec!C52*3)+(Jan!C52*2)+(Feb!C52*1)</f>
        <v>16497</v>
      </c>
      <c r="E52" s="8"/>
      <c r="F52" s="31">
        <f>(Jul!E52*8)+(Aug!E52*7)+(Sep!E52*6)+(Oct!E52*5)+(Nov!E52*4)+(Dec!E52*3)+(Jan!E52*2)+(Feb!E52*1)</f>
        <v>0</v>
      </c>
      <c r="G52" s="8">
        <v>526</v>
      </c>
      <c r="H52" s="31">
        <f>Jan!H52+G52</f>
        <v>27691</v>
      </c>
      <c r="I52" s="31">
        <f t="shared" si="0"/>
        <v>789</v>
      </c>
      <c r="J52" s="31">
        <f t="shared" si="1"/>
        <v>44188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0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1580</v>
      </c>
      <c r="D54" s="31">
        <f>(Jul!C54*8)+(Aug!C54*7)+(Sep!C54*6)+(Oct!C54*5)+(Nov!C54*4)+(Dec!C54*3)+(Jan!C54*2)+(Feb!C54*1)</f>
        <v>26189</v>
      </c>
      <c r="E54" s="8"/>
      <c r="F54" s="31">
        <f>(Jul!E54*8)+(Aug!E54*7)+(Sep!E54*6)+(Oct!E54*5)+(Nov!E54*4)+(Dec!E54*3)+(Jan!E54*2)+(Feb!E54*1)</f>
        <v>0</v>
      </c>
      <c r="G54" s="8">
        <v>27506</v>
      </c>
      <c r="H54" s="31">
        <f>Jan!H54+G54</f>
        <v>40682</v>
      </c>
      <c r="I54" s="31">
        <f t="shared" si="0"/>
        <v>29086</v>
      </c>
      <c r="J54" s="31">
        <f t="shared" si="1"/>
        <v>66871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3034</v>
      </c>
      <c r="D55" s="31">
        <f>(Jul!C55*8)+(Aug!C55*7)+(Sep!C55*6)+(Oct!C55*5)+(Nov!C55*4)+(Dec!C55*3)+(Jan!C55*2)+(Feb!C55*1)</f>
        <v>182401</v>
      </c>
      <c r="E55" s="8"/>
      <c r="F55" s="31">
        <f>(Jul!E55*8)+(Aug!E55*7)+(Sep!E55*6)+(Oct!E55*5)+(Nov!E55*4)+(Dec!E55*3)+(Jan!E55*2)+(Feb!E55*1)</f>
        <v>42372</v>
      </c>
      <c r="G55" s="8">
        <v>12879</v>
      </c>
      <c r="H55" s="31">
        <f>Jan!H55+G55</f>
        <v>230655</v>
      </c>
      <c r="I55" s="31">
        <f t="shared" si="0"/>
        <v>15913</v>
      </c>
      <c r="J55" s="31">
        <f t="shared" si="1"/>
        <v>455428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6506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3747</v>
      </c>
      <c r="I56" s="31">
        <f t="shared" si="0"/>
        <v>0</v>
      </c>
      <c r="J56" s="31">
        <f t="shared" si="1"/>
        <v>10253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6544</v>
      </c>
      <c r="D57" s="31">
        <f>(Jul!C57*8)+(Aug!C57*7)+(Sep!C57*6)+(Oct!C57*5)+(Nov!C57*4)+(Dec!C57*3)+(Jan!C57*2)+(Feb!C57*1)</f>
        <v>21142</v>
      </c>
      <c r="E57" s="8"/>
      <c r="F57" s="31">
        <f>(Jul!E57*8)+(Aug!E57*7)+(Sep!E57*6)+(Oct!E57*5)+(Nov!E57*4)+(Dec!E57*3)+(Jan!E57*2)+(Feb!E57*1)</f>
        <v>2156</v>
      </c>
      <c r="G57" s="8">
        <v>36633</v>
      </c>
      <c r="H57" s="31">
        <f>Jan!H57+G57</f>
        <v>39602</v>
      </c>
      <c r="I57" s="31">
        <f t="shared" si="0"/>
        <v>43177</v>
      </c>
      <c r="J57" s="31">
        <f t="shared" si="1"/>
        <v>62900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10406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41423</v>
      </c>
      <c r="I58" s="31">
        <f t="shared" si="0"/>
        <v>0</v>
      </c>
      <c r="J58" s="31">
        <f t="shared" si="1"/>
        <v>51829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27930</v>
      </c>
      <c r="D60" s="31">
        <f>(Jul!C60*8)+(Aug!C60*7)+(Sep!C60*6)+(Oct!C60*5)+(Nov!C60*4)+(Dec!C60*3)+(Jan!C60*2)+(Feb!C60*1)</f>
        <v>662128</v>
      </c>
      <c r="E60" s="8">
        <v>1315</v>
      </c>
      <c r="F60" s="31">
        <f>(Jul!E60*8)+(Aug!E60*7)+(Sep!E60*6)+(Oct!E60*5)+(Nov!E60*4)+(Dec!E60*3)+(Jan!E60*2)+(Feb!E60*1)</f>
        <v>88995</v>
      </c>
      <c r="G60" s="8">
        <v>257858</v>
      </c>
      <c r="H60" s="31">
        <f>Jan!H60+G60</f>
        <v>860809</v>
      </c>
      <c r="I60" s="31">
        <f t="shared" si="0"/>
        <v>287103</v>
      </c>
      <c r="J60" s="31">
        <f t="shared" si="1"/>
        <v>1611932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8372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5485</v>
      </c>
      <c r="I61" s="31">
        <f t="shared" si="0"/>
        <v>0</v>
      </c>
      <c r="J61" s="31">
        <f t="shared" si="1"/>
        <v>13857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6884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-1524</v>
      </c>
      <c r="I62" s="31">
        <f t="shared" si="0"/>
        <v>0</v>
      </c>
      <c r="J62" s="31">
        <f t="shared" si="1"/>
        <v>5360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7300</v>
      </c>
      <c r="D63" s="31">
        <f>(Jul!C63*8)+(Aug!C63*7)+(Sep!C63*6)+(Oct!C63*5)+(Nov!C63*4)+(Dec!C63*3)+(Jan!C63*2)+(Feb!C63*1)</f>
        <v>58995</v>
      </c>
      <c r="E63" s="8"/>
      <c r="F63" s="31">
        <f>(Jul!E63*8)+(Aug!E63*7)+(Sep!E63*6)+(Oct!E63*5)+(Nov!E63*4)+(Dec!E63*3)+(Jan!E63*2)+(Feb!E63*1)</f>
        <v>0</v>
      </c>
      <c r="G63" s="8">
        <v>95908</v>
      </c>
      <c r="H63" s="31">
        <f>Jan!H63+G63</f>
        <v>106439</v>
      </c>
      <c r="I63" s="31">
        <f t="shared" si="0"/>
        <v>103208</v>
      </c>
      <c r="J63" s="31">
        <f t="shared" si="1"/>
        <v>165434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7216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3255</v>
      </c>
      <c r="I64" s="31">
        <f t="shared" ref="I64:I71" si="2">C64+E64+G64</f>
        <v>0</v>
      </c>
      <c r="J64" s="31">
        <f t="shared" ref="J64:J71" si="3">D64+F64+H64</f>
        <v>10471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836</v>
      </c>
      <c r="D66" s="31">
        <f>(Jul!C66*8)+(Aug!C66*7)+(Sep!C66*6)+(Oct!C66*5)+(Nov!C66*4)+(Dec!C66*3)+(Jan!C66*2)+(Feb!C66*1)</f>
        <v>6972</v>
      </c>
      <c r="E66" s="8"/>
      <c r="F66" s="31">
        <f>(Jul!E66*8)+(Aug!E66*7)+(Sep!E66*6)+(Oct!E66*5)+(Nov!E66*4)+(Dec!E66*3)+(Jan!E66*2)+(Feb!E66*1)</f>
        <v>0</v>
      </c>
      <c r="G66" s="8">
        <v>28</v>
      </c>
      <c r="H66" s="31">
        <f>Jan!H66+G66</f>
        <v>6815</v>
      </c>
      <c r="I66" s="31">
        <f t="shared" si="2"/>
        <v>864</v>
      </c>
      <c r="J66" s="31">
        <f t="shared" si="3"/>
        <v>13787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1259</v>
      </c>
      <c r="D68" s="31">
        <f>(Jul!C68*8)+(Aug!C68*7)+(Sep!C68*6)+(Oct!C68*5)+(Nov!C68*4)+(Dec!C68*3)+(Jan!C68*2)+(Feb!C68*1)</f>
        <v>1259</v>
      </c>
      <c r="E68" s="8"/>
      <c r="F68" s="31">
        <f>(Jul!E68*8)+(Aug!E68*7)+(Sep!E68*6)+(Oct!E68*5)+(Nov!E68*4)+(Dec!E68*3)+(Jan!E68*2)+(Feb!E68*1)</f>
        <v>0</v>
      </c>
      <c r="G68" s="8">
        <v>2004</v>
      </c>
      <c r="H68" s="31">
        <f>Jan!H68+G68</f>
        <v>2004</v>
      </c>
      <c r="I68" s="31">
        <f t="shared" si="2"/>
        <v>3263</v>
      </c>
      <c r="J68" s="31">
        <f t="shared" si="3"/>
        <v>3263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42554</v>
      </c>
      <c r="E69" s="8"/>
      <c r="F69" s="31">
        <f>(Jul!E69*8)+(Aug!E69*7)+(Sep!E69*6)+(Oct!E69*5)+(Nov!E69*4)+(Dec!E69*3)+(Jan!E69*2)+(Feb!E69*1)</f>
        <v>10548</v>
      </c>
      <c r="G69" s="8"/>
      <c r="H69" s="31">
        <f>Jan!H69+G69</f>
        <v>40481</v>
      </c>
      <c r="I69" s="31">
        <f t="shared" si="2"/>
        <v>0</v>
      </c>
      <c r="J69" s="31">
        <f t="shared" si="3"/>
        <v>93583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16462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6937</v>
      </c>
      <c r="I70" s="31">
        <f t="shared" si="2"/>
        <v>0</v>
      </c>
      <c r="J70" s="31">
        <f t="shared" si="3"/>
        <v>23399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11246</v>
      </c>
      <c r="D71" s="31">
        <f>(Jul!C71*8)+(Aug!C71*7)+(Sep!C71*6)+(Oct!C71*5)+(Nov!C71*4)+(Dec!C71*3)+(Jan!C71*2)+(Feb!C71*1)</f>
        <v>27178</v>
      </c>
      <c r="E71" s="8"/>
      <c r="F71" s="31">
        <f>(Jul!E71*8)+(Aug!E71*7)+(Sep!E71*6)+(Oct!E71*5)+(Nov!E71*4)+(Dec!E71*3)+(Jan!E71*2)+(Feb!E71*1)</f>
        <v>2002</v>
      </c>
      <c r="G71" s="8">
        <v>32654</v>
      </c>
      <c r="H71" s="31">
        <f>Jan!H71+G71</f>
        <v>111078</v>
      </c>
      <c r="I71" s="31">
        <f t="shared" si="2"/>
        <v>43900</v>
      </c>
      <c r="J71" s="31">
        <f t="shared" si="3"/>
        <v>140258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55603</v>
      </c>
      <c r="D72" s="32">
        <f t="shared" si="4"/>
        <v>3276040</v>
      </c>
      <c r="E72" s="32">
        <f t="shared" si="4"/>
        <v>1784</v>
      </c>
      <c r="F72" s="32">
        <f t="shared" si="4"/>
        <v>138433</v>
      </c>
      <c r="G72" s="32">
        <f t="shared" si="4"/>
        <v>211269</v>
      </c>
      <c r="H72" s="32">
        <f t="shared" si="4"/>
        <v>5145394</v>
      </c>
      <c r="I72" s="32">
        <f t="shared" si="4"/>
        <v>268656</v>
      </c>
      <c r="J72" s="32">
        <f t="shared" si="4"/>
        <v>8559867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148796</v>
      </c>
      <c r="D73" s="32">
        <f t="shared" si="5"/>
        <v>3012705</v>
      </c>
      <c r="E73" s="32">
        <f t="shared" si="5"/>
        <v>3103</v>
      </c>
      <c r="F73" s="32">
        <f t="shared" si="5"/>
        <v>201531</v>
      </c>
      <c r="G73" s="32">
        <f t="shared" si="5"/>
        <v>1172055</v>
      </c>
      <c r="H73" s="32">
        <f t="shared" si="5"/>
        <v>4166695</v>
      </c>
      <c r="I73" s="32">
        <f t="shared" si="5"/>
        <v>1323954</v>
      </c>
      <c r="J73" s="32">
        <f t="shared" si="5"/>
        <v>7380931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204399</v>
      </c>
      <c r="D74" s="31">
        <f>SUM(D72:D73)</f>
        <v>6288745</v>
      </c>
      <c r="E74" s="32">
        <f t="shared" ref="E74:J74" si="6">SUM(E72:E73)</f>
        <v>4887</v>
      </c>
      <c r="F74" s="32">
        <f t="shared" si="6"/>
        <v>339964</v>
      </c>
      <c r="G74" s="32">
        <f t="shared" si="6"/>
        <v>1383324</v>
      </c>
      <c r="H74" s="32">
        <f t="shared" si="6"/>
        <v>9312089</v>
      </c>
      <c r="I74" s="32">
        <f t="shared" si="6"/>
        <v>1592610</v>
      </c>
      <c r="J74" s="32">
        <f t="shared" si="6"/>
        <v>15940798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9" activePane="bottomLeft" state="frozen"/>
      <selection pane="bottomLeft" activeCell="C12" sqref="C12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1522</v>
      </c>
      <c r="D5" s="31">
        <f>(Jul!C5*9)+(Aug!C5*8)+(Sep!C5*7)+(Oct!C5*6)+(Nov!C5*5)+(Dec!C5*4)+(Jan!C5*3)+(Feb!C5*2)+(Mar!C5*1)</f>
        <v>1451168</v>
      </c>
      <c r="E5" s="8"/>
      <c r="F5" s="31">
        <f>(Jul!E5*9)+(Aug!E5*8)+(Sep!E5*7)+(Oct!E5*6)+(Nov!E5*5)+(Dec!E5*4)+(Jan!E5*3)+(Feb!E5*2)+(Mar!E5*1)</f>
        <v>47553</v>
      </c>
      <c r="G5" s="8"/>
      <c r="H5" s="31">
        <f>Feb!H5+G5</f>
        <v>1405824</v>
      </c>
      <c r="I5" s="31">
        <f t="shared" ref="I5:I63" si="0">C5+E5+G5</f>
        <v>1522</v>
      </c>
      <c r="J5" s="31">
        <f t="shared" ref="J5:J63" si="1">D5+F5+H5</f>
        <v>2904545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50957</v>
      </c>
      <c r="E6" s="8"/>
      <c r="F6" s="31">
        <f>(Jul!E6*9)+(Aug!E6*8)+(Sep!E6*7)+(Oct!E6*6)+(Nov!E6*5)+(Dec!E6*4)+(Jan!E6*3)+(Feb!E6*2)+(Mar!E6*1)</f>
        <v>3447</v>
      </c>
      <c r="G6" s="8"/>
      <c r="H6" s="31">
        <f>Feb!H6+G6</f>
        <v>63865</v>
      </c>
      <c r="I6" s="31">
        <f t="shared" si="0"/>
        <v>0</v>
      </c>
      <c r="J6" s="31">
        <f t="shared" si="1"/>
        <v>118269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162005</v>
      </c>
      <c r="E7" s="8"/>
      <c r="F7" s="31">
        <f>(Jul!E7*9)+(Aug!E7*8)+(Sep!E7*7)+(Oct!E7*6)+(Nov!E7*5)+(Dec!E7*4)+(Jan!E7*3)+(Feb!E7*2)+(Mar!E7*1)</f>
        <v>20253</v>
      </c>
      <c r="G7" s="8"/>
      <c r="H7" s="31">
        <f>Feb!H7+G7</f>
        <v>225357</v>
      </c>
      <c r="I7" s="31">
        <f t="shared" si="0"/>
        <v>0</v>
      </c>
      <c r="J7" s="31">
        <f t="shared" si="1"/>
        <v>407615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32976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0</v>
      </c>
      <c r="I8" s="31">
        <f t="shared" si="0"/>
        <v>0</v>
      </c>
      <c r="J8" s="31">
        <f t="shared" si="1"/>
        <v>32976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205125</v>
      </c>
      <c r="E9" s="8"/>
      <c r="F9" s="31">
        <f>(Jul!E9*9)+(Aug!E9*8)+(Sep!E9*7)+(Oct!E9*6)+(Nov!E9*5)+(Dec!E9*4)+(Jan!E9*3)+(Feb!E9*2)+(Mar!E9*1)</f>
        <v>0</v>
      </c>
      <c r="G9" s="8"/>
      <c r="H9" s="31">
        <f>Feb!H9+G9</f>
        <v>304108</v>
      </c>
      <c r="I9" s="31">
        <f t="shared" si="0"/>
        <v>0</v>
      </c>
      <c r="J9" s="31">
        <f t="shared" si="1"/>
        <v>509233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1871</v>
      </c>
      <c r="D10" s="31">
        <f>(Jul!C10*9)+(Aug!C10*8)+(Sep!C10*7)+(Oct!C10*6)+(Nov!C10*5)+(Dec!C10*4)+(Jan!C10*3)+(Feb!C10*2)+(Mar!C10*1)</f>
        <v>505835</v>
      </c>
      <c r="E10" s="8"/>
      <c r="F10" s="31">
        <f>(Jul!E10*9)+(Aug!E10*8)+(Sep!E10*7)+(Oct!E10*6)+(Nov!E10*5)+(Dec!E10*4)+(Jan!E10*3)+(Feb!E10*2)+(Mar!E10*1)</f>
        <v>26671</v>
      </c>
      <c r="G10" s="8"/>
      <c r="H10" s="31">
        <f>Feb!H10+G10</f>
        <v>770934</v>
      </c>
      <c r="I10" s="31">
        <f t="shared" si="0"/>
        <v>1871</v>
      </c>
      <c r="J10" s="31">
        <f t="shared" si="1"/>
        <v>1303440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(Jul!C11*9)+(Aug!C11*8)+(Sep!C11*7)+(Oct!C11*6)+(Nov!C11*5)+(Dec!C11*4)+(Jan!C11*3)+(Feb!C11*2)+(Mar!C11*1)</f>
        <v>258766</v>
      </c>
      <c r="E11" s="8"/>
      <c r="F11" s="31">
        <f>(Jul!E11*9)+(Aug!E11*8)+(Sep!E11*7)+(Oct!E11*6)+(Nov!E11*5)+(Dec!E11*4)+(Jan!E11*3)+(Feb!E11*2)+(Mar!E11*1)</f>
        <v>5931</v>
      </c>
      <c r="G11" s="8"/>
      <c r="H11" s="31">
        <f>Feb!H11+G11</f>
        <v>550680</v>
      </c>
      <c r="I11" s="31">
        <f t="shared" si="0"/>
        <v>0</v>
      </c>
      <c r="J11" s="31">
        <f t="shared" si="1"/>
        <v>815377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93168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57451</v>
      </c>
      <c r="I12" s="31">
        <f t="shared" si="0"/>
        <v>0</v>
      </c>
      <c r="J12" s="31">
        <f t="shared" si="1"/>
        <v>150619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129894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113342</v>
      </c>
      <c r="I13" s="31">
        <f t="shared" si="0"/>
        <v>0</v>
      </c>
      <c r="J13" s="31">
        <f t="shared" si="1"/>
        <v>243236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86345</v>
      </c>
      <c r="E14" s="8"/>
      <c r="F14" s="31">
        <f>(Jul!E14*9)+(Aug!E14*8)+(Sep!E14*7)+(Oct!E14*6)+(Nov!E14*5)+(Dec!E14*4)+(Jan!E14*3)+(Feb!E14*2)+(Mar!E14*1)</f>
        <v>4823</v>
      </c>
      <c r="G14" s="8"/>
      <c r="H14" s="31">
        <f>Feb!H14+G14</f>
        <v>156227</v>
      </c>
      <c r="I14" s="31">
        <f t="shared" si="0"/>
        <v>0</v>
      </c>
      <c r="J14" s="31">
        <f t="shared" si="1"/>
        <v>247395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32265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19194</v>
      </c>
      <c r="I15" s="31">
        <f t="shared" si="0"/>
        <v>0</v>
      </c>
      <c r="J15" s="31">
        <f t="shared" si="1"/>
        <v>51459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213515</v>
      </c>
      <c r="E16" s="8"/>
      <c r="F16" s="31">
        <f>(Jul!E16*9)+(Aug!E16*8)+(Sep!E16*7)+(Oct!E16*6)+(Nov!E16*5)+(Dec!E16*4)+(Jan!E16*3)+(Feb!E16*2)+(Mar!E16*1)</f>
        <v>21621</v>
      </c>
      <c r="G16" s="8"/>
      <c r="H16" s="31">
        <f>Feb!H16+G16</f>
        <v>470576</v>
      </c>
      <c r="I16" s="31">
        <f t="shared" si="0"/>
        <v>0</v>
      </c>
      <c r="J16" s="31">
        <f t="shared" si="1"/>
        <v>705712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118070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86703</v>
      </c>
      <c r="I17" s="31">
        <f t="shared" si="0"/>
        <v>0</v>
      </c>
      <c r="J17" s="31">
        <f t="shared" si="1"/>
        <v>204773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1048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1048</v>
      </c>
      <c r="I19" s="31">
        <f t="shared" si="0"/>
        <v>0</v>
      </c>
      <c r="J19" s="31">
        <f t="shared" si="1"/>
        <v>2096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11550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9060</v>
      </c>
      <c r="I20" s="31">
        <f t="shared" si="0"/>
        <v>0</v>
      </c>
      <c r="J20" s="31">
        <f t="shared" si="1"/>
        <v>20610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26691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39112</v>
      </c>
      <c r="I21" s="31">
        <f t="shared" si="0"/>
        <v>0</v>
      </c>
      <c r="J21" s="31">
        <f t="shared" si="1"/>
        <v>65803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25857</v>
      </c>
      <c r="E22" s="8"/>
      <c r="F22" s="31">
        <f>(Jul!E22*9)+(Aug!E22*8)+(Sep!E22*7)+(Oct!E22*6)+(Nov!E22*5)+(Dec!E22*4)+(Jan!E22*3)+(Feb!E22*2)+(Mar!E22*1)</f>
        <v>14742</v>
      </c>
      <c r="G22" s="8"/>
      <c r="H22" s="31">
        <f>Feb!H22+G22</f>
        <v>53004</v>
      </c>
      <c r="I22" s="31">
        <f t="shared" si="0"/>
        <v>0</v>
      </c>
      <c r="J22" s="31">
        <f t="shared" si="1"/>
        <v>93603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114592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135697</v>
      </c>
      <c r="I23" s="31">
        <f t="shared" si="0"/>
        <v>0</v>
      </c>
      <c r="J23" s="31">
        <f t="shared" si="1"/>
        <v>250289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14736</v>
      </c>
      <c r="E24" s="8"/>
      <c r="F24" s="31">
        <f>(Jul!E24*9)+(Aug!E24*8)+(Sep!E24*7)+(Oct!E24*6)+(Nov!E24*5)+(Dec!E24*4)+(Jan!E24*3)+(Feb!E24*2)+(Mar!E24*1)</f>
        <v>5072</v>
      </c>
      <c r="G24" s="8"/>
      <c r="H24" s="31">
        <f>Feb!H24+G24</f>
        <v>16329</v>
      </c>
      <c r="I24" s="31">
        <f t="shared" si="0"/>
        <v>0</v>
      </c>
      <c r="J24" s="31">
        <f t="shared" si="1"/>
        <v>36137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13978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25573</v>
      </c>
      <c r="I25" s="31">
        <f t="shared" si="0"/>
        <v>0</v>
      </c>
      <c r="J25" s="31">
        <f t="shared" si="1"/>
        <v>39551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78901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131498</v>
      </c>
      <c r="I26" s="31">
        <f t="shared" si="0"/>
        <v>0</v>
      </c>
      <c r="J26" s="31">
        <f t="shared" si="1"/>
        <v>210399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54598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109008</v>
      </c>
      <c r="I27" s="31">
        <f t="shared" si="0"/>
        <v>0</v>
      </c>
      <c r="J27" s="31">
        <f t="shared" si="1"/>
        <v>163606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49632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64790</v>
      </c>
      <c r="I28" s="31">
        <f t="shared" si="0"/>
        <v>0</v>
      </c>
      <c r="J28" s="31">
        <f t="shared" si="1"/>
        <v>114422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108976</v>
      </c>
      <c r="E30" s="8"/>
      <c r="F30" s="31">
        <f>(Jul!E30*9)+(Aug!E30*8)+(Sep!E30*7)+(Oct!E30*6)+(Nov!E30*5)+(Dec!E30*4)+(Jan!E30*3)+(Feb!E30*2)+(Mar!E30*1)</f>
        <v>5274</v>
      </c>
      <c r="G30" s="8"/>
      <c r="H30" s="31">
        <f>Feb!H30+G30</f>
        <v>53594</v>
      </c>
      <c r="I30" s="31">
        <f t="shared" si="0"/>
        <v>0</v>
      </c>
      <c r="J30" s="31">
        <f t="shared" si="1"/>
        <v>167844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164771</v>
      </c>
      <c r="E31" s="8"/>
      <c r="F31" s="31">
        <f>(Jul!E31*9)+(Aug!E31*8)+(Sep!E31*7)+(Oct!E31*6)+(Nov!E31*5)+(Dec!E31*4)+(Jan!E31*3)+(Feb!E31*2)+(Mar!E31*1)</f>
        <v>17588</v>
      </c>
      <c r="G31" s="8"/>
      <c r="H31" s="31">
        <f>Feb!H31+G31</f>
        <v>282420</v>
      </c>
      <c r="I31" s="31">
        <f t="shared" si="0"/>
        <v>0</v>
      </c>
      <c r="J31" s="31">
        <f t="shared" si="1"/>
        <v>464779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20666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23368</v>
      </c>
      <c r="I32" s="31">
        <f t="shared" si="0"/>
        <v>0</v>
      </c>
      <c r="J32" s="31">
        <f t="shared" si="1"/>
        <v>44034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243577</v>
      </c>
      <c r="E33" s="8"/>
      <c r="F33" s="31">
        <f>(Jul!E33*9)+(Aug!E33*8)+(Sep!E33*7)+(Oct!E33*6)+(Nov!E33*5)+(Dec!E33*4)+(Jan!E33*3)+(Feb!E33*2)+(Mar!E33*1)</f>
        <v>20898</v>
      </c>
      <c r="G33" s="8"/>
      <c r="H33" s="31">
        <f>Feb!H33+G33</f>
        <v>58847</v>
      </c>
      <c r="I33" s="31">
        <f t="shared" si="0"/>
        <v>0</v>
      </c>
      <c r="J33" s="31">
        <f t="shared" si="1"/>
        <v>323322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1654</v>
      </c>
      <c r="D34" s="31">
        <f>(Jul!C34*9)+(Aug!C34*8)+(Sep!C34*7)+(Oct!C34*6)+(Nov!C34*5)+(Dec!C34*4)+(Jan!C34*3)+(Feb!C34*2)+(Mar!C34*1)</f>
        <v>74207</v>
      </c>
      <c r="E34" s="8"/>
      <c r="F34" s="31">
        <f>(Jul!E34*9)+(Aug!E34*8)+(Sep!E34*7)+(Oct!E34*6)+(Nov!E34*5)+(Dec!E34*4)+(Jan!E34*3)+(Feb!E34*2)+(Mar!E34*1)</f>
        <v>0</v>
      </c>
      <c r="G34" s="8">
        <v>4871</v>
      </c>
      <c r="H34" s="31">
        <f>Feb!H34+G34</f>
        <v>-20791</v>
      </c>
      <c r="I34" s="31">
        <f t="shared" si="0"/>
        <v>6525</v>
      </c>
      <c r="J34" s="31">
        <f t="shared" si="1"/>
        <v>53416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864</v>
      </c>
      <c r="D35" s="31">
        <f>(Jul!C35*9)+(Aug!C35*8)+(Sep!C35*7)+(Oct!C35*6)+(Nov!C35*5)+(Dec!C35*4)+(Jan!C35*3)+(Feb!C35*2)+(Mar!C35*1)</f>
        <v>175652</v>
      </c>
      <c r="E35" s="8"/>
      <c r="F35" s="31">
        <f>(Jul!E35*9)+(Aug!E35*8)+(Sep!E35*7)+(Oct!E35*6)+(Nov!E35*5)+(Dec!E35*4)+(Jan!E35*3)+(Feb!E35*2)+(Mar!E35*1)</f>
        <v>9488</v>
      </c>
      <c r="G35" s="8">
        <v>11001</v>
      </c>
      <c r="H35" s="31">
        <f>Feb!H35+G35</f>
        <v>313256</v>
      </c>
      <c r="I35" s="31">
        <f t="shared" si="0"/>
        <v>11865</v>
      </c>
      <c r="J35" s="31">
        <f t="shared" si="1"/>
        <v>498396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3034</v>
      </c>
      <c r="D37" s="31">
        <f>(Jul!C37*9)+(Aug!C37*8)+(Sep!C37*7)+(Oct!C37*6)+(Nov!C37*5)+(Dec!C37*4)+(Jan!C37*3)+(Feb!C37*2)+(Mar!C37*1)</f>
        <v>11461</v>
      </c>
      <c r="E37" s="8"/>
      <c r="F37" s="31">
        <f>(Jul!E37*9)+(Aug!E37*8)+(Sep!E37*7)+(Oct!E37*6)+(Nov!E37*5)+(Dec!E37*4)+(Jan!E37*3)+(Feb!E37*2)+(Mar!E37*1)</f>
        <v>0</v>
      </c>
      <c r="G37" s="8">
        <v>364</v>
      </c>
      <c r="H37" s="31">
        <f>Feb!H37+G37</f>
        <v>60492</v>
      </c>
      <c r="I37" s="31">
        <f t="shared" si="0"/>
        <v>3398</v>
      </c>
      <c r="J37" s="31">
        <f t="shared" si="1"/>
        <v>71953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1447</v>
      </c>
      <c r="D38" s="31">
        <f>(Jul!C38*9)+(Aug!C38*8)+(Sep!C38*7)+(Oct!C38*6)+(Nov!C38*5)+(Dec!C38*4)+(Jan!C38*3)+(Feb!C38*2)+(Mar!C38*1)</f>
        <v>28775</v>
      </c>
      <c r="E38" s="8"/>
      <c r="F38" s="31">
        <f>(Jul!E38*9)+(Aug!E38*8)+(Sep!E38*7)+(Oct!E38*6)+(Nov!E38*5)+(Dec!E38*4)+(Jan!E38*3)+(Feb!E38*2)+(Mar!E38*1)</f>
        <v>0</v>
      </c>
      <c r="G38" s="8">
        <v>291</v>
      </c>
      <c r="H38" s="31">
        <f>Feb!H38+G38</f>
        <v>54027</v>
      </c>
      <c r="I38" s="31">
        <f t="shared" si="0"/>
        <v>1738</v>
      </c>
      <c r="J38" s="31">
        <f t="shared" si="1"/>
        <v>82802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12233</v>
      </c>
      <c r="D39" s="31">
        <f>(Jul!C39*9)+(Aug!C39*8)+(Sep!C39*7)+(Oct!C39*6)+(Nov!C39*5)+(Dec!C39*4)+(Jan!C39*3)+(Feb!C39*2)+(Mar!C39*1)</f>
        <v>392141</v>
      </c>
      <c r="E39" s="8">
        <v>3691</v>
      </c>
      <c r="F39" s="31">
        <f>(Jul!E39*9)+(Aug!E39*8)+(Sep!E39*7)+(Oct!E39*6)+(Nov!E39*5)+(Dec!E39*4)+(Jan!E39*3)+(Feb!E39*2)+(Mar!E39*1)</f>
        <v>14101</v>
      </c>
      <c r="G39" s="8">
        <v>115623</v>
      </c>
      <c r="H39" s="31">
        <f>Feb!H39+G39</f>
        <v>549891</v>
      </c>
      <c r="I39" s="31">
        <f t="shared" si="0"/>
        <v>131547</v>
      </c>
      <c r="J39" s="31">
        <f t="shared" si="1"/>
        <v>956133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7937</v>
      </c>
      <c r="D40" s="31">
        <f>(Jul!C40*9)+(Aug!C40*8)+(Sep!C40*7)+(Oct!C40*6)+(Nov!C40*5)+(Dec!C40*4)+(Jan!C40*3)+(Feb!C40*2)+(Mar!C40*1)</f>
        <v>182762</v>
      </c>
      <c r="E40" s="8"/>
      <c r="F40" s="31">
        <f>(Jul!E40*9)+(Aug!E40*8)+(Sep!E40*7)+(Oct!E40*6)+(Nov!E40*5)+(Dec!E40*4)+(Jan!E40*3)+(Feb!E40*2)+(Mar!E40*1)</f>
        <v>0</v>
      </c>
      <c r="G40" s="8">
        <v>118346</v>
      </c>
      <c r="H40" s="31">
        <f>Feb!H40+G40</f>
        <v>215596</v>
      </c>
      <c r="I40" s="31">
        <f t="shared" si="0"/>
        <v>126283</v>
      </c>
      <c r="J40" s="31">
        <f t="shared" si="1"/>
        <v>398358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3435</v>
      </c>
      <c r="D41" s="31">
        <f>(Jul!C41*9)+(Aug!C41*8)+(Sep!C41*7)+(Oct!C41*6)+(Nov!C41*5)+(Dec!C41*4)+(Jan!C41*3)+(Feb!C41*2)+(Mar!C41*1)</f>
        <v>53472</v>
      </c>
      <c r="E41" s="8"/>
      <c r="F41" s="31">
        <f>(Jul!E41*9)+(Aug!E41*8)+(Sep!E41*7)+(Oct!E41*6)+(Nov!E41*5)+(Dec!E41*4)+(Jan!E41*3)+(Feb!E41*2)+(Mar!E41*1)</f>
        <v>7378</v>
      </c>
      <c r="G41" s="8">
        <v>9314</v>
      </c>
      <c r="H41" s="31">
        <f>Feb!H41+G41</f>
        <v>58420</v>
      </c>
      <c r="I41" s="31">
        <f t="shared" si="0"/>
        <v>12749</v>
      </c>
      <c r="J41" s="31">
        <f t="shared" si="1"/>
        <v>119270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964</v>
      </c>
      <c r="D42" s="31">
        <f>(Jul!C42*9)+(Aug!C42*8)+(Sep!C42*7)+(Oct!C42*6)+(Nov!C42*5)+(Dec!C42*4)+(Jan!C42*3)+(Feb!C42*2)+(Mar!C42*1)</f>
        <v>88884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225113</v>
      </c>
      <c r="I42" s="31">
        <f t="shared" si="0"/>
        <v>964</v>
      </c>
      <c r="J42" s="31">
        <f t="shared" si="1"/>
        <v>313997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13941</v>
      </c>
      <c r="D43" s="31">
        <f>(Jul!C43*9)+(Aug!C43*8)+(Sep!C43*7)+(Oct!C43*6)+(Nov!C43*5)+(Dec!C43*4)+(Jan!C43*3)+(Feb!C43*2)+(Mar!C43*1)</f>
        <v>179985</v>
      </c>
      <c r="E43" s="8"/>
      <c r="F43" s="31">
        <f>(Jul!E43*9)+(Aug!E43*8)+(Sep!E43*7)+(Oct!E43*6)+(Nov!E43*5)+(Dec!E43*4)+(Jan!E43*3)+(Feb!E43*2)+(Mar!E43*1)</f>
        <v>720</v>
      </c>
      <c r="G43" s="8">
        <v>65756</v>
      </c>
      <c r="H43" s="31">
        <f>Feb!H43+G43</f>
        <v>444541</v>
      </c>
      <c r="I43" s="31">
        <f t="shared" si="0"/>
        <v>79697</v>
      </c>
      <c r="J43" s="31">
        <f t="shared" si="1"/>
        <v>625246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2098</v>
      </c>
      <c r="D44" s="31">
        <f>(Jul!C44*9)+(Aug!C44*8)+(Sep!C44*7)+(Oct!C44*6)+(Nov!C44*5)+(Dec!C44*4)+(Jan!C44*3)+(Feb!C44*2)+(Mar!C44*1)</f>
        <v>297102</v>
      </c>
      <c r="E44" s="8"/>
      <c r="F44" s="31">
        <f>(Jul!E44*9)+(Aug!E44*8)+(Sep!E44*7)+(Oct!E44*6)+(Nov!E44*5)+(Dec!E44*4)+(Jan!E44*3)+(Feb!E44*2)+(Mar!E44*1)</f>
        <v>0</v>
      </c>
      <c r="G44" s="8">
        <v>5135</v>
      </c>
      <c r="H44" s="31">
        <f>Feb!H44+G44</f>
        <v>245078</v>
      </c>
      <c r="I44" s="31">
        <f t="shared" si="0"/>
        <v>7233</v>
      </c>
      <c r="J44" s="31">
        <f t="shared" si="1"/>
        <v>542180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4007</v>
      </c>
      <c r="D45" s="31">
        <f>(Jul!C45*9)+(Aug!C45*8)+(Sep!C45*7)+(Oct!C45*6)+(Nov!C45*5)+(Dec!C45*4)+(Jan!C45*3)+(Feb!C45*2)+(Mar!C45*1)</f>
        <v>29671</v>
      </c>
      <c r="E45" s="8"/>
      <c r="F45" s="31">
        <f>(Jul!E45*9)+(Aug!E45*8)+(Sep!E45*7)+(Oct!E45*6)+(Nov!E45*5)+(Dec!E45*4)+(Jan!E45*3)+(Feb!E45*2)+(Mar!E45*1)</f>
        <v>0</v>
      </c>
      <c r="G45" s="8">
        <v>7076</v>
      </c>
      <c r="H45" s="31">
        <f>Feb!H45+G45</f>
        <v>42254</v>
      </c>
      <c r="I45" s="31">
        <f t="shared" si="0"/>
        <v>11083</v>
      </c>
      <c r="J45" s="31">
        <f t="shared" si="1"/>
        <v>71925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6002</v>
      </c>
      <c r="D47" s="31">
        <f>(Jul!C47*9)+(Aug!C47*8)+(Sep!C47*7)+(Oct!C47*6)+(Nov!C47*5)+(Dec!C47*4)+(Jan!C47*3)+(Feb!C47*2)+(Mar!C47*1)</f>
        <v>120265</v>
      </c>
      <c r="E47" s="8"/>
      <c r="F47" s="31">
        <f>(Jul!E47*9)+(Aug!E47*8)+(Sep!E47*7)+(Oct!E47*6)+(Nov!E47*5)+(Dec!E47*4)+(Jan!E47*3)+(Feb!E47*2)+(Mar!E47*1)</f>
        <v>0</v>
      </c>
      <c r="G47" s="8">
        <v>47183</v>
      </c>
      <c r="H47" s="31">
        <f>Feb!H47+G47</f>
        <v>261585</v>
      </c>
      <c r="I47" s="31">
        <f t="shared" si="0"/>
        <v>53185</v>
      </c>
      <c r="J47" s="31">
        <f t="shared" si="1"/>
        <v>381850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2516</v>
      </c>
      <c r="D48" s="31">
        <f>(Jul!C48*9)+(Aug!C48*8)+(Sep!C48*7)+(Oct!C48*6)+(Nov!C48*5)+(Dec!C48*4)+(Jan!C48*3)+(Feb!C48*2)+(Mar!C48*1)</f>
        <v>124502</v>
      </c>
      <c r="E48" s="8"/>
      <c r="F48" s="31">
        <f>(Jul!E48*9)+(Aug!E48*8)+(Sep!E48*7)+(Oct!E48*6)+(Nov!E48*5)+(Dec!E48*4)+(Jan!E48*3)+(Feb!E48*2)+(Mar!E48*1)</f>
        <v>0</v>
      </c>
      <c r="G48" s="8">
        <v>4152</v>
      </c>
      <c r="H48" s="31">
        <f>Feb!H48+G48</f>
        <v>92906</v>
      </c>
      <c r="I48" s="31">
        <f t="shared" si="0"/>
        <v>6668</v>
      </c>
      <c r="J48" s="31">
        <f t="shared" si="1"/>
        <v>217408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263</v>
      </c>
      <c r="D49" s="31">
        <f>(Jul!C49*9)+(Aug!C49*8)+(Sep!C49*7)+(Oct!C49*6)+(Nov!C49*5)+(Dec!C49*4)+(Jan!C49*3)+(Feb!C49*2)+(Mar!C49*1)</f>
        <v>162120</v>
      </c>
      <c r="E49" s="8"/>
      <c r="F49" s="31">
        <f>(Jul!E49*9)+(Aug!E49*8)+(Sep!E49*7)+(Oct!E49*6)+(Nov!E49*5)+(Dec!E49*4)+(Jan!E49*3)+(Feb!E49*2)+(Mar!E49*1)</f>
        <v>0</v>
      </c>
      <c r="G49" s="8">
        <v>4650</v>
      </c>
      <c r="H49" s="31">
        <f>Feb!H49+G49</f>
        <v>110446</v>
      </c>
      <c r="I49" s="31">
        <f t="shared" si="0"/>
        <v>4913</v>
      </c>
      <c r="J49" s="31">
        <f t="shared" si="1"/>
        <v>272566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49937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125504</v>
      </c>
      <c r="I50" s="31">
        <f t="shared" si="0"/>
        <v>0</v>
      </c>
      <c r="J50" s="31">
        <f t="shared" si="1"/>
        <v>175441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15748</v>
      </c>
      <c r="D51" s="31">
        <f>(Jul!C51*9)+(Aug!C51*8)+(Sep!C51*7)+(Oct!C51*6)+(Nov!C51*5)+(Dec!C51*4)+(Jan!C51*3)+(Feb!C51*2)+(Mar!C51*1)</f>
        <v>236039</v>
      </c>
      <c r="E51" s="8"/>
      <c r="F51" s="31">
        <f>(Jul!E51*9)+(Aug!E51*8)+(Sep!E51*7)+(Oct!E51*6)+(Nov!E51*5)+(Dec!E51*4)+(Jan!E51*3)+(Feb!E51*2)+(Mar!E51*1)</f>
        <v>18605</v>
      </c>
      <c r="G51" s="8">
        <v>102917</v>
      </c>
      <c r="H51" s="31">
        <f>Feb!H51+G51</f>
        <v>277262</v>
      </c>
      <c r="I51" s="31">
        <f t="shared" si="0"/>
        <v>118665</v>
      </c>
      <c r="J51" s="31">
        <f t="shared" si="1"/>
        <v>531906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20112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27691</v>
      </c>
      <c r="I52" s="31">
        <f t="shared" si="0"/>
        <v>0</v>
      </c>
      <c r="J52" s="31">
        <f t="shared" si="1"/>
        <v>47803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0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4788</v>
      </c>
      <c r="D54" s="31">
        <f>(Jul!C54*9)+(Aug!C54*8)+(Sep!C54*7)+(Oct!C54*6)+(Nov!C54*5)+(Dec!C54*4)+(Jan!C54*3)+(Feb!C54*2)+(Mar!C54*1)</f>
        <v>43300</v>
      </c>
      <c r="E54" s="8"/>
      <c r="F54" s="31">
        <f>(Jul!E54*9)+(Aug!E54*8)+(Sep!E54*7)+(Oct!E54*6)+(Nov!E54*5)+(Dec!E54*4)+(Jan!E54*3)+(Feb!E54*2)+(Mar!E54*1)</f>
        <v>0</v>
      </c>
      <c r="G54" s="8">
        <v>10024</v>
      </c>
      <c r="H54" s="31">
        <f>Feb!H54+G54</f>
        <v>50706</v>
      </c>
      <c r="I54" s="31">
        <f t="shared" si="0"/>
        <v>14812</v>
      </c>
      <c r="J54" s="31">
        <f t="shared" si="1"/>
        <v>94006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6703</v>
      </c>
      <c r="D55" s="31">
        <f>(Jul!C55*9)+(Aug!C55*8)+(Sep!C55*7)+(Oct!C55*6)+(Nov!C55*5)+(Dec!C55*4)+(Jan!C55*3)+(Feb!C55*2)+(Mar!C55*1)</f>
        <v>227152</v>
      </c>
      <c r="E55" s="8">
        <v>1072</v>
      </c>
      <c r="F55" s="31">
        <f>(Jul!E55*9)+(Aug!E55*8)+(Sep!E55*7)+(Oct!E55*6)+(Nov!E55*5)+(Dec!E55*4)+(Jan!E55*3)+(Feb!E55*2)+(Mar!E55*1)</f>
        <v>50289</v>
      </c>
      <c r="G55" s="8">
        <v>128218</v>
      </c>
      <c r="H55" s="31">
        <f>Feb!H55+G55</f>
        <v>358873</v>
      </c>
      <c r="I55" s="31">
        <f t="shared" si="0"/>
        <v>135993</v>
      </c>
      <c r="J55" s="31">
        <f t="shared" si="1"/>
        <v>636314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9759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3747</v>
      </c>
      <c r="I56" s="31">
        <f t="shared" si="0"/>
        <v>0</v>
      </c>
      <c r="J56" s="31">
        <f t="shared" si="1"/>
        <v>13506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1551</v>
      </c>
      <c r="D57" s="31">
        <f>(Jul!C57*9)+(Aug!C57*8)+(Sep!C57*7)+(Oct!C57*6)+(Nov!C57*5)+(Dec!C57*4)+(Jan!C57*3)+(Feb!C57*2)+(Mar!C57*1)</f>
        <v>31670</v>
      </c>
      <c r="E57" s="8"/>
      <c r="F57" s="31">
        <f>(Jul!E57*9)+(Aug!E57*8)+(Sep!E57*7)+(Oct!E57*6)+(Nov!E57*5)+(Dec!E57*4)+(Jan!E57*3)+(Feb!E57*2)+(Mar!E57*1)</f>
        <v>3234</v>
      </c>
      <c r="G57" s="8"/>
      <c r="H57" s="31">
        <f>Feb!H57+G57</f>
        <v>39602</v>
      </c>
      <c r="I57" s="31">
        <f t="shared" si="0"/>
        <v>1551</v>
      </c>
      <c r="J57" s="31">
        <f t="shared" si="1"/>
        <v>74506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12769</v>
      </c>
      <c r="E58" s="8"/>
      <c r="F58" s="31">
        <f>(Jul!E58*9)+(Aug!E58*8)+(Sep!E58*7)+(Oct!E58*6)+(Nov!E58*5)+(Dec!E58*4)+(Jan!E58*3)+(Feb!E58*2)+(Mar!E58*1)</f>
        <v>0</v>
      </c>
      <c r="G58" s="8">
        <v>65362</v>
      </c>
      <c r="H58" s="31">
        <f>Feb!H58+G58</f>
        <v>106785</v>
      </c>
      <c r="I58" s="31">
        <f t="shared" si="0"/>
        <v>65362</v>
      </c>
      <c r="J58" s="31">
        <f t="shared" si="1"/>
        <v>119554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5169</v>
      </c>
      <c r="D59" s="31">
        <f>(Jul!C59*9)+(Aug!C59*8)+(Sep!C59*7)+(Oct!C59*6)+(Nov!C59*5)+(Dec!C59*4)+(Jan!C59*3)+(Feb!C59*2)+(Mar!C59*1)</f>
        <v>5169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5169</v>
      </c>
      <c r="J59" s="31">
        <f t="shared" si="1"/>
        <v>5169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11397</v>
      </c>
      <c r="D60" s="31">
        <f>(Jul!C60*9)+(Aug!C60*8)+(Sep!C60*7)+(Oct!C60*6)+(Nov!C60*5)+(Dec!C60*4)+(Jan!C60*3)+(Feb!C60*2)+(Mar!C60*1)</f>
        <v>836938</v>
      </c>
      <c r="E60" s="8">
        <v>3576</v>
      </c>
      <c r="F60" s="31">
        <f>(Jul!E60*9)+(Aug!E60*8)+(Sep!E60*7)+(Oct!E60*6)+(Nov!E60*5)+(Dec!E60*4)+(Jan!E60*3)+(Feb!E60*2)+(Mar!E60*1)</f>
        <v>109158</v>
      </c>
      <c r="G60" s="8">
        <v>69986</v>
      </c>
      <c r="H60" s="31">
        <f>Feb!H60+G60</f>
        <v>930795</v>
      </c>
      <c r="I60" s="31">
        <f t="shared" si="0"/>
        <v>84959</v>
      </c>
      <c r="J60" s="31">
        <f t="shared" si="1"/>
        <v>1876891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4668</v>
      </c>
      <c r="D61" s="31">
        <f>(Jul!C61*9)+(Aug!C61*8)+(Sep!C61*7)+(Oct!C61*6)+(Nov!C61*5)+(Dec!C61*4)+(Jan!C61*3)+(Feb!C61*2)+(Mar!C61*1)</f>
        <v>17226</v>
      </c>
      <c r="E61" s="8"/>
      <c r="F61" s="31">
        <f>(Jul!E61*9)+(Aug!E61*8)+(Sep!E61*7)+(Oct!E61*6)+(Nov!E61*5)+(Dec!E61*4)+(Jan!E61*3)+(Feb!E61*2)+(Mar!E61*1)</f>
        <v>0</v>
      </c>
      <c r="G61" s="8">
        <v>2802</v>
      </c>
      <c r="H61" s="31">
        <f>Feb!H61+G61</f>
        <v>8287</v>
      </c>
      <c r="I61" s="31">
        <f t="shared" si="0"/>
        <v>7470</v>
      </c>
      <c r="J61" s="31">
        <f t="shared" si="1"/>
        <v>25513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10326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-1524</v>
      </c>
      <c r="I62" s="31">
        <f t="shared" si="0"/>
        <v>0</v>
      </c>
      <c r="J62" s="31">
        <f t="shared" si="1"/>
        <v>8802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587</v>
      </c>
      <c r="D63" s="31">
        <f>(Jul!C63*9)+(Aug!C63*8)+(Sep!C63*7)+(Oct!C63*6)+(Nov!C63*5)+(Dec!C63*4)+(Jan!C63*3)+(Feb!C63*2)+(Mar!C63*1)</f>
        <v>75779</v>
      </c>
      <c r="E63" s="8"/>
      <c r="F63" s="31">
        <f>(Jul!E63*9)+(Aug!E63*8)+(Sep!E63*7)+(Oct!E63*6)+(Nov!E63*5)+(Dec!E63*4)+(Jan!E63*3)+(Feb!E63*2)+(Mar!E63*1)</f>
        <v>0</v>
      </c>
      <c r="G63" s="8">
        <v>10961</v>
      </c>
      <c r="H63" s="31">
        <f>Feb!H63+G63</f>
        <v>117400</v>
      </c>
      <c r="I63" s="31">
        <f t="shared" si="0"/>
        <v>11548</v>
      </c>
      <c r="J63" s="31">
        <f t="shared" si="1"/>
        <v>193179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8118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3255</v>
      </c>
      <c r="I64" s="31">
        <f t="shared" ref="I64:I71" si="2">C64+E64+G64</f>
        <v>0</v>
      </c>
      <c r="J64" s="31">
        <f t="shared" ref="J64:J71" si="3">D64+F64+H64</f>
        <v>11373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10876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6815</v>
      </c>
      <c r="I66" s="31">
        <f t="shared" si="2"/>
        <v>0</v>
      </c>
      <c r="J66" s="31">
        <f t="shared" si="3"/>
        <v>17691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2518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2004</v>
      </c>
      <c r="I68" s="31">
        <f t="shared" si="2"/>
        <v>0</v>
      </c>
      <c r="J68" s="31">
        <f t="shared" si="3"/>
        <v>4522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133</v>
      </c>
      <c r="D69" s="31">
        <f>(Jul!C69*9)+(Aug!C69*8)+(Sep!C69*7)+(Oct!C69*6)+(Nov!C69*5)+(Dec!C69*4)+(Jan!C69*3)+(Feb!C69*2)+(Mar!C69*1)</f>
        <v>55218</v>
      </c>
      <c r="E69" s="8"/>
      <c r="F69" s="31">
        <f>(Jul!E69*9)+(Aug!E69*8)+(Sep!E69*7)+(Oct!E69*6)+(Nov!E69*5)+(Dec!E69*4)+(Jan!E69*3)+(Feb!E69*2)+(Mar!E69*1)</f>
        <v>12306</v>
      </c>
      <c r="G69" s="8">
        <v>399</v>
      </c>
      <c r="H69" s="31">
        <f>Feb!H69+G69</f>
        <v>40880</v>
      </c>
      <c r="I69" s="31">
        <f t="shared" si="2"/>
        <v>532</v>
      </c>
      <c r="J69" s="31">
        <f t="shared" si="3"/>
        <v>108404</v>
      </c>
    </row>
    <row r="70" spans="1:13" s="11" customFormat="1" ht="15.75" customHeight="1" x14ac:dyDescent="0.2">
      <c r="A70" s="9" t="s">
        <v>85</v>
      </c>
      <c r="B70" s="10" t="s">
        <v>20</v>
      </c>
      <c r="C70" s="7">
        <v>263</v>
      </c>
      <c r="D70" s="31">
        <f>(Jul!C70*9)+(Aug!C70*8)+(Sep!C70*7)+(Oct!C70*6)+(Nov!C70*5)+(Dec!C70*4)+(Jan!C70*3)+(Feb!C70*2)+(Mar!C70*1)</f>
        <v>19657</v>
      </c>
      <c r="E70" s="8"/>
      <c r="F70" s="31">
        <f>(Jul!E70*9)+(Aug!E70*8)+(Sep!E70*7)+(Oct!E70*6)+(Nov!E70*5)+(Dec!E70*4)+(Jan!E70*3)+(Feb!E70*2)+(Mar!E70*1)</f>
        <v>0</v>
      </c>
      <c r="G70" s="8">
        <v>1305</v>
      </c>
      <c r="H70" s="31">
        <f>Feb!H70+G70</f>
        <v>8242</v>
      </c>
      <c r="I70" s="31">
        <f t="shared" si="2"/>
        <v>1568</v>
      </c>
      <c r="J70" s="31">
        <f t="shared" si="3"/>
        <v>27899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9739</v>
      </c>
      <c r="D71" s="31">
        <f>(Jul!C71*9)+(Aug!C71*8)+(Sep!C71*7)+(Oct!C71*6)+(Nov!C71*5)+(Dec!C71*4)+(Jan!C71*3)+(Feb!C71*2)+(Mar!C71*1)</f>
        <v>51842</v>
      </c>
      <c r="E71" s="8"/>
      <c r="F71" s="31">
        <f>(Jul!E71*9)+(Aug!E71*8)+(Sep!E71*7)+(Oct!E71*6)+(Nov!E71*5)+(Dec!E71*4)+(Jan!E71*3)+(Feb!E71*2)+(Mar!E71*1)</f>
        <v>2288</v>
      </c>
      <c r="G71" s="8">
        <v>51935</v>
      </c>
      <c r="H71" s="31">
        <f>Feb!H71+G71</f>
        <v>163013</v>
      </c>
      <c r="I71" s="31">
        <f t="shared" si="2"/>
        <v>61674</v>
      </c>
      <c r="J71" s="31">
        <f t="shared" si="3"/>
        <v>217143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3393</v>
      </c>
      <c r="D72" s="32">
        <f t="shared" si="4"/>
        <v>4005419</v>
      </c>
      <c r="E72" s="32">
        <f t="shared" si="4"/>
        <v>0</v>
      </c>
      <c r="F72" s="32">
        <f t="shared" si="4"/>
        <v>172975</v>
      </c>
      <c r="G72" s="32">
        <f t="shared" si="4"/>
        <v>0</v>
      </c>
      <c r="H72" s="32">
        <f t="shared" si="4"/>
        <v>5145394</v>
      </c>
      <c r="I72" s="32">
        <f t="shared" si="4"/>
        <v>3393</v>
      </c>
      <c r="J72" s="32">
        <f t="shared" si="4"/>
        <v>9323788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121141</v>
      </c>
      <c r="D73" s="32">
        <f t="shared" si="5"/>
        <v>3909647</v>
      </c>
      <c r="E73" s="32">
        <f t="shared" si="5"/>
        <v>8339</v>
      </c>
      <c r="F73" s="32">
        <f t="shared" si="5"/>
        <v>248465</v>
      </c>
      <c r="G73" s="32">
        <f t="shared" si="5"/>
        <v>837671</v>
      </c>
      <c r="H73" s="32">
        <f t="shared" si="5"/>
        <v>5004366</v>
      </c>
      <c r="I73" s="32">
        <f t="shared" si="5"/>
        <v>967151</v>
      </c>
      <c r="J73" s="32">
        <f t="shared" si="5"/>
        <v>9162478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124534</v>
      </c>
      <c r="D74" s="32">
        <f t="shared" ref="D74:J74" si="6">SUM(D72:D73)</f>
        <v>7915066</v>
      </c>
      <c r="E74" s="32">
        <f t="shared" si="6"/>
        <v>8339</v>
      </c>
      <c r="F74" s="32">
        <f t="shared" si="6"/>
        <v>421440</v>
      </c>
      <c r="G74" s="32">
        <f t="shared" si="6"/>
        <v>837671</v>
      </c>
      <c r="H74" s="32">
        <f t="shared" si="6"/>
        <v>10149760</v>
      </c>
      <c r="I74" s="32">
        <f t="shared" si="6"/>
        <v>970544</v>
      </c>
      <c r="J74" s="32">
        <f t="shared" si="6"/>
        <v>18486266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CA86C0-1B5E-4399-A970-1812ED5DA43A}"/>
</file>

<file path=customXml/itemProps2.xml><?xml version="1.0" encoding="utf-8"?>
<ds:datastoreItem xmlns:ds="http://schemas.openxmlformats.org/officeDocument/2006/customXml" ds:itemID="{AF726731-387B-4477-B942-2C1806D33370}"/>
</file>

<file path=customXml/itemProps3.xml><?xml version="1.0" encoding="utf-8"?>
<ds:datastoreItem xmlns:ds="http://schemas.openxmlformats.org/officeDocument/2006/customXml" ds:itemID="{92FE7A75-6293-4B6A-AEF9-9A1D713BB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Foster, John VSOPHIL</cp:lastModifiedBy>
  <cp:lastPrinted>2015-08-24T12:58:55Z</cp:lastPrinted>
  <dcterms:created xsi:type="dcterms:W3CDTF">2005-09-22T19:10:16Z</dcterms:created>
  <dcterms:modified xsi:type="dcterms:W3CDTF">2015-08-24T13:01:10Z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