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A_Share\SERVICES\VSO Grant Program\FY2016-2017\Monthly Reports\May 2017\"/>
    </mc:Choice>
  </mc:AlternateContent>
  <workbookProtection lockStructure="1"/>
  <bookViews>
    <workbookView xWindow="9705" yWindow="75" windowWidth="8760" windowHeight="11505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5251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C72" i="6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<sst xmlns="http://schemas.openxmlformats.org/spreadsheetml/2006/main" count="1789" uniqueCount="142">
  <si>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</si>
  <si>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</si>
  <si>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</si>
  <si>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</si>
  <si>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</si>
  <si>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</si>
  <si>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</si>
  <si>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</si>
  <si>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</si>
  <si>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</si>
  <si>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</si>
  <si>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</si>
  <si>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</si>
  <si>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</si>
  <si>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</si>
  <si>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</si>
  <si>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</si>
  <si>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</si>
  <si>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</si>
  <si>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</si>
  <si>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</si>
  <si>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</si>
  <si>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</si>
  <si>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</si>
  <si>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</si>
  <si>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</si>
  <si>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</si>
  <si>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</si>
  <si>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</si>
  <si>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</si>
  <si>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</si>
  <si>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</si>
  <si>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</si>
  <si>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</si>
  <si>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</si>
  <si>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</si>
  <si>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</si>
  <si>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</si>
  <si>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</si>
  <si>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</si>
  <si>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</si>
  <si>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</si>
  <si>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</si>
  <si>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</si>
  <si>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</si>
  <si>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</si>
  <si>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</si>
  <si>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</si>
  <si>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</si>
  <si>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</si>
  <si>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</si>
  <si>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</si>
  <si>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</si>
  <si>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</si>
  <si>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</si>
  <si>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</si>
  <si>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</si>
  <si>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</si>
  <si>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</si>
  <si>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</si>
  <si>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</si>
  <si>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</si>
  <si>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</si>
  <si>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</si>
  <si>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</si>
  <si>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</si>
  <si>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</si>
  <si>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</si>
  <si>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</si>
  <si>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</si>
  <si>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</si>
  <si>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</si>
  <si>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</si>
  <si>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</si>
  <si>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</si>
  <si>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</si>
  <si>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</si>
  <si>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</si>
  <si>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</si>
  <si>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</si>
  <si>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</si>
  <si>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</si>
  <si>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</si>
  <si>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</si>
  <si>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</si>
  <si>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</si>
  <si>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</si>
  <si>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</si>
  <si>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</si>
  <si>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</si>
  <si>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</si>
  <si>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</si>
  <si>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</si>
  <si>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</si>
  <si>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</si>
  <si>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</si>
  <si>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</si>
  <si>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</si>
  <si>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</si>
  <si>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</si>
  <si>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</si>
  <si>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</si>
  <si>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</si>
  <si>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</si>
  <si>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</si>
  <si>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</si>
  <si>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</si>
  <si>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</si>
  <si>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</si>
  <si>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</si>
  <si>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</si>
  <si>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</si>
  <si>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</si>
  <si>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</si>
  <si>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</si>
  <si>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</si>
  <si>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</si>
  <si>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</si>
  <si>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</si>
  <si>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</si>
  <si>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</si>
  <si>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</si>
  <si>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</si>
  <si>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</si>
  <si>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</si>
  <si>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</si>
  <si>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</si>
  <si>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</si>
  <si>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</si>
  <si>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</si>
  <si>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</si>
  <si>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</si>
  <si>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</si>
  <si>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</si>
  <si>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</si>
  <si>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</si>
  <si>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</si>
  <si>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</si>
  <si>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</si>
  <si>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</si>
  <si>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VFW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</si>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</sst>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3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E5" sqref="E5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7">
        <v>6049</v>
      </c>
      <c r="D5" s="30">
        <f t="shared" ref="D5:D63" si="0">C5*1</f>
        <v>6049</v>
      </c>
      <c r="E5" s="59"/>
      <c r="F5" s="30">
        <f t="shared" ref="F5:F63" si="1">E5*1</f>
        <v>0</v>
      </c>
      <c r="G5" s="59">
        <v>3329</v>
      </c>
      <c r="H5" s="30">
        <f t="shared" ref="H5:H63" si="2">G5</f>
        <v>3329</v>
      </c>
      <c r="I5" s="30">
        <f t="shared" ref="I5:I63" si="3">C5+E5+G5</f>
        <v>9378</v>
      </c>
      <c r="J5" s="30">
        <f t="shared" ref="J5:J63" si="4">H5+F5+D5</f>
        <v>9378</v>
      </c>
    </row>
    <row r="6" spans="1:10" s="11" customFormat="1" ht="15.75" customHeight="1" x14ac:dyDescent="0.2">
      <c r="A6" s="9" t="s">
        <v>23</v>
      </c>
      <c r="B6" s="16" t="s">
        <v>22</v>
      </c>
      <c r="C6" s="57"/>
      <c r="D6" s="30">
        <f t="shared" si="0"/>
        <v>0</v>
      </c>
      <c r="E6" s="59"/>
      <c r="F6" s="30">
        <f t="shared" si="1"/>
        <v>0</v>
      </c>
      <c r="G6" s="59"/>
      <c r="H6" s="30">
        <f t="shared" si="2"/>
        <v>0</v>
      </c>
      <c r="I6" s="30">
        <f t="shared" si="3"/>
        <v>0</v>
      </c>
      <c r="J6" s="30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7">
        <v>440</v>
      </c>
      <c r="D7" s="30">
        <f t="shared" si="0"/>
        <v>440</v>
      </c>
      <c r="E7" s="59"/>
      <c r="F7" s="30">
        <f t="shared" si="1"/>
        <v>0</v>
      </c>
      <c r="G7" s="59"/>
      <c r="H7" s="30">
        <f t="shared" si="2"/>
        <v>0</v>
      </c>
      <c r="I7" s="30">
        <f t="shared" si="3"/>
        <v>440</v>
      </c>
      <c r="J7" s="30">
        <f t="shared" si="4"/>
        <v>440</v>
      </c>
    </row>
    <row r="8" spans="1:10" s="11" customFormat="1" ht="15.75" customHeight="1" x14ac:dyDescent="0.2">
      <c r="A8" s="9" t="s">
        <v>25</v>
      </c>
      <c r="B8" s="16" t="s">
        <v>22</v>
      </c>
      <c r="C8" s="57">
        <v>587</v>
      </c>
      <c r="D8" s="30">
        <f t="shared" si="0"/>
        <v>587</v>
      </c>
      <c r="E8" s="59"/>
      <c r="F8" s="30">
        <f t="shared" si="1"/>
        <v>0</v>
      </c>
      <c r="G8" s="59"/>
      <c r="H8" s="30">
        <f t="shared" si="2"/>
        <v>0</v>
      </c>
      <c r="I8" s="30">
        <f t="shared" si="3"/>
        <v>587</v>
      </c>
      <c r="J8" s="30">
        <f t="shared" si="4"/>
        <v>587</v>
      </c>
    </row>
    <row r="9" spans="1:10" ht="15.75" customHeight="1" x14ac:dyDescent="0.2">
      <c r="A9" s="5" t="s">
        <v>27</v>
      </c>
      <c r="B9" s="18" t="s">
        <v>22</v>
      </c>
      <c r="C9" s="57">
        <v>4613</v>
      </c>
      <c r="D9" s="30">
        <f t="shared" si="0"/>
        <v>4613</v>
      </c>
      <c r="E9" s="59"/>
      <c r="F9" s="30">
        <f t="shared" si="1"/>
        <v>0</v>
      </c>
      <c r="G9" s="59">
        <v>14509</v>
      </c>
      <c r="H9" s="30">
        <f t="shared" si="2"/>
        <v>14509</v>
      </c>
      <c r="I9" s="30">
        <f t="shared" si="3"/>
        <v>19122</v>
      </c>
      <c r="J9" s="30">
        <f t="shared" si="4"/>
        <v>19122</v>
      </c>
    </row>
    <row r="10" spans="1:10" ht="15.75" customHeight="1" x14ac:dyDescent="0.2">
      <c r="A10" s="5" t="s">
        <v>30</v>
      </c>
      <c r="B10" s="18" t="s">
        <v>22</v>
      </c>
      <c r="C10" s="57">
        <v>3810</v>
      </c>
      <c r="D10" s="30">
        <f t="shared" si="0"/>
        <v>3810</v>
      </c>
      <c r="E10" s="59"/>
      <c r="F10" s="30">
        <f t="shared" si="1"/>
        <v>0</v>
      </c>
      <c r="G10" s="59">
        <v>87286</v>
      </c>
      <c r="H10" s="30">
        <f t="shared" si="2"/>
        <v>87286</v>
      </c>
      <c r="I10" s="30">
        <f t="shared" si="3"/>
        <v>91096</v>
      </c>
      <c r="J10" s="30">
        <f t="shared" si="4"/>
        <v>91096</v>
      </c>
    </row>
    <row r="11" spans="1:10" ht="15.75" customHeight="1" x14ac:dyDescent="0.2">
      <c r="A11" s="5" t="s">
        <v>31</v>
      </c>
      <c r="B11" s="18" t="s">
        <v>22</v>
      </c>
      <c r="C11" s="57"/>
      <c r="D11" s="30">
        <f t="shared" si="0"/>
        <v>0</v>
      </c>
      <c r="E11" s="59"/>
      <c r="F11" s="30">
        <f t="shared" si="1"/>
        <v>0</v>
      </c>
      <c r="G11" s="59"/>
      <c r="H11" s="30">
        <f t="shared" si="2"/>
        <v>0</v>
      </c>
      <c r="I11" s="30">
        <f t="shared" si="3"/>
        <v>0</v>
      </c>
      <c r="J11" s="30">
        <f t="shared" si="4"/>
        <v>0</v>
      </c>
    </row>
    <row r="12" spans="1:10" s="11" customFormat="1" ht="15.75" customHeight="1" x14ac:dyDescent="0.2">
      <c r="A12" s="9" t="s">
        <v>36</v>
      </c>
      <c r="B12" s="16" t="s">
        <v>22</v>
      </c>
      <c r="C12" s="57"/>
      <c r="D12" s="30">
        <f t="shared" si="0"/>
        <v>0</v>
      </c>
      <c r="E12" s="59"/>
      <c r="F12" s="30">
        <f t="shared" si="1"/>
        <v>0</v>
      </c>
      <c r="G12" s="59"/>
      <c r="H12" s="30">
        <f t="shared" si="2"/>
        <v>0</v>
      </c>
      <c r="I12" s="30">
        <f t="shared" si="3"/>
        <v>0</v>
      </c>
      <c r="J12" s="30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7">
        <v>1551</v>
      </c>
      <c r="D13" s="30">
        <f t="shared" si="0"/>
        <v>1551</v>
      </c>
      <c r="E13" s="59"/>
      <c r="F13" s="30">
        <f t="shared" si="1"/>
        <v>0</v>
      </c>
      <c r="G13" s="59"/>
      <c r="H13" s="30">
        <f t="shared" si="2"/>
        <v>0</v>
      </c>
      <c r="I13" s="30">
        <f t="shared" si="3"/>
        <v>1551</v>
      </c>
      <c r="J13" s="30">
        <f t="shared" si="4"/>
        <v>1551</v>
      </c>
    </row>
    <row r="14" spans="1:10" ht="15.75" customHeight="1" x14ac:dyDescent="0.2">
      <c r="A14" s="5" t="s">
        <v>40</v>
      </c>
      <c r="B14" s="18" t="s">
        <v>22</v>
      </c>
      <c r="C14" s="57">
        <v>4320</v>
      </c>
      <c r="D14" s="30">
        <f t="shared" si="0"/>
        <v>4320</v>
      </c>
      <c r="E14" s="59"/>
      <c r="F14" s="30">
        <f t="shared" si="1"/>
        <v>0</v>
      </c>
      <c r="G14" s="59">
        <v>2711</v>
      </c>
      <c r="H14" s="30">
        <f t="shared" si="2"/>
        <v>2711</v>
      </c>
      <c r="I14" s="30">
        <f t="shared" si="3"/>
        <v>7031</v>
      </c>
      <c r="J14" s="30">
        <f t="shared" si="4"/>
        <v>7031</v>
      </c>
    </row>
    <row r="15" spans="1:10" ht="15.75" customHeight="1" x14ac:dyDescent="0.2">
      <c r="A15" s="5" t="s">
        <v>44</v>
      </c>
      <c r="B15" s="18" t="s">
        <v>22</v>
      </c>
      <c r="C15" s="57"/>
      <c r="D15" s="30">
        <f t="shared" si="0"/>
        <v>0</v>
      </c>
      <c r="E15" s="59"/>
      <c r="F15" s="30">
        <f t="shared" si="1"/>
        <v>0</v>
      </c>
      <c r="G15" s="59"/>
      <c r="H15" s="30">
        <f t="shared" si="2"/>
        <v>0</v>
      </c>
      <c r="I15" s="30">
        <f t="shared" si="3"/>
        <v>0</v>
      </c>
      <c r="J15" s="30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7">
        <v>1637</v>
      </c>
      <c r="D16" s="30">
        <f t="shared" si="0"/>
        <v>1637</v>
      </c>
      <c r="E16" s="59"/>
      <c r="F16" s="30">
        <f t="shared" si="1"/>
        <v>0</v>
      </c>
      <c r="G16" s="59"/>
      <c r="H16" s="30">
        <f t="shared" si="2"/>
        <v>0</v>
      </c>
      <c r="I16" s="30">
        <f t="shared" si="3"/>
        <v>1637</v>
      </c>
      <c r="J16" s="30">
        <f t="shared" si="4"/>
        <v>1637</v>
      </c>
    </row>
    <row r="17" spans="1:10" ht="15.75" customHeight="1" x14ac:dyDescent="0.2">
      <c r="A17" s="5" t="s">
        <v>46</v>
      </c>
      <c r="B17" s="18" t="s">
        <v>22</v>
      </c>
      <c r="C17" s="57"/>
      <c r="D17" s="30">
        <f t="shared" si="0"/>
        <v>0</v>
      </c>
      <c r="E17" s="59"/>
      <c r="F17" s="30">
        <f t="shared" si="1"/>
        <v>0</v>
      </c>
      <c r="G17" s="59">
        <v>816</v>
      </c>
      <c r="H17" s="30">
        <f t="shared" si="2"/>
        <v>816</v>
      </c>
      <c r="I17" s="30">
        <f t="shared" si="3"/>
        <v>816</v>
      </c>
      <c r="J17" s="30">
        <f t="shared" si="4"/>
        <v>816</v>
      </c>
    </row>
    <row r="18" spans="1:10" s="11" customFormat="1" ht="15.75" customHeight="1" x14ac:dyDescent="0.2">
      <c r="A18" s="9" t="s">
        <v>47</v>
      </c>
      <c r="B18" s="16" t="s">
        <v>22</v>
      </c>
      <c r="C18" s="57"/>
      <c r="D18" s="30">
        <f t="shared" si="0"/>
        <v>0</v>
      </c>
      <c r="E18" s="59"/>
      <c r="F18" s="30">
        <f t="shared" si="1"/>
        <v>0</v>
      </c>
      <c r="G18" s="59"/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7"/>
      <c r="D19" s="30">
        <f t="shared" si="0"/>
        <v>0</v>
      </c>
      <c r="E19" s="59"/>
      <c r="F19" s="30">
        <f t="shared" si="1"/>
        <v>0</v>
      </c>
      <c r="G19" s="59"/>
      <c r="H19" s="30">
        <f t="shared" si="2"/>
        <v>0</v>
      </c>
      <c r="I19" s="30">
        <f t="shared" si="3"/>
        <v>0</v>
      </c>
      <c r="J19" s="30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7">
        <v>263</v>
      </c>
      <c r="D20" s="30">
        <f t="shared" si="0"/>
        <v>263</v>
      </c>
      <c r="E20" s="59"/>
      <c r="F20" s="30">
        <f t="shared" si="1"/>
        <v>0</v>
      </c>
      <c r="G20" s="59">
        <v>4216</v>
      </c>
      <c r="H20" s="30">
        <f t="shared" si="2"/>
        <v>4216</v>
      </c>
      <c r="I20" s="30">
        <f t="shared" si="3"/>
        <v>4479</v>
      </c>
      <c r="J20" s="30">
        <f t="shared" si="4"/>
        <v>4479</v>
      </c>
    </row>
    <row r="21" spans="1:10" ht="15.75" customHeight="1" x14ac:dyDescent="0.2">
      <c r="A21" s="5" t="s">
        <v>141</v>
      </c>
      <c r="B21" s="18" t="s">
        <v>22</v>
      </c>
      <c r="C21" s="57"/>
      <c r="D21" s="30">
        <f t="shared" si="0"/>
        <v>0</v>
      </c>
      <c r="E21" s="59"/>
      <c r="F21" s="30">
        <f t="shared" si="1"/>
        <v>0</v>
      </c>
      <c r="G21" s="59"/>
      <c r="H21" s="30">
        <f t="shared" si="2"/>
        <v>0</v>
      </c>
      <c r="I21" s="30">
        <f t="shared" si="3"/>
        <v>0</v>
      </c>
      <c r="J21" s="30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7"/>
      <c r="D22" s="30">
        <f t="shared" si="0"/>
        <v>0</v>
      </c>
      <c r="E22" s="59"/>
      <c r="F22" s="30">
        <f t="shared" si="1"/>
        <v>0</v>
      </c>
      <c r="G22" s="59"/>
      <c r="H22" s="30">
        <f t="shared" si="2"/>
        <v>0</v>
      </c>
      <c r="I22" s="30">
        <f t="shared" si="3"/>
        <v>0</v>
      </c>
      <c r="J22" s="30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7"/>
      <c r="D23" s="30">
        <f t="shared" si="0"/>
        <v>0</v>
      </c>
      <c r="E23" s="59"/>
      <c r="F23" s="30">
        <f t="shared" si="1"/>
        <v>0</v>
      </c>
      <c r="G23" s="59"/>
      <c r="H23" s="30">
        <f t="shared" si="2"/>
        <v>0</v>
      </c>
      <c r="I23" s="30">
        <f t="shared" si="3"/>
        <v>0</v>
      </c>
      <c r="J23" s="30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7">
        <v>4499</v>
      </c>
      <c r="D24" s="30">
        <f t="shared" si="0"/>
        <v>4499</v>
      </c>
      <c r="E24" s="59"/>
      <c r="F24" s="30">
        <f t="shared" si="1"/>
        <v>0</v>
      </c>
      <c r="G24" s="59">
        <v>81680</v>
      </c>
      <c r="H24" s="30">
        <f t="shared" si="2"/>
        <v>81680</v>
      </c>
      <c r="I24" s="30">
        <f t="shared" si="3"/>
        <v>86179</v>
      </c>
      <c r="J24" s="30">
        <f t="shared" si="4"/>
        <v>86179</v>
      </c>
    </row>
    <row r="25" spans="1:10" ht="15.75" customHeight="1" x14ac:dyDescent="0.2">
      <c r="A25" s="5" t="s">
        <v>62</v>
      </c>
      <c r="B25" s="18" t="s">
        <v>22</v>
      </c>
      <c r="C25" s="57">
        <v>3069</v>
      </c>
      <c r="D25" s="30">
        <f t="shared" si="0"/>
        <v>3069</v>
      </c>
      <c r="E25" s="59"/>
      <c r="F25" s="30">
        <f t="shared" si="1"/>
        <v>0</v>
      </c>
      <c r="G25" s="59">
        <v>73503</v>
      </c>
      <c r="H25" s="30">
        <f t="shared" si="2"/>
        <v>73503</v>
      </c>
      <c r="I25" s="30">
        <f t="shared" si="3"/>
        <v>76572</v>
      </c>
      <c r="J25" s="30">
        <f t="shared" si="4"/>
        <v>76572</v>
      </c>
    </row>
    <row r="26" spans="1:10" ht="15.75" customHeight="1" x14ac:dyDescent="0.2">
      <c r="A26" s="5" t="s">
        <v>63</v>
      </c>
      <c r="B26" s="18" t="s">
        <v>22</v>
      </c>
      <c r="C26" s="57"/>
      <c r="D26" s="30">
        <f t="shared" si="0"/>
        <v>0</v>
      </c>
      <c r="E26" s="59"/>
      <c r="F26" s="30">
        <f t="shared" si="1"/>
        <v>0</v>
      </c>
      <c r="G26" s="59"/>
      <c r="H26" s="30">
        <f t="shared" si="2"/>
        <v>0</v>
      </c>
      <c r="I26" s="30">
        <f t="shared" si="3"/>
        <v>0</v>
      </c>
      <c r="J26" s="30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7">
        <v>836</v>
      </c>
      <c r="D27" s="30">
        <f t="shared" si="0"/>
        <v>836</v>
      </c>
      <c r="E27" s="59"/>
      <c r="F27" s="30">
        <f t="shared" si="1"/>
        <v>0</v>
      </c>
      <c r="G27" s="59">
        <v>109562</v>
      </c>
      <c r="H27" s="30">
        <f t="shared" si="2"/>
        <v>109562</v>
      </c>
      <c r="I27" s="30">
        <f t="shared" si="3"/>
        <v>110398</v>
      </c>
      <c r="J27" s="30">
        <f t="shared" si="4"/>
        <v>110398</v>
      </c>
    </row>
    <row r="28" spans="1:10" ht="15.75" customHeight="1" x14ac:dyDescent="0.2">
      <c r="A28" s="5" t="s">
        <v>80</v>
      </c>
      <c r="B28" s="18" t="s">
        <v>22</v>
      </c>
      <c r="C28" s="57"/>
      <c r="D28" s="30">
        <f t="shared" si="0"/>
        <v>0</v>
      </c>
      <c r="E28" s="59"/>
      <c r="F28" s="30">
        <f t="shared" si="1"/>
        <v>0</v>
      </c>
      <c r="G28" s="59"/>
      <c r="H28" s="30">
        <f t="shared" si="2"/>
        <v>0</v>
      </c>
      <c r="I28" s="30">
        <f t="shared" si="3"/>
        <v>0</v>
      </c>
      <c r="J28" s="30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7"/>
      <c r="D29" s="30">
        <f t="shared" si="0"/>
        <v>0</v>
      </c>
      <c r="E29" s="59"/>
      <c r="F29" s="30">
        <f t="shared" si="1"/>
        <v>0</v>
      </c>
      <c r="G29" s="59"/>
      <c r="H29" s="30">
        <f t="shared" si="2"/>
        <v>0</v>
      </c>
      <c r="I29" s="30">
        <f t="shared" si="3"/>
        <v>0</v>
      </c>
      <c r="J29" s="30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7">
        <v>915</v>
      </c>
      <c r="D30" s="30">
        <f t="shared" si="0"/>
        <v>915</v>
      </c>
      <c r="E30" s="59"/>
      <c r="F30" s="30">
        <f t="shared" si="1"/>
        <v>0</v>
      </c>
      <c r="G30" s="59">
        <v>57291</v>
      </c>
      <c r="H30" s="30">
        <f t="shared" si="2"/>
        <v>57291</v>
      </c>
      <c r="I30" s="30">
        <f t="shared" si="3"/>
        <v>58206</v>
      </c>
      <c r="J30" s="30">
        <f t="shared" si="4"/>
        <v>58206</v>
      </c>
    </row>
    <row r="31" spans="1:10" s="11" customFormat="1" ht="15.75" customHeight="1" x14ac:dyDescent="0.2">
      <c r="A31" s="9" t="s">
        <v>84</v>
      </c>
      <c r="B31" s="16" t="s">
        <v>22</v>
      </c>
      <c r="C31" s="57">
        <v>917</v>
      </c>
      <c r="D31" s="30">
        <f t="shared" si="0"/>
        <v>917</v>
      </c>
      <c r="E31" s="59"/>
      <c r="F31" s="30">
        <f t="shared" si="1"/>
        <v>0</v>
      </c>
      <c r="G31" s="59"/>
      <c r="H31" s="30">
        <f t="shared" si="2"/>
        <v>0</v>
      </c>
      <c r="I31" s="30">
        <f t="shared" si="3"/>
        <v>917</v>
      </c>
      <c r="J31" s="30">
        <f t="shared" si="4"/>
        <v>917</v>
      </c>
    </row>
    <row r="32" spans="1:10" ht="15.75" customHeight="1" x14ac:dyDescent="0.2">
      <c r="A32" s="5" t="s">
        <v>19</v>
      </c>
      <c r="B32" s="18" t="s">
        <v>20</v>
      </c>
      <c r="C32" s="25">
        <v>587</v>
      </c>
      <c r="D32" s="30">
        <f t="shared" si="0"/>
        <v>587</v>
      </c>
      <c r="E32" s="59"/>
      <c r="F32" s="30">
        <f t="shared" si="1"/>
        <v>0</v>
      </c>
      <c r="G32" s="59"/>
      <c r="H32" s="30">
        <f t="shared" si="2"/>
        <v>0</v>
      </c>
      <c r="I32" s="30">
        <f t="shared" si="3"/>
        <v>587</v>
      </c>
      <c r="J32" s="30">
        <f t="shared" si="4"/>
        <v>587</v>
      </c>
    </row>
    <row r="33" spans="1:10" ht="15.75" customHeight="1" x14ac:dyDescent="0.2">
      <c r="A33" s="5" t="s">
        <v>26</v>
      </c>
      <c r="B33" s="18" t="s">
        <v>20</v>
      </c>
      <c r="C33" s="25">
        <v>4799</v>
      </c>
      <c r="D33" s="30">
        <f t="shared" si="0"/>
        <v>4799</v>
      </c>
      <c r="E33" s="59">
        <v>20</v>
      </c>
      <c r="F33" s="30">
        <f t="shared" si="1"/>
        <v>20</v>
      </c>
      <c r="G33" s="59">
        <v>178</v>
      </c>
      <c r="H33" s="30">
        <f t="shared" si="2"/>
        <v>178</v>
      </c>
      <c r="I33" s="30">
        <f t="shared" si="3"/>
        <v>4997</v>
      </c>
      <c r="J33" s="30">
        <f t="shared" si="4"/>
        <v>4997</v>
      </c>
    </row>
    <row r="34" spans="1:10" ht="15.75" customHeight="1" x14ac:dyDescent="0.2">
      <c r="A34" s="5" t="s">
        <v>28</v>
      </c>
      <c r="B34" s="18" t="s">
        <v>20</v>
      </c>
      <c r="C34" s="25">
        <v>3362</v>
      </c>
      <c r="D34" s="30">
        <f t="shared" si="0"/>
        <v>3362</v>
      </c>
      <c r="E34" s="59"/>
      <c r="F34" s="30">
        <f t="shared" si="1"/>
        <v>0</v>
      </c>
      <c r="G34" s="59">
        <v>694</v>
      </c>
      <c r="H34" s="30">
        <f t="shared" si="2"/>
        <v>694</v>
      </c>
      <c r="I34" s="30">
        <f t="shared" si="3"/>
        <v>4056</v>
      </c>
      <c r="J34" s="30">
        <f t="shared" si="4"/>
        <v>4056</v>
      </c>
    </row>
    <row r="35" spans="1:10" ht="15.75" customHeight="1" x14ac:dyDescent="0.2">
      <c r="A35" s="5" t="s">
        <v>29</v>
      </c>
      <c r="B35" s="18" t="s">
        <v>20</v>
      </c>
      <c r="C35" s="25">
        <v>2172</v>
      </c>
      <c r="D35" s="30">
        <f t="shared" si="0"/>
        <v>2172</v>
      </c>
      <c r="E35" s="59"/>
      <c r="F35" s="30">
        <f t="shared" si="1"/>
        <v>0</v>
      </c>
      <c r="G35" s="59"/>
      <c r="H35" s="30">
        <f t="shared" si="2"/>
        <v>0</v>
      </c>
      <c r="I35" s="30">
        <f t="shared" si="3"/>
        <v>2172</v>
      </c>
      <c r="J35" s="30">
        <f t="shared" si="4"/>
        <v>2172</v>
      </c>
    </row>
    <row r="36" spans="1:10" s="11" customFormat="1" ht="15.75" customHeight="1" x14ac:dyDescent="0.2">
      <c r="A36" s="9" t="s">
        <v>32</v>
      </c>
      <c r="B36" s="16" t="s">
        <v>20</v>
      </c>
      <c r="C36" s="25"/>
      <c r="D36" s="30">
        <f t="shared" si="0"/>
        <v>0</v>
      </c>
      <c r="E36" s="59"/>
      <c r="F36" s="30">
        <f t="shared" si="1"/>
        <v>0</v>
      </c>
      <c r="G36" s="59"/>
      <c r="H36" s="30">
        <f t="shared" si="2"/>
        <v>0</v>
      </c>
      <c r="I36" s="30">
        <f t="shared" si="3"/>
        <v>0</v>
      </c>
      <c r="J36" s="30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25"/>
      <c r="D37" s="30">
        <f t="shared" si="0"/>
        <v>0</v>
      </c>
      <c r="E37" s="59"/>
      <c r="F37" s="30">
        <f t="shared" si="1"/>
        <v>0</v>
      </c>
      <c r="G37" s="59"/>
      <c r="H37" s="30">
        <f t="shared" si="2"/>
        <v>0</v>
      </c>
      <c r="I37" s="30">
        <f t="shared" si="3"/>
        <v>0</v>
      </c>
      <c r="J37" s="30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25">
        <v>1238</v>
      </c>
      <c r="D38" s="30">
        <f t="shared" si="0"/>
        <v>1238</v>
      </c>
      <c r="E38" s="59"/>
      <c r="F38" s="30">
        <f t="shared" si="1"/>
        <v>0</v>
      </c>
      <c r="G38" s="59">
        <v>5286</v>
      </c>
      <c r="H38" s="30">
        <f t="shared" si="2"/>
        <v>5286</v>
      </c>
      <c r="I38" s="30">
        <f t="shared" si="3"/>
        <v>6524</v>
      </c>
      <c r="J38" s="30">
        <f t="shared" si="4"/>
        <v>6524</v>
      </c>
    </row>
    <row r="39" spans="1:10" s="11" customFormat="1" ht="15.75" customHeight="1" x14ac:dyDescent="0.2">
      <c r="A39" s="9" t="s">
        <v>35</v>
      </c>
      <c r="B39" s="16" t="s">
        <v>20</v>
      </c>
      <c r="C39" s="25">
        <v>11119</v>
      </c>
      <c r="D39" s="30">
        <f t="shared" si="0"/>
        <v>11119</v>
      </c>
      <c r="E39" s="59">
        <v>385</v>
      </c>
      <c r="F39" s="30">
        <f t="shared" si="1"/>
        <v>385</v>
      </c>
      <c r="G39" s="59">
        <v>19721</v>
      </c>
      <c r="H39" s="30">
        <f t="shared" si="2"/>
        <v>19721</v>
      </c>
      <c r="I39" s="30">
        <f t="shared" si="3"/>
        <v>31225</v>
      </c>
      <c r="J39" s="30">
        <f t="shared" si="4"/>
        <v>31225</v>
      </c>
    </row>
    <row r="40" spans="1:10" ht="15.75" customHeight="1" x14ac:dyDescent="0.2">
      <c r="A40" s="5" t="s">
        <v>38</v>
      </c>
      <c r="B40" s="18" t="s">
        <v>20</v>
      </c>
      <c r="C40" s="25">
        <v>10954</v>
      </c>
      <c r="D40" s="30">
        <f t="shared" si="0"/>
        <v>10954</v>
      </c>
      <c r="E40" s="59"/>
      <c r="F40" s="30">
        <f t="shared" si="1"/>
        <v>0</v>
      </c>
      <c r="G40" s="59">
        <v>14946</v>
      </c>
      <c r="H40" s="30">
        <f t="shared" si="2"/>
        <v>14946</v>
      </c>
      <c r="I40" s="30">
        <f t="shared" si="3"/>
        <v>25900</v>
      </c>
      <c r="J40" s="30">
        <f t="shared" si="4"/>
        <v>25900</v>
      </c>
    </row>
    <row r="41" spans="1:10" s="11" customFormat="1" ht="15.75" customHeight="1" x14ac:dyDescent="0.2">
      <c r="A41" s="9" t="s">
        <v>39</v>
      </c>
      <c r="B41" s="16" t="s">
        <v>20</v>
      </c>
      <c r="C41" s="25">
        <v>2349</v>
      </c>
      <c r="D41" s="30">
        <f t="shared" si="0"/>
        <v>2349</v>
      </c>
      <c r="E41" s="59"/>
      <c r="F41" s="30">
        <f t="shared" si="1"/>
        <v>0</v>
      </c>
      <c r="G41" s="59">
        <v>1334</v>
      </c>
      <c r="H41" s="30">
        <f t="shared" si="2"/>
        <v>1334</v>
      </c>
      <c r="I41" s="30">
        <f t="shared" si="3"/>
        <v>3683</v>
      </c>
      <c r="J41" s="30">
        <f t="shared" si="4"/>
        <v>3683</v>
      </c>
    </row>
    <row r="42" spans="1:10" ht="15.75" customHeight="1" x14ac:dyDescent="0.2">
      <c r="A42" s="5" t="s">
        <v>41</v>
      </c>
      <c r="B42" s="18" t="s">
        <v>20</v>
      </c>
      <c r="C42" s="25">
        <v>2676</v>
      </c>
      <c r="D42" s="30">
        <f t="shared" si="0"/>
        <v>2676</v>
      </c>
      <c r="E42" s="59"/>
      <c r="F42" s="30">
        <f t="shared" si="1"/>
        <v>0</v>
      </c>
      <c r="G42" s="59">
        <v>81</v>
      </c>
      <c r="H42" s="30">
        <f t="shared" si="2"/>
        <v>81</v>
      </c>
      <c r="I42" s="30">
        <f t="shared" si="3"/>
        <v>2757</v>
      </c>
      <c r="J42" s="30">
        <f t="shared" si="4"/>
        <v>2757</v>
      </c>
    </row>
    <row r="43" spans="1:10" ht="15.75" customHeight="1" x14ac:dyDescent="0.2">
      <c r="A43" s="5" t="s">
        <v>42</v>
      </c>
      <c r="B43" s="18" t="s">
        <v>20</v>
      </c>
      <c r="C43" s="25">
        <v>18893</v>
      </c>
      <c r="D43" s="30">
        <f t="shared" si="0"/>
        <v>18893</v>
      </c>
      <c r="E43" s="59"/>
      <c r="F43" s="30">
        <f t="shared" si="1"/>
        <v>0</v>
      </c>
      <c r="G43" s="59">
        <v>9528</v>
      </c>
      <c r="H43" s="30">
        <f t="shared" si="2"/>
        <v>9528</v>
      </c>
      <c r="I43" s="30">
        <f t="shared" si="3"/>
        <v>28421</v>
      </c>
      <c r="J43" s="30">
        <f t="shared" si="4"/>
        <v>28421</v>
      </c>
    </row>
    <row r="44" spans="1:10" s="11" customFormat="1" ht="15.75" customHeight="1" x14ac:dyDescent="0.2">
      <c r="A44" s="9" t="s">
        <v>43</v>
      </c>
      <c r="B44" s="16" t="s">
        <v>20</v>
      </c>
      <c r="C44" s="25">
        <v>5328</v>
      </c>
      <c r="D44" s="30">
        <f t="shared" si="0"/>
        <v>5328</v>
      </c>
      <c r="E44" s="59">
        <v>2000</v>
      </c>
      <c r="F44" s="30">
        <f t="shared" si="1"/>
        <v>2000</v>
      </c>
      <c r="G44" s="59">
        <v>1178</v>
      </c>
      <c r="H44" s="30">
        <f t="shared" si="2"/>
        <v>1178</v>
      </c>
      <c r="I44" s="30">
        <f t="shared" si="3"/>
        <v>8506</v>
      </c>
      <c r="J44" s="30">
        <f t="shared" si="4"/>
        <v>8506</v>
      </c>
    </row>
    <row r="45" spans="1:10" ht="15.75" customHeight="1" x14ac:dyDescent="0.2">
      <c r="A45" s="5" t="s">
        <v>48</v>
      </c>
      <c r="B45" s="18" t="s">
        <v>20</v>
      </c>
      <c r="C45" s="25"/>
      <c r="D45" s="30">
        <f t="shared" si="0"/>
        <v>0</v>
      </c>
      <c r="E45" s="59"/>
      <c r="F45" s="30">
        <f t="shared" si="1"/>
        <v>0</v>
      </c>
      <c r="G45" s="59"/>
      <c r="H45" s="30">
        <f t="shared" si="2"/>
        <v>0</v>
      </c>
      <c r="I45" s="30">
        <f t="shared" si="3"/>
        <v>0</v>
      </c>
      <c r="J45" s="30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25"/>
      <c r="D46" s="30">
        <f t="shared" si="0"/>
        <v>0</v>
      </c>
      <c r="E46" s="59"/>
      <c r="F46" s="30">
        <f t="shared" si="1"/>
        <v>0</v>
      </c>
      <c r="G46" s="59"/>
      <c r="H46" s="30">
        <f t="shared" si="2"/>
        <v>0</v>
      </c>
      <c r="I46" s="30">
        <f t="shared" si="3"/>
        <v>0</v>
      </c>
      <c r="J46" s="30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25">
        <v>1504</v>
      </c>
      <c r="D47" s="30">
        <f t="shared" si="0"/>
        <v>1504</v>
      </c>
      <c r="E47" s="59"/>
      <c r="F47" s="30">
        <f t="shared" si="1"/>
        <v>0</v>
      </c>
      <c r="G47" s="59"/>
      <c r="H47" s="30">
        <f t="shared" si="2"/>
        <v>0</v>
      </c>
      <c r="I47" s="30">
        <f t="shared" si="3"/>
        <v>1504</v>
      </c>
      <c r="J47" s="30">
        <f t="shared" si="4"/>
        <v>1504</v>
      </c>
    </row>
    <row r="48" spans="1:10" s="11" customFormat="1" ht="15.75" customHeight="1" x14ac:dyDescent="0.2">
      <c r="A48" s="9" t="s">
        <v>55</v>
      </c>
      <c r="B48" s="16" t="s">
        <v>20</v>
      </c>
      <c r="C48" s="25">
        <v>8076</v>
      </c>
      <c r="D48" s="30">
        <f t="shared" si="0"/>
        <v>8076</v>
      </c>
      <c r="E48" s="59"/>
      <c r="F48" s="30">
        <f t="shared" si="1"/>
        <v>0</v>
      </c>
      <c r="G48" s="59">
        <v>2788</v>
      </c>
      <c r="H48" s="30">
        <f t="shared" si="2"/>
        <v>2788</v>
      </c>
      <c r="I48" s="30">
        <f t="shared" si="3"/>
        <v>10864</v>
      </c>
      <c r="J48" s="30">
        <f t="shared" si="4"/>
        <v>10864</v>
      </c>
    </row>
    <row r="49" spans="1:10" ht="15.75" customHeight="1" x14ac:dyDescent="0.2">
      <c r="A49" s="5" t="s">
        <v>57</v>
      </c>
      <c r="B49" s="18" t="s">
        <v>20</v>
      </c>
      <c r="C49" s="25">
        <v>13150</v>
      </c>
      <c r="D49" s="30">
        <f t="shared" si="0"/>
        <v>13150</v>
      </c>
      <c r="E49" s="59"/>
      <c r="F49" s="30">
        <f t="shared" si="1"/>
        <v>0</v>
      </c>
      <c r="G49" s="59">
        <v>6457</v>
      </c>
      <c r="H49" s="30">
        <f t="shared" si="2"/>
        <v>6457</v>
      </c>
      <c r="I49" s="30">
        <f t="shared" si="3"/>
        <v>19607</v>
      </c>
      <c r="J49" s="30">
        <f t="shared" si="4"/>
        <v>19607</v>
      </c>
    </row>
    <row r="50" spans="1:10" ht="15.75" customHeight="1" x14ac:dyDescent="0.2">
      <c r="A50" s="5" t="s">
        <v>58</v>
      </c>
      <c r="B50" s="18" t="s">
        <v>20</v>
      </c>
      <c r="C50" s="25">
        <v>2058</v>
      </c>
      <c r="D50" s="30">
        <f t="shared" si="0"/>
        <v>2058</v>
      </c>
      <c r="E50" s="59"/>
      <c r="F50" s="30">
        <f t="shared" si="1"/>
        <v>0</v>
      </c>
      <c r="G50" s="59">
        <v>2070</v>
      </c>
      <c r="H50" s="30">
        <f t="shared" si="2"/>
        <v>2070</v>
      </c>
      <c r="I50" s="30">
        <f t="shared" si="3"/>
        <v>4128</v>
      </c>
      <c r="J50" s="30">
        <f t="shared" si="4"/>
        <v>4128</v>
      </c>
    </row>
    <row r="51" spans="1:10" ht="15.75" customHeight="1" x14ac:dyDescent="0.2">
      <c r="A51" s="5" t="s">
        <v>59</v>
      </c>
      <c r="B51" s="18" t="s">
        <v>20</v>
      </c>
      <c r="C51" s="25">
        <v>9103</v>
      </c>
      <c r="D51" s="30">
        <f t="shared" si="0"/>
        <v>9103</v>
      </c>
      <c r="E51" s="59"/>
      <c r="F51" s="30">
        <f t="shared" si="1"/>
        <v>0</v>
      </c>
      <c r="G51" s="59">
        <v>5532</v>
      </c>
      <c r="H51" s="30">
        <f t="shared" si="2"/>
        <v>5532</v>
      </c>
      <c r="I51" s="30">
        <f t="shared" si="3"/>
        <v>14635</v>
      </c>
      <c r="J51" s="30">
        <f t="shared" si="4"/>
        <v>14635</v>
      </c>
    </row>
    <row r="52" spans="1:10" ht="15.75" customHeight="1" x14ac:dyDescent="0.2">
      <c r="A52" s="5" t="s">
        <v>60</v>
      </c>
      <c r="B52" s="18" t="s">
        <v>20</v>
      </c>
      <c r="C52" s="25">
        <v>850</v>
      </c>
      <c r="D52" s="30">
        <f t="shared" si="0"/>
        <v>850</v>
      </c>
      <c r="E52" s="59"/>
      <c r="F52" s="30">
        <f t="shared" si="1"/>
        <v>0</v>
      </c>
      <c r="G52" s="59">
        <v>2592</v>
      </c>
      <c r="H52" s="30">
        <f t="shared" si="2"/>
        <v>2592</v>
      </c>
      <c r="I52" s="30">
        <f t="shared" si="3"/>
        <v>3442</v>
      </c>
      <c r="J52" s="30">
        <f t="shared" si="4"/>
        <v>3442</v>
      </c>
    </row>
    <row r="53" spans="1:10" ht="15.75" customHeight="1" x14ac:dyDescent="0.2">
      <c r="A53" s="5" t="s">
        <v>64</v>
      </c>
      <c r="B53" s="18" t="s">
        <v>20</v>
      </c>
      <c r="C53" s="25">
        <v>2906</v>
      </c>
      <c r="D53" s="30">
        <f t="shared" si="0"/>
        <v>2906</v>
      </c>
      <c r="E53" s="59"/>
      <c r="F53" s="30">
        <f t="shared" si="1"/>
        <v>0</v>
      </c>
      <c r="G53" s="59">
        <v>4065</v>
      </c>
      <c r="H53" s="30">
        <f t="shared" si="2"/>
        <v>4065</v>
      </c>
      <c r="I53" s="30">
        <f t="shared" si="3"/>
        <v>6971</v>
      </c>
      <c r="J53" s="30">
        <f t="shared" si="4"/>
        <v>6971</v>
      </c>
    </row>
    <row r="54" spans="1:10" ht="15.75" customHeight="1" x14ac:dyDescent="0.2">
      <c r="A54" s="5" t="s">
        <v>65</v>
      </c>
      <c r="B54" s="18" t="s">
        <v>20</v>
      </c>
      <c r="C54" s="25">
        <v>11905</v>
      </c>
      <c r="D54" s="30">
        <f t="shared" si="0"/>
        <v>11905</v>
      </c>
      <c r="E54" s="59"/>
      <c r="F54" s="30">
        <f t="shared" si="1"/>
        <v>0</v>
      </c>
      <c r="G54" s="59">
        <v>1409</v>
      </c>
      <c r="H54" s="30">
        <f t="shared" si="2"/>
        <v>1409</v>
      </c>
      <c r="I54" s="30">
        <f t="shared" si="3"/>
        <v>13314</v>
      </c>
      <c r="J54" s="30">
        <f t="shared" si="4"/>
        <v>13314</v>
      </c>
    </row>
    <row r="55" spans="1:10" ht="15.75" customHeight="1" x14ac:dyDescent="0.2">
      <c r="A55" s="5" t="s">
        <v>66</v>
      </c>
      <c r="B55" s="18" t="s">
        <v>20</v>
      </c>
      <c r="C55" s="25">
        <v>5458</v>
      </c>
      <c r="D55" s="30">
        <f t="shared" si="0"/>
        <v>5458</v>
      </c>
      <c r="E55" s="59"/>
      <c r="F55" s="30">
        <f t="shared" si="1"/>
        <v>0</v>
      </c>
      <c r="G55" s="59">
        <v>20184</v>
      </c>
      <c r="H55" s="30">
        <f t="shared" si="2"/>
        <v>20184</v>
      </c>
      <c r="I55" s="30">
        <f t="shared" si="3"/>
        <v>25642</v>
      </c>
      <c r="J55" s="30">
        <f t="shared" si="4"/>
        <v>25642</v>
      </c>
    </row>
    <row r="56" spans="1:10" s="11" customFormat="1" ht="15.75" customHeight="1" x14ac:dyDescent="0.2">
      <c r="A56" s="9" t="s">
        <v>67</v>
      </c>
      <c r="B56" s="16" t="s">
        <v>20</v>
      </c>
      <c r="C56" s="25"/>
      <c r="D56" s="30">
        <f t="shared" si="0"/>
        <v>0</v>
      </c>
      <c r="E56" s="59"/>
      <c r="F56" s="30">
        <f t="shared" si="1"/>
        <v>0</v>
      </c>
      <c r="G56" s="59"/>
      <c r="H56" s="30">
        <f t="shared" si="2"/>
        <v>0</v>
      </c>
      <c r="I56" s="30">
        <f t="shared" si="3"/>
        <v>0</v>
      </c>
      <c r="J56" s="30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25">
        <v>1743</v>
      </c>
      <c r="D57" s="30">
        <f t="shared" si="0"/>
        <v>1743</v>
      </c>
      <c r="E57" s="59">
        <v>2000</v>
      </c>
      <c r="F57" s="30">
        <f t="shared" si="1"/>
        <v>2000</v>
      </c>
      <c r="G57" s="59"/>
      <c r="H57" s="30">
        <f t="shared" si="2"/>
        <v>0</v>
      </c>
      <c r="I57" s="30">
        <f t="shared" si="3"/>
        <v>3743</v>
      </c>
      <c r="J57" s="30">
        <f t="shared" si="4"/>
        <v>3743</v>
      </c>
    </row>
    <row r="58" spans="1:10" s="11" customFormat="1" ht="15.75" customHeight="1" x14ac:dyDescent="0.2">
      <c r="A58" s="9" t="s">
        <v>69</v>
      </c>
      <c r="B58" s="16" t="s">
        <v>20</v>
      </c>
      <c r="C58" s="25"/>
      <c r="D58" s="30">
        <f t="shared" si="0"/>
        <v>0</v>
      </c>
      <c r="E58" s="59"/>
      <c r="F58" s="30">
        <f t="shared" si="1"/>
        <v>0</v>
      </c>
      <c r="G58" s="59"/>
      <c r="H58" s="30">
        <f t="shared" si="2"/>
        <v>0</v>
      </c>
      <c r="I58" s="30">
        <f t="shared" si="3"/>
        <v>0</v>
      </c>
      <c r="J58" s="30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25">
        <v>2906</v>
      </c>
      <c r="D59" s="30">
        <f t="shared" si="0"/>
        <v>2906</v>
      </c>
      <c r="E59" s="59"/>
      <c r="F59" s="30">
        <f t="shared" si="1"/>
        <v>0</v>
      </c>
      <c r="G59" s="59">
        <v>8720</v>
      </c>
      <c r="H59" s="30">
        <f t="shared" si="2"/>
        <v>8720</v>
      </c>
      <c r="I59" s="30">
        <f t="shared" si="3"/>
        <v>11626</v>
      </c>
      <c r="J59" s="30">
        <f t="shared" si="4"/>
        <v>11626</v>
      </c>
    </row>
    <row r="60" spans="1:10" s="11" customFormat="1" ht="15.75" customHeight="1" x14ac:dyDescent="0.2">
      <c r="A60" s="9" t="s">
        <v>71</v>
      </c>
      <c r="B60" s="16" t="s">
        <v>20</v>
      </c>
      <c r="C60" s="25">
        <v>28502</v>
      </c>
      <c r="D60" s="30">
        <f t="shared" si="0"/>
        <v>28502</v>
      </c>
      <c r="E60" s="59"/>
      <c r="F60" s="30">
        <f t="shared" si="1"/>
        <v>0</v>
      </c>
      <c r="G60" s="59">
        <v>38434</v>
      </c>
      <c r="H60" s="30">
        <f t="shared" si="2"/>
        <v>38434</v>
      </c>
      <c r="I60" s="30">
        <f t="shared" si="3"/>
        <v>66936</v>
      </c>
      <c r="J60" s="30">
        <f t="shared" si="4"/>
        <v>66936</v>
      </c>
    </row>
    <row r="61" spans="1:10" ht="15.75" customHeight="1" x14ac:dyDescent="0.2">
      <c r="A61" s="5" t="s">
        <v>72</v>
      </c>
      <c r="B61" s="18" t="s">
        <v>20</v>
      </c>
      <c r="C61" s="25"/>
      <c r="D61" s="30">
        <f t="shared" si="0"/>
        <v>0</v>
      </c>
      <c r="E61" s="59"/>
      <c r="F61" s="30">
        <f t="shared" si="1"/>
        <v>0</v>
      </c>
      <c r="G61" s="59"/>
      <c r="H61" s="30">
        <f t="shared" si="2"/>
        <v>0</v>
      </c>
      <c r="I61" s="30">
        <f t="shared" si="3"/>
        <v>0</v>
      </c>
      <c r="J61" s="30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25">
        <v>587</v>
      </c>
      <c r="D62" s="30">
        <f t="shared" si="0"/>
        <v>587</v>
      </c>
      <c r="E62" s="59"/>
      <c r="F62" s="30">
        <f t="shared" si="1"/>
        <v>0</v>
      </c>
      <c r="G62" s="59"/>
      <c r="H62" s="30">
        <f t="shared" si="2"/>
        <v>0</v>
      </c>
      <c r="I62" s="30">
        <f t="shared" si="3"/>
        <v>587</v>
      </c>
      <c r="J62" s="30">
        <f t="shared" si="4"/>
        <v>587</v>
      </c>
    </row>
    <row r="63" spans="1:10" ht="15.75" customHeight="1" x14ac:dyDescent="0.2">
      <c r="A63" s="5" t="s">
        <v>126</v>
      </c>
      <c r="B63" s="18" t="s">
        <v>20</v>
      </c>
      <c r="C63" s="25"/>
      <c r="D63" s="30">
        <f t="shared" si="0"/>
        <v>0</v>
      </c>
      <c r="E63" s="59"/>
      <c r="F63" s="30">
        <f t="shared" si="1"/>
        <v>0</v>
      </c>
      <c r="G63" s="59"/>
      <c r="H63" s="30">
        <f t="shared" si="2"/>
        <v>0</v>
      </c>
      <c r="I63" s="30">
        <f t="shared" si="3"/>
        <v>0</v>
      </c>
      <c r="J63" s="30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25"/>
      <c r="D64" s="30">
        <f t="shared" ref="D64:D71" si="5">C64*1</f>
        <v>0</v>
      </c>
      <c r="E64" s="59"/>
      <c r="F64" s="30">
        <f t="shared" ref="F64:F71" si="6">E64*1</f>
        <v>0</v>
      </c>
      <c r="G64" s="59"/>
      <c r="H64" s="30">
        <f t="shared" ref="H64:H71" si="7">G64</f>
        <v>0</v>
      </c>
      <c r="I64" s="30">
        <f t="shared" ref="I64:I71" si="8">C64+E64+G64</f>
        <v>0</v>
      </c>
      <c r="J64" s="30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25"/>
      <c r="D65" s="30">
        <f t="shared" si="5"/>
        <v>0</v>
      </c>
      <c r="E65" s="59"/>
      <c r="F65" s="30">
        <f t="shared" si="6"/>
        <v>0</v>
      </c>
      <c r="G65" s="59"/>
      <c r="H65" s="30">
        <f t="shared" si="7"/>
        <v>0</v>
      </c>
      <c r="I65" s="30">
        <f t="shared" si="8"/>
        <v>0</v>
      </c>
      <c r="J65" s="30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25">
        <v>4669</v>
      </c>
      <c r="D66" s="30">
        <f t="shared" si="5"/>
        <v>4669</v>
      </c>
      <c r="E66" s="59"/>
      <c r="F66" s="30">
        <f t="shared" si="6"/>
        <v>0</v>
      </c>
      <c r="G66" s="59"/>
      <c r="H66" s="30">
        <f t="shared" si="7"/>
        <v>0</v>
      </c>
      <c r="I66" s="30">
        <f t="shared" si="8"/>
        <v>4669</v>
      </c>
      <c r="J66" s="30">
        <f t="shared" si="9"/>
        <v>4669</v>
      </c>
    </row>
    <row r="67" spans="1:10" s="11" customFormat="1" ht="15.75" customHeight="1" x14ac:dyDescent="0.2">
      <c r="A67" s="9" t="s">
        <v>78</v>
      </c>
      <c r="B67" s="16" t="s">
        <v>20</v>
      </c>
      <c r="C67" s="25"/>
      <c r="D67" s="30">
        <f t="shared" si="5"/>
        <v>0</v>
      </c>
      <c r="E67" s="59"/>
      <c r="F67" s="30">
        <f t="shared" si="6"/>
        <v>0</v>
      </c>
      <c r="G67" s="59"/>
      <c r="H67" s="30">
        <f t="shared" si="7"/>
        <v>0</v>
      </c>
      <c r="I67" s="30">
        <f t="shared" si="8"/>
        <v>0</v>
      </c>
      <c r="J67" s="30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25"/>
      <c r="D68" s="30">
        <f t="shared" si="5"/>
        <v>0</v>
      </c>
      <c r="E68" s="59"/>
      <c r="F68" s="30">
        <f t="shared" si="6"/>
        <v>0</v>
      </c>
      <c r="G68" s="59"/>
      <c r="H68" s="30">
        <f t="shared" si="7"/>
        <v>0</v>
      </c>
      <c r="I68" s="30">
        <f t="shared" si="8"/>
        <v>0</v>
      </c>
      <c r="J68" s="30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25"/>
      <c r="D69" s="30">
        <f t="shared" si="5"/>
        <v>0</v>
      </c>
      <c r="E69" s="59"/>
      <c r="F69" s="30">
        <f t="shared" si="6"/>
        <v>0</v>
      </c>
      <c r="G69" s="59"/>
      <c r="H69" s="30">
        <f t="shared" si="7"/>
        <v>0</v>
      </c>
      <c r="I69" s="30">
        <f t="shared" si="8"/>
        <v>0</v>
      </c>
      <c r="J69" s="30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25">
        <v>1323</v>
      </c>
      <c r="D70" s="30">
        <f t="shared" si="5"/>
        <v>1323</v>
      </c>
      <c r="E70" s="59"/>
      <c r="F70" s="30">
        <f t="shared" si="6"/>
        <v>0</v>
      </c>
      <c r="G70" s="59"/>
      <c r="H70" s="30">
        <f t="shared" si="7"/>
        <v>0</v>
      </c>
      <c r="I70" s="30">
        <f t="shared" si="8"/>
        <v>1323</v>
      </c>
      <c r="J70" s="30">
        <f t="shared" si="9"/>
        <v>1323</v>
      </c>
    </row>
    <row r="71" spans="1:10" ht="15.75" customHeight="1" x14ac:dyDescent="0.2">
      <c r="A71" s="5" t="s">
        <v>86</v>
      </c>
      <c r="B71" s="18" t="s">
        <v>20</v>
      </c>
      <c r="C71" s="25">
        <v>1059</v>
      </c>
      <c r="D71" s="30">
        <f t="shared" si="5"/>
        <v>1059</v>
      </c>
      <c r="E71" s="59"/>
      <c r="F71" s="30">
        <f t="shared" si="6"/>
        <v>0</v>
      </c>
      <c r="G71" s="59">
        <v>22946</v>
      </c>
      <c r="H71" s="30">
        <f t="shared" si="7"/>
        <v>22946</v>
      </c>
      <c r="I71" s="30">
        <f t="shared" si="8"/>
        <v>24005</v>
      </c>
      <c r="J71" s="30">
        <f t="shared" si="9"/>
        <v>24005</v>
      </c>
    </row>
    <row r="72" spans="1:10" s="3" customFormat="1" ht="21.75" x14ac:dyDescent="0.2">
      <c r="A72" s="21" t="s">
        <v>123</v>
      </c>
      <c r="B72" s="13"/>
      <c r="C72" s="32">
        <f t="shared" ref="C72:J72" si="10">SUM(C5:C31)</f>
        <v>33506</v>
      </c>
      <c r="D72" s="32">
        <f t="shared" si="10"/>
        <v>33506</v>
      </c>
      <c r="E72" s="32">
        <f t="shared" si="10"/>
        <v>0</v>
      </c>
      <c r="F72" s="32">
        <f t="shared" si="10"/>
        <v>0</v>
      </c>
      <c r="G72" s="32">
        <f t="shared" si="10"/>
        <v>434903</v>
      </c>
      <c r="H72" s="32">
        <f t="shared" si="10"/>
        <v>434903</v>
      </c>
      <c r="I72" s="32">
        <f t="shared" si="10"/>
        <v>468409</v>
      </c>
      <c r="J72" s="32">
        <f t="shared" si="10"/>
        <v>468409</v>
      </c>
    </row>
    <row r="73" spans="1:10" s="3" customFormat="1" ht="21.75" x14ac:dyDescent="0.2">
      <c r="A73" s="21" t="s">
        <v>124</v>
      </c>
      <c r="B73" s="13"/>
      <c r="C73" s="32">
        <f t="shared" ref="C73:J73" si="11">SUM(C32:C71)</f>
        <v>159276</v>
      </c>
      <c r="D73" s="32">
        <f t="shared" si="11"/>
        <v>159276</v>
      </c>
      <c r="E73" s="32">
        <f t="shared" si="11"/>
        <v>4405</v>
      </c>
      <c r="F73" s="32">
        <f t="shared" si="11"/>
        <v>4405</v>
      </c>
      <c r="G73" s="32">
        <f t="shared" si="11"/>
        <v>168143</v>
      </c>
      <c r="H73" s="32">
        <f t="shared" si="11"/>
        <v>168143</v>
      </c>
      <c r="I73" s="32">
        <f t="shared" si="11"/>
        <v>331824</v>
      </c>
      <c r="J73" s="32">
        <f t="shared" si="11"/>
        <v>331824</v>
      </c>
    </row>
    <row r="74" spans="1:10" s="3" customFormat="1" ht="15.75" customHeight="1" x14ac:dyDescent="0.2">
      <c r="A74" s="5" t="s">
        <v>87</v>
      </c>
      <c r="B74" s="13"/>
      <c r="C74" s="32">
        <f>SUM(C72:C73)</f>
        <v>192782</v>
      </c>
      <c r="D74" s="32">
        <f t="shared" ref="D74:J74" si="12">SUM(D72:D73)</f>
        <v>192782</v>
      </c>
      <c r="E74" s="36">
        <f t="shared" si="12"/>
        <v>4405</v>
      </c>
      <c r="F74" s="32">
        <f t="shared" si="12"/>
        <v>4405</v>
      </c>
      <c r="G74" s="36">
        <f t="shared" si="12"/>
        <v>603046</v>
      </c>
      <c r="H74" s="32">
        <f t="shared" si="12"/>
        <v>603046</v>
      </c>
      <c r="I74" s="32">
        <f t="shared" si="12"/>
        <v>800233</v>
      </c>
      <c r="J74" s="32">
        <f t="shared" si="12"/>
        <v>800233</v>
      </c>
    </row>
    <row r="75" spans="1:10" x14ac:dyDescent="0.2">
      <c r="B75" s="13"/>
      <c r="C75" s="2"/>
      <c r="D75" s="28"/>
      <c r="E75" s="13"/>
      <c r="F75" s="28"/>
      <c r="G75" s="13"/>
      <c r="H75" s="28"/>
      <c r="J75" s="32"/>
    </row>
    <row r="76" spans="1:10" x14ac:dyDescent="0.2">
      <c r="B76" s="13"/>
      <c r="C76" s="2"/>
      <c r="D76" s="28"/>
      <c r="E76" s="13"/>
      <c r="F76" s="28"/>
      <c r="G76" s="13"/>
      <c r="H76" s="28"/>
      <c r="J76" s="32"/>
    </row>
    <row r="77" spans="1:10" x14ac:dyDescent="0.2">
      <c r="B77" s="13"/>
      <c r="C77" s="2"/>
      <c r="D77" s="28"/>
      <c r="E77" s="13"/>
      <c r="F77" s="28"/>
      <c r="G77" s="13"/>
      <c r="H77" s="28"/>
    </row>
    <row r="78" spans="1:10" x14ac:dyDescent="0.2">
      <c r="C78" s="56"/>
      <c r="D78" s="56"/>
      <c r="E78" s="56"/>
      <c r="F78" s="56"/>
      <c r="G78" s="56"/>
      <c r="H78" s="56"/>
      <c r="I78" s="56"/>
      <c r="J78" s="56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4 C72:I65527 D5:D71 F5:F71 H5:I71">
    <cfRule type="expression" dxfId="33" priority="79" stopIfTrue="1">
      <formula>CellHasFormula</formula>
    </cfRule>
  </conditionalFormatting>
  <conditionalFormatting sqref="J76">
    <cfRule type="expression" dxfId="32" priority="72" stopIfTrue="1">
      <formula>CellHasFormula</formula>
    </cfRule>
  </conditionalFormatting>
  <conditionalFormatting sqref="J75:J76">
    <cfRule type="expression" dxfId="31" priority="71" stopIfTrue="1">
      <formula>CellHasFormula</formula>
    </cfRule>
  </conditionalFormatting>
  <conditionalFormatting sqref="J75:J76">
    <cfRule type="expression" dxfId="30" priority="70" stopIfTrue="1">
      <formula>CellHasFormula</formula>
    </cfRule>
  </conditionalFormatting>
  <conditionalFormatting sqref="C5:C71">
    <cfRule type="expression" dxfId="29" priority="3" stopIfTrue="1">
      <formula>CellHasFormula</formula>
    </cfRule>
  </conditionalFormatting>
  <conditionalFormatting sqref="E5:E71">
    <cfRule type="expression" dxfId="28" priority="2" stopIfTrue="1">
      <formula>CellHasFormula</formula>
    </cfRule>
  </conditionalFormatting>
  <conditionalFormatting sqref="G5:G71">
    <cfRule type="expression" dxfId="27" priority="1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20" activePane="bottomLeft" state="frozen"/>
      <selection pane="bottomLeft" activeCell="H32" sqref="H32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16645</v>
      </c>
      <c r="D5" s="31">
        <f>(Jul!C5*10)+(Aug!C5*9)+(Sep!C5*8)+(Oct!C5*7)+(Nov!C5*6)+(Dec!C5*5)+(Jan!C5*4)+(Feb!C5*3)+(Mar!C5*2)+(Apr!C5*1)</f>
        <v>595743</v>
      </c>
      <c r="E5" s="8">
        <v>1153</v>
      </c>
      <c r="F5" s="31">
        <f>(Jul!E5*10)+(Aug!E5*9)+(Sep!E5*8)+(Oct!E5*7)+(Nov!E5*6)+(Dec!E5*5)+(Jan!E5*4)+(Feb!E5*3)+(Mar!E5*2)+(Apr!E5*1)</f>
        <v>10203</v>
      </c>
      <c r="G5" s="8">
        <v>10012</v>
      </c>
      <c r="H5" s="31">
        <f>Mar!H5+G5</f>
        <v>105097</v>
      </c>
      <c r="I5" s="31">
        <f t="shared" ref="I5:I63" si="0">C5+E5+G5</f>
        <v>27810</v>
      </c>
      <c r="J5" s="31">
        <f t="shared" ref="J5:J63" si="1">D5+F5+H5</f>
        <v>711043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3161</v>
      </c>
      <c r="D6" s="31">
        <f>(Jul!C6*10)+(Aug!C6*9)+(Sep!C6*8)+(Oct!C6*7)+(Nov!C6*6)+(Dec!C6*5)+(Jan!C6*4)+(Feb!C6*3)+(Mar!C6*2)+(Apr!C6*1)</f>
        <v>76049</v>
      </c>
      <c r="E6" s="8"/>
      <c r="F6" s="31">
        <f>(Jul!E6*10)+(Aug!E6*9)+(Sep!E6*8)+(Oct!E6*7)+(Nov!E6*6)+(Dec!E6*5)+(Jan!E6*4)+(Feb!E6*3)+(Mar!E6*2)+(Apr!E6*1)</f>
        <v>0</v>
      </c>
      <c r="G6" s="8">
        <v>5084</v>
      </c>
      <c r="H6" s="31">
        <f>Mar!H6+G6</f>
        <v>51351</v>
      </c>
      <c r="I6" s="31">
        <f t="shared" si="0"/>
        <v>8245</v>
      </c>
      <c r="J6" s="31">
        <f t="shared" si="1"/>
        <v>127400</v>
      </c>
    </row>
    <row r="7" spans="1:10" s="1" customFormat="1" ht="15.75" customHeight="1" x14ac:dyDescent="0.2">
      <c r="A7" s="5" t="s">
        <v>24</v>
      </c>
      <c r="B7" s="6" t="s">
        <v>22</v>
      </c>
      <c r="C7" s="7">
        <v>734</v>
      </c>
      <c r="D7" s="31">
        <f>(Jul!C7*10)+(Aug!C7*9)+(Sep!C7*8)+(Oct!C7*7)+(Nov!C7*6)+(Dec!C7*5)+(Jan!C7*4)+(Feb!C7*3)+(Mar!C7*2)+(Apr!C7*1)</f>
        <v>41898</v>
      </c>
      <c r="E7" s="8">
        <v>211</v>
      </c>
      <c r="F7" s="31">
        <f>(Jul!E7*10)+(Aug!E7*9)+(Sep!E7*8)+(Oct!E7*7)+(Nov!E7*6)+(Dec!E7*5)+(Jan!E7*4)+(Feb!E7*3)+(Mar!E7*2)+(Apr!E7*1)</f>
        <v>211</v>
      </c>
      <c r="G7" s="8"/>
      <c r="H7" s="31">
        <f>Mar!H7+G7</f>
        <v>1402</v>
      </c>
      <c r="I7" s="31">
        <f t="shared" si="0"/>
        <v>945</v>
      </c>
      <c r="J7" s="31">
        <f t="shared" si="1"/>
        <v>43511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(Jul!C8*10)+(Aug!C8*9)+(Sep!C8*8)+(Oct!C8*7)+(Nov!C8*6)+(Dec!C8*5)+(Jan!C8*4)+(Feb!C8*3)+(Mar!C8*2)+(Apr!C8*1)</f>
        <v>71311</v>
      </c>
      <c r="E8" s="8"/>
      <c r="F8" s="31">
        <f>(Jul!E8*10)+(Aug!E8*9)+(Sep!E8*8)+(Oct!E8*7)+(Nov!E8*6)+(Dec!E8*5)+(Jan!E8*4)+(Feb!E8*3)+(Mar!E8*2)+(Apr!E8*1)</f>
        <v>0</v>
      </c>
      <c r="G8" s="8"/>
      <c r="H8" s="31">
        <f>Mar!H8+G8</f>
        <v>12963</v>
      </c>
      <c r="I8" s="31">
        <f t="shared" si="0"/>
        <v>0</v>
      </c>
      <c r="J8" s="31">
        <f t="shared" si="1"/>
        <v>84274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1176</v>
      </c>
      <c r="D9" s="31">
        <f>(Jul!C9*10)+(Aug!C9*9)+(Sep!C9*8)+(Oct!C9*7)+(Nov!C9*6)+(Dec!C9*5)+(Jan!C9*4)+(Feb!C9*3)+(Mar!C9*2)+(Apr!C9*1)</f>
        <v>225664</v>
      </c>
      <c r="E9" s="8"/>
      <c r="F9" s="31">
        <f>(Jul!E9*10)+(Aug!E9*9)+(Sep!E9*8)+(Oct!E9*7)+(Nov!E9*6)+(Dec!E9*5)+(Jan!E9*4)+(Feb!E9*3)+(Mar!E9*2)+(Apr!E9*1)</f>
        <v>308</v>
      </c>
      <c r="G9" s="8">
        <v>1852</v>
      </c>
      <c r="H9" s="31">
        <f>Mar!H9+G9</f>
        <v>93366</v>
      </c>
      <c r="I9" s="31">
        <f t="shared" si="0"/>
        <v>3028</v>
      </c>
      <c r="J9" s="31">
        <f t="shared" si="1"/>
        <v>319338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7153</v>
      </c>
      <c r="D10" s="31">
        <f>(Jul!C10*10)+(Aug!C10*9)+(Sep!C10*8)+(Oct!C10*7)+(Nov!C10*6)+(Dec!C10*5)+(Jan!C10*4)+(Feb!C10*3)+(Mar!C10*2)+(Apr!C10*1)</f>
        <v>261654</v>
      </c>
      <c r="E10" s="8">
        <v>651</v>
      </c>
      <c r="F10" s="31">
        <f>(Jul!E10*10)+(Aug!E10*9)+(Sep!E10*8)+(Oct!E10*7)+(Nov!E10*6)+(Dec!E10*5)+(Jan!E10*4)+(Feb!E10*3)+(Mar!E10*2)+(Apr!E10*1)</f>
        <v>7257</v>
      </c>
      <c r="G10" s="8">
        <v>3137</v>
      </c>
      <c r="H10" s="31">
        <f>Mar!H10+G10</f>
        <v>162506</v>
      </c>
      <c r="I10" s="31">
        <f t="shared" si="0"/>
        <v>10941</v>
      </c>
      <c r="J10" s="31">
        <f t="shared" si="1"/>
        <v>431417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5878</v>
      </c>
      <c r="D11" s="31">
        <f>(Jul!C11*10)+(Aug!C11*9)+(Sep!C11*8)+(Oct!C11*7)+(Nov!C11*6)+(Dec!C11*5)+(Jan!C11*4)+(Feb!C11*3)+(Mar!C11*2)+(Apr!C11*1)</f>
        <v>87280</v>
      </c>
      <c r="E11" s="8"/>
      <c r="F11" s="31">
        <f>(Jul!E11*10)+(Aug!E11*9)+(Sep!E11*8)+(Oct!E11*7)+(Nov!E11*6)+(Dec!E11*5)+(Jan!E11*4)+(Feb!E11*3)+(Mar!E11*2)+(Apr!E11*1)</f>
        <v>2306</v>
      </c>
      <c r="G11" s="8"/>
      <c r="H11" s="31">
        <f>Mar!H11+G11</f>
        <v>12288</v>
      </c>
      <c r="I11" s="31">
        <f t="shared" si="0"/>
        <v>5878</v>
      </c>
      <c r="J11" s="31">
        <f t="shared" si="1"/>
        <v>101874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(Jul!C12*10)+(Aug!C12*9)+(Sep!C12*8)+(Oct!C12*7)+(Nov!C12*6)+(Dec!C12*5)+(Jan!C12*4)+(Feb!C12*3)+(Mar!C12*2)+(Apr!C12*1)</f>
        <v>42301</v>
      </c>
      <c r="E12" s="8"/>
      <c r="F12" s="31">
        <f>(Jul!E12*10)+(Aug!E12*9)+(Sep!E12*8)+(Oct!E12*7)+(Nov!E12*6)+(Dec!E12*5)+(Jan!E12*4)+(Feb!E12*3)+(Mar!E12*2)+(Apr!E12*1)</f>
        <v>2150</v>
      </c>
      <c r="G12" s="8"/>
      <c r="H12" s="31">
        <f>Mar!H12+G12</f>
        <v>517</v>
      </c>
      <c r="I12" s="31">
        <f t="shared" si="0"/>
        <v>0</v>
      </c>
      <c r="J12" s="31">
        <f t="shared" si="1"/>
        <v>44968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(Jul!C13*10)+(Aug!C13*9)+(Sep!C13*8)+(Oct!C13*7)+(Nov!C13*6)+(Dec!C13*5)+(Jan!C13*4)+(Feb!C13*3)+(Mar!C13*2)+(Apr!C13*1)</f>
        <v>64778</v>
      </c>
      <c r="E13" s="8"/>
      <c r="F13" s="31">
        <f>(Jul!E13*10)+(Aug!E13*9)+(Sep!E13*8)+(Oct!E13*7)+(Nov!E13*6)+(Dec!E13*5)+(Jan!E13*4)+(Feb!E13*3)+(Mar!E13*2)+(Apr!E13*1)</f>
        <v>0</v>
      </c>
      <c r="G13" s="8"/>
      <c r="H13" s="31">
        <f>Mar!H13+G13</f>
        <v>12302</v>
      </c>
      <c r="I13" s="31">
        <f t="shared" si="0"/>
        <v>0</v>
      </c>
      <c r="J13" s="31">
        <f t="shared" si="1"/>
        <v>77080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(Jul!C14*10)+(Aug!C14*9)+(Sep!C14*8)+(Oct!C14*7)+(Nov!C14*6)+(Dec!C14*5)+(Jan!C14*4)+(Feb!C14*3)+(Mar!C14*2)+(Apr!C14*1)</f>
        <v>133204</v>
      </c>
      <c r="E14" s="8"/>
      <c r="F14" s="31">
        <f>(Jul!E14*10)+(Aug!E14*9)+(Sep!E14*8)+(Oct!E14*7)+(Nov!E14*6)+(Dec!E14*5)+(Jan!E14*4)+(Feb!E14*3)+(Mar!E14*2)+(Apr!E14*1)</f>
        <v>5334</v>
      </c>
      <c r="G14" s="8"/>
      <c r="H14" s="31">
        <f>Mar!H14+G14</f>
        <v>76740</v>
      </c>
      <c r="I14" s="31">
        <f t="shared" si="0"/>
        <v>0</v>
      </c>
      <c r="J14" s="31">
        <f t="shared" si="1"/>
        <v>215278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1642</v>
      </c>
      <c r="D15" s="31">
        <f>(Jul!C15*10)+(Aug!C15*9)+(Sep!C15*8)+(Oct!C15*7)+(Nov!C15*6)+(Dec!C15*5)+(Jan!C15*4)+(Feb!C15*3)+(Mar!C15*2)+(Apr!C15*1)</f>
        <v>1642</v>
      </c>
      <c r="E15" s="8"/>
      <c r="F15" s="31">
        <f>(Jul!E15*10)+(Aug!E15*9)+(Sep!E15*8)+(Oct!E15*7)+(Nov!E15*6)+(Dec!E15*5)+(Jan!E15*4)+(Feb!E15*3)+(Mar!E15*2)+(Apr!E15*1)</f>
        <v>0</v>
      </c>
      <c r="G15" s="8"/>
      <c r="H15" s="31">
        <f>Mar!H15+G15</f>
        <v>0</v>
      </c>
      <c r="I15" s="31">
        <f t="shared" si="0"/>
        <v>1642</v>
      </c>
      <c r="J15" s="31">
        <f t="shared" si="1"/>
        <v>1642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(Jul!C16*10)+(Aug!C16*9)+(Sep!C16*8)+(Oct!C16*7)+(Nov!C16*6)+(Dec!C16*5)+(Jan!C16*4)+(Feb!C16*3)+(Mar!C16*2)+(Apr!C16*1)</f>
        <v>59489</v>
      </c>
      <c r="E16" s="8"/>
      <c r="F16" s="31">
        <f>(Jul!E16*10)+(Aug!E16*9)+(Sep!E16*8)+(Oct!E16*7)+(Nov!E16*6)+(Dec!E16*5)+(Jan!E16*4)+(Feb!E16*3)+(Mar!E16*2)+(Apr!E16*1)</f>
        <v>0</v>
      </c>
      <c r="G16" s="8"/>
      <c r="H16" s="31">
        <f>Mar!H16+G16</f>
        <v>65413</v>
      </c>
      <c r="I16" s="31">
        <f t="shared" si="0"/>
        <v>0</v>
      </c>
      <c r="J16" s="31">
        <f t="shared" si="1"/>
        <v>124902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4816</v>
      </c>
      <c r="D17" s="31">
        <f>(Jul!C17*10)+(Aug!C17*9)+(Sep!C17*8)+(Oct!C17*7)+(Nov!C17*6)+(Dec!C17*5)+(Jan!C17*4)+(Feb!C17*3)+(Mar!C17*2)+(Apr!C17*1)</f>
        <v>18973</v>
      </c>
      <c r="E17" s="8"/>
      <c r="F17" s="31">
        <f>(Jul!E17*10)+(Aug!E17*9)+(Sep!E17*8)+(Oct!E17*7)+(Nov!E17*6)+(Dec!E17*5)+(Jan!E17*4)+(Feb!E17*3)+(Mar!E17*2)+(Apr!E17*1)</f>
        <v>2150</v>
      </c>
      <c r="G17" s="8">
        <v>12023</v>
      </c>
      <c r="H17" s="31">
        <f>Mar!H17+G17</f>
        <v>37746</v>
      </c>
      <c r="I17" s="31">
        <f t="shared" si="0"/>
        <v>16839</v>
      </c>
      <c r="J17" s="31">
        <f t="shared" si="1"/>
        <v>58869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(Jul!C18*10)+(Aug!C18*9)+(Sep!C18*8)+(Oct!C18*7)+(Nov!C18*6)+(Dec!C18*5)+(Jan!C18*4)+(Feb!C18*3)+(Mar!C18*2)+(Apr!C18*1)</f>
        <v>0</v>
      </c>
      <c r="E18" s="8"/>
      <c r="F18" s="31">
        <f>(Jul!E18*10)+(Aug!E18*9)+(Sep!E18*8)+(Oct!E18*7)+(Nov!E18*6)+(Dec!E18*5)+(Jan!E18*4)+(Feb!E18*3)+(Mar!E18*2)+(Apr!E18*1)</f>
        <v>0</v>
      </c>
      <c r="G18" s="8"/>
      <c r="H18" s="31">
        <f>Mar!H18+G18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>
        <v>1895</v>
      </c>
      <c r="D19" s="31">
        <f>(Jul!C19*10)+(Aug!C19*9)+(Sep!C19*8)+(Oct!C19*7)+(Nov!C19*6)+(Dec!C19*5)+(Jan!C19*4)+(Feb!C19*3)+(Mar!C19*2)+(Apr!C19*1)</f>
        <v>23177</v>
      </c>
      <c r="E19" s="8"/>
      <c r="F19" s="31">
        <f>(Jul!E19*10)+(Aug!E19*9)+(Sep!E19*8)+(Oct!E19*7)+(Nov!E19*6)+(Dec!E19*5)+(Jan!E19*4)+(Feb!E19*3)+(Mar!E19*2)+(Apr!E19*1)</f>
        <v>0</v>
      </c>
      <c r="G19" s="8">
        <v>32521</v>
      </c>
      <c r="H19" s="31">
        <f>Mar!H19+G19</f>
        <v>32521</v>
      </c>
      <c r="I19" s="31">
        <f t="shared" si="0"/>
        <v>34416</v>
      </c>
      <c r="J19" s="31">
        <f t="shared" si="1"/>
        <v>55698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(Jul!C20*10)+(Aug!C20*9)+(Sep!C20*8)+(Oct!C20*7)+(Nov!C20*6)+(Dec!C20*5)+(Jan!C20*4)+(Feb!C20*3)+(Mar!C20*2)+(Apr!C20*1)</f>
        <v>4471</v>
      </c>
      <c r="E20" s="8"/>
      <c r="F20" s="31">
        <f>(Jul!E20*10)+(Aug!E20*9)+(Sep!E20*8)+(Oct!E20*7)+(Nov!E20*6)+(Dec!E20*5)+(Jan!E20*4)+(Feb!E20*3)+(Mar!E20*2)+(Apr!E20*1)</f>
        <v>0</v>
      </c>
      <c r="G20" s="8"/>
      <c r="H20" s="31">
        <f>Mar!H20+G20</f>
        <v>5006</v>
      </c>
      <c r="I20" s="31">
        <f t="shared" si="0"/>
        <v>0</v>
      </c>
      <c r="J20" s="31">
        <f t="shared" si="1"/>
        <v>9477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(Jul!C21*10)+(Aug!C21*9)+(Sep!C21*8)+(Oct!C21*7)+(Nov!C21*6)+(Dec!C21*5)+(Jan!C21*4)+(Feb!C21*3)+(Mar!C21*2)+(Apr!C21*1)</f>
        <v>44171</v>
      </c>
      <c r="E21" s="8"/>
      <c r="F21" s="31">
        <f>(Jul!E21*10)+(Aug!E21*9)+(Sep!E21*8)+(Oct!E21*7)+(Nov!E21*6)+(Dec!E21*5)+(Jan!E21*4)+(Feb!E21*3)+(Mar!E21*2)+(Apr!E21*1)</f>
        <v>0</v>
      </c>
      <c r="G21" s="8"/>
      <c r="H21" s="31">
        <f>Mar!H21+G21</f>
        <v>6081</v>
      </c>
      <c r="I21" s="31">
        <f t="shared" si="0"/>
        <v>0</v>
      </c>
      <c r="J21" s="31">
        <f t="shared" si="1"/>
        <v>50252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(Jul!C22*10)+(Aug!C22*9)+(Sep!C22*8)+(Oct!C22*7)+(Nov!C22*6)+(Dec!C22*5)+(Jan!C22*4)+(Feb!C22*3)+(Mar!C22*2)+(Apr!C22*1)</f>
        <v>20856</v>
      </c>
      <c r="E22" s="8">
        <v>342</v>
      </c>
      <c r="F22" s="31">
        <f>(Jul!E22*10)+(Aug!E22*9)+(Sep!E22*8)+(Oct!E22*7)+(Nov!E22*6)+(Dec!E22*5)+(Jan!E22*4)+(Feb!E22*3)+(Mar!E22*2)+(Apr!E22*1)</f>
        <v>342</v>
      </c>
      <c r="G22" s="8"/>
      <c r="H22" s="31">
        <f>Mar!H22+G22</f>
        <v>0</v>
      </c>
      <c r="I22" s="31">
        <f t="shared" si="0"/>
        <v>342</v>
      </c>
      <c r="J22" s="31">
        <f t="shared" si="1"/>
        <v>21198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(Jul!C23*10)+(Aug!C23*9)+(Sep!C23*8)+(Oct!C23*7)+(Nov!C23*6)+(Dec!C23*5)+(Jan!C23*4)+(Feb!C23*3)+(Mar!C23*2)+(Apr!C23*1)</f>
        <v>17003</v>
      </c>
      <c r="E23" s="8"/>
      <c r="F23" s="31">
        <f>(Jul!E23*10)+(Aug!E23*9)+(Sep!E23*8)+(Oct!E23*7)+(Nov!E23*6)+(Dec!E23*5)+(Jan!E23*4)+(Feb!E23*3)+(Mar!E23*2)+(Apr!E23*1)</f>
        <v>0</v>
      </c>
      <c r="G23" s="8"/>
      <c r="H23" s="31">
        <f>Mar!H23+G23</f>
        <v>4667</v>
      </c>
      <c r="I23" s="31">
        <f t="shared" si="0"/>
        <v>0</v>
      </c>
      <c r="J23" s="31">
        <f t="shared" si="1"/>
        <v>21670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(Jul!C24*10)+(Aug!C24*9)+(Sep!C24*8)+(Oct!C24*7)+(Nov!C24*6)+(Dec!C24*5)+(Jan!C24*4)+(Feb!C24*3)+(Mar!C24*2)+(Apr!C24*1)</f>
        <v>96242</v>
      </c>
      <c r="E24" s="8"/>
      <c r="F24" s="31">
        <f>(Jul!E24*10)+(Aug!E24*9)+(Sep!E24*8)+(Oct!E24*7)+(Nov!E24*6)+(Dec!E24*5)+(Jan!E24*4)+(Feb!E24*3)+(Mar!E24*2)+(Apr!E24*1)</f>
        <v>4194</v>
      </c>
      <c r="G24" s="8"/>
      <c r="H24" s="31">
        <f>Mar!H24+G24</f>
        <v>85227</v>
      </c>
      <c r="I24" s="31">
        <f t="shared" si="0"/>
        <v>0</v>
      </c>
      <c r="J24" s="31">
        <f t="shared" si="1"/>
        <v>185663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(Jul!C25*10)+(Aug!C25*9)+(Sep!C25*8)+(Oct!C25*7)+(Nov!C25*6)+(Dec!C25*5)+(Jan!C25*4)+(Feb!C25*3)+(Mar!C25*2)+(Apr!C25*1)</f>
        <v>45008</v>
      </c>
      <c r="E25" s="8"/>
      <c r="F25" s="31">
        <f>(Jul!E25*10)+(Aug!E25*9)+(Sep!E25*8)+(Oct!E25*7)+(Nov!E25*6)+(Dec!E25*5)+(Jan!E25*4)+(Feb!E25*3)+(Mar!E25*2)+(Apr!E25*1)</f>
        <v>0</v>
      </c>
      <c r="G25" s="8"/>
      <c r="H25" s="31">
        <f>Mar!H25+G25</f>
        <v>76323</v>
      </c>
      <c r="I25" s="31">
        <f t="shared" si="0"/>
        <v>0</v>
      </c>
      <c r="J25" s="31">
        <f t="shared" si="1"/>
        <v>121331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1770</v>
      </c>
      <c r="D26" s="31">
        <f>(Jul!C26*10)+(Aug!C26*9)+(Sep!C26*8)+(Oct!C26*7)+(Nov!C26*6)+(Dec!C26*5)+(Jan!C26*4)+(Feb!C26*3)+(Mar!C26*2)+(Apr!C26*1)</f>
        <v>71271</v>
      </c>
      <c r="E26" s="8"/>
      <c r="F26" s="31">
        <f>(Jul!E26*10)+(Aug!E26*9)+(Sep!E26*8)+(Oct!E26*7)+(Nov!E26*6)+(Dec!E26*5)+(Jan!E26*4)+(Feb!E26*3)+(Mar!E26*2)+(Apr!E26*1)</f>
        <v>928</v>
      </c>
      <c r="G26" s="8"/>
      <c r="H26" s="31">
        <f>Mar!H26+G26</f>
        <v>19046</v>
      </c>
      <c r="I26" s="31">
        <f t="shared" si="0"/>
        <v>1770</v>
      </c>
      <c r="J26" s="31">
        <f t="shared" si="1"/>
        <v>91245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(Jul!C27*10)+(Aug!C27*9)+(Sep!C27*8)+(Oct!C27*7)+(Nov!C27*6)+(Dec!C27*5)+(Jan!C27*4)+(Feb!C27*3)+(Mar!C27*2)+(Apr!C27*1)</f>
        <v>41797</v>
      </c>
      <c r="E27" s="8"/>
      <c r="F27" s="31">
        <f>(Jul!E27*10)+(Aug!E27*9)+(Sep!E27*8)+(Oct!E27*7)+(Nov!E27*6)+(Dec!E27*5)+(Jan!E27*4)+(Feb!E27*3)+(Mar!E27*2)+(Apr!E27*1)</f>
        <v>0</v>
      </c>
      <c r="G27" s="8"/>
      <c r="H27" s="31">
        <f>Mar!H27+G27</f>
        <v>125401</v>
      </c>
      <c r="I27" s="31">
        <f t="shared" si="0"/>
        <v>0</v>
      </c>
      <c r="J27" s="31">
        <f t="shared" si="1"/>
        <v>167198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(Jul!C28*10)+(Aug!C28*9)+(Sep!C28*8)+(Oct!C28*7)+(Nov!C28*6)+(Dec!C28*5)+(Jan!C28*4)+(Feb!C28*3)+(Mar!C28*2)+(Apr!C28*1)</f>
        <v>20001</v>
      </c>
      <c r="E28" s="8"/>
      <c r="F28" s="31">
        <f>(Jul!E28*10)+(Aug!E28*9)+(Sep!E28*8)+(Oct!E28*7)+(Nov!E28*6)+(Dec!E28*5)+(Jan!E28*4)+(Feb!E28*3)+(Mar!E28*2)+(Apr!E28*1)</f>
        <v>0</v>
      </c>
      <c r="G28" s="8"/>
      <c r="H28" s="31">
        <f>Mar!H28+G28</f>
        <v>0</v>
      </c>
      <c r="I28" s="31">
        <f t="shared" si="0"/>
        <v>0</v>
      </c>
      <c r="J28" s="31">
        <f t="shared" si="1"/>
        <v>20001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(Jul!C29*10)+(Aug!C29*9)+(Sep!C29*8)+(Oct!C29*7)+(Nov!C29*6)+(Dec!C29*5)+(Jan!C29*4)+(Feb!C29*3)+(Mar!C29*2)+(Apr!C29*1)</f>
        <v>450</v>
      </c>
      <c r="E29" s="8"/>
      <c r="F29" s="31">
        <f>(Jul!E29*10)+(Aug!E29*9)+(Sep!E29*8)+(Oct!E29*7)+(Nov!E29*6)+(Dec!E29*5)+(Jan!E29*4)+(Feb!E29*3)+(Mar!E29*2)+(Apr!E29*1)</f>
        <v>0</v>
      </c>
      <c r="G29" s="8"/>
      <c r="H29" s="31">
        <f>Mar!H29+G29</f>
        <v>674</v>
      </c>
      <c r="I29" s="31">
        <f t="shared" si="0"/>
        <v>0</v>
      </c>
      <c r="J29" s="31">
        <f t="shared" si="1"/>
        <v>1124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1569</v>
      </c>
      <c r="D30" s="31">
        <f>(Jul!C30*10)+(Aug!C30*9)+(Sep!C30*8)+(Oct!C30*7)+(Nov!C30*6)+(Dec!C30*5)+(Jan!C30*4)+(Feb!C30*3)+(Mar!C30*2)+(Apr!C30*1)</f>
        <v>74730</v>
      </c>
      <c r="E30" s="8"/>
      <c r="F30" s="31">
        <f>(Jul!E30*10)+(Aug!E30*9)+(Sep!E30*8)+(Oct!E30*7)+(Nov!E30*6)+(Dec!E30*5)+(Jan!E30*4)+(Feb!E30*3)+(Mar!E30*2)+(Apr!E30*1)</f>
        <v>2306</v>
      </c>
      <c r="G30" s="8"/>
      <c r="H30" s="31">
        <f>Mar!H30+G30</f>
        <v>62554</v>
      </c>
      <c r="I30" s="31">
        <f t="shared" si="0"/>
        <v>1569</v>
      </c>
      <c r="J30" s="31">
        <f t="shared" si="1"/>
        <v>139590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3078</v>
      </c>
      <c r="D31" s="31">
        <f>(Jul!C31*10)+(Aug!C31*9)+(Sep!C31*8)+(Oct!C31*7)+(Nov!C31*6)+(Dec!C31*5)+(Jan!C31*4)+(Feb!C31*3)+(Mar!C31*2)+(Apr!C31*1)</f>
        <v>103509</v>
      </c>
      <c r="E31" s="8">
        <v>1153</v>
      </c>
      <c r="F31" s="31">
        <f>(Jul!E31*10)+(Aug!E31*9)+(Sep!E31*8)+(Oct!E31*7)+(Nov!E31*6)+(Dec!E31*5)+(Jan!E31*4)+(Feb!E31*3)+(Mar!E31*2)+(Apr!E31*1)</f>
        <v>3303</v>
      </c>
      <c r="G31" s="8">
        <v>28997</v>
      </c>
      <c r="H31" s="31">
        <f>Mar!H31+G31</f>
        <v>56067</v>
      </c>
      <c r="I31" s="31">
        <f t="shared" si="0"/>
        <v>33228</v>
      </c>
      <c r="J31" s="31">
        <f t="shared" si="1"/>
        <v>162879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2073</v>
      </c>
      <c r="D32" s="31">
        <f>(Jul!C32*10)+(Aug!C32*9)+(Sep!C32*8)+(Oct!C32*7)+(Nov!C32*6)+(Dec!C32*5)+(Jan!C32*4)+(Feb!C32*3)+(Mar!C32*2)+(Apr!C32*1)</f>
        <v>48855</v>
      </c>
      <c r="E32" s="8"/>
      <c r="F32" s="31">
        <f>(Jul!E32*10)+(Aug!E32*9)+(Sep!E32*8)+(Oct!E32*7)+(Nov!E32*6)+(Dec!E32*5)+(Jan!E32*4)+(Feb!E32*3)+(Mar!E32*2)+(Apr!E32*1)</f>
        <v>0</v>
      </c>
      <c r="G32" s="8">
        <v>2401</v>
      </c>
      <c r="H32" s="31">
        <f>Mar!H32+G32</f>
        <v>25524</v>
      </c>
      <c r="I32" s="31">
        <f t="shared" si="0"/>
        <v>4474</v>
      </c>
      <c r="J32" s="31">
        <f t="shared" si="1"/>
        <v>74379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6420</v>
      </c>
      <c r="D33" s="31">
        <f>(Jul!C33*10)+(Aug!C33*9)+(Sep!C33*8)+(Oct!C33*7)+(Nov!C33*6)+(Dec!C33*5)+(Jan!C33*4)+(Feb!C33*3)+(Mar!C33*2)+(Apr!C33*1)</f>
        <v>302234</v>
      </c>
      <c r="E33" s="8"/>
      <c r="F33" s="31">
        <f>(Jul!E33*10)+(Aug!E33*9)+(Sep!E33*8)+(Oct!E33*7)+(Nov!E33*6)+(Dec!E33*5)+(Jan!E33*4)+(Feb!E33*3)+(Mar!E33*2)+(Apr!E33*1)</f>
        <v>200</v>
      </c>
      <c r="G33" s="8">
        <v>2635</v>
      </c>
      <c r="H33" s="31">
        <f>Mar!H33+G33</f>
        <v>165356</v>
      </c>
      <c r="I33" s="31">
        <f t="shared" si="0"/>
        <v>9055</v>
      </c>
      <c r="J33" s="31">
        <f t="shared" si="1"/>
        <v>467790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1339</v>
      </c>
      <c r="D34" s="31">
        <f>(Jul!C34*10)+(Aug!C34*9)+(Sep!C34*8)+(Oct!C34*7)+(Nov!C34*6)+(Dec!C34*5)+(Jan!C34*4)+(Feb!C34*3)+(Mar!C34*2)+(Apr!C34*1)</f>
        <v>112693</v>
      </c>
      <c r="E34" s="8"/>
      <c r="F34" s="31">
        <f>(Jul!E34*10)+(Aug!E34*9)+(Sep!E34*8)+(Oct!E34*7)+(Nov!E34*6)+(Dec!E34*5)+(Jan!E34*4)+(Feb!E34*3)+(Mar!E34*2)+(Apr!E34*1)</f>
        <v>0</v>
      </c>
      <c r="G34" s="8">
        <v>3849</v>
      </c>
      <c r="H34" s="31">
        <f>Mar!H34+G34</f>
        <v>36835</v>
      </c>
      <c r="I34" s="31">
        <f t="shared" si="0"/>
        <v>5188</v>
      </c>
      <c r="J34" s="31">
        <f t="shared" si="1"/>
        <v>149528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5614</v>
      </c>
      <c r="D35" s="31">
        <f>(Jul!C35*10)+(Aug!C35*9)+(Sep!C35*8)+(Oct!C35*7)+(Nov!C35*6)+(Dec!C35*5)+(Jan!C35*4)+(Feb!C35*3)+(Mar!C35*2)+(Apr!C35*1)</f>
        <v>453981</v>
      </c>
      <c r="E35" s="8"/>
      <c r="F35" s="31">
        <f>(Jul!E35*10)+(Aug!E35*9)+(Sep!E35*8)+(Oct!E35*7)+(Nov!E35*6)+(Dec!E35*5)+(Jan!E35*4)+(Feb!E35*3)+(Mar!E35*2)+(Apr!E35*1)</f>
        <v>0</v>
      </c>
      <c r="G35" s="8">
        <v>13154</v>
      </c>
      <c r="H35" s="31">
        <f>Mar!H35+G35</f>
        <v>360804</v>
      </c>
      <c r="I35" s="31">
        <f t="shared" si="0"/>
        <v>18768</v>
      </c>
      <c r="J35" s="31">
        <f t="shared" si="1"/>
        <v>814785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(Jul!C36*10)+(Aug!C36*9)+(Sep!C36*8)+(Oct!C36*7)+(Nov!C36*6)+(Dec!C36*5)+(Jan!C36*4)+(Feb!C36*3)+(Mar!C36*2)+(Apr!C36*1)</f>
        <v>0</v>
      </c>
      <c r="E36" s="8"/>
      <c r="F36" s="31">
        <f>(Jul!E36*10)+(Aug!E36*9)+(Sep!E36*8)+(Oct!E36*7)+(Nov!E36*6)+(Dec!E36*5)+(Jan!E36*4)+(Feb!E36*3)+(Mar!E36*2)+(Apr!E36*1)</f>
        <v>0</v>
      </c>
      <c r="G36" s="8"/>
      <c r="H36" s="31">
        <f>Mar!H36+G36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(Jul!C37*10)+(Aug!C37*9)+(Sep!C37*8)+(Oct!C37*7)+(Nov!C37*6)+(Dec!C37*5)+(Jan!C37*4)+(Feb!C37*3)+(Mar!C37*2)+(Apr!C37*1)</f>
        <v>27488</v>
      </c>
      <c r="E37" s="8"/>
      <c r="F37" s="31">
        <f>(Jul!E37*10)+(Aug!E37*9)+(Sep!E37*8)+(Oct!E37*7)+(Nov!E37*6)+(Dec!E37*5)+(Jan!E37*4)+(Feb!E37*3)+(Mar!E37*2)+(Apr!E37*1)</f>
        <v>0</v>
      </c>
      <c r="G37" s="8"/>
      <c r="H37" s="31">
        <f>Mar!H37+G37</f>
        <v>8269</v>
      </c>
      <c r="I37" s="31">
        <f t="shared" si="0"/>
        <v>0</v>
      </c>
      <c r="J37" s="31">
        <f t="shared" si="1"/>
        <v>35757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(Jul!C38*10)+(Aug!C38*9)+(Sep!C38*8)+(Oct!C38*7)+(Nov!C38*6)+(Dec!C38*5)+(Jan!C38*4)+(Feb!C38*3)+(Mar!C38*2)+(Apr!C38*1)</f>
        <v>104718</v>
      </c>
      <c r="E38" s="8"/>
      <c r="F38" s="31">
        <f>(Jul!E38*10)+(Aug!E38*9)+(Sep!E38*8)+(Oct!E38*7)+(Nov!E38*6)+(Dec!E38*5)+(Jan!E38*4)+(Feb!E38*3)+(Mar!E38*2)+(Apr!E38*1)</f>
        <v>0</v>
      </c>
      <c r="G38" s="8"/>
      <c r="H38" s="31">
        <f>Mar!H38+G38</f>
        <v>58188</v>
      </c>
      <c r="I38" s="31">
        <f t="shared" si="0"/>
        <v>0</v>
      </c>
      <c r="J38" s="31">
        <f t="shared" si="1"/>
        <v>162906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14777</v>
      </c>
      <c r="D39" s="31">
        <f>(Jul!C39*10)+(Aug!C39*9)+(Sep!C39*8)+(Oct!C39*7)+(Nov!C39*6)+(Dec!C39*5)+(Jan!C39*4)+(Feb!C39*3)+(Mar!C39*2)+(Apr!C39*1)</f>
        <v>595316</v>
      </c>
      <c r="E39" s="8"/>
      <c r="F39" s="31">
        <f>(Jul!E39*10)+(Aug!E39*9)+(Sep!E39*8)+(Oct!E39*7)+(Nov!E39*6)+(Dec!E39*5)+(Jan!E39*4)+(Feb!E39*3)+(Mar!E39*2)+(Apr!E39*1)</f>
        <v>22892</v>
      </c>
      <c r="G39" s="8">
        <v>42274</v>
      </c>
      <c r="H39" s="31">
        <f>Mar!H39+G39</f>
        <v>352002</v>
      </c>
      <c r="I39" s="31">
        <f t="shared" si="0"/>
        <v>57051</v>
      </c>
      <c r="J39" s="31">
        <f t="shared" si="1"/>
        <v>970210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1159</v>
      </c>
      <c r="D40" s="31">
        <f>(Jul!C40*10)+(Aug!C40*9)+(Sep!C40*8)+(Oct!C40*7)+(Nov!C40*6)+(Dec!C40*5)+(Jan!C40*4)+(Feb!C40*3)+(Mar!C40*2)+(Apr!C40*1)</f>
        <v>296753</v>
      </c>
      <c r="E40" s="8"/>
      <c r="F40" s="31">
        <f>(Jul!E40*10)+(Aug!E40*9)+(Sep!E40*8)+(Oct!E40*7)+(Nov!E40*6)+(Dec!E40*5)+(Jan!E40*4)+(Feb!E40*3)+(Mar!E40*2)+(Apr!E40*1)</f>
        <v>0</v>
      </c>
      <c r="G40" s="8"/>
      <c r="H40" s="31">
        <f>Mar!H40+G40</f>
        <v>177053</v>
      </c>
      <c r="I40" s="31">
        <f t="shared" si="0"/>
        <v>1159</v>
      </c>
      <c r="J40" s="31">
        <f t="shared" si="1"/>
        <v>473806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3569</v>
      </c>
      <c r="D41" s="31">
        <f>(Jul!C41*10)+(Aug!C41*9)+(Sep!C41*8)+(Oct!C41*7)+(Nov!C41*6)+(Dec!C41*5)+(Jan!C41*4)+(Feb!C41*3)+(Mar!C41*2)+(Apr!C41*1)</f>
        <v>96652</v>
      </c>
      <c r="E41" s="8"/>
      <c r="F41" s="31">
        <f>(Jul!E41*10)+(Aug!E41*9)+(Sep!E41*8)+(Oct!E41*7)+(Nov!E41*6)+(Dec!E41*5)+(Jan!E41*4)+(Feb!E41*3)+(Mar!E41*2)+(Apr!E41*1)</f>
        <v>0</v>
      </c>
      <c r="G41" s="8">
        <v>52407</v>
      </c>
      <c r="H41" s="31">
        <f>Mar!H41+G41</f>
        <v>135552</v>
      </c>
      <c r="I41" s="31">
        <f t="shared" si="0"/>
        <v>55976</v>
      </c>
      <c r="J41" s="31">
        <f t="shared" si="1"/>
        <v>232204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8900</v>
      </c>
      <c r="D42" s="31">
        <f>(Jul!C42*10)+(Aug!C42*9)+(Sep!C42*8)+(Oct!C42*7)+(Nov!C42*6)+(Dec!C42*5)+(Jan!C42*4)+(Feb!C42*3)+(Mar!C42*2)+(Apr!C42*1)</f>
        <v>171625</v>
      </c>
      <c r="E42" s="8"/>
      <c r="F42" s="31">
        <f>(Jul!E42*10)+(Aug!E42*9)+(Sep!E42*8)+(Oct!E42*7)+(Nov!E42*6)+(Dec!E42*5)+(Jan!E42*4)+(Feb!E42*3)+(Mar!E42*2)+(Apr!E42*1)</f>
        <v>23150</v>
      </c>
      <c r="G42" s="8">
        <v>22947</v>
      </c>
      <c r="H42" s="31">
        <f>Mar!H42+G42</f>
        <v>58178</v>
      </c>
      <c r="I42" s="31">
        <f t="shared" si="0"/>
        <v>31847</v>
      </c>
      <c r="J42" s="31">
        <f t="shared" si="1"/>
        <v>252953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3181</v>
      </c>
      <c r="D43" s="31">
        <f>(Jul!C43*10)+(Aug!C43*9)+(Sep!C43*8)+(Oct!C43*7)+(Nov!C43*6)+(Dec!C43*5)+(Jan!C43*4)+(Feb!C43*3)+(Mar!C43*2)+(Apr!C43*1)</f>
        <v>397895</v>
      </c>
      <c r="E43" s="8"/>
      <c r="F43" s="31">
        <f>(Jul!E43*10)+(Aug!E43*9)+(Sep!E43*8)+(Oct!E43*7)+(Nov!E43*6)+(Dec!E43*5)+(Jan!E43*4)+(Feb!E43*3)+(Mar!E43*2)+(Apr!E43*1)</f>
        <v>43245</v>
      </c>
      <c r="G43" s="8">
        <v>325</v>
      </c>
      <c r="H43" s="31">
        <f>Mar!H43+G43</f>
        <v>113846</v>
      </c>
      <c r="I43" s="31">
        <f t="shared" si="0"/>
        <v>3506</v>
      </c>
      <c r="J43" s="31">
        <f t="shared" si="1"/>
        <v>554986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4180</v>
      </c>
      <c r="D44" s="31">
        <f>(Jul!C44*10)+(Aug!C44*9)+(Sep!C44*8)+(Oct!C44*7)+(Nov!C44*6)+(Dec!C44*5)+(Jan!C44*4)+(Feb!C44*3)+(Mar!C44*2)+(Apr!C44*1)</f>
        <v>383997</v>
      </c>
      <c r="E44" s="8"/>
      <c r="F44" s="31">
        <f>(Jul!E44*10)+(Aug!E44*9)+(Sep!E44*8)+(Oct!E44*7)+(Nov!E44*6)+(Dec!E44*5)+(Jan!E44*4)+(Feb!E44*3)+(Mar!E44*2)+(Apr!E44*1)</f>
        <v>62076</v>
      </c>
      <c r="G44" s="8">
        <v>32611</v>
      </c>
      <c r="H44" s="31">
        <f>Mar!H44+G44</f>
        <v>202279</v>
      </c>
      <c r="I44" s="31">
        <f t="shared" si="0"/>
        <v>36791</v>
      </c>
      <c r="J44" s="31">
        <f t="shared" si="1"/>
        <v>648352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(Jul!C45*10)+(Aug!C45*9)+(Sep!C45*8)+(Oct!C45*7)+(Nov!C45*6)+(Dec!C45*5)+(Jan!C45*4)+(Feb!C45*3)+(Mar!C45*2)+(Apr!C45*1)</f>
        <v>39337</v>
      </c>
      <c r="E45" s="8"/>
      <c r="F45" s="31">
        <f>(Jul!E45*10)+(Aug!E45*9)+(Sep!E45*8)+(Oct!E45*7)+(Nov!E45*6)+(Dec!E45*5)+(Jan!E45*4)+(Feb!E45*3)+(Mar!E45*2)+(Apr!E45*1)</f>
        <v>2306</v>
      </c>
      <c r="G45" s="8"/>
      <c r="H45" s="31">
        <f>Mar!H45+G45</f>
        <v>4600</v>
      </c>
      <c r="I45" s="31">
        <f t="shared" si="0"/>
        <v>0</v>
      </c>
      <c r="J45" s="31">
        <f t="shared" si="1"/>
        <v>46243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(Jul!C46*10)+(Aug!C46*9)+(Sep!C46*8)+(Oct!C46*7)+(Nov!C46*6)+(Dec!C46*5)+(Jan!C46*4)+(Feb!C46*3)+(Mar!C46*2)+(Apr!C46*1)</f>
        <v>4585</v>
      </c>
      <c r="E46" s="8"/>
      <c r="F46" s="31">
        <f>(Jul!E46*10)+(Aug!E46*9)+(Sep!E46*8)+(Oct!E46*7)+(Nov!E46*6)+(Dec!E46*5)+(Jan!E46*4)+(Feb!E46*3)+(Mar!E46*2)+(Apr!E46*1)</f>
        <v>0</v>
      </c>
      <c r="G46" s="8"/>
      <c r="H46" s="31">
        <f>Mar!H46+G46</f>
        <v>0</v>
      </c>
      <c r="I46" s="31">
        <f t="shared" si="0"/>
        <v>0</v>
      </c>
      <c r="J46" s="31">
        <f t="shared" si="1"/>
        <v>4585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12603</v>
      </c>
      <c r="D47" s="31">
        <f>(Jul!C47*10)+(Aug!C47*9)+(Sep!C47*8)+(Oct!C47*7)+(Nov!C47*6)+(Dec!C47*5)+(Jan!C47*4)+(Feb!C47*3)+(Mar!C47*2)+(Apr!C47*1)</f>
        <v>299050</v>
      </c>
      <c r="E47" s="8"/>
      <c r="F47" s="31">
        <f>(Jul!E47*10)+(Aug!E47*9)+(Sep!E47*8)+(Oct!E47*7)+(Nov!E47*6)+(Dec!E47*5)+(Jan!E47*4)+(Feb!E47*3)+(Mar!E47*2)+(Apr!E47*1)</f>
        <v>7976</v>
      </c>
      <c r="G47" s="8">
        <v>27050</v>
      </c>
      <c r="H47" s="31">
        <f>Mar!H47+G47</f>
        <v>97386</v>
      </c>
      <c r="I47" s="31">
        <f t="shared" si="0"/>
        <v>39653</v>
      </c>
      <c r="J47" s="31">
        <f t="shared" si="1"/>
        <v>404412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6534</v>
      </c>
      <c r="D48" s="31">
        <f>(Jul!C48*10)+(Aug!C48*9)+(Sep!C48*8)+(Oct!C48*7)+(Nov!C48*6)+(Dec!C48*5)+(Jan!C48*4)+(Feb!C48*3)+(Mar!C48*2)+(Apr!C48*1)</f>
        <v>568405</v>
      </c>
      <c r="E48" s="8"/>
      <c r="F48" s="31">
        <f>(Jul!E48*10)+(Aug!E48*9)+(Sep!E48*8)+(Oct!E48*7)+(Nov!E48*6)+(Dec!E48*5)+(Jan!E48*4)+(Feb!E48*3)+(Mar!E48*2)+(Apr!E48*1)</f>
        <v>0</v>
      </c>
      <c r="G48" s="8">
        <v>20969</v>
      </c>
      <c r="H48" s="31">
        <f>Mar!H48+G48</f>
        <v>158065</v>
      </c>
      <c r="I48" s="31">
        <f t="shared" si="0"/>
        <v>27503</v>
      </c>
      <c r="J48" s="31">
        <f t="shared" si="1"/>
        <v>726470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7556</v>
      </c>
      <c r="D49" s="31">
        <f>(Jul!C49*10)+(Aug!C49*9)+(Sep!C49*8)+(Oct!C49*7)+(Nov!C49*6)+(Dec!C49*5)+(Jan!C49*4)+(Feb!C49*3)+(Mar!C49*2)+(Apr!C49*1)</f>
        <v>413916</v>
      </c>
      <c r="E49" s="8"/>
      <c r="F49" s="31">
        <f>(Jul!E49*10)+(Aug!E49*9)+(Sep!E49*8)+(Oct!E49*7)+(Nov!E49*6)+(Dec!E49*5)+(Jan!E49*4)+(Feb!E49*3)+(Mar!E49*2)+(Apr!E49*1)</f>
        <v>0</v>
      </c>
      <c r="G49" s="8">
        <v>13502</v>
      </c>
      <c r="H49" s="31">
        <f>Mar!H49+G49</f>
        <v>164276</v>
      </c>
      <c r="I49" s="31">
        <f t="shared" si="0"/>
        <v>21058</v>
      </c>
      <c r="J49" s="31">
        <f t="shared" si="1"/>
        <v>578192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1062</v>
      </c>
      <c r="D50" s="31">
        <f>(Jul!C50*10)+(Aug!C50*9)+(Sep!C50*8)+(Oct!C50*7)+(Nov!C50*6)+(Dec!C50*5)+(Jan!C50*4)+(Feb!C50*3)+(Mar!C50*2)+(Apr!C50*1)</f>
        <v>118729</v>
      </c>
      <c r="E50" s="8"/>
      <c r="F50" s="31">
        <f>(Jul!E50*10)+(Aug!E50*9)+(Sep!E50*8)+(Oct!E50*7)+(Nov!E50*6)+(Dec!E50*5)+(Jan!E50*4)+(Feb!E50*3)+(Mar!E50*2)+(Apr!E50*1)</f>
        <v>0</v>
      </c>
      <c r="G50" s="8"/>
      <c r="H50" s="31">
        <f>Mar!H50+G50</f>
        <v>53540</v>
      </c>
      <c r="I50" s="31">
        <f t="shared" si="0"/>
        <v>1062</v>
      </c>
      <c r="J50" s="31">
        <f t="shared" si="1"/>
        <v>172269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12009</v>
      </c>
      <c r="D51" s="31">
        <f>(Jul!C51*10)+(Aug!C51*9)+(Sep!C51*8)+(Oct!C51*7)+(Nov!C51*6)+(Dec!C51*5)+(Jan!C51*4)+(Feb!C51*3)+(Mar!C51*2)+(Apr!C51*1)</f>
        <v>688220</v>
      </c>
      <c r="E51" s="8">
        <v>78</v>
      </c>
      <c r="F51" s="31">
        <f>(Jul!E51*10)+(Aug!E51*9)+(Sep!E51*8)+(Oct!E51*7)+(Nov!E51*6)+(Dec!E51*5)+(Jan!E51*4)+(Feb!E51*3)+(Mar!E51*2)+(Apr!E51*1)</f>
        <v>4690</v>
      </c>
      <c r="G51" s="8">
        <v>11151</v>
      </c>
      <c r="H51" s="31">
        <f>Mar!H51+G51</f>
        <v>352487</v>
      </c>
      <c r="I51" s="31">
        <f t="shared" si="0"/>
        <v>23238</v>
      </c>
      <c r="J51" s="31">
        <f t="shared" si="1"/>
        <v>1045397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133</v>
      </c>
      <c r="D52" s="31">
        <f>(Jul!C52*10)+(Aug!C52*9)+(Sep!C52*8)+(Oct!C52*7)+(Nov!C52*6)+(Dec!C52*5)+(Jan!C52*4)+(Feb!C52*3)+(Mar!C52*2)+(Apr!C52*1)</f>
        <v>258769</v>
      </c>
      <c r="E52" s="8"/>
      <c r="F52" s="31">
        <f>(Jul!E52*10)+(Aug!E52*9)+(Sep!E52*8)+(Oct!E52*7)+(Nov!E52*6)+(Dec!E52*5)+(Jan!E52*4)+(Feb!E52*3)+(Mar!E52*2)+(Apr!E52*1)</f>
        <v>0</v>
      </c>
      <c r="G52" s="8">
        <v>2531</v>
      </c>
      <c r="H52" s="31">
        <f>Mar!H52+G52</f>
        <v>66947</v>
      </c>
      <c r="I52" s="31">
        <f t="shared" si="0"/>
        <v>2664</v>
      </c>
      <c r="J52" s="31">
        <f t="shared" si="1"/>
        <v>325716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(Jul!C53*10)+(Aug!C53*9)+(Sep!C53*8)+(Oct!C53*7)+(Nov!C53*6)+(Dec!C53*5)+(Jan!C53*4)+(Feb!C53*3)+(Mar!C53*2)+(Apr!C53*1)</f>
        <v>158534</v>
      </c>
      <c r="E53" s="8"/>
      <c r="F53" s="31">
        <f>(Jul!E53*10)+(Aug!E53*9)+(Sep!E53*8)+(Oct!E53*7)+(Nov!E53*6)+(Dec!E53*5)+(Jan!E53*4)+(Feb!E53*3)+(Mar!E53*2)+(Apr!E53*1)</f>
        <v>0</v>
      </c>
      <c r="G53" s="8"/>
      <c r="H53" s="31">
        <f>Mar!H53+G53</f>
        <v>7401</v>
      </c>
      <c r="I53" s="31">
        <f t="shared" si="0"/>
        <v>0</v>
      </c>
      <c r="J53" s="31">
        <f t="shared" si="1"/>
        <v>165935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1910</v>
      </c>
      <c r="D54" s="31">
        <f>(Jul!C54*10)+(Aug!C54*9)+(Sep!C54*8)+(Oct!C54*7)+(Nov!C54*6)+(Dec!C54*5)+(Jan!C54*4)+(Feb!C54*3)+(Mar!C54*2)+(Apr!C54*1)</f>
        <v>169005</v>
      </c>
      <c r="E54" s="8"/>
      <c r="F54" s="31">
        <f>(Jul!E54*10)+(Aug!E54*9)+(Sep!E54*8)+(Oct!E54*7)+(Nov!E54*6)+(Dec!E54*5)+(Jan!E54*4)+(Feb!E54*3)+(Mar!E54*2)+(Apr!E54*1)</f>
        <v>0</v>
      </c>
      <c r="G54" s="8">
        <v>5530</v>
      </c>
      <c r="H54" s="31">
        <f>Mar!H54+G54</f>
        <v>9519</v>
      </c>
      <c r="I54" s="31">
        <f t="shared" si="0"/>
        <v>7440</v>
      </c>
      <c r="J54" s="31">
        <f t="shared" si="1"/>
        <v>178524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10819</v>
      </c>
      <c r="D55" s="31">
        <f>(Jul!C55*10)+(Aug!C55*9)+(Sep!C55*8)+(Oct!C55*7)+(Nov!C55*6)+(Dec!C55*5)+(Jan!C55*4)+(Feb!C55*3)+(Mar!C55*2)+(Apr!C55*1)</f>
        <v>440375</v>
      </c>
      <c r="E55" s="8"/>
      <c r="F55" s="31">
        <f>(Jul!E55*10)+(Aug!E55*9)+(Sep!E55*8)+(Oct!E55*7)+(Nov!E55*6)+(Dec!E55*5)+(Jan!E55*4)+(Feb!E55*3)+(Mar!E55*2)+(Apr!E55*1)</f>
        <v>18400</v>
      </c>
      <c r="G55" s="8">
        <v>73455</v>
      </c>
      <c r="H55" s="31">
        <f>Mar!H55+G55</f>
        <v>268520</v>
      </c>
      <c r="I55" s="31">
        <f t="shared" si="0"/>
        <v>84274</v>
      </c>
      <c r="J55" s="31">
        <f t="shared" si="1"/>
        <v>727295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(Jul!C56*10)+(Aug!C56*9)+(Sep!C56*8)+(Oct!C56*7)+(Nov!C56*6)+(Dec!C56*5)+(Jan!C56*4)+(Feb!C56*3)+(Mar!C56*2)+(Apr!C56*1)</f>
        <v>0</v>
      </c>
      <c r="E56" s="8"/>
      <c r="F56" s="31">
        <f>(Jul!E56*10)+(Aug!E56*9)+(Sep!E56*8)+(Oct!E56*7)+(Nov!E56*6)+(Dec!E56*5)+(Jan!E56*4)+(Feb!E56*3)+(Mar!E56*2)+(Apr!E56*1)</f>
        <v>0</v>
      </c>
      <c r="G56" s="8"/>
      <c r="H56" s="31">
        <f>Mar!H56+G56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2406</v>
      </c>
      <c r="D57" s="31">
        <f>(Jul!C57*10)+(Aug!C57*9)+(Sep!C57*8)+(Oct!C57*7)+(Nov!C57*6)+(Dec!C57*5)+(Jan!C57*4)+(Feb!C57*3)+(Mar!C57*2)+(Apr!C57*1)</f>
        <v>231940</v>
      </c>
      <c r="E57" s="8"/>
      <c r="F57" s="31">
        <f>(Jul!E57*10)+(Aug!E57*9)+(Sep!E57*8)+(Oct!E57*7)+(Nov!E57*6)+(Dec!E57*5)+(Jan!E57*4)+(Feb!E57*3)+(Mar!E57*2)+(Apr!E57*1)</f>
        <v>20000</v>
      </c>
      <c r="G57" s="8"/>
      <c r="H57" s="31">
        <f>Mar!H57+G57</f>
        <v>88572</v>
      </c>
      <c r="I57" s="31">
        <f t="shared" si="0"/>
        <v>2406</v>
      </c>
      <c r="J57" s="31">
        <f t="shared" si="1"/>
        <v>340512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(Jul!C58*10)+(Aug!C58*9)+(Sep!C58*8)+(Oct!C58*7)+(Nov!C58*6)+(Dec!C58*5)+(Jan!C58*4)+(Feb!C58*3)+(Mar!C58*2)+(Apr!C58*1)</f>
        <v>1632</v>
      </c>
      <c r="E58" s="8"/>
      <c r="F58" s="31">
        <f>(Jul!E58*10)+(Aug!E58*9)+(Sep!E58*8)+(Oct!E58*7)+(Nov!E58*6)+(Dec!E58*5)+(Jan!E58*4)+(Feb!E58*3)+(Mar!E58*2)+(Apr!E58*1)</f>
        <v>0</v>
      </c>
      <c r="G58" s="8"/>
      <c r="H58" s="31">
        <f>Mar!H58+G58</f>
        <v>0</v>
      </c>
      <c r="I58" s="31">
        <f t="shared" si="0"/>
        <v>0</v>
      </c>
      <c r="J58" s="31">
        <f t="shared" si="1"/>
        <v>1632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(Jul!C59*10)+(Aug!C59*9)+(Sep!C59*8)+(Oct!C59*7)+(Nov!C59*6)+(Dec!C59*5)+(Jan!C59*4)+(Feb!C59*3)+(Mar!C59*2)+(Apr!C59*1)</f>
        <v>102387</v>
      </c>
      <c r="E59" s="8"/>
      <c r="F59" s="31">
        <f>(Jul!E59*10)+(Aug!E59*9)+(Sep!E59*8)+(Oct!E59*7)+(Nov!E59*6)+(Dec!E59*5)+(Jan!E59*4)+(Feb!E59*3)+(Mar!E59*2)+(Apr!E59*1)</f>
        <v>0</v>
      </c>
      <c r="G59" s="8"/>
      <c r="H59" s="31">
        <f>Mar!H59+G59</f>
        <v>45089</v>
      </c>
      <c r="I59" s="31">
        <f t="shared" si="0"/>
        <v>0</v>
      </c>
      <c r="J59" s="31">
        <f t="shared" si="1"/>
        <v>147476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15032</v>
      </c>
      <c r="D60" s="31">
        <f>(Jul!C60*10)+(Aug!C60*9)+(Sep!C60*8)+(Oct!C60*7)+(Nov!C60*6)+(Dec!C60*5)+(Jan!C60*4)+(Feb!C60*3)+(Mar!C60*2)+(Apr!C60*1)</f>
        <v>1584893</v>
      </c>
      <c r="E60" s="8"/>
      <c r="F60" s="31">
        <f>(Jul!E60*10)+(Aug!E60*9)+(Sep!E60*8)+(Oct!E60*7)+(Nov!E60*6)+(Dec!E60*5)+(Jan!E60*4)+(Feb!E60*3)+(Mar!E60*2)+(Apr!E60*1)</f>
        <v>61433</v>
      </c>
      <c r="G60" s="8">
        <v>68752</v>
      </c>
      <c r="H60" s="31">
        <f>Mar!H60+G60</f>
        <v>647101</v>
      </c>
      <c r="I60" s="31">
        <f t="shared" si="0"/>
        <v>83784</v>
      </c>
      <c r="J60" s="31">
        <f t="shared" si="1"/>
        <v>2293427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(Jul!C61*10)+(Aug!C61*9)+(Sep!C61*8)+(Oct!C61*7)+(Nov!C61*6)+(Dec!C61*5)+(Jan!C61*4)+(Feb!C61*3)+(Mar!C61*2)+(Apr!C61*1)</f>
        <v>24783</v>
      </c>
      <c r="E61" s="8"/>
      <c r="F61" s="31">
        <f>(Jul!E61*10)+(Aug!E61*9)+(Sep!E61*8)+(Oct!E61*7)+(Nov!E61*6)+(Dec!E61*5)+(Jan!E61*4)+(Feb!E61*3)+(Mar!E61*2)+(Apr!E61*1)</f>
        <v>0</v>
      </c>
      <c r="G61" s="8"/>
      <c r="H61" s="31">
        <f>Mar!H61+G61</f>
        <v>0</v>
      </c>
      <c r="I61" s="31">
        <f t="shared" si="0"/>
        <v>0</v>
      </c>
      <c r="J61" s="31">
        <f t="shared" si="1"/>
        <v>24783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(Jul!C62*10)+(Aug!C62*9)+(Sep!C62*8)+(Oct!C62*7)+(Nov!C62*6)+(Dec!C62*5)+(Jan!C62*4)+(Feb!C62*3)+(Mar!C62*2)+(Apr!C62*1)</f>
        <v>5870</v>
      </c>
      <c r="E62" s="8"/>
      <c r="F62" s="31">
        <f>(Jul!E62*10)+(Aug!E62*9)+(Sep!E62*8)+(Oct!E62*7)+(Nov!E62*6)+(Dec!E62*5)+(Jan!E62*4)+(Feb!E62*3)+(Mar!E62*2)+(Apr!E62*1)</f>
        <v>0</v>
      </c>
      <c r="G62" s="8"/>
      <c r="H62" s="31">
        <f>Mar!H62+G62</f>
        <v>0</v>
      </c>
      <c r="I62" s="31">
        <f t="shared" si="0"/>
        <v>0</v>
      </c>
      <c r="J62" s="31">
        <f t="shared" si="1"/>
        <v>5870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2704</v>
      </c>
      <c r="D63" s="31">
        <f>(Jul!C63*10)+(Aug!C63*9)+(Sep!C63*8)+(Oct!C63*7)+(Nov!C63*6)+(Dec!C63*5)+(Jan!C63*4)+(Feb!C63*3)+(Mar!C63*2)+(Apr!C63*1)</f>
        <v>218232</v>
      </c>
      <c r="E63" s="8"/>
      <c r="F63" s="31">
        <f>(Jul!E63*10)+(Aug!E63*9)+(Sep!E63*8)+(Oct!E63*7)+(Nov!E63*6)+(Dec!E63*5)+(Jan!E63*4)+(Feb!E63*3)+(Mar!E63*2)+(Apr!E63*1)</f>
        <v>0</v>
      </c>
      <c r="G63" s="8"/>
      <c r="H63" s="31">
        <f>Mar!H63+G63</f>
        <v>79477</v>
      </c>
      <c r="I63" s="31">
        <f t="shared" si="0"/>
        <v>2704</v>
      </c>
      <c r="J63" s="31">
        <f t="shared" si="1"/>
        <v>297709</v>
      </c>
    </row>
    <row r="64" spans="1:10" s="1" customFormat="1" ht="15.75" customHeight="1" x14ac:dyDescent="0.2">
      <c r="A64" s="5" t="s">
        <v>74</v>
      </c>
      <c r="B64" s="6" t="s">
        <v>20</v>
      </c>
      <c r="C64" s="7">
        <v>4634</v>
      </c>
      <c r="D64" s="31">
        <f>(Jul!C64*10)+(Aug!C64*9)+(Sep!C64*8)+(Oct!C64*7)+(Nov!C64*6)+(Dec!C64*5)+(Jan!C64*4)+(Feb!C64*3)+(Mar!C64*2)+(Apr!C64*1)</f>
        <v>77952</v>
      </c>
      <c r="E64" s="8"/>
      <c r="F64" s="31">
        <f>(Jul!E64*10)+(Aug!E64*9)+(Sep!E64*8)+(Oct!E64*7)+(Nov!E64*6)+(Dec!E64*5)+(Jan!E64*4)+(Feb!E64*3)+(Mar!E64*2)+(Apr!E64*1)</f>
        <v>0</v>
      </c>
      <c r="G64" s="8">
        <v>4414</v>
      </c>
      <c r="H64" s="31">
        <f>Mar!H64+G64</f>
        <v>4727</v>
      </c>
      <c r="I64" s="31">
        <f t="shared" ref="I64:I71" si="2">C64+E64+G64</f>
        <v>9048</v>
      </c>
      <c r="J64" s="31">
        <f t="shared" ref="J64:J71" si="3">D64+F64+H64</f>
        <v>82679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(Jul!C65*10)+(Aug!C65*9)+(Sep!C65*8)+(Oct!C65*7)+(Nov!C65*6)+(Dec!C65*5)+(Jan!C65*4)+(Feb!C65*3)+(Mar!C65*2)+(Apr!C65*1)</f>
        <v>266</v>
      </c>
      <c r="E65" s="8"/>
      <c r="F65" s="31">
        <f>(Jul!E65*10)+(Aug!E65*9)+(Sep!E65*8)+(Oct!E65*7)+(Nov!E65*6)+(Dec!E65*5)+(Jan!E65*4)+(Feb!E65*3)+(Mar!E65*2)+(Apr!E65*1)</f>
        <v>0</v>
      </c>
      <c r="G65" s="8"/>
      <c r="H65" s="31">
        <f>Mar!H65+G65</f>
        <v>266</v>
      </c>
      <c r="I65" s="31">
        <f t="shared" si="2"/>
        <v>0</v>
      </c>
      <c r="J65" s="31">
        <f t="shared" si="3"/>
        <v>532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(Jul!C66*10)+(Aug!C66*9)+(Sep!C66*8)+(Oct!C66*7)+(Nov!C66*6)+(Dec!C66*5)+(Jan!C66*4)+(Feb!C66*3)+(Mar!C66*2)+(Apr!C66*1)</f>
        <v>104027</v>
      </c>
      <c r="E66" s="8"/>
      <c r="F66" s="31">
        <f>(Jul!E66*10)+(Aug!E66*9)+(Sep!E66*8)+(Oct!E66*7)+(Nov!E66*6)+(Dec!E66*5)+(Jan!E66*4)+(Feb!E66*3)+(Mar!E66*2)+(Apr!E66*1)</f>
        <v>13600</v>
      </c>
      <c r="G66" s="8"/>
      <c r="H66" s="31">
        <f>Mar!H66+G66</f>
        <v>72149</v>
      </c>
      <c r="I66" s="31">
        <f t="shared" si="2"/>
        <v>0</v>
      </c>
      <c r="J66" s="31">
        <f t="shared" si="3"/>
        <v>189776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(Jul!C67*10)+(Aug!C67*9)+(Sep!C67*8)+(Oct!C67*7)+(Nov!C67*6)+(Dec!C67*5)+(Jan!C67*4)+(Feb!C67*3)+(Mar!C67*2)+(Apr!C67*1)</f>
        <v>5095</v>
      </c>
      <c r="E67" s="8"/>
      <c r="F67" s="31">
        <f>(Jul!E67*10)+(Aug!E67*9)+(Sep!E67*8)+(Oct!E67*7)+(Nov!E67*6)+(Dec!E67*5)+(Jan!E67*4)+(Feb!E67*3)+(Mar!E67*2)+(Apr!E67*1)</f>
        <v>0</v>
      </c>
      <c r="G67" s="8"/>
      <c r="H67" s="31">
        <f>Mar!H67+G67</f>
        <v>0</v>
      </c>
      <c r="I67" s="31">
        <f t="shared" si="2"/>
        <v>0</v>
      </c>
      <c r="J67" s="31">
        <f t="shared" si="3"/>
        <v>5095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(Jul!C68*10)+(Aug!C68*9)+(Sep!C68*8)+(Oct!C68*7)+(Nov!C68*6)+(Dec!C68*5)+(Jan!C68*4)+(Feb!C68*3)+(Mar!C68*2)+(Apr!C68*1)</f>
        <v>0</v>
      </c>
      <c r="E68" s="8"/>
      <c r="F68" s="31">
        <f>(Jul!E68*10)+(Aug!E68*9)+(Sep!E68*8)+(Oct!E68*7)+(Nov!E68*6)+(Dec!E68*5)+(Jan!E68*4)+(Feb!E68*3)+(Mar!E68*2)+(Apr!E68*1)</f>
        <v>0</v>
      </c>
      <c r="G68" s="8"/>
      <c r="H68" s="31">
        <f>Mar!H68+G68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(Jul!C69*10)+(Aug!C69*9)+(Sep!C69*8)+(Oct!C69*7)+(Nov!C69*6)+(Dec!C69*5)+(Jan!C69*4)+(Feb!C69*3)+(Mar!C69*2)+(Apr!C69*1)</f>
        <v>106080</v>
      </c>
      <c r="E69" s="8"/>
      <c r="F69" s="31">
        <f>(Jul!E69*10)+(Aug!E69*9)+(Sep!E69*8)+(Oct!E69*7)+(Nov!E69*6)+(Dec!E69*5)+(Jan!E69*4)+(Feb!E69*3)+(Mar!E69*2)+(Apr!E69*1)</f>
        <v>0</v>
      </c>
      <c r="G69" s="8"/>
      <c r="H69" s="31">
        <f>Mar!H69+G69</f>
        <v>110850</v>
      </c>
      <c r="I69" s="31">
        <f t="shared" si="2"/>
        <v>0</v>
      </c>
      <c r="J69" s="31">
        <f t="shared" si="3"/>
        <v>216930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654</v>
      </c>
      <c r="D70" s="31">
        <f>(Jul!C70*10)+(Aug!C70*9)+(Sep!C70*8)+(Oct!C70*7)+(Nov!C70*6)+(Dec!C70*5)+(Jan!C70*4)+(Feb!C70*3)+(Mar!C70*2)+(Apr!C70*1)</f>
        <v>78966</v>
      </c>
      <c r="E70" s="8"/>
      <c r="F70" s="31">
        <f>(Jul!E70*10)+(Aug!E70*9)+(Sep!E70*8)+(Oct!E70*7)+(Nov!E70*6)+(Dec!E70*5)+(Jan!E70*4)+(Feb!E70*3)+(Mar!E70*2)+(Apr!E70*1)</f>
        <v>3420</v>
      </c>
      <c r="G70" s="8">
        <v>520</v>
      </c>
      <c r="H70" s="31">
        <f>Mar!H70+G70</f>
        <v>68398</v>
      </c>
      <c r="I70" s="31">
        <f t="shared" si="2"/>
        <v>1174</v>
      </c>
      <c r="J70" s="31">
        <f t="shared" si="3"/>
        <v>150784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4496</v>
      </c>
      <c r="D71" s="31">
        <f>(Jul!C71*10)+(Aug!C71*9)+(Sep!C71*8)+(Oct!C71*7)+(Nov!C71*6)+(Dec!C71*5)+(Jan!C71*4)+(Feb!C71*3)+(Mar!C71*2)+(Apr!C71*1)</f>
        <v>250443</v>
      </c>
      <c r="E71" s="8"/>
      <c r="F71" s="31">
        <f>(Jul!E71*10)+(Aug!E71*9)+(Sep!E71*8)+(Oct!E71*7)+(Nov!E71*6)+(Dec!E71*5)+(Jan!E71*4)+(Feb!E71*3)+(Mar!E71*2)+(Apr!E71*1)</f>
        <v>24778</v>
      </c>
      <c r="G71" s="8">
        <v>4414</v>
      </c>
      <c r="H71" s="31">
        <f>Mar!H71+G71</f>
        <v>177115</v>
      </c>
      <c r="I71" s="31">
        <f t="shared" si="2"/>
        <v>8910</v>
      </c>
      <c r="J71" s="31">
        <f t="shared" si="3"/>
        <v>452336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49517</v>
      </c>
      <c r="D72" s="32">
        <f t="shared" si="4"/>
        <v>2242672</v>
      </c>
      <c r="E72" s="32">
        <f t="shared" si="4"/>
        <v>3510</v>
      </c>
      <c r="F72" s="32">
        <f t="shared" si="4"/>
        <v>40992</v>
      </c>
      <c r="G72" s="32">
        <f t="shared" si="4"/>
        <v>93626</v>
      </c>
      <c r="H72" s="32">
        <f t="shared" si="4"/>
        <v>1105258</v>
      </c>
      <c r="I72" s="32">
        <f t="shared" si="4"/>
        <v>146653</v>
      </c>
      <c r="J72" s="32">
        <f t="shared" si="4"/>
        <v>3388922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133764</v>
      </c>
      <c r="D73" s="32">
        <f t="shared" si="5"/>
        <v>8943698</v>
      </c>
      <c r="E73" s="32">
        <f t="shared" si="5"/>
        <v>78</v>
      </c>
      <c r="F73" s="32">
        <f t="shared" si="5"/>
        <v>308166</v>
      </c>
      <c r="G73" s="32">
        <f t="shared" si="5"/>
        <v>404891</v>
      </c>
      <c r="H73" s="32">
        <f t="shared" si="5"/>
        <v>4170371</v>
      </c>
      <c r="I73" s="32">
        <f t="shared" si="5"/>
        <v>538733</v>
      </c>
      <c r="J73" s="32">
        <f t="shared" si="5"/>
        <v>13422235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183281</v>
      </c>
      <c r="D74" s="32">
        <f t="shared" ref="D74:J74" si="6">SUM(D72:D73)</f>
        <v>11186370</v>
      </c>
      <c r="E74" s="32">
        <f t="shared" si="6"/>
        <v>3588</v>
      </c>
      <c r="F74" s="32">
        <f t="shared" si="6"/>
        <v>349158</v>
      </c>
      <c r="G74" s="32">
        <f t="shared" si="6"/>
        <v>498517</v>
      </c>
      <c r="H74" s="32">
        <f t="shared" si="6"/>
        <v>5275629</v>
      </c>
      <c r="I74" s="32">
        <f t="shared" si="6"/>
        <v>685386</v>
      </c>
      <c r="J74" s="32">
        <f t="shared" si="6"/>
        <v>16811157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16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47" activePane="bottomLeft" state="frozen"/>
      <selection pane="bottomLeft" activeCell="G5" sqref="G5:G71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137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61">
        <v>6913</v>
      </c>
      <c r="D5" s="31">
        <f>(Jul!C5*11)+(Aug!C5*10)+(Sep!C5*9)+(Oct!C5*8)+(Nov!C5*7)+(Dec!C5*6)+(Jan!C5*5)+(Feb!C5*4)+(Mar!C5*3)+(Apr!C5*2)+(May!C5*1)</f>
        <v>704820</v>
      </c>
      <c r="E5" s="63"/>
      <c r="F5" s="31">
        <f>(Jul!E5*11)+(Aug!E5*10)+(Sep!E5*9)+(Oct!E5*8)+(Nov!E5*7)+(Dec!E5*6)+(Jan!E5*5)+(Feb!E5*4)+(Mar!E5*3)+(Apr!E5*2)+(May!E5*1)</f>
        <v>15881</v>
      </c>
      <c r="G5" s="63">
        <v>31170</v>
      </c>
      <c r="H5" s="31">
        <f>Apr!H5+G5</f>
        <v>136267</v>
      </c>
      <c r="I5" s="31">
        <f t="shared" ref="I5:I63" si="0">C5+E5+G5</f>
        <v>38083</v>
      </c>
      <c r="J5" s="48">
        <f t="shared" ref="J5:J63" si="1">D5+F5+H5</f>
        <v>856968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61">
        <v>3367</v>
      </c>
      <c r="D6" s="31">
        <f>(Jul!C6*11)+(Aug!C6*10)+(Sep!C6*9)+(Oct!C6*8)+(Nov!C6*7)+(Dec!C6*6)+(Jan!C6*5)+(Feb!C6*4)+(Mar!C6*3)+(Apr!C6*2)+(May!C6*1)</f>
        <v>94859</v>
      </c>
      <c r="E6" s="63"/>
      <c r="F6" s="31">
        <f>(Jul!E6*11)+(Aug!E6*10)+(Sep!E6*9)+(Oct!E6*8)+(Nov!E6*7)+(Dec!E6*6)+(Jan!E6*5)+(Feb!E6*4)+(Mar!E6*3)+(Apr!E6*2)+(May!E6*1)</f>
        <v>0</v>
      </c>
      <c r="G6" s="63">
        <v>2780</v>
      </c>
      <c r="H6" s="31">
        <f>Apr!H6+G6</f>
        <v>54131</v>
      </c>
      <c r="I6" s="31">
        <f t="shared" si="0"/>
        <v>6147</v>
      </c>
      <c r="J6" s="48">
        <f t="shared" si="1"/>
        <v>148990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61">
        <v>409</v>
      </c>
      <c r="D7" s="31">
        <f>(Jul!C7*11)+(Aug!C7*10)+(Sep!C7*9)+(Oct!C7*8)+(Nov!C7*7)+(Dec!C7*6)+(Jan!C7*5)+(Feb!C7*4)+(Mar!C7*3)+(Apr!C7*2)+(May!C7*1)</f>
        <v>50392</v>
      </c>
      <c r="E7" s="63"/>
      <c r="F7" s="31">
        <f>(Jul!E7*11)+(Aug!E7*10)+(Sep!E7*9)+(Oct!E7*8)+(Nov!E7*7)+(Dec!E7*6)+(Jan!E7*5)+(Feb!E7*4)+(Mar!E7*3)+(Apr!E7*2)+(May!E7*1)</f>
        <v>422</v>
      </c>
      <c r="G7" s="63">
        <v>1227</v>
      </c>
      <c r="H7" s="31">
        <f>Apr!H7+G7</f>
        <v>2629</v>
      </c>
      <c r="I7" s="31">
        <f t="shared" si="0"/>
        <v>1636</v>
      </c>
      <c r="J7" s="48">
        <f t="shared" si="1"/>
        <v>53443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61"/>
      <c r="D8" s="31">
        <f>(Jul!C8*11)+(Aug!C8*10)+(Sep!C8*9)+(Oct!C8*8)+(Nov!C8*7)+(Dec!C8*6)+(Jan!C8*5)+(Feb!C8*4)+(Mar!C8*3)+(Apr!C8*2)+(May!C8*1)</f>
        <v>80604</v>
      </c>
      <c r="E8" s="63"/>
      <c r="F8" s="31">
        <f>(Jul!E8*11)+(Aug!E8*10)+(Sep!E8*9)+(Oct!E8*8)+(Nov!E8*7)+(Dec!E8*6)+(Jan!E8*5)+(Feb!E8*4)+(Mar!E8*3)+(Apr!E8*2)+(May!E8*1)</f>
        <v>0</v>
      </c>
      <c r="G8" s="63"/>
      <c r="H8" s="31">
        <f>Apr!H8+G8</f>
        <v>12963</v>
      </c>
      <c r="I8" s="31">
        <f t="shared" si="0"/>
        <v>0</v>
      </c>
      <c r="J8" s="48">
        <f t="shared" si="1"/>
        <v>93567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61">
        <v>9957</v>
      </c>
      <c r="D9" s="31">
        <f>(Jul!C9*11)+(Aug!C9*10)+(Sep!C9*9)+(Oct!C9*8)+(Nov!C9*7)+(Dec!C9*6)+(Jan!C9*5)+(Feb!C9*4)+(Mar!C9*3)+(Apr!C9*2)+(May!C9*1)</f>
        <v>272920</v>
      </c>
      <c r="E9" s="63"/>
      <c r="F9" s="31">
        <f>(Jul!E9*11)+(Aug!E9*10)+(Sep!E9*9)+(Oct!E9*8)+(Nov!E9*7)+(Dec!E9*6)+(Jan!E9*5)+(Feb!E9*4)+(Mar!E9*3)+(Apr!E9*2)+(May!E9*1)</f>
        <v>462</v>
      </c>
      <c r="G9" s="63">
        <v>14145</v>
      </c>
      <c r="H9" s="31">
        <f>Apr!H9+G9</f>
        <v>107511</v>
      </c>
      <c r="I9" s="31">
        <f t="shared" si="0"/>
        <v>24102</v>
      </c>
      <c r="J9" s="48">
        <f t="shared" si="1"/>
        <v>380893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61">
        <v>5999</v>
      </c>
      <c r="D10" s="31">
        <f>(Jul!C10*11)+(Aug!C10*10)+(Sep!C10*9)+(Oct!C10*8)+(Nov!C10*7)+(Dec!C10*6)+(Jan!C10*5)+(Feb!C10*4)+(Mar!C10*3)+(Apr!C10*2)+(May!C10*1)</f>
        <v>315562</v>
      </c>
      <c r="E10" s="63"/>
      <c r="F10" s="31">
        <f>(Jul!E10*11)+(Aug!E10*10)+(Sep!E10*9)+(Oct!E10*8)+(Nov!E10*7)+(Dec!E10*6)+(Jan!E10*5)+(Feb!E10*4)+(Mar!E10*3)+(Apr!E10*2)+(May!E10*1)</f>
        <v>11211</v>
      </c>
      <c r="G10" s="63">
        <v>9234</v>
      </c>
      <c r="H10" s="31">
        <f>Apr!H10+G10</f>
        <v>171740</v>
      </c>
      <c r="I10" s="31">
        <f t="shared" si="0"/>
        <v>15233</v>
      </c>
      <c r="J10" s="48">
        <f t="shared" si="1"/>
        <v>498513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61">
        <v>1478</v>
      </c>
      <c r="D11" s="31">
        <f>(Jul!C11*11)+(Aug!C11*10)+(Sep!C11*9)+(Oct!C11*8)+(Nov!C11*7)+(Dec!C11*6)+(Jan!C11*5)+(Feb!C11*4)+(Mar!C11*3)+(Apr!C11*2)+(May!C11*1)</f>
        <v>111118</v>
      </c>
      <c r="E11" s="63"/>
      <c r="F11" s="31">
        <f>(Jul!E11*11)+(Aug!E11*10)+(Sep!E11*9)+(Oct!E11*8)+(Nov!E11*7)+(Dec!E11*6)+(Jan!E11*5)+(Feb!E11*4)+(Mar!E11*3)+(Apr!E11*2)+(May!E11*1)</f>
        <v>3459</v>
      </c>
      <c r="G11" s="63">
        <v>5661</v>
      </c>
      <c r="H11" s="31">
        <f>Apr!H11+G11</f>
        <v>17949</v>
      </c>
      <c r="I11" s="31">
        <f t="shared" si="0"/>
        <v>7139</v>
      </c>
      <c r="J11" s="48">
        <f t="shared" si="1"/>
        <v>132526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61"/>
      <c r="D12" s="31">
        <f>(Jul!C12*11)+(Aug!C12*10)+(Sep!C12*9)+(Oct!C12*8)+(Nov!C12*7)+(Dec!C12*6)+(Jan!C12*5)+(Feb!C12*4)+(Mar!C12*3)+(Apr!C12*2)+(May!C12*1)</f>
        <v>47518</v>
      </c>
      <c r="E12" s="63"/>
      <c r="F12" s="31">
        <f>(Jul!E12*11)+(Aug!E12*10)+(Sep!E12*9)+(Oct!E12*8)+(Nov!E12*7)+(Dec!E12*6)+(Jan!E12*5)+(Feb!E12*4)+(Mar!E12*3)+(Apr!E12*2)+(May!E12*1)</f>
        <v>3225</v>
      </c>
      <c r="G12" s="63"/>
      <c r="H12" s="31">
        <f>Apr!H12+G12</f>
        <v>517</v>
      </c>
      <c r="I12" s="31">
        <f t="shared" si="0"/>
        <v>0</v>
      </c>
      <c r="J12" s="48">
        <f t="shared" si="1"/>
        <v>51260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61">
        <v>1749</v>
      </c>
      <c r="D13" s="31">
        <f>(Jul!C13*11)+(Aug!C13*10)+(Sep!C13*9)+(Oct!C13*8)+(Nov!C13*7)+(Dec!C13*6)+(Jan!C13*5)+(Feb!C13*4)+(Mar!C13*3)+(Apr!C13*2)+(May!C13*1)</f>
        <v>75137</v>
      </c>
      <c r="E13" s="63"/>
      <c r="F13" s="31">
        <f>(Jul!E13*11)+(Aug!E13*10)+(Sep!E13*9)+(Oct!E13*8)+(Nov!E13*7)+(Dec!E13*6)+(Jan!E13*5)+(Feb!E13*4)+(Mar!E13*3)+(Apr!E13*2)+(May!E13*1)</f>
        <v>0</v>
      </c>
      <c r="G13" s="63"/>
      <c r="H13" s="31">
        <f>Apr!H13+G13</f>
        <v>12302</v>
      </c>
      <c r="I13" s="31">
        <f t="shared" si="0"/>
        <v>1749</v>
      </c>
      <c r="J13" s="48">
        <f t="shared" si="1"/>
        <v>87439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61">
        <v>2245</v>
      </c>
      <c r="D14" s="31">
        <f>(Jul!C14*11)+(Aug!C14*10)+(Sep!C14*9)+(Oct!C14*8)+(Nov!C14*7)+(Dec!C14*6)+(Jan!C14*5)+(Feb!C14*4)+(Mar!C14*3)+(Apr!C14*2)+(May!C14*1)</f>
        <v>162593</v>
      </c>
      <c r="E14" s="63"/>
      <c r="F14" s="31">
        <f>(Jul!E14*11)+(Aug!E14*10)+(Sep!E14*9)+(Oct!E14*8)+(Nov!E14*7)+(Dec!E14*6)+(Jan!E14*5)+(Feb!E14*4)+(Mar!E14*3)+(Apr!E14*2)+(May!E14*1)</f>
        <v>8001</v>
      </c>
      <c r="G14" s="63">
        <v>9125</v>
      </c>
      <c r="H14" s="31">
        <f>Apr!H14+G14</f>
        <v>85865</v>
      </c>
      <c r="I14" s="31">
        <f t="shared" si="0"/>
        <v>11370</v>
      </c>
      <c r="J14" s="48">
        <f t="shared" si="1"/>
        <v>256459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61"/>
      <c r="D15" s="31">
        <f>(Jul!C15*11)+(Aug!C15*10)+(Sep!C15*9)+(Oct!C15*8)+(Nov!C15*7)+(Dec!C15*6)+(Jan!C15*5)+(Feb!C15*4)+(Mar!C15*3)+(Apr!C15*2)+(May!C15*1)</f>
        <v>3284</v>
      </c>
      <c r="E15" s="63"/>
      <c r="F15" s="31">
        <f>(Jul!E15*11)+(Aug!E15*10)+(Sep!E15*9)+(Oct!E15*8)+(Nov!E15*7)+(Dec!E15*6)+(Jan!E15*5)+(Feb!E15*4)+(Mar!E15*3)+(Apr!E15*2)+(May!E15*1)</f>
        <v>0</v>
      </c>
      <c r="G15" s="63"/>
      <c r="H15" s="31">
        <f>Apr!H15+G15</f>
        <v>0</v>
      </c>
      <c r="I15" s="31">
        <f t="shared" si="0"/>
        <v>0</v>
      </c>
      <c r="J15" s="48">
        <f t="shared" si="1"/>
        <v>3284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61">
        <v>3120</v>
      </c>
      <c r="D16" s="31">
        <f>(Jul!C16*11)+(Aug!C16*10)+(Sep!C16*9)+(Oct!C16*8)+(Nov!C16*7)+(Dec!C16*6)+(Jan!C16*5)+(Feb!C16*4)+(Mar!C16*3)+(Apr!C16*2)+(May!C16*1)</f>
        <v>71435</v>
      </c>
      <c r="E16" s="63"/>
      <c r="F16" s="31">
        <f>(Jul!E16*11)+(Aug!E16*10)+(Sep!E16*9)+(Oct!E16*8)+(Nov!E16*7)+(Dec!E16*6)+(Jan!E16*5)+(Feb!E16*4)+(Mar!E16*3)+(Apr!E16*2)+(May!E16*1)</f>
        <v>0</v>
      </c>
      <c r="G16" s="63"/>
      <c r="H16" s="31">
        <f>Apr!H16+G16</f>
        <v>65413</v>
      </c>
      <c r="I16" s="31">
        <f t="shared" si="0"/>
        <v>3120</v>
      </c>
      <c r="J16" s="48">
        <f t="shared" si="1"/>
        <v>136848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61">
        <v>3078</v>
      </c>
      <c r="D17" s="31">
        <f>(Jul!C17*11)+(Aug!C17*10)+(Sep!C17*9)+(Oct!C17*8)+(Nov!C17*7)+(Dec!C17*6)+(Jan!C17*5)+(Feb!C17*4)+(Mar!C17*3)+(Apr!C17*2)+(May!C17*1)</f>
        <v>29821</v>
      </c>
      <c r="E17" s="63"/>
      <c r="F17" s="31">
        <f>(Jul!E17*11)+(Aug!E17*10)+(Sep!E17*9)+(Oct!E17*8)+(Nov!E17*7)+(Dec!E17*6)+(Jan!E17*5)+(Feb!E17*4)+(Mar!E17*3)+(Apr!E17*2)+(May!E17*1)</f>
        <v>3225</v>
      </c>
      <c r="G17" s="63">
        <v>1608</v>
      </c>
      <c r="H17" s="31">
        <f>Apr!H17+G17</f>
        <v>39354</v>
      </c>
      <c r="I17" s="31">
        <f t="shared" si="0"/>
        <v>4686</v>
      </c>
      <c r="J17" s="48">
        <f t="shared" si="1"/>
        <v>72400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61">
        <v>1442</v>
      </c>
      <c r="D18" s="31">
        <f>(Jul!C18*11)+(Aug!C18*10)+(Sep!C18*9)+(Oct!C18*8)+(Nov!C18*7)+(Dec!C18*6)+(Jan!C18*5)+(Feb!C18*4)+(Mar!C18*3)+(Apr!C18*2)+(May!C18*1)</f>
        <v>1442</v>
      </c>
      <c r="E18" s="63"/>
      <c r="F18" s="31">
        <f>(Jul!E18*11)+(Aug!E18*10)+(Sep!E18*9)+(Oct!E18*8)+(Nov!E18*7)+(Dec!E18*6)+(Jan!E18*5)+(Feb!E18*4)+(Mar!E18*3)+(Apr!E18*2)+(May!E18*1)</f>
        <v>0</v>
      </c>
      <c r="G18" s="63"/>
      <c r="H18" s="31">
        <f>Apr!H18+G18</f>
        <v>0</v>
      </c>
      <c r="I18" s="31">
        <f t="shared" si="0"/>
        <v>1442</v>
      </c>
      <c r="J18" s="48">
        <f t="shared" si="1"/>
        <v>1442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61"/>
      <c r="D19" s="31">
        <f>(Jul!C19*11)+(Aug!C19*10)+(Sep!C19*9)+(Oct!C19*8)+(Nov!C19*7)+(Dec!C19*6)+(Jan!C19*5)+(Feb!C19*4)+(Mar!C19*3)+(Apr!C19*2)+(May!C19*1)</f>
        <v>28339</v>
      </c>
      <c r="E19" s="63"/>
      <c r="F19" s="31">
        <f>(Jul!E19*11)+(Aug!E19*10)+(Sep!E19*9)+(Oct!E19*8)+(Nov!E19*7)+(Dec!E19*6)+(Jan!E19*5)+(Feb!E19*4)+(Mar!E19*3)+(Apr!E19*2)+(May!E19*1)</f>
        <v>0</v>
      </c>
      <c r="G19" s="63"/>
      <c r="H19" s="31">
        <f>Apr!H19+G19</f>
        <v>32521</v>
      </c>
      <c r="I19" s="31">
        <f t="shared" si="0"/>
        <v>0</v>
      </c>
      <c r="J19" s="48">
        <f t="shared" si="1"/>
        <v>60860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61"/>
      <c r="D20" s="31">
        <f>(Jul!C20*11)+(Aug!C20*10)+(Sep!C20*9)+(Oct!C20*8)+(Nov!C20*7)+(Dec!C20*6)+(Jan!C20*5)+(Feb!C20*4)+(Mar!C20*3)+(Apr!C20*2)+(May!C20*1)</f>
        <v>4997</v>
      </c>
      <c r="E20" s="63"/>
      <c r="F20" s="31">
        <f>(Jul!E20*11)+(Aug!E20*10)+(Sep!E20*9)+(Oct!E20*8)+(Nov!E20*7)+(Dec!E20*6)+(Jan!E20*5)+(Feb!E20*4)+(Mar!E20*3)+(Apr!E20*2)+(May!E20*1)</f>
        <v>0</v>
      </c>
      <c r="G20" s="63"/>
      <c r="H20" s="31">
        <f>Apr!H20+G20</f>
        <v>5006</v>
      </c>
      <c r="I20" s="31">
        <f t="shared" si="0"/>
        <v>0</v>
      </c>
      <c r="J20" s="48">
        <f t="shared" si="1"/>
        <v>10003</v>
      </c>
      <c r="K20" s="47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61"/>
      <c r="D21" s="31">
        <f>(Jul!C21*11)+(Aug!C21*10)+(Sep!C21*9)+(Oct!C21*8)+(Nov!C21*7)+(Dec!C21*6)+(Jan!C21*5)+(Feb!C21*4)+(Mar!C21*3)+(Apr!C21*2)+(May!C21*1)</f>
        <v>50502</v>
      </c>
      <c r="E21" s="63"/>
      <c r="F21" s="31">
        <f>(Jul!E21*11)+(Aug!E21*10)+(Sep!E21*9)+(Oct!E21*8)+(Nov!E21*7)+(Dec!E21*6)+(Jan!E21*5)+(Feb!E21*4)+(Mar!E21*3)+(Apr!E21*2)+(May!E21*1)</f>
        <v>0</v>
      </c>
      <c r="G21" s="63"/>
      <c r="H21" s="31">
        <f>Apr!H21+G21</f>
        <v>6081</v>
      </c>
      <c r="I21" s="31">
        <f t="shared" si="0"/>
        <v>0</v>
      </c>
      <c r="J21" s="48">
        <f t="shared" si="1"/>
        <v>56583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61"/>
      <c r="D22" s="31">
        <f>(Jul!C22*11)+(Aug!C22*10)+(Sep!C22*9)+(Oct!C22*8)+(Nov!C22*7)+(Dec!C22*6)+(Jan!C22*5)+(Feb!C22*4)+(Mar!C22*3)+(Apr!C22*2)+(May!C22*1)</f>
        <v>24921</v>
      </c>
      <c r="E22" s="63"/>
      <c r="F22" s="31">
        <f>(Jul!E22*11)+(Aug!E22*10)+(Sep!E22*9)+(Oct!E22*8)+(Nov!E22*7)+(Dec!E22*6)+(Jan!E22*5)+(Feb!E22*4)+(Mar!E22*3)+(Apr!E22*2)+(May!E22*1)</f>
        <v>684</v>
      </c>
      <c r="G22" s="63"/>
      <c r="H22" s="31">
        <f>Apr!H22+G22</f>
        <v>0</v>
      </c>
      <c r="I22" s="31">
        <f t="shared" si="0"/>
        <v>0</v>
      </c>
      <c r="J22" s="48">
        <f t="shared" si="1"/>
        <v>25605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61"/>
      <c r="D23" s="31">
        <f>(Jul!C23*11)+(Aug!C23*10)+(Sep!C23*9)+(Oct!C23*8)+(Nov!C23*7)+(Dec!C23*6)+(Jan!C23*5)+(Feb!C23*4)+(Mar!C23*3)+(Apr!C23*2)+(May!C23*1)</f>
        <v>19394</v>
      </c>
      <c r="E23" s="63"/>
      <c r="F23" s="31">
        <f>(Jul!E23*11)+(Aug!E23*10)+(Sep!E23*9)+(Oct!E23*8)+(Nov!E23*7)+(Dec!E23*6)+(Jan!E23*5)+(Feb!E23*4)+(Mar!E23*3)+(Apr!E23*2)+(May!E23*1)</f>
        <v>0</v>
      </c>
      <c r="G23" s="63"/>
      <c r="H23" s="31">
        <f>Apr!H23+G23</f>
        <v>4667</v>
      </c>
      <c r="I23" s="31">
        <f t="shared" si="0"/>
        <v>0</v>
      </c>
      <c r="J23" s="48">
        <f t="shared" si="1"/>
        <v>24061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61">
        <v>3182</v>
      </c>
      <c r="D24" s="31">
        <f>(Jul!C24*11)+(Aug!C24*10)+(Sep!C24*9)+(Oct!C24*8)+(Nov!C24*7)+(Dec!C24*6)+(Jan!C24*5)+(Feb!C24*4)+(Mar!C24*3)+(Apr!C24*2)+(May!C24*1)</f>
        <v>112931</v>
      </c>
      <c r="E24" s="63"/>
      <c r="F24" s="31">
        <f>(Jul!E24*11)+(Aug!E24*10)+(Sep!E24*9)+(Oct!E24*8)+(Nov!E24*7)+(Dec!E24*6)+(Jan!E24*5)+(Feb!E24*4)+(Mar!E24*3)+(Apr!E24*2)+(May!E24*1)</f>
        <v>6291</v>
      </c>
      <c r="G24" s="63">
        <v>414</v>
      </c>
      <c r="H24" s="31">
        <f>Apr!H24+G24</f>
        <v>85641</v>
      </c>
      <c r="I24" s="31">
        <f t="shared" si="0"/>
        <v>3596</v>
      </c>
      <c r="J24" s="48">
        <f t="shared" si="1"/>
        <v>204863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61"/>
      <c r="D25" s="31">
        <f>(Jul!C25*11)+(Aug!C25*10)+(Sep!C25*9)+(Oct!C25*8)+(Nov!C25*7)+(Dec!C25*6)+(Jan!C25*5)+(Feb!C25*4)+(Mar!C25*3)+(Apr!C25*2)+(May!C25*1)</f>
        <v>51602</v>
      </c>
      <c r="E25" s="63"/>
      <c r="F25" s="31">
        <f>(Jul!E25*11)+(Aug!E25*10)+(Sep!E25*9)+(Oct!E25*8)+(Nov!E25*7)+(Dec!E25*6)+(Jan!E25*5)+(Feb!E25*4)+(Mar!E25*3)+(Apr!E25*2)+(May!E25*1)</f>
        <v>0</v>
      </c>
      <c r="G25" s="63"/>
      <c r="H25" s="31">
        <f>Apr!H25+G25</f>
        <v>76323</v>
      </c>
      <c r="I25" s="31">
        <f t="shared" si="0"/>
        <v>0</v>
      </c>
      <c r="J25" s="48">
        <f t="shared" si="1"/>
        <v>127925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61"/>
      <c r="D26" s="31">
        <f>(Jul!C26*11)+(Aug!C26*10)+(Sep!C26*9)+(Oct!C26*8)+(Nov!C26*7)+(Dec!C26*6)+(Jan!C26*5)+(Feb!C26*4)+(Mar!C26*3)+(Apr!C26*2)+(May!C26*1)</f>
        <v>82057</v>
      </c>
      <c r="E26" s="63"/>
      <c r="F26" s="31">
        <f>(Jul!E26*11)+(Aug!E26*10)+(Sep!E26*9)+(Oct!E26*8)+(Nov!E26*7)+(Dec!E26*6)+(Jan!E26*5)+(Feb!E26*4)+(Mar!E26*3)+(Apr!E26*2)+(May!E26*1)</f>
        <v>1392</v>
      </c>
      <c r="G26" s="63"/>
      <c r="H26" s="31">
        <f>Apr!H26+G26</f>
        <v>19046</v>
      </c>
      <c r="I26" s="31">
        <f t="shared" si="0"/>
        <v>0</v>
      </c>
      <c r="J26" s="48">
        <f t="shared" si="1"/>
        <v>102495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61"/>
      <c r="D27" s="31">
        <f>(Jul!C27*11)+(Aug!C27*10)+(Sep!C27*9)+(Oct!C27*8)+(Nov!C27*7)+(Dec!C27*6)+(Jan!C27*5)+(Feb!C27*4)+(Mar!C27*3)+(Apr!C27*2)+(May!C27*1)</f>
        <v>50428</v>
      </c>
      <c r="E27" s="63"/>
      <c r="F27" s="31">
        <f>(Jul!E27*11)+(Aug!E27*10)+(Sep!E27*9)+(Oct!E27*8)+(Nov!E27*7)+(Dec!E27*6)+(Jan!E27*5)+(Feb!E27*4)+(Mar!E27*3)+(Apr!E27*2)+(May!E27*1)</f>
        <v>0</v>
      </c>
      <c r="G27" s="63"/>
      <c r="H27" s="31">
        <f>Apr!H27+G27</f>
        <v>125401</v>
      </c>
      <c r="I27" s="31">
        <f t="shared" si="0"/>
        <v>0</v>
      </c>
      <c r="J27" s="48">
        <f t="shared" si="1"/>
        <v>175829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61"/>
      <c r="D28" s="31">
        <f>(Jul!C28*11)+(Aug!C28*10)+(Sep!C28*9)+(Oct!C28*8)+(Nov!C28*7)+(Dec!C28*6)+(Jan!C28*5)+(Feb!C28*4)+(Mar!C28*3)+(Apr!C28*2)+(May!C28*1)</f>
        <v>22368</v>
      </c>
      <c r="E28" s="63"/>
      <c r="F28" s="31">
        <f>(Jul!E28*11)+(Aug!E28*10)+(Sep!E28*9)+(Oct!E28*8)+(Nov!E28*7)+(Dec!E28*6)+(Jan!E28*5)+(Feb!E28*4)+(Mar!E28*3)+(Apr!E28*2)+(May!E28*1)</f>
        <v>0</v>
      </c>
      <c r="G28" s="63"/>
      <c r="H28" s="31">
        <f>Apr!H28+G28</f>
        <v>0</v>
      </c>
      <c r="I28" s="31">
        <f t="shared" si="0"/>
        <v>0</v>
      </c>
      <c r="J28" s="48">
        <f t="shared" si="1"/>
        <v>22368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61"/>
      <c r="D29" s="31">
        <f>(Jul!C29*11)+(Aug!C29*10)+(Sep!C29*9)+(Oct!C29*8)+(Nov!C29*7)+(Dec!C29*6)+(Jan!C29*5)+(Feb!C29*4)+(Mar!C29*3)+(Apr!C29*2)+(May!C29*1)</f>
        <v>540</v>
      </c>
      <c r="E29" s="63"/>
      <c r="F29" s="31">
        <f>(Jul!E29*11)+(Aug!E29*10)+(Sep!E29*9)+(Oct!E29*8)+(Nov!E29*7)+(Dec!E29*6)+(Jan!E29*5)+(Feb!E29*4)+(Mar!E29*3)+(Apr!E29*2)+(May!E29*1)</f>
        <v>0</v>
      </c>
      <c r="G29" s="63"/>
      <c r="H29" s="31">
        <f>Apr!H29+G29</f>
        <v>674</v>
      </c>
      <c r="I29" s="31">
        <f t="shared" si="0"/>
        <v>0</v>
      </c>
      <c r="J29" s="48">
        <f t="shared" si="1"/>
        <v>1214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61"/>
      <c r="D30" s="31">
        <f>(Jul!C30*11)+(Aug!C30*10)+(Sep!C30*9)+(Oct!C30*8)+(Nov!C30*7)+(Dec!C30*6)+(Jan!C30*5)+(Feb!C30*4)+(Mar!C30*3)+(Apr!C30*2)+(May!C30*1)</f>
        <v>87054</v>
      </c>
      <c r="E30" s="63"/>
      <c r="F30" s="31">
        <f>(Jul!E30*11)+(Aug!E30*10)+(Sep!E30*9)+(Oct!E30*8)+(Nov!E30*7)+(Dec!E30*6)+(Jan!E30*5)+(Feb!E30*4)+(Mar!E30*3)+(Apr!E30*2)+(May!E30*1)</f>
        <v>3459</v>
      </c>
      <c r="G30" s="63"/>
      <c r="H30" s="31">
        <f>Apr!H30+G30</f>
        <v>62554</v>
      </c>
      <c r="I30" s="31">
        <f t="shared" si="0"/>
        <v>0</v>
      </c>
      <c r="J30" s="48">
        <f t="shared" si="1"/>
        <v>153067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61"/>
      <c r="D31" s="31">
        <f>(Jul!C31*11)+(Aug!C31*10)+(Sep!C31*9)+(Oct!C31*8)+(Nov!C31*7)+(Dec!C31*6)+(Jan!C31*5)+(Feb!C31*4)+(Mar!C31*3)+(Apr!C31*2)+(May!C31*1)</f>
        <v>123344</v>
      </c>
      <c r="E31" s="63"/>
      <c r="F31" s="31">
        <f>(Jul!E31*11)+(Aug!E31*10)+(Sep!E31*9)+(Oct!E31*8)+(Nov!E31*7)+(Dec!E31*6)+(Jan!E31*5)+(Feb!E31*4)+(Mar!E31*3)+(Apr!E31*2)+(May!E31*1)</f>
        <v>5531</v>
      </c>
      <c r="G31" s="63"/>
      <c r="H31" s="31">
        <f>Apr!H31+G31</f>
        <v>56067</v>
      </c>
      <c r="I31" s="31">
        <f t="shared" si="0"/>
        <v>0</v>
      </c>
      <c r="J31" s="48">
        <f t="shared" si="1"/>
        <v>184942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31">
        <f>(Jul!C32*11)+(Aug!C32*10)+(Sep!C32*9)+(Oct!C32*8)+(Nov!C32*7)+(Dec!C32*6)+(Jan!C32*5)+(Feb!C32*4)+(Mar!C32*3)+(Apr!C32*2)+(May!C32*1)</f>
        <v>59455</v>
      </c>
      <c r="E32" s="63"/>
      <c r="F32" s="31">
        <f>(Jul!E32*11)+(Aug!E32*10)+(Sep!E32*9)+(Oct!E32*8)+(Nov!E32*7)+(Dec!E32*6)+(Jan!E32*5)+(Feb!E32*4)+(Mar!E32*3)+(Apr!E32*2)+(May!E32*1)</f>
        <v>0</v>
      </c>
      <c r="G32" s="63"/>
      <c r="H32" s="31">
        <f>Apr!H32+G32</f>
        <v>25524</v>
      </c>
      <c r="I32" s="31">
        <f t="shared" si="0"/>
        <v>0</v>
      </c>
      <c r="J32" s="48">
        <f t="shared" si="1"/>
        <v>84979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25">
        <v>10961</v>
      </c>
      <c r="D33" s="31">
        <f>(Jul!C33*11)+(Aug!C33*10)+(Sep!C33*9)+(Oct!C33*8)+(Nov!C33*7)+(Dec!C33*6)+(Jan!C33*5)+(Feb!C33*4)+(Mar!C33*3)+(Apr!C33*2)+(May!C33*1)</f>
        <v>371232</v>
      </c>
      <c r="E33" s="63">
        <v>1483</v>
      </c>
      <c r="F33" s="31">
        <f>(Jul!E33*11)+(Aug!E33*10)+(Sep!E33*9)+(Oct!E33*8)+(Nov!E33*7)+(Dec!E33*6)+(Jan!E33*5)+(Feb!E33*4)+(Mar!E33*3)+(Apr!E33*2)+(May!E33*1)</f>
        <v>1703</v>
      </c>
      <c r="G33" s="63">
        <v>102980</v>
      </c>
      <c r="H33" s="31">
        <f>Apr!H33+G33</f>
        <v>268336</v>
      </c>
      <c r="I33" s="31">
        <f t="shared" si="0"/>
        <v>115424</v>
      </c>
      <c r="J33" s="48">
        <f t="shared" si="1"/>
        <v>641271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31">
        <f>(Jul!C34*11)+(Aug!C34*10)+(Sep!C34*9)+(Oct!C34*8)+(Nov!C34*7)+(Dec!C34*6)+(Jan!C34*5)+(Feb!C34*4)+(Mar!C34*3)+(Apr!C34*2)+(May!C34*1)</f>
        <v>130439</v>
      </c>
      <c r="E34" s="63"/>
      <c r="F34" s="31">
        <f>(Jul!E34*11)+(Aug!E34*10)+(Sep!E34*9)+(Oct!E34*8)+(Nov!E34*7)+(Dec!E34*6)+(Jan!E34*5)+(Feb!E34*4)+(Mar!E34*3)+(Apr!E34*2)+(May!E34*1)</f>
        <v>0</v>
      </c>
      <c r="G34" s="63"/>
      <c r="H34" s="31">
        <f>Apr!H34+G34</f>
        <v>36835</v>
      </c>
      <c r="I34" s="31">
        <f t="shared" si="0"/>
        <v>0</v>
      </c>
      <c r="J34" s="48">
        <f t="shared" si="1"/>
        <v>167274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25">
        <v>11916</v>
      </c>
      <c r="D35" s="31">
        <f>(Jul!C35*11)+(Aug!C35*10)+(Sep!C35*9)+(Oct!C35*8)+(Nov!C35*7)+(Dec!C35*6)+(Jan!C35*5)+(Feb!C35*4)+(Mar!C35*3)+(Apr!C35*2)+(May!C35*1)</f>
        <v>558450</v>
      </c>
      <c r="E35" s="63"/>
      <c r="F35" s="31">
        <f>(Jul!E35*11)+(Aug!E35*10)+(Sep!E35*9)+(Oct!E35*8)+(Nov!E35*7)+(Dec!E35*6)+(Jan!E35*5)+(Feb!E35*4)+(Mar!E35*3)+(Apr!E35*2)+(May!E35*1)</f>
        <v>0</v>
      </c>
      <c r="G35" s="63">
        <v>27056</v>
      </c>
      <c r="H35" s="31">
        <f>Apr!H35+G35</f>
        <v>387860</v>
      </c>
      <c r="I35" s="31">
        <f t="shared" si="0"/>
        <v>38972</v>
      </c>
      <c r="J35" s="48">
        <f t="shared" si="1"/>
        <v>946310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25">
        <v>134</v>
      </c>
      <c r="D36" s="31">
        <f>(Jul!C36*11)+(Aug!C36*10)+(Sep!C36*9)+(Oct!C36*8)+(Nov!C36*7)+(Dec!C36*6)+(Jan!C36*5)+(Feb!C36*4)+(Mar!C36*3)+(Apr!C36*2)+(May!C36*1)</f>
        <v>134</v>
      </c>
      <c r="E36" s="63"/>
      <c r="F36" s="31">
        <f>(Jul!E36*11)+(Aug!E36*10)+(Sep!E36*9)+(Oct!E36*8)+(Nov!E36*7)+(Dec!E36*6)+(Jan!E36*5)+(Feb!E36*4)+(Mar!E36*3)+(Apr!E36*2)+(May!E36*1)</f>
        <v>0</v>
      </c>
      <c r="G36" s="63">
        <v>267</v>
      </c>
      <c r="H36" s="31">
        <f>Apr!H36+G36</f>
        <v>267</v>
      </c>
      <c r="I36" s="31">
        <f t="shared" si="0"/>
        <v>401</v>
      </c>
      <c r="J36" s="48">
        <f t="shared" si="1"/>
        <v>401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31">
        <f>(Jul!C37*11)+(Aug!C37*10)+(Sep!C37*9)+(Oct!C37*8)+(Nov!C37*7)+(Dec!C37*6)+(Jan!C37*5)+(Feb!C37*4)+(Mar!C37*3)+(Apr!C37*2)+(May!C37*1)</f>
        <v>31023</v>
      </c>
      <c r="E37" s="63"/>
      <c r="F37" s="31">
        <f>(Jul!E37*11)+(Aug!E37*10)+(Sep!E37*9)+(Oct!E37*8)+(Nov!E37*7)+(Dec!E37*6)+(Jan!E37*5)+(Feb!E37*4)+(Mar!E37*3)+(Apr!E37*2)+(May!E37*1)</f>
        <v>0</v>
      </c>
      <c r="G37" s="63"/>
      <c r="H37" s="31">
        <f>Apr!H37+G37</f>
        <v>8269</v>
      </c>
      <c r="I37" s="31">
        <f t="shared" si="0"/>
        <v>0</v>
      </c>
      <c r="J37" s="48">
        <f t="shared" si="1"/>
        <v>39292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31">
        <f>(Jul!C38*11)+(Aug!C38*10)+(Sep!C38*9)+(Oct!C38*8)+(Nov!C38*7)+(Dec!C38*6)+(Jan!C38*5)+(Feb!C38*4)+(Mar!C38*3)+(Apr!C38*2)+(May!C38*1)</f>
        <v>120943</v>
      </c>
      <c r="E38" s="63"/>
      <c r="F38" s="31">
        <f>(Jul!E38*11)+(Aug!E38*10)+(Sep!E38*9)+(Oct!E38*8)+(Nov!E38*7)+(Dec!E38*6)+(Jan!E38*5)+(Feb!E38*4)+(Mar!E38*3)+(Apr!E38*2)+(May!E38*1)</f>
        <v>0</v>
      </c>
      <c r="G38" s="63"/>
      <c r="H38" s="31">
        <f>Apr!H38+G38</f>
        <v>58188</v>
      </c>
      <c r="I38" s="31">
        <f t="shared" si="0"/>
        <v>0</v>
      </c>
      <c r="J38" s="48">
        <f t="shared" si="1"/>
        <v>179131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25">
        <v>15763</v>
      </c>
      <c r="D39" s="31">
        <f>(Jul!C39*11)+(Aug!C39*10)+(Sep!C39*9)+(Oct!C39*8)+(Nov!C39*7)+(Dec!C39*6)+(Jan!C39*5)+(Feb!C39*4)+(Mar!C39*3)+(Apr!C39*2)+(May!C39*1)</f>
        <v>721343</v>
      </c>
      <c r="E39" s="63"/>
      <c r="F39" s="31">
        <f>(Jul!E39*11)+(Aug!E39*10)+(Sep!E39*9)+(Oct!E39*8)+(Nov!E39*7)+(Dec!E39*6)+(Jan!E39*5)+(Feb!E39*4)+(Mar!E39*3)+(Apr!E39*2)+(May!E39*1)</f>
        <v>26516</v>
      </c>
      <c r="G39" s="63">
        <v>103894</v>
      </c>
      <c r="H39" s="31">
        <f>Apr!H39+G39</f>
        <v>455896</v>
      </c>
      <c r="I39" s="31">
        <f t="shared" si="0"/>
        <v>119657</v>
      </c>
      <c r="J39" s="48">
        <f t="shared" si="1"/>
        <v>1203755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25">
        <v>2056</v>
      </c>
      <c r="D40" s="31">
        <f>(Jul!C40*11)+(Aug!C40*10)+(Sep!C40*9)+(Oct!C40*8)+(Nov!C40*7)+(Dec!C40*6)+(Jan!C40*5)+(Feb!C40*4)+(Mar!C40*3)+(Apr!C40*2)+(May!C40*1)</f>
        <v>342054</v>
      </c>
      <c r="E40" s="63"/>
      <c r="F40" s="31">
        <f>(Jul!E40*11)+(Aug!E40*10)+(Sep!E40*9)+(Oct!E40*8)+(Nov!E40*7)+(Dec!E40*6)+(Jan!E40*5)+(Feb!E40*4)+(Mar!E40*3)+(Apr!E40*2)+(May!E40*1)</f>
        <v>0</v>
      </c>
      <c r="G40" s="63">
        <v>1045</v>
      </c>
      <c r="H40" s="31">
        <f>Apr!H40+G40</f>
        <v>178098</v>
      </c>
      <c r="I40" s="31">
        <f t="shared" si="0"/>
        <v>3101</v>
      </c>
      <c r="J40" s="48">
        <f t="shared" si="1"/>
        <v>520152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25">
        <v>3078</v>
      </c>
      <c r="D41" s="31">
        <f>(Jul!C41*11)+(Aug!C41*10)+(Sep!C41*9)+(Oct!C41*8)+(Nov!C41*7)+(Dec!C41*6)+(Jan!C41*5)+(Feb!C41*4)+(Mar!C41*3)+(Apr!C41*2)+(May!C41*1)</f>
        <v>118854</v>
      </c>
      <c r="E41" s="63"/>
      <c r="F41" s="31">
        <f>(Jul!E41*11)+(Aug!E41*10)+(Sep!E41*9)+(Oct!E41*8)+(Nov!E41*7)+(Dec!E41*6)+(Jan!E41*5)+(Feb!E41*4)+(Mar!E41*3)+(Apr!E41*2)+(May!E41*1)</f>
        <v>0</v>
      </c>
      <c r="G41" s="63"/>
      <c r="H41" s="31">
        <f>Apr!H41+G41</f>
        <v>135552</v>
      </c>
      <c r="I41" s="31">
        <f t="shared" si="0"/>
        <v>3078</v>
      </c>
      <c r="J41" s="48">
        <f t="shared" si="1"/>
        <v>254406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25">
        <v>11809</v>
      </c>
      <c r="D42" s="31">
        <f>(Jul!C42*11)+(Aug!C42*10)+(Sep!C42*9)+(Oct!C42*8)+(Nov!C42*7)+(Dec!C42*6)+(Jan!C42*5)+(Feb!C42*4)+(Mar!C42*3)+(Apr!C42*2)+(May!C42*1)</f>
        <v>222695</v>
      </c>
      <c r="E42" s="63"/>
      <c r="F42" s="31">
        <f>(Jul!E42*11)+(Aug!E42*10)+(Sep!E42*9)+(Oct!E42*8)+(Nov!E42*7)+(Dec!E42*6)+(Jan!E42*5)+(Feb!E42*4)+(Mar!E42*3)+(Apr!E42*2)+(May!E42*1)</f>
        <v>26138</v>
      </c>
      <c r="G42" s="63">
        <v>28897</v>
      </c>
      <c r="H42" s="31">
        <f>Apr!H42+G42</f>
        <v>87075</v>
      </c>
      <c r="I42" s="31">
        <f t="shared" si="0"/>
        <v>40706</v>
      </c>
      <c r="J42" s="48">
        <f t="shared" si="1"/>
        <v>335908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25">
        <v>10294</v>
      </c>
      <c r="D43" s="31">
        <f>(Jul!C43*11)+(Aug!C43*10)+(Sep!C43*9)+(Oct!C43*8)+(Nov!C43*7)+(Dec!C43*6)+(Jan!C43*5)+(Feb!C43*4)+(Mar!C43*3)+(Apr!C43*2)+(May!C43*1)</f>
        <v>469030</v>
      </c>
      <c r="E43" s="63"/>
      <c r="F43" s="31">
        <f>(Jul!E43*11)+(Aug!E43*10)+(Sep!E43*9)+(Oct!E43*8)+(Nov!E43*7)+(Dec!E43*6)+(Jan!E43*5)+(Feb!E43*4)+(Mar!E43*3)+(Apr!E43*2)+(May!E43*1)</f>
        <v>48050</v>
      </c>
      <c r="G43" s="63">
        <v>24888</v>
      </c>
      <c r="H43" s="31">
        <f>Apr!H43+G43</f>
        <v>138734</v>
      </c>
      <c r="I43" s="31">
        <f t="shared" si="0"/>
        <v>35182</v>
      </c>
      <c r="J43" s="48">
        <f t="shared" si="1"/>
        <v>655814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25">
        <v>13393</v>
      </c>
      <c r="D44" s="31">
        <f>(Jul!C44*11)+(Aug!C44*10)+(Sep!C44*9)+(Oct!C44*8)+(Nov!C44*7)+(Dec!C44*6)+(Jan!C44*5)+(Feb!C44*4)+(Mar!C44*3)+(Apr!C44*2)+(May!C44*1)</f>
        <v>463698</v>
      </c>
      <c r="E44" s="63"/>
      <c r="F44" s="31">
        <f>(Jul!E44*11)+(Aug!E44*10)+(Sep!E44*9)+(Oct!E44*8)+(Nov!E44*7)+(Dec!E44*6)+(Jan!E44*5)+(Feb!E44*4)+(Mar!E44*3)+(Apr!E44*2)+(May!E44*1)</f>
        <v>74603</v>
      </c>
      <c r="G44" s="63">
        <v>25983</v>
      </c>
      <c r="H44" s="31">
        <f>Apr!H44+G44</f>
        <v>228262</v>
      </c>
      <c r="I44" s="31">
        <f t="shared" si="0"/>
        <v>39376</v>
      </c>
      <c r="J44" s="48">
        <f t="shared" si="1"/>
        <v>766563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25">
        <v>966</v>
      </c>
      <c r="D45" s="31">
        <f>(Jul!C45*11)+(Aug!C45*10)+(Sep!C45*9)+(Oct!C45*8)+(Nov!C45*7)+(Dec!C45*6)+(Jan!C45*5)+(Feb!C45*4)+(Mar!C45*3)+(Apr!C45*2)+(May!C45*1)</f>
        <v>47590</v>
      </c>
      <c r="E45" s="63"/>
      <c r="F45" s="31">
        <f>(Jul!E45*11)+(Aug!E45*10)+(Sep!E45*9)+(Oct!E45*8)+(Nov!E45*7)+(Dec!E45*6)+(Jan!E45*5)+(Feb!E45*4)+(Mar!E45*3)+(Apr!E45*2)+(May!E45*1)</f>
        <v>3459</v>
      </c>
      <c r="G45" s="63"/>
      <c r="H45" s="31">
        <f>Apr!H45+G45</f>
        <v>4600</v>
      </c>
      <c r="I45" s="31">
        <f t="shared" si="0"/>
        <v>966</v>
      </c>
      <c r="J45" s="48">
        <f t="shared" si="1"/>
        <v>55649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31">
        <f>(Jul!C46*11)+(Aug!C46*10)+(Sep!C46*9)+(Oct!C46*8)+(Nov!C46*7)+(Dec!C46*6)+(Jan!C46*5)+(Feb!C46*4)+(Mar!C46*3)+(Apr!C46*2)+(May!C46*1)</f>
        <v>5502</v>
      </c>
      <c r="E46" s="63"/>
      <c r="F46" s="31">
        <f>(Jul!E46*11)+(Aug!E46*10)+(Sep!E46*9)+(Oct!E46*8)+(Nov!E46*7)+(Dec!E46*6)+(Jan!E46*5)+(Feb!E46*4)+(Mar!E46*3)+(Apr!E46*2)+(May!E46*1)</f>
        <v>0</v>
      </c>
      <c r="G46" s="63"/>
      <c r="H46" s="31">
        <f>Apr!H46+G46</f>
        <v>0</v>
      </c>
      <c r="I46" s="31">
        <f t="shared" si="0"/>
        <v>0</v>
      </c>
      <c r="J46" s="48">
        <f t="shared" si="1"/>
        <v>5502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25">
        <v>6741</v>
      </c>
      <c r="D47" s="31">
        <f>(Jul!C47*11)+(Aug!C47*10)+(Sep!C47*9)+(Oct!C47*8)+(Nov!C47*7)+(Dec!C47*6)+(Jan!C47*5)+(Feb!C47*4)+(Mar!C47*3)+(Apr!C47*2)+(May!C47*1)</f>
        <v>367536</v>
      </c>
      <c r="E47" s="63"/>
      <c r="F47" s="31">
        <f>(Jul!E47*11)+(Aug!E47*10)+(Sep!E47*9)+(Oct!E47*8)+(Nov!E47*7)+(Dec!E47*6)+(Jan!E47*5)+(Feb!E47*4)+(Mar!E47*3)+(Apr!E47*2)+(May!E47*1)</f>
        <v>9456</v>
      </c>
      <c r="G47" s="63">
        <v>15376</v>
      </c>
      <c r="H47" s="31">
        <f>Apr!H47+G47</f>
        <v>112762</v>
      </c>
      <c r="I47" s="31">
        <f t="shared" si="0"/>
        <v>22117</v>
      </c>
      <c r="J47" s="48">
        <f t="shared" si="1"/>
        <v>489754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25">
        <v>13891</v>
      </c>
      <c r="D48" s="31">
        <f>(Jul!C48*11)+(Aug!C48*10)+(Sep!C48*9)+(Oct!C48*8)+(Nov!C48*7)+(Dec!C48*6)+(Jan!C48*5)+(Feb!C48*4)+(Mar!C48*3)+(Apr!C48*2)+(May!C48*1)</f>
        <v>673315</v>
      </c>
      <c r="E48" s="63"/>
      <c r="F48" s="31">
        <f>(Jul!E48*11)+(Aug!E48*10)+(Sep!E48*9)+(Oct!E48*8)+(Nov!E48*7)+(Dec!E48*6)+(Jan!E48*5)+(Feb!E48*4)+(Mar!E48*3)+(Apr!E48*2)+(May!E48*1)</f>
        <v>0</v>
      </c>
      <c r="G48" s="63">
        <v>11028</v>
      </c>
      <c r="H48" s="31">
        <f>Apr!H48+G48</f>
        <v>169093</v>
      </c>
      <c r="I48" s="31">
        <f t="shared" si="0"/>
        <v>24919</v>
      </c>
      <c r="J48" s="48">
        <f t="shared" si="1"/>
        <v>842408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25">
        <v>7372</v>
      </c>
      <c r="D49" s="31">
        <f>(Jul!C49*11)+(Aug!C49*10)+(Sep!C49*9)+(Oct!C49*8)+(Nov!C49*7)+(Dec!C49*6)+(Jan!C49*5)+(Feb!C49*4)+(Mar!C49*3)+(Apr!C49*2)+(May!C49*1)</f>
        <v>489254</v>
      </c>
      <c r="E49" s="63"/>
      <c r="F49" s="31">
        <f>(Jul!E49*11)+(Aug!E49*10)+(Sep!E49*9)+(Oct!E49*8)+(Nov!E49*7)+(Dec!E49*6)+(Jan!E49*5)+(Feb!E49*4)+(Mar!E49*3)+(Apr!E49*2)+(May!E49*1)</f>
        <v>0</v>
      </c>
      <c r="G49" s="63">
        <v>17874</v>
      </c>
      <c r="H49" s="31">
        <f>Apr!H49+G49</f>
        <v>182150</v>
      </c>
      <c r="I49" s="31">
        <f t="shared" si="0"/>
        <v>25246</v>
      </c>
      <c r="J49" s="48">
        <f t="shared" si="1"/>
        <v>671404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25">
        <v>3339</v>
      </c>
      <c r="D50" s="31">
        <f>(Jul!C50*11)+(Aug!C50*10)+(Sep!C50*9)+(Oct!C50*8)+(Nov!C50*7)+(Dec!C50*6)+(Jan!C50*5)+(Feb!C50*4)+(Mar!C50*3)+(Apr!C50*2)+(May!C50*1)</f>
        <v>139662</v>
      </c>
      <c r="E50" s="63"/>
      <c r="F50" s="31">
        <f>(Jul!E50*11)+(Aug!E50*10)+(Sep!E50*9)+(Oct!E50*8)+(Nov!E50*7)+(Dec!E50*6)+(Jan!E50*5)+(Feb!E50*4)+(Mar!E50*3)+(Apr!E50*2)+(May!E50*1)</f>
        <v>0</v>
      </c>
      <c r="G50" s="63"/>
      <c r="H50" s="31">
        <f>Apr!H50+G50</f>
        <v>53540</v>
      </c>
      <c r="I50" s="31">
        <f t="shared" si="0"/>
        <v>3339</v>
      </c>
      <c r="J50" s="48">
        <f t="shared" si="1"/>
        <v>193202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25">
        <v>16968</v>
      </c>
      <c r="D51" s="31">
        <f>(Jul!C51*11)+(Aug!C51*10)+(Sep!C51*9)+(Oct!C51*8)+(Nov!C51*7)+(Dec!C51*6)+(Jan!C51*5)+(Feb!C51*4)+(Mar!C51*3)+(Apr!C51*2)+(May!C51*1)</f>
        <v>823753</v>
      </c>
      <c r="E51" s="63"/>
      <c r="F51" s="31">
        <f>(Jul!E51*11)+(Aug!E51*10)+(Sep!E51*9)+(Oct!E51*8)+(Nov!E51*7)+(Dec!E51*6)+(Jan!E51*5)+(Feb!E51*4)+(Mar!E51*3)+(Apr!E51*2)+(May!E51*1)</f>
        <v>5921</v>
      </c>
      <c r="G51" s="63">
        <v>70711</v>
      </c>
      <c r="H51" s="31">
        <f>Apr!H51+G51</f>
        <v>423198</v>
      </c>
      <c r="I51" s="31">
        <f t="shared" si="0"/>
        <v>87679</v>
      </c>
      <c r="J51" s="48">
        <f t="shared" si="1"/>
        <v>1252872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25">
        <v>3078</v>
      </c>
      <c r="D52" s="31">
        <f>(Jul!C52*11)+(Aug!C52*10)+(Sep!C52*9)+(Oct!C52*8)+(Nov!C52*7)+(Dec!C52*6)+(Jan!C52*5)+(Feb!C52*4)+(Mar!C52*3)+(Apr!C52*2)+(May!C52*1)</f>
        <v>294095</v>
      </c>
      <c r="E52" s="63"/>
      <c r="F52" s="31">
        <f>(Jul!E52*11)+(Aug!E52*10)+(Sep!E52*9)+(Oct!E52*8)+(Nov!E52*7)+(Dec!E52*6)+(Jan!E52*5)+(Feb!E52*4)+(Mar!E52*3)+(Apr!E52*2)+(May!E52*1)</f>
        <v>0</v>
      </c>
      <c r="G52" s="63"/>
      <c r="H52" s="31">
        <f>Apr!H52+G52</f>
        <v>66947</v>
      </c>
      <c r="I52" s="31">
        <f t="shared" si="0"/>
        <v>3078</v>
      </c>
      <c r="J52" s="48">
        <f t="shared" si="1"/>
        <v>361042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31">
        <f>(Jul!C53*11)+(Aug!C53*10)+(Sep!C53*9)+(Oct!C53*8)+(Nov!C53*7)+(Dec!C53*6)+(Jan!C53*5)+(Feb!C53*4)+(Mar!C53*3)+(Apr!C53*2)+(May!C53*1)</f>
        <v>177844</v>
      </c>
      <c r="E53" s="63"/>
      <c r="F53" s="31">
        <f>(Jul!E53*11)+(Aug!E53*10)+(Sep!E53*9)+(Oct!E53*8)+(Nov!E53*7)+(Dec!E53*6)+(Jan!E53*5)+(Feb!E53*4)+(Mar!E53*3)+(Apr!E53*2)+(May!E53*1)</f>
        <v>0</v>
      </c>
      <c r="G53" s="63"/>
      <c r="H53" s="31">
        <f>Apr!H53+G53</f>
        <v>7401</v>
      </c>
      <c r="I53" s="31">
        <f t="shared" si="0"/>
        <v>0</v>
      </c>
      <c r="J53" s="48">
        <f t="shared" si="1"/>
        <v>185245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25">
        <v>734</v>
      </c>
      <c r="D54" s="31">
        <f>(Jul!C54*11)+(Aug!C54*10)+(Sep!C54*9)+(Oct!C54*8)+(Nov!C54*7)+(Dec!C54*6)+(Jan!C54*5)+(Feb!C54*4)+(Mar!C54*3)+(Apr!C54*2)+(May!C54*1)</f>
        <v>194133</v>
      </c>
      <c r="E54" s="63"/>
      <c r="F54" s="31">
        <f>(Jul!E54*11)+(Aug!E54*10)+(Sep!E54*9)+(Oct!E54*8)+(Nov!E54*7)+(Dec!E54*6)+(Jan!E54*5)+(Feb!E54*4)+(Mar!E54*3)+(Apr!E54*2)+(May!E54*1)</f>
        <v>0</v>
      </c>
      <c r="G54" s="63">
        <v>6721</v>
      </c>
      <c r="H54" s="31">
        <f>Apr!H54+G54</f>
        <v>16240</v>
      </c>
      <c r="I54" s="31">
        <f t="shared" si="0"/>
        <v>7455</v>
      </c>
      <c r="J54" s="48">
        <f t="shared" si="1"/>
        <v>210373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25">
        <v>9128</v>
      </c>
      <c r="D55" s="31">
        <f>(Jul!C55*11)+(Aug!C55*10)+(Sep!C55*9)+(Oct!C55*8)+(Nov!C55*7)+(Dec!C55*6)+(Jan!C55*5)+(Feb!C55*4)+(Mar!C55*3)+(Apr!C55*2)+(May!C55*1)</f>
        <v>541558</v>
      </c>
      <c r="E55" s="63"/>
      <c r="F55" s="31">
        <f>(Jul!E55*11)+(Aug!E55*10)+(Sep!E55*9)+(Oct!E55*8)+(Nov!E55*7)+(Dec!E55*6)+(Jan!E55*5)+(Feb!E55*4)+(Mar!E55*3)+(Apr!E55*2)+(May!E55*1)</f>
        <v>21000</v>
      </c>
      <c r="G55" s="63">
        <v>7554</v>
      </c>
      <c r="H55" s="31">
        <f>Apr!H55+G55</f>
        <v>276074</v>
      </c>
      <c r="I55" s="31">
        <f t="shared" si="0"/>
        <v>16682</v>
      </c>
      <c r="J55" s="48">
        <f t="shared" si="1"/>
        <v>838632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31">
        <f>(Jul!C56*11)+(Aug!C56*10)+(Sep!C56*9)+(Oct!C56*8)+(Nov!C56*7)+(Dec!C56*6)+(Jan!C56*5)+(Feb!C56*4)+(Mar!C56*3)+(Apr!C56*2)+(May!C56*1)</f>
        <v>0</v>
      </c>
      <c r="E56" s="63"/>
      <c r="F56" s="31">
        <f>(Jul!E56*11)+(Aug!E56*10)+(Sep!E56*9)+(Oct!E56*8)+(Nov!E56*7)+(Dec!E56*6)+(Jan!E56*5)+(Feb!E56*4)+(Mar!E56*3)+(Apr!E56*2)+(May!E56*1)</f>
        <v>0</v>
      </c>
      <c r="G56" s="63"/>
      <c r="H56" s="31">
        <f>Apr!H56+G56</f>
        <v>0</v>
      </c>
      <c r="I56" s="31">
        <f t="shared" si="0"/>
        <v>0</v>
      </c>
      <c r="J56" s="48">
        <f t="shared" si="1"/>
        <v>0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25">
        <v>1375</v>
      </c>
      <c r="D57" s="31">
        <f>(Jul!C57*11)+(Aug!C57*10)+(Sep!C57*9)+(Oct!C57*8)+(Nov!C57*7)+(Dec!C57*6)+(Jan!C57*5)+(Feb!C57*4)+(Mar!C57*3)+(Apr!C57*2)+(May!C57*1)</f>
        <v>267653</v>
      </c>
      <c r="E57" s="63"/>
      <c r="F57" s="31">
        <f>(Jul!E57*11)+(Aug!E57*10)+(Sep!E57*9)+(Oct!E57*8)+(Nov!E57*7)+(Dec!E57*6)+(Jan!E57*5)+(Feb!E57*4)+(Mar!E57*3)+(Apr!E57*2)+(May!E57*1)</f>
        <v>22000</v>
      </c>
      <c r="G57" s="63">
        <v>4598</v>
      </c>
      <c r="H57" s="31">
        <f>Apr!H57+G57</f>
        <v>93170</v>
      </c>
      <c r="I57" s="31">
        <f t="shared" si="0"/>
        <v>5973</v>
      </c>
      <c r="J57" s="48">
        <f t="shared" si="1"/>
        <v>382823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31">
        <f>(Jul!C58*11)+(Aug!C58*10)+(Sep!C58*9)+(Oct!C58*8)+(Nov!C58*7)+(Dec!C58*6)+(Jan!C58*5)+(Feb!C58*4)+(Mar!C58*3)+(Apr!C58*2)+(May!C58*1)</f>
        <v>2040</v>
      </c>
      <c r="E58" s="63"/>
      <c r="F58" s="31">
        <f>(Jul!E58*11)+(Aug!E58*10)+(Sep!E58*9)+(Oct!E58*8)+(Nov!E58*7)+(Dec!E58*6)+(Jan!E58*5)+(Feb!E58*4)+(Mar!E58*3)+(Apr!E58*2)+(May!E58*1)</f>
        <v>0</v>
      </c>
      <c r="G58" s="63"/>
      <c r="H58" s="31">
        <f>Apr!H58+G58</f>
        <v>0</v>
      </c>
      <c r="I58" s="31">
        <f t="shared" si="0"/>
        <v>0</v>
      </c>
      <c r="J58" s="48">
        <f t="shared" si="1"/>
        <v>2040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31">
        <f>(Jul!C59*11)+(Aug!C59*10)+(Sep!C59*9)+(Oct!C59*8)+(Nov!C59*7)+(Dec!C59*6)+(Jan!C59*5)+(Feb!C59*4)+(Mar!C59*3)+(Apr!C59*2)+(May!C59*1)</f>
        <v>118743</v>
      </c>
      <c r="E59" s="63"/>
      <c r="F59" s="31">
        <f>(Jul!E59*11)+(Aug!E59*10)+(Sep!E59*9)+(Oct!E59*8)+(Nov!E59*7)+(Dec!E59*6)+(Jan!E59*5)+(Feb!E59*4)+(Mar!E59*3)+(Apr!E59*2)+(May!E59*1)</f>
        <v>0</v>
      </c>
      <c r="G59" s="63"/>
      <c r="H59" s="31">
        <f>Apr!H59+G59</f>
        <v>45089</v>
      </c>
      <c r="I59" s="31">
        <f t="shared" si="0"/>
        <v>0</v>
      </c>
      <c r="J59" s="48">
        <f t="shared" si="1"/>
        <v>163832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25">
        <v>40697</v>
      </c>
      <c r="D60" s="31">
        <f>(Jul!C60*11)+(Aug!C60*10)+(Sep!C60*9)+(Oct!C60*8)+(Nov!C60*7)+(Dec!C60*6)+(Jan!C60*5)+(Feb!C60*4)+(Mar!C60*3)+(Apr!C60*2)+(May!C60*1)</f>
        <v>1903124</v>
      </c>
      <c r="E60" s="63">
        <v>4546</v>
      </c>
      <c r="F60" s="31">
        <f>(Jul!E60*11)+(Aug!E60*10)+(Sep!E60*9)+(Oct!E60*8)+(Nov!E60*7)+(Dec!E60*6)+(Jan!E60*5)+(Feb!E60*4)+(Mar!E60*3)+(Apr!E60*2)+(May!E60*1)</f>
        <v>75981</v>
      </c>
      <c r="G60" s="63">
        <v>77945</v>
      </c>
      <c r="H60" s="31">
        <f>Apr!H60+G60</f>
        <v>725046</v>
      </c>
      <c r="I60" s="31">
        <f t="shared" si="0"/>
        <v>123188</v>
      </c>
      <c r="J60" s="48">
        <f t="shared" si="1"/>
        <v>2704151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31">
        <f>(Jul!C61*11)+(Aug!C61*10)+(Sep!C61*9)+(Oct!C61*8)+(Nov!C61*7)+(Dec!C61*6)+(Jan!C61*5)+(Feb!C61*4)+(Mar!C61*3)+(Apr!C61*2)+(May!C61*1)</f>
        <v>27910</v>
      </c>
      <c r="E61" s="63"/>
      <c r="F61" s="31">
        <f>(Jul!E61*11)+(Aug!E61*10)+(Sep!E61*9)+(Oct!E61*8)+(Nov!E61*7)+(Dec!E61*6)+(Jan!E61*5)+(Feb!E61*4)+(Mar!E61*3)+(Apr!E61*2)+(May!E61*1)</f>
        <v>0</v>
      </c>
      <c r="G61" s="63"/>
      <c r="H61" s="31">
        <f>Apr!H61+G61</f>
        <v>0</v>
      </c>
      <c r="I61" s="31">
        <f t="shared" si="0"/>
        <v>0</v>
      </c>
      <c r="J61" s="48">
        <f t="shared" si="1"/>
        <v>27910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31">
        <f>(Jul!C62*11)+(Aug!C62*10)+(Sep!C62*9)+(Oct!C62*8)+(Nov!C62*7)+(Dec!C62*6)+(Jan!C62*5)+(Feb!C62*4)+(Mar!C62*3)+(Apr!C62*2)+(May!C62*1)</f>
        <v>6457</v>
      </c>
      <c r="E62" s="63"/>
      <c r="F62" s="31">
        <f>(Jul!E62*11)+(Aug!E62*10)+(Sep!E62*9)+(Oct!E62*8)+(Nov!E62*7)+(Dec!E62*6)+(Jan!E62*5)+(Feb!E62*4)+(Mar!E62*3)+(Apr!E62*2)+(May!E62*1)</f>
        <v>0</v>
      </c>
      <c r="G62" s="63"/>
      <c r="H62" s="31">
        <f>Apr!H62+G62</f>
        <v>0</v>
      </c>
      <c r="I62" s="31">
        <f t="shared" si="0"/>
        <v>0</v>
      </c>
      <c r="J62" s="48">
        <f t="shared" si="1"/>
        <v>6457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25">
        <v>4764</v>
      </c>
      <c r="D63" s="31">
        <f>(Jul!C63*11)+(Aug!C63*10)+(Sep!C63*9)+(Oct!C63*8)+(Nov!C63*7)+(Dec!C63*6)+(Jan!C63*5)+(Feb!C63*4)+(Mar!C63*3)+(Apr!C63*2)+(May!C63*1)</f>
        <v>258697</v>
      </c>
      <c r="E63" s="63"/>
      <c r="F63" s="31">
        <f>(Jul!E63*11)+(Aug!E63*10)+(Sep!E63*9)+(Oct!E63*8)+(Nov!E63*7)+(Dec!E63*6)+(Jan!E63*5)+(Feb!E63*4)+(Mar!E63*3)+(Apr!E63*2)+(May!E63*1)</f>
        <v>0</v>
      </c>
      <c r="G63" s="63">
        <v>303643</v>
      </c>
      <c r="H63" s="31">
        <f>Apr!H63+G63</f>
        <v>383120</v>
      </c>
      <c r="I63" s="31">
        <f t="shared" si="0"/>
        <v>308407</v>
      </c>
      <c r="J63" s="48">
        <f t="shared" si="1"/>
        <v>641817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25">
        <v>3439</v>
      </c>
      <c r="D64" s="31">
        <f>(Jul!C64*11)+(Aug!C64*10)+(Sep!C64*9)+(Oct!C64*8)+(Nov!C64*7)+(Dec!C64*6)+(Jan!C64*5)+(Feb!C64*4)+(Mar!C64*3)+(Apr!C64*2)+(May!C64*1)</f>
        <v>96429</v>
      </c>
      <c r="E64" s="63"/>
      <c r="F64" s="31">
        <f>(Jul!E64*11)+(Aug!E64*10)+(Sep!E64*9)+(Oct!E64*8)+(Nov!E64*7)+(Dec!E64*6)+(Jan!E64*5)+(Feb!E64*4)+(Mar!E64*3)+(Apr!E64*2)+(May!E64*1)</f>
        <v>0</v>
      </c>
      <c r="G64" s="63"/>
      <c r="H64" s="31">
        <f>Apr!H64+G64</f>
        <v>4727</v>
      </c>
      <c r="I64" s="31">
        <f t="shared" ref="I64:I71" si="2">C64+E64+G64</f>
        <v>3439</v>
      </c>
      <c r="J64" s="48">
        <f t="shared" ref="J64:J71" si="3">D64+F64+H64</f>
        <v>101156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31">
        <f>(Jul!C65*11)+(Aug!C65*10)+(Sep!C65*9)+(Oct!C65*8)+(Nov!C65*7)+(Dec!C65*6)+(Jan!C65*5)+(Feb!C65*4)+(Mar!C65*3)+(Apr!C65*2)+(May!C65*1)</f>
        <v>399</v>
      </c>
      <c r="E65" s="63"/>
      <c r="F65" s="31">
        <f>(Jul!E65*11)+(Aug!E65*10)+(Sep!E65*9)+(Oct!E65*8)+(Nov!E65*7)+(Dec!E65*6)+(Jan!E65*5)+(Feb!E65*4)+(Mar!E65*3)+(Apr!E65*2)+(May!E65*1)</f>
        <v>0</v>
      </c>
      <c r="G65" s="63"/>
      <c r="H65" s="31">
        <f>Apr!H65+G65</f>
        <v>266</v>
      </c>
      <c r="I65" s="31">
        <f t="shared" si="2"/>
        <v>0</v>
      </c>
      <c r="J65" s="48">
        <f t="shared" si="3"/>
        <v>665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25">
        <v>1706</v>
      </c>
      <c r="D66" s="31">
        <f>(Jul!C66*11)+(Aug!C66*10)+(Sep!C66*9)+(Oct!C66*8)+(Nov!C66*7)+(Dec!C66*6)+(Jan!C66*5)+(Feb!C66*4)+(Mar!C66*3)+(Apr!C66*2)+(May!C66*1)</f>
        <v>122088</v>
      </c>
      <c r="E66" s="63"/>
      <c r="F66" s="31">
        <f>(Jul!E66*11)+(Aug!E66*10)+(Sep!E66*9)+(Oct!E66*8)+(Nov!E66*7)+(Dec!E66*6)+(Jan!E66*5)+(Feb!E66*4)+(Mar!E66*3)+(Apr!E66*2)+(May!E66*1)</f>
        <v>15300</v>
      </c>
      <c r="G66" s="63"/>
      <c r="H66" s="31">
        <f>Apr!H66+G66</f>
        <v>72149</v>
      </c>
      <c r="I66" s="31">
        <f t="shared" si="2"/>
        <v>1706</v>
      </c>
      <c r="J66" s="48">
        <f t="shared" si="3"/>
        <v>209537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31">
        <f>(Jul!C67*11)+(Aug!C67*10)+(Sep!C67*9)+(Oct!C67*8)+(Nov!C67*7)+(Dec!C67*6)+(Jan!C67*5)+(Feb!C67*4)+(Mar!C67*3)+(Apr!C67*2)+(May!C67*1)</f>
        <v>6114</v>
      </c>
      <c r="E67" s="63"/>
      <c r="F67" s="31">
        <f>(Jul!E67*11)+(Aug!E67*10)+(Sep!E67*9)+(Oct!E67*8)+(Nov!E67*7)+(Dec!E67*6)+(Jan!E67*5)+(Feb!E67*4)+(Mar!E67*3)+(Apr!E67*2)+(May!E67*1)</f>
        <v>0</v>
      </c>
      <c r="G67" s="63"/>
      <c r="H67" s="31">
        <f>Apr!H67+G67</f>
        <v>0</v>
      </c>
      <c r="I67" s="31">
        <f t="shared" si="2"/>
        <v>0</v>
      </c>
      <c r="J67" s="48">
        <f t="shared" si="3"/>
        <v>6114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31">
        <f>(Jul!C68*11)+(Aug!C68*10)+(Sep!C68*9)+(Oct!C68*8)+(Nov!C68*7)+(Dec!C68*6)+(Jan!C68*5)+(Feb!C68*4)+(Mar!C68*3)+(Apr!C68*2)+(May!C68*1)</f>
        <v>0</v>
      </c>
      <c r="E68" s="63"/>
      <c r="F68" s="31">
        <f>(Jul!E68*11)+(Aug!E68*10)+(Sep!E68*9)+(Oct!E68*8)+(Nov!E68*7)+(Dec!E68*6)+(Jan!E68*5)+(Feb!E68*4)+(Mar!E68*3)+(Apr!E68*2)+(May!E68*1)</f>
        <v>0</v>
      </c>
      <c r="G68" s="63"/>
      <c r="H68" s="31">
        <f>Apr!H68+G68</f>
        <v>0</v>
      </c>
      <c r="I68" s="31">
        <f t="shared" si="2"/>
        <v>0</v>
      </c>
      <c r="J68" s="48">
        <f t="shared" si="3"/>
        <v>0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25">
        <v>3626</v>
      </c>
      <c r="D69" s="31">
        <f>(Jul!C69*11)+(Aug!C69*10)+(Sep!C69*9)+(Oct!C69*8)+(Nov!C69*7)+(Dec!C69*6)+(Jan!C69*5)+(Feb!C69*4)+(Mar!C69*3)+(Apr!C69*2)+(May!C69*1)</f>
        <v>131754</v>
      </c>
      <c r="E69" s="63"/>
      <c r="F69" s="31">
        <f>(Jul!E69*11)+(Aug!E69*10)+(Sep!E69*9)+(Oct!E69*8)+(Nov!E69*7)+(Dec!E69*6)+(Jan!E69*5)+(Feb!E69*4)+(Mar!E69*3)+(Apr!E69*2)+(May!E69*1)</f>
        <v>0</v>
      </c>
      <c r="G69" s="63">
        <v>13477</v>
      </c>
      <c r="H69" s="31">
        <f>Apr!H69+G69</f>
        <v>124327</v>
      </c>
      <c r="I69" s="31">
        <f t="shared" si="2"/>
        <v>17103</v>
      </c>
      <c r="J69" s="48">
        <f t="shared" si="3"/>
        <v>256081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25">
        <v>3884</v>
      </c>
      <c r="D70" s="31">
        <f>(Jul!C70*11)+(Aug!C70*10)+(Sep!C70*9)+(Oct!C70*8)+(Nov!C70*7)+(Dec!C70*6)+(Jan!C70*5)+(Feb!C70*4)+(Mar!C70*3)+(Apr!C70*2)+(May!C70*1)</f>
        <v>95379</v>
      </c>
      <c r="E70" s="63"/>
      <c r="F70" s="31">
        <f>(Jul!E70*11)+(Aug!E70*10)+(Sep!E70*9)+(Oct!E70*8)+(Nov!E70*7)+(Dec!E70*6)+(Jan!E70*5)+(Feb!E70*4)+(Mar!E70*3)+(Apr!E70*2)+(May!E70*1)</f>
        <v>3800</v>
      </c>
      <c r="G70" s="63">
        <v>36167</v>
      </c>
      <c r="H70" s="31">
        <f>Apr!H70+G70</f>
        <v>104565</v>
      </c>
      <c r="I70" s="31">
        <f t="shared" si="2"/>
        <v>40051</v>
      </c>
      <c r="J70" s="48">
        <f t="shared" si="3"/>
        <v>203744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25">
        <v>5077</v>
      </c>
      <c r="D71" s="31">
        <f>(Jul!C71*11)+(Aug!C71*10)+(Sep!C71*9)+(Oct!C71*8)+(Nov!C71*7)+(Dec!C71*6)+(Jan!C71*5)+(Feb!C71*4)+(Mar!C71*3)+(Apr!C71*2)+(May!C71*1)</f>
        <v>298322</v>
      </c>
      <c r="E71" s="63"/>
      <c r="F71" s="31">
        <f>(Jul!E71*11)+(Aug!E71*10)+(Sep!E71*9)+(Oct!E71*8)+(Nov!E71*7)+(Dec!E71*6)+(Jan!E71*5)+(Feb!E71*4)+(Mar!E71*3)+(Apr!E71*2)+(May!E71*1)</f>
        <v>28032</v>
      </c>
      <c r="G71" s="63">
        <v>18947</v>
      </c>
      <c r="H71" s="31">
        <f>Apr!H71+G71</f>
        <v>196062</v>
      </c>
      <c r="I71" s="31">
        <f t="shared" si="2"/>
        <v>24024</v>
      </c>
      <c r="J71" s="48">
        <f t="shared" si="3"/>
        <v>522416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42939</v>
      </c>
      <c r="D72" s="32">
        <f t="shared" si="4"/>
        <v>2679982</v>
      </c>
      <c r="E72" s="32">
        <f t="shared" si="4"/>
        <v>0</v>
      </c>
      <c r="F72" s="32">
        <f t="shared" si="4"/>
        <v>63243</v>
      </c>
      <c r="G72" s="32">
        <f t="shared" si="4"/>
        <v>75364</v>
      </c>
      <c r="H72" s="32">
        <f t="shared" si="4"/>
        <v>1180622</v>
      </c>
      <c r="I72" s="32">
        <f t="shared" si="4"/>
        <v>118303</v>
      </c>
      <c r="J72" s="32">
        <f t="shared" si="4"/>
        <v>3923847</v>
      </c>
      <c r="K72" s="54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206189</v>
      </c>
      <c r="D73" s="32">
        <f t="shared" si="5"/>
        <v>10698701</v>
      </c>
      <c r="E73" s="32">
        <f t="shared" si="5"/>
        <v>6029</v>
      </c>
      <c r="F73" s="32">
        <f t="shared" si="5"/>
        <v>361959</v>
      </c>
      <c r="G73" s="32">
        <f t="shared" si="5"/>
        <v>899051</v>
      </c>
      <c r="H73" s="32">
        <f t="shared" si="5"/>
        <v>5069422</v>
      </c>
      <c r="I73" s="32">
        <f t="shared" si="5"/>
        <v>1111269</v>
      </c>
      <c r="J73" s="32">
        <f t="shared" si="5"/>
        <v>16130082</v>
      </c>
      <c r="K73" s="54"/>
    </row>
    <row r="74" spans="1:12" s="3" customFormat="1" ht="15.75" customHeight="1" x14ac:dyDescent="0.2">
      <c r="A74" s="17" t="s">
        <v>87</v>
      </c>
      <c r="B74" s="2"/>
      <c r="C74" s="32">
        <f>SUM(C72:C73)</f>
        <v>249128</v>
      </c>
      <c r="D74" s="32">
        <f t="shared" ref="D74:J74" si="6">SUM(D72:D73)</f>
        <v>13378683</v>
      </c>
      <c r="E74" s="32">
        <f t="shared" si="6"/>
        <v>6029</v>
      </c>
      <c r="F74" s="32">
        <f t="shared" si="6"/>
        <v>425202</v>
      </c>
      <c r="G74" s="32">
        <f t="shared" si="6"/>
        <v>974415</v>
      </c>
      <c r="H74" s="32">
        <f t="shared" si="6"/>
        <v>6250044</v>
      </c>
      <c r="I74" s="32">
        <f t="shared" si="6"/>
        <v>1229572</v>
      </c>
      <c r="J74" s="32">
        <f t="shared" si="6"/>
        <v>20053929</v>
      </c>
      <c r="K74" s="54"/>
    </row>
    <row r="75" spans="1:12" x14ac:dyDescent="0.2">
      <c r="A75" s="12"/>
      <c r="B75" s="2"/>
      <c r="C75" s="2"/>
      <c r="D75" s="34"/>
      <c r="E75" s="2"/>
      <c r="F75" s="34"/>
      <c r="G75" s="2"/>
      <c r="H75" s="50"/>
      <c r="J75" s="52"/>
    </row>
    <row r="76" spans="1:12" x14ac:dyDescent="0.2">
      <c r="A76" s="12"/>
      <c r="B76" s="2"/>
      <c r="C76" s="2"/>
      <c r="D76" s="34"/>
      <c r="E76" s="2"/>
      <c r="F76" s="34"/>
      <c r="G76" s="2"/>
      <c r="H76" s="50"/>
      <c r="I76" s="51"/>
      <c r="J76" s="52"/>
    </row>
    <row r="77" spans="1:12" x14ac:dyDescent="0.2">
      <c r="A77" s="12"/>
      <c r="B77" s="2"/>
      <c r="C77" s="2"/>
      <c r="D77" s="34"/>
      <c r="E77" s="2"/>
      <c r="F77" s="34"/>
      <c r="G77" s="2"/>
      <c r="H77" s="50"/>
      <c r="I77" s="51"/>
      <c r="J77" s="51"/>
    </row>
    <row r="78" spans="1:12" x14ac:dyDescent="0.2">
      <c r="C78" s="49"/>
      <c r="E78" s="49"/>
      <c r="G78" s="49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IV4 B72:C77 B5:B71 D72:IV74 D5:D71 F5:F71 H5:IV71">
    <cfRule type="expression" dxfId="15" priority="38" stopIfTrue="1">
      <formula>CellHasFormula</formula>
    </cfRule>
  </conditionalFormatting>
  <conditionalFormatting sqref="C5:C71">
    <cfRule type="expression" dxfId="13" priority="3" stopIfTrue="1">
      <formula>CellHasFormula</formula>
    </cfRule>
  </conditionalFormatting>
  <conditionalFormatting sqref="E5:E71">
    <cfRule type="expression" dxfId="11" priority="2" stopIfTrue="1">
      <formula>CellHasFormula</formula>
    </cfRule>
  </conditionalFormatting>
  <conditionalFormatting sqref="G5:G71">
    <cfRule type="expression" dxfId="9" priority="1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41" activePane="bottomLeft" state="frozen"/>
      <selection pane="bottomLeft" activeCell="K71" sqref="K71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138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61">
        <v>19480</v>
      </c>
      <c r="D5" s="48">
        <f>(Jul!C5*12)+(Aug!C5*11)+(Sep!C5*10)+(Oct!C5*9)+(Nov!C5*8)+(Dec!C5*7)+(Jan!C5*6)+(Feb!C5*5)+(Mar!C5*4)+(Apr!C5*3)+(May!C5*2)+(Jun!C5*1)</f>
        <v>833377</v>
      </c>
      <c r="E5" s="63"/>
      <c r="F5" s="48">
        <f>(Jul!E5*12)+(Aug!E5*11)+(Sep!E5*10)+(Oct!E5*9)+(Nov!E5*8)+(Dec!E5*7)+(Jan!E5*6)+(Feb!E5*5)+(Mar!E5*4)+(Apr!E5*3)+(May!E5*2)+(Jun!E5*1)</f>
        <v>21559</v>
      </c>
      <c r="G5" s="63">
        <v>38348</v>
      </c>
      <c r="H5" s="31">
        <f>May!H5+G5</f>
        <v>174615</v>
      </c>
      <c r="I5" s="31">
        <f t="shared" ref="I5:I63" si="0">C5+E5+G5</f>
        <v>57828</v>
      </c>
      <c r="J5" s="48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1029551</v>
      </c>
      <c r="K5" s="53"/>
      <c r="L5" s="48"/>
    </row>
    <row r="6" spans="1:12" s="11" customFormat="1" ht="15.75" customHeight="1" x14ac:dyDescent="0.2">
      <c r="A6" s="9" t="s">
        <v>23</v>
      </c>
      <c r="B6" s="10" t="s">
        <v>22</v>
      </c>
      <c r="C6" s="61">
        <v>1734</v>
      </c>
      <c r="D6" s="48">
        <f>(Jul!C6*12)+(Aug!C6*11)+(Sep!C6*10)+(Oct!C6*9)+(Nov!C6*8)+(Dec!C6*7)+(Jan!C6*6)+(Feb!C6*5)+(Mar!C6*4)+(Apr!C6*3)+(May!C6*2)+(Jun!C6*1)</f>
        <v>115403</v>
      </c>
      <c r="E6" s="63"/>
      <c r="F6" s="48">
        <f>(Jul!E6*12)+(Aug!E6*11)+(Sep!E6*10)+(Oct!E6*9)+(Nov!E6*8)+(Dec!E6*7)+(Jan!E6*6)+(Feb!E6*5)+(Mar!E6*4)+(Apr!E6*3)+(May!E6*2)+(Jun!E6*1)</f>
        <v>0</v>
      </c>
      <c r="G6" s="63"/>
      <c r="H6" s="31">
        <f>May!H6+G6</f>
        <v>54131</v>
      </c>
      <c r="I6" s="31">
        <f t="shared" si="0"/>
        <v>1734</v>
      </c>
      <c r="J6" s="48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169534</v>
      </c>
      <c r="K6" s="53"/>
      <c r="L6" s="48"/>
    </row>
    <row r="7" spans="1:12" s="1" customFormat="1" ht="15.75" customHeight="1" x14ac:dyDescent="0.2">
      <c r="A7" s="5" t="s">
        <v>24</v>
      </c>
      <c r="B7" s="6" t="s">
        <v>22</v>
      </c>
      <c r="C7" s="61">
        <v>654</v>
      </c>
      <c r="D7" s="48">
        <f>(Jul!C7*12)+(Aug!C7*11)+(Sep!C7*10)+(Oct!C7*9)+(Nov!C7*8)+(Dec!C7*7)+(Jan!C7*6)+(Feb!C7*5)+(Mar!C7*4)+(Apr!C7*3)+(May!C7*2)+(Jun!C7*1)</f>
        <v>59540</v>
      </c>
      <c r="E7" s="63"/>
      <c r="F7" s="48">
        <f>(Jul!E7*12)+(Aug!E7*11)+(Sep!E7*10)+(Oct!E7*9)+(Nov!E7*8)+(Dec!E7*7)+(Jan!E7*6)+(Feb!E7*5)+(Mar!E7*4)+(Apr!E7*3)+(May!E7*2)+(Jun!E7*1)</f>
        <v>633</v>
      </c>
      <c r="G7" s="63">
        <v>1156</v>
      </c>
      <c r="H7" s="31">
        <f>May!H7+G7</f>
        <v>3785</v>
      </c>
      <c r="I7" s="31">
        <f t="shared" si="0"/>
        <v>1810</v>
      </c>
      <c r="J7" s="48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63958</v>
      </c>
      <c r="K7" s="53"/>
      <c r="L7" s="48"/>
    </row>
    <row r="8" spans="1:12" s="11" customFormat="1" ht="15.75" customHeight="1" x14ac:dyDescent="0.2">
      <c r="A8" s="9" t="s">
        <v>25</v>
      </c>
      <c r="B8" s="10" t="s">
        <v>22</v>
      </c>
      <c r="C8" s="61">
        <v>2129</v>
      </c>
      <c r="D8" s="48">
        <f>(Jul!C8*12)+(Aug!C8*11)+(Sep!C8*10)+(Oct!C8*9)+(Nov!C8*8)+(Dec!C8*7)+(Jan!C8*6)+(Feb!C8*5)+(Mar!C8*4)+(Apr!C8*3)+(May!C8*2)+(Jun!C8*1)</f>
        <v>92026</v>
      </c>
      <c r="E8" s="63"/>
      <c r="F8" s="48">
        <f>(Jul!E8*12)+(Aug!E8*11)+(Sep!E8*10)+(Oct!E8*9)+(Nov!E8*8)+(Dec!E8*7)+(Jan!E8*6)+(Feb!E8*5)+(Mar!E8*4)+(Apr!E8*3)+(May!E8*2)+(Jun!E8*1)</f>
        <v>0</v>
      </c>
      <c r="G8" s="63">
        <v>2349</v>
      </c>
      <c r="H8" s="31">
        <f>May!H8+G8</f>
        <v>15312</v>
      </c>
      <c r="I8" s="31">
        <f t="shared" si="0"/>
        <v>4478</v>
      </c>
      <c r="J8" s="48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107338</v>
      </c>
      <c r="K8" s="53"/>
      <c r="L8" s="48"/>
    </row>
    <row r="9" spans="1:12" s="1" customFormat="1" ht="15.75" customHeight="1" x14ac:dyDescent="0.2">
      <c r="A9" s="5" t="s">
        <v>27</v>
      </c>
      <c r="B9" s="6" t="s">
        <v>22</v>
      </c>
      <c r="C9" s="61">
        <v>2580</v>
      </c>
      <c r="D9" s="48">
        <f>(Jul!C9*12)+(Aug!C9*11)+(Sep!C9*10)+(Oct!C9*9)+(Nov!C9*8)+(Dec!C9*7)+(Jan!C9*6)+(Feb!C9*5)+(Mar!C9*4)+(Apr!C9*3)+(May!C9*2)+(Jun!C9*1)</f>
        <v>322756</v>
      </c>
      <c r="E9" s="63"/>
      <c r="F9" s="48">
        <f>(Jul!E9*12)+(Aug!E9*11)+(Sep!E9*10)+(Oct!E9*9)+(Nov!E9*8)+(Dec!E9*7)+(Jan!E9*6)+(Feb!E9*5)+(Mar!E9*4)+(Apr!E9*3)+(May!E9*2)+(Jun!E9*1)</f>
        <v>616</v>
      </c>
      <c r="G9" s="63">
        <v>2202</v>
      </c>
      <c r="H9" s="31">
        <f>May!H9+G9</f>
        <v>109713</v>
      </c>
      <c r="I9" s="31">
        <f t="shared" si="0"/>
        <v>4782</v>
      </c>
      <c r="J9" s="48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433085</v>
      </c>
      <c r="K9" s="53"/>
      <c r="L9" s="48"/>
    </row>
    <row r="10" spans="1:12" s="1" customFormat="1" ht="15.75" customHeight="1" x14ac:dyDescent="0.2">
      <c r="A10" s="5" t="s">
        <v>30</v>
      </c>
      <c r="B10" s="6" t="s">
        <v>22</v>
      </c>
      <c r="C10" s="61">
        <v>18947</v>
      </c>
      <c r="D10" s="48">
        <f>(Jul!C10*12)+(Aug!C10*11)+(Sep!C10*10)+(Oct!C10*9)+(Nov!C10*8)+(Dec!C10*7)+(Jan!C10*6)+(Feb!C10*5)+(Mar!C10*4)+(Apr!C10*3)+(May!C10*2)+(Jun!C10*1)</f>
        <v>388417</v>
      </c>
      <c r="E10" s="63"/>
      <c r="F10" s="48">
        <f>(Jul!E10*12)+(Aug!E10*11)+(Sep!E10*10)+(Oct!E10*9)+(Nov!E10*8)+(Dec!E10*7)+(Jan!E10*6)+(Feb!E10*5)+(Mar!E10*4)+(Apr!E10*3)+(May!E10*2)+(Jun!E10*1)</f>
        <v>15165</v>
      </c>
      <c r="G10" s="63">
        <v>78815</v>
      </c>
      <c r="H10" s="31">
        <f>May!H10+G10</f>
        <v>250555</v>
      </c>
      <c r="I10" s="31">
        <f t="shared" si="0"/>
        <v>97762</v>
      </c>
      <c r="J10" s="48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654137</v>
      </c>
      <c r="K10" s="53"/>
      <c r="L10" s="48"/>
    </row>
    <row r="11" spans="1:12" s="1" customFormat="1" ht="15.75" customHeight="1" x14ac:dyDescent="0.2">
      <c r="A11" s="5" t="s">
        <v>31</v>
      </c>
      <c r="B11" s="6" t="s">
        <v>22</v>
      </c>
      <c r="C11" s="61">
        <v>4934</v>
      </c>
      <c r="D11" s="48">
        <f>(Jul!C11*12)+(Aug!C11*11)+(Sep!C11*10)+(Oct!C11*9)+(Nov!C11*8)+(Dec!C11*7)+(Jan!C11*6)+(Feb!C11*5)+(Mar!C11*4)+(Apr!C11*3)+(May!C11*2)+(Jun!C11*1)</f>
        <v>139890</v>
      </c>
      <c r="E11" s="63"/>
      <c r="F11" s="48">
        <f>(Jul!E11*12)+(Aug!E11*11)+(Sep!E11*10)+(Oct!E11*9)+(Nov!E11*8)+(Dec!E11*7)+(Jan!E11*6)+(Feb!E11*5)+(Mar!E11*4)+(Apr!E11*3)+(May!E11*2)+(Jun!E11*1)</f>
        <v>4612</v>
      </c>
      <c r="G11" s="63">
        <v>47425</v>
      </c>
      <c r="H11" s="31">
        <f>May!H11+G11</f>
        <v>65374</v>
      </c>
      <c r="I11" s="31">
        <f t="shared" si="0"/>
        <v>52359</v>
      </c>
      <c r="J11" s="48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209876</v>
      </c>
      <c r="K11" s="53"/>
      <c r="L11" s="48"/>
    </row>
    <row r="12" spans="1:12" s="11" customFormat="1" ht="15.75" customHeight="1" x14ac:dyDescent="0.2">
      <c r="A12" s="9" t="s">
        <v>36</v>
      </c>
      <c r="B12" s="10" t="s">
        <v>22</v>
      </c>
      <c r="C12" s="61">
        <v>517</v>
      </c>
      <c r="D12" s="48">
        <f>(Jul!C12*12)+(Aug!C12*11)+(Sep!C12*10)+(Oct!C12*9)+(Nov!C12*8)+(Dec!C12*7)+(Jan!C12*6)+(Feb!C12*5)+(Mar!C12*4)+(Apr!C12*3)+(May!C12*2)+(Jun!C12*1)</f>
        <v>53252</v>
      </c>
      <c r="E12" s="63"/>
      <c r="F12" s="48">
        <f>(Jul!E12*12)+(Aug!E12*11)+(Sep!E12*10)+(Oct!E12*9)+(Nov!E12*8)+(Dec!E12*7)+(Jan!E12*6)+(Feb!E12*5)+(Mar!E12*4)+(Apr!E12*3)+(May!E12*2)+(Jun!E12*1)</f>
        <v>4300</v>
      </c>
      <c r="G12" s="63"/>
      <c r="H12" s="31">
        <f>May!H12+G12</f>
        <v>517</v>
      </c>
      <c r="I12" s="31">
        <f t="shared" si="0"/>
        <v>517</v>
      </c>
      <c r="J12" s="48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58069</v>
      </c>
      <c r="K12" s="53"/>
      <c r="L12" s="48"/>
    </row>
    <row r="13" spans="1:12" s="1" customFormat="1" ht="15.75" customHeight="1" x14ac:dyDescent="0.2">
      <c r="A13" s="5" t="s">
        <v>37</v>
      </c>
      <c r="B13" s="6" t="s">
        <v>22</v>
      </c>
      <c r="C13" s="61">
        <v>4241</v>
      </c>
      <c r="D13" s="48">
        <f>(Jul!C13*12)+(Aug!C13*11)+(Sep!C13*10)+(Oct!C13*9)+(Nov!C13*8)+(Dec!C13*7)+(Jan!C13*6)+(Feb!C13*5)+(Mar!C13*4)+(Apr!C13*3)+(May!C13*2)+(Jun!C13*1)</f>
        <v>89737</v>
      </c>
      <c r="E13" s="63"/>
      <c r="F13" s="48">
        <f>(Jul!E13*12)+(Aug!E13*11)+(Sep!E13*10)+(Oct!E13*9)+(Nov!E13*8)+(Dec!E13*7)+(Jan!E13*6)+(Feb!E13*5)+(Mar!E13*4)+(Apr!E13*3)+(May!E13*2)+(Jun!E13*1)</f>
        <v>0</v>
      </c>
      <c r="G13" s="63">
        <v>11400</v>
      </c>
      <c r="H13" s="31">
        <f>May!H13+G13</f>
        <v>23702</v>
      </c>
      <c r="I13" s="31">
        <f t="shared" si="0"/>
        <v>15641</v>
      </c>
      <c r="J13" s="48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113439</v>
      </c>
      <c r="K13" s="53"/>
      <c r="L13" s="48"/>
    </row>
    <row r="14" spans="1:12" s="1" customFormat="1" ht="15.75" customHeight="1" x14ac:dyDescent="0.2">
      <c r="A14" s="5" t="s">
        <v>40</v>
      </c>
      <c r="B14" s="6" t="s">
        <v>22</v>
      </c>
      <c r="C14" s="61">
        <v>2362</v>
      </c>
      <c r="D14" s="48">
        <f>(Jul!C14*12)+(Aug!C14*11)+(Sep!C14*10)+(Oct!C14*9)+(Nov!C14*8)+(Dec!C14*7)+(Jan!C14*6)+(Feb!C14*5)+(Mar!C14*4)+(Apr!C14*3)+(May!C14*2)+(Jun!C14*1)</f>
        <v>194344</v>
      </c>
      <c r="E14" s="63"/>
      <c r="F14" s="48">
        <f>(Jul!E14*12)+(Aug!E14*11)+(Sep!E14*10)+(Oct!E14*9)+(Nov!E14*8)+(Dec!E14*7)+(Jan!E14*6)+(Feb!E14*5)+(Mar!E14*4)+(Apr!E14*3)+(May!E14*2)+(Jun!E14*1)</f>
        <v>10668</v>
      </c>
      <c r="G14" s="63">
        <v>6523</v>
      </c>
      <c r="H14" s="31">
        <f>May!H14+G14</f>
        <v>92388</v>
      </c>
      <c r="I14" s="31">
        <f t="shared" si="0"/>
        <v>8885</v>
      </c>
      <c r="J14" s="48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297400</v>
      </c>
      <c r="K14" s="53"/>
      <c r="L14" s="48"/>
    </row>
    <row r="15" spans="1:12" s="1" customFormat="1" ht="15.75" customHeight="1" x14ac:dyDescent="0.2">
      <c r="A15" s="5" t="s">
        <v>44</v>
      </c>
      <c r="B15" s="6" t="s">
        <v>22</v>
      </c>
      <c r="C15" s="61"/>
      <c r="D15" s="48">
        <f>(Jul!C15*12)+(Aug!C15*11)+(Sep!C15*10)+(Oct!C15*9)+(Nov!C15*8)+(Dec!C15*7)+(Jan!C15*6)+(Feb!C15*5)+(Mar!C15*4)+(Apr!C15*3)+(May!C15*2)+(Jun!C15*1)</f>
        <v>4926</v>
      </c>
      <c r="E15" s="63"/>
      <c r="F15" s="48">
        <f>(Jul!E15*12)+(Aug!E15*11)+(Sep!E15*10)+(Oct!E15*9)+(Nov!E15*8)+(Dec!E15*7)+(Jan!E15*6)+(Feb!E15*5)+(Mar!E15*4)+(Apr!E15*3)+(May!E15*2)+(Jun!E15*1)</f>
        <v>0</v>
      </c>
      <c r="G15" s="63"/>
      <c r="H15" s="31">
        <f>May!H15+G15</f>
        <v>0</v>
      </c>
      <c r="I15" s="31">
        <f t="shared" si="0"/>
        <v>0</v>
      </c>
      <c r="J15" s="48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4926</v>
      </c>
      <c r="K15" s="53"/>
      <c r="L15" s="48"/>
    </row>
    <row r="16" spans="1:12" s="1" customFormat="1" ht="15.75" customHeight="1" x14ac:dyDescent="0.2">
      <c r="A16" s="5" t="s">
        <v>45</v>
      </c>
      <c r="B16" s="6" t="s">
        <v>22</v>
      </c>
      <c r="C16" s="61">
        <v>13022</v>
      </c>
      <c r="D16" s="48">
        <f>(Jul!C16*12)+(Aug!C16*11)+(Sep!C16*10)+(Oct!C16*9)+(Nov!C16*8)+(Dec!C16*7)+(Jan!C16*6)+(Feb!C16*5)+(Mar!C16*4)+(Apr!C16*3)+(May!C16*2)+(Jun!C16*1)</f>
        <v>96403</v>
      </c>
      <c r="E16" s="63"/>
      <c r="F16" s="48">
        <f>(Jul!E16*12)+(Aug!E16*11)+(Sep!E16*10)+(Oct!E16*9)+(Nov!E16*8)+(Dec!E16*7)+(Jan!E16*6)+(Feb!E16*5)+(Mar!E16*4)+(Apr!E16*3)+(May!E16*2)+(Jun!E16*1)</f>
        <v>0</v>
      </c>
      <c r="G16" s="63">
        <v>13260</v>
      </c>
      <c r="H16" s="31">
        <f>May!H16+G16</f>
        <v>78673</v>
      </c>
      <c r="I16" s="31">
        <f t="shared" si="0"/>
        <v>26282</v>
      </c>
      <c r="J16" s="48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175076</v>
      </c>
      <c r="K16" s="53"/>
      <c r="L16" s="48"/>
    </row>
    <row r="17" spans="1:12" s="1" customFormat="1" ht="15.75" customHeight="1" x14ac:dyDescent="0.2">
      <c r="A17" s="5" t="s">
        <v>46</v>
      </c>
      <c r="B17" s="6" t="s">
        <v>22</v>
      </c>
      <c r="C17" s="61">
        <v>3373</v>
      </c>
      <c r="D17" s="48">
        <f>(Jul!C17*12)+(Aug!C17*11)+(Sep!C17*10)+(Oct!C17*9)+(Nov!C17*8)+(Dec!C17*7)+(Jan!C17*6)+(Feb!C17*5)+(Mar!C17*4)+(Apr!C17*3)+(May!C17*2)+(Jun!C17*1)</f>
        <v>44042</v>
      </c>
      <c r="E17" s="63"/>
      <c r="F17" s="48">
        <f>(Jul!E17*12)+(Aug!E17*11)+(Sep!E17*10)+(Oct!E17*9)+(Nov!E17*8)+(Dec!E17*7)+(Jan!E17*6)+(Feb!E17*5)+(Mar!E17*4)+(Apr!E17*3)+(May!E17*2)+(Jun!E17*1)</f>
        <v>4300</v>
      </c>
      <c r="G17" s="63">
        <v>12594</v>
      </c>
      <c r="H17" s="31">
        <f>May!H17+G17</f>
        <v>51948</v>
      </c>
      <c r="I17" s="31">
        <f t="shared" si="0"/>
        <v>15967</v>
      </c>
      <c r="J17" s="48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100290</v>
      </c>
      <c r="K17" s="53"/>
      <c r="L17" s="48"/>
    </row>
    <row r="18" spans="1:12" s="11" customFormat="1" ht="15.75" customHeight="1" x14ac:dyDescent="0.2">
      <c r="A18" s="9" t="s">
        <v>47</v>
      </c>
      <c r="B18" s="10" t="s">
        <v>22</v>
      </c>
      <c r="C18" s="61"/>
      <c r="D18" s="48">
        <f>(Jul!C18*12)+(Aug!C18*11)+(Sep!C18*10)+(Oct!C18*9)+(Nov!C18*8)+(Dec!C18*7)+(Jan!C18*6)+(Feb!C18*5)+(Mar!C18*4)+(Apr!C18*3)+(May!C18*2)+(Jun!C18*1)</f>
        <v>2884</v>
      </c>
      <c r="E18" s="63"/>
      <c r="F18" s="48">
        <f>(Jul!E18*12)+(Aug!E18*11)+(Sep!E18*10)+(Oct!E18*9)+(Nov!E18*8)+(Dec!E18*7)+(Jan!E18*6)+(Feb!E18*5)+(Mar!E18*4)+(Apr!E18*3)+(May!E18*2)+(Jun!E18*1)</f>
        <v>0</v>
      </c>
      <c r="G18" s="63"/>
      <c r="H18" s="31">
        <f>May!H18+G18</f>
        <v>0</v>
      </c>
      <c r="I18" s="31">
        <f t="shared" si="0"/>
        <v>0</v>
      </c>
      <c r="J18" s="48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2884</v>
      </c>
      <c r="K18" s="53"/>
      <c r="L18" s="48"/>
    </row>
    <row r="19" spans="1:12" s="11" customFormat="1" ht="15.75" customHeight="1" x14ac:dyDescent="0.2">
      <c r="A19" s="9" t="s">
        <v>49</v>
      </c>
      <c r="B19" s="10" t="s">
        <v>22</v>
      </c>
      <c r="C19" s="61"/>
      <c r="D19" s="48">
        <f>(Jul!C19*12)+(Aug!C19*11)+(Sep!C19*10)+(Oct!C19*9)+(Nov!C19*8)+(Dec!C19*7)+(Jan!C19*6)+(Feb!C19*5)+(Mar!C19*4)+(Apr!C19*3)+(May!C19*2)+(Jun!C19*1)</f>
        <v>33501</v>
      </c>
      <c r="E19" s="63"/>
      <c r="F19" s="48">
        <f>(Jul!E19*12)+(Aug!E19*11)+(Sep!E19*10)+(Oct!E19*9)+(Nov!E19*8)+(Dec!E19*7)+(Jan!E19*6)+(Feb!E19*5)+(Mar!E19*4)+(Apr!E19*3)+(May!E19*2)+(Jun!E19*1)</f>
        <v>0</v>
      </c>
      <c r="G19" s="63"/>
      <c r="H19" s="31">
        <f>May!H19+G19</f>
        <v>32521</v>
      </c>
      <c r="I19" s="31">
        <f t="shared" si="0"/>
        <v>0</v>
      </c>
      <c r="J19" s="48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66022</v>
      </c>
      <c r="K19" s="53"/>
      <c r="L19" s="48"/>
    </row>
    <row r="20" spans="1:12" s="1" customFormat="1" ht="15.75" customHeight="1" x14ac:dyDescent="0.2">
      <c r="A20" s="5" t="s">
        <v>50</v>
      </c>
      <c r="B20" s="6" t="s">
        <v>22</v>
      </c>
      <c r="C20" s="61">
        <v>1476</v>
      </c>
      <c r="D20" s="48">
        <f>(Jul!C20*12)+(Aug!C20*11)+(Sep!C20*10)+(Oct!C20*9)+(Nov!C20*8)+(Dec!C20*7)+(Jan!C20*6)+(Feb!C20*5)+(Mar!C20*4)+(Apr!C20*3)+(May!C20*2)+(Jun!C20*1)</f>
        <v>6999</v>
      </c>
      <c r="E20" s="63"/>
      <c r="F20" s="48">
        <f>(Jul!E20*12)+(Aug!E20*11)+(Sep!E20*10)+(Oct!E20*9)+(Nov!E20*8)+(Dec!E20*7)+(Jan!E20*6)+(Feb!E20*5)+(Mar!E20*4)+(Apr!E20*3)+(May!E20*2)+(Jun!E20*1)</f>
        <v>0</v>
      </c>
      <c r="G20" s="63">
        <v>2193</v>
      </c>
      <c r="H20" s="31">
        <f>May!H20+G20</f>
        <v>7199</v>
      </c>
      <c r="I20" s="31">
        <f t="shared" si="0"/>
        <v>3669</v>
      </c>
      <c r="J20" s="48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14198</v>
      </c>
      <c r="K20" s="53"/>
      <c r="L20" s="48"/>
    </row>
    <row r="21" spans="1:12" s="1" customFormat="1" ht="15.75" customHeight="1" x14ac:dyDescent="0.2">
      <c r="A21" s="5" t="s">
        <v>141</v>
      </c>
      <c r="B21" s="6" t="s">
        <v>22</v>
      </c>
      <c r="C21" s="61">
        <v>5911</v>
      </c>
      <c r="D21" s="48">
        <f>(Jul!C21*12)+(Aug!C21*11)+(Sep!C21*10)+(Oct!C21*9)+(Nov!C21*8)+(Dec!C21*7)+(Jan!C21*6)+(Feb!C21*5)+(Mar!C21*4)+(Apr!C21*3)+(May!C21*2)+(Jun!C21*1)</f>
        <v>62744</v>
      </c>
      <c r="E21" s="63"/>
      <c r="F21" s="48">
        <f>(Jul!E21*12)+(Aug!E21*11)+(Sep!E21*10)+(Oct!E21*9)+(Nov!E21*8)+(Dec!E21*7)+(Jan!E21*6)+(Feb!E21*5)+(Mar!E21*4)+(Apr!E21*3)+(May!E21*2)+(Jun!E21*1)</f>
        <v>0</v>
      </c>
      <c r="G21" s="63">
        <v>5518</v>
      </c>
      <c r="H21" s="31">
        <f>May!H21+G21</f>
        <v>11599</v>
      </c>
      <c r="I21" s="31">
        <f t="shared" si="0"/>
        <v>11429</v>
      </c>
      <c r="J21" s="48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74343</v>
      </c>
      <c r="K21" s="53"/>
      <c r="L21" s="48"/>
    </row>
    <row r="22" spans="1:12" s="1" customFormat="1" ht="15.75" customHeight="1" x14ac:dyDescent="0.2">
      <c r="A22" s="5" t="s">
        <v>51</v>
      </c>
      <c r="B22" s="6" t="s">
        <v>22</v>
      </c>
      <c r="C22" s="61">
        <v>561</v>
      </c>
      <c r="D22" s="48">
        <f>(Jul!C22*12)+(Aug!C22*11)+(Sep!C22*10)+(Oct!C22*9)+(Nov!C22*8)+(Dec!C22*7)+(Jan!C22*6)+(Feb!C22*5)+(Mar!C22*4)+(Apr!C22*3)+(May!C22*2)+(Jun!C22*1)</f>
        <v>29547</v>
      </c>
      <c r="E22" s="63"/>
      <c r="F22" s="48">
        <f>(Jul!E22*12)+(Aug!E22*11)+(Sep!E22*10)+(Oct!E22*9)+(Nov!E22*8)+(Dec!E22*7)+(Jan!E22*6)+(Feb!E22*5)+(Mar!E22*4)+(Apr!E22*3)+(May!E22*2)+(Jun!E22*1)</f>
        <v>1026</v>
      </c>
      <c r="G22" s="63">
        <v>384</v>
      </c>
      <c r="H22" s="31">
        <f>May!H22+G22</f>
        <v>384</v>
      </c>
      <c r="I22" s="31">
        <f t="shared" si="0"/>
        <v>945</v>
      </c>
      <c r="J22" s="48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30957</v>
      </c>
      <c r="K22" s="53"/>
      <c r="L22" s="48"/>
    </row>
    <row r="23" spans="1:12" s="1" customFormat="1" ht="15.75" customHeight="1" x14ac:dyDescent="0.2">
      <c r="A23" s="5" t="s">
        <v>52</v>
      </c>
      <c r="B23" s="6" t="s">
        <v>22</v>
      </c>
      <c r="C23" s="61">
        <v>2642</v>
      </c>
      <c r="D23" s="48">
        <f>(Jul!C23*12)+(Aug!C23*11)+(Sep!C23*10)+(Oct!C23*9)+(Nov!C23*8)+(Dec!C23*7)+(Jan!C23*6)+(Feb!C23*5)+(Mar!C23*4)+(Apr!C23*3)+(May!C23*2)+(Jun!C23*1)</f>
        <v>24427</v>
      </c>
      <c r="E23" s="63"/>
      <c r="F23" s="48">
        <f>(Jul!E23*12)+(Aug!E23*11)+(Sep!E23*10)+(Oct!E23*9)+(Nov!E23*8)+(Dec!E23*7)+(Jan!E23*6)+(Feb!E23*5)+(Mar!E23*4)+(Apr!E23*3)+(May!E23*2)+(Jun!E23*1)</f>
        <v>0</v>
      </c>
      <c r="G23" s="63"/>
      <c r="H23" s="31">
        <f>May!H23+G23</f>
        <v>4667</v>
      </c>
      <c r="I23" s="31">
        <f t="shared" si="0"/>
        <v>2642</v>
      </c>
      <c r="J23" s="48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29094</v>
      </c>
      <c r="K23" s="53"/>
      <c r="L23" s="48"/>
    </row>
    <row r="24" spans="1:12" s="11" customFormat="1" ht="15.75" customHeight="1" x14ac:dyDescent="0.2">
      <c r="A24" s="9" t="s">
        <v>56</v>
      </c>
      <c r="B24" s="10" t="s">
        <v>22</v>
      </c>
      <c r="C24" s="61">
        <v>6282</v>
      </c>
      <c r="D24" s="48">
        <f>(Jul!C24*12)+(Aug!C24*11)+(Sep!C24*10)+(Oct!C24*9)+(Nov!C24*8)+(Dec!C24*7)+(Jan!C24*6)+(Feb!C24*5)+(Mar!C24*4)+(Apr!C24*3)+(May!C24*2)+(Jun!C24*1)</f>
        <v>135902</v>
      </c>
      <c r="E24" s="63"/>
      <c r="F24" s="48">
        <f>(Jul!E24*12)+(Aug!E24*11)+(Sep!E24*10)+(Oct!E24*9)+(Nov!E24*8)+(Dec!E24*7)+(Jan!E24*6)+(Feb!E24*5)+(Mar!E24*4)+(Apr!E24*3)+(May!E24*2)+(Jun!E24*1)</f>
        <v>8388</v>
      </c>
      <c r="G24" s="63">
        <v>25357</v>
      </c>
      <c r="H24" s="31">
        <f>May!H24+G24</f>
        <v>110998</v>
      </c>
      <c r="I24" s="31">
        <f t="shared" si="0"/>
        <v>31639</v>
      </c>
      <c r="J24" s="48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255288</v>
      </c>
      <c r="K24" s="53"/>
      <c r="L24" s="48"/>
    </row>
    <row r="25" spans="1:12" s="1" customFormat="1" ht="15.75" customHeight="1" x14ac:dyDescent="0.2">
      <c r="A25" s="5" t="s">
        <v>62</v>
      </c>
      <c r="B25" s="6" t="s">
        <v>22</v>
      </c>
      <c r="C25" s="61"/>
      <c r="D25" s="48">
        <f>(Jul!C25*12)+(Aug!C25*11)+(Sep!C25*10)+(Oct!C25*9)+(Nov!C25*8)+(Dec!C25*7)+(Jan!C25*6)+(Feb!C25*5)+(Mar!C25*4)+(Apr!C25*3)+(May!C25*2)+(Jun!C25*1)</f>
        <v>58196</v>
      </c>
      <c r="E25" s="63"/>
      <c r="F25" s="48">
        <f>(Jul!E25*12)+(Aug!E25*11)+(Sep!E25*10)+(Oct!E25*9)+(Nov!E25*8)+(Dec!E25*7)+(Jan!E25*6)+(Feb!E25*5)+(Mar!E25*4)+(Apr!E25*3)+(May!E25*2)+(Jun!E25*1)</f>
        <v>0</v>
      </c>
      <c r="G25" s="63"/>
      <c r="H25" s="31">
        <f>May!H25+G25</f>
        <v>76323</v>
      </c>
      <c r="I25" s="31">
        <f t="shared" si="0"/>
        <v>0</v>
      </c>
      <c r="J25" s="48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134519</v>
      </c>
      <c r="K25" s="53"/>
      <c r="L25" s="48"/>
    </row>
    <row r="26" spans="1:12" s="1" customFormat="1" ht="15.75" customHeight="1" x14ac:dyDescent="0.2">
      <c r="A26" s="5" t="s">
        <v>63</v>
      </c>
      <c r="B26" s="6" t="s">
        <v>22</v>
      </c>
      <c r="C26" s="61">
        <v>4970</v>
      </c>
      <c r="D26" s="48">
        <f>(Jul!C26*12)+(Aug!C26*11)+(Sep!C26*10)+(Oct!C26*9)+(Nov!C26*8)+(Dec!C26*7)+(Jan!C26*6)+(Feb!C26*5)+(Mar!C26*4)+(Apr!C26*3)+(May!C26*2)+(Jun!C26*1)</f>
        <v>97813</v>
      </c>
      <c r="E26" s="63"/>
      <c r="F26" s="48">
        <f>(Jul!E26*12)+(Aug!E26*11)+(Sep!E26*10)+(Oct!E26*9)+(Nov!E26*8)+(Dec!E26*7)+(Jan!E26*6)+(Feb!E26*5)+(Mar!E26*4)+(Apr!E26*3)+(May!E26*2)+(Jun!E26*1)</f>
        <v>1856</v>
      </c>
      <c r="G26" s="63">
        <v>10387</v>
      </c>
      <c r="H26" s="31">
        <f>May!H26+G26</f>
        <v>29433</v>
      </c>
      <c r="I26" s="31">
        <f t="shared" si="0"/>
        <v>15357</v>
      </c>
      <c r="J26" s="48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129102</v>
      </c>
      <c r="K26" s="53"/>
      <c r="L26" s="48"/>
    </row>
    <row r="27" spans="1:12" s="1" customFormat="1" ht="15.75" customHeight="1" x14ac:dyDescent="0.2">
      <c r="A27" s="5" t="s">
        <v>75</v>
      </c>
      <c r="B27" s="6" t="s">
        <v>22</v>
      </c>
      <c r="C27" s="61"/>
      <c r="D27" s="48">
        <f>(Jul!C27*12)+(Aug!C27*11)+(Sep!C27*10)+(Oct!C27*9)+(Nov!C27*8)+(Dec!C27*7)+(Jan!C27*6)+(Feb!C27*5)+(Mar!C27*4)+(Apr!C27*3)+(May!C27*2)+(Jun!C27*1)</f>
        <v>59059</v>
      </c>
      <c r="E27" s="63"/>
      <c r="F27" s="48">
        <f>(Jul!E27*12)+(Aug!E27*11)+(Sep!E27*10)+(Oct!E27*9)+(Nov!E27*8)+(Dec!E27*7)+(Jan!E27*6)+(Feb!E27*5)+(Mar!E27*4)+(Apr!E27*3)+(May!E27*2)+(Jun!E27*1)</f>
        <v>0</v>
      </c>
      <c r="G27" s="63"/>
      <c r="H27" s="31">
        <f>May!H27+G27</f>
        <v>125401</v>
      </c>
      <c r="I27" s="31">
        <f t="shared" si="0"/>
        <v>0</v>
      </c>
      <c r="J27" s="48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184460</v>
      </c>
      <c r="K27" s="53"/>
      <c r="L27" s="48"/>
    </row>
    <row r="28" spans="1:12" s="1" customFormat="1" ht="15.75" customHeight="1" x14ac:dyDescent="0.2">
      <c r="A28" s="5" t="s">
        <v>80</v>
      </c>
      <c r="B28" s="6" t="s">
        <v>22</v>
      </c>
      <c r="C28" s="61">
        <v>3707</v>
      </c>
      <c r="D28" s="48">
        <f>(Jul!C28*12)+(Aug!C28*11)+(Sep!C28*10)+(Oct!C28*9)+(Nov!C28*8)+(Dec!C28*7)+(Jan!C28*6)+(Feb!C28*5)+(Mar!C28*4)+(Apr!C28*3)+(May!C28*2)+(Jun!C28*1)</f>
        <v>28442</v>
      </c>
      <c r="E28" s="63"/>
      <c r="F28" s="48">
        <f>(Jul!E28*12)+(Aug!E28*11)+(Sep!E28*10)+(Oct!E28*9)+(Nov!E28*8)+(Dec!E28*7)+(Jan!E28*6)+(Feb!E28*5)+(Mar!E28*4)+(Apr!E28*3)+(May!E28*2)+(Jun!E28*1)</f>
        <v>0</v>
      </c>
      <c r="G28" s="63">
        <v>2613</v>
      </c>
      <c r="H28" s="31">
        <f>May!H28+G28</f>
        <v>2613</v>
      </c>
      <c r="I28" s="31">
        <f t="shared" si="0"/>
        <v>6320</v>
      </c>
      <c r="J28" s="48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31055</v>
      </c>
      <c r="K28" s="53"/>
      <c r="L28" s="48"/>
    </row>
    <row r="29" spans="1:12" s="1" customFormat="1" ht="15.75" customHeight="1" x14ac:dyDescent="0.2">
      <c r="A29" s="5" t="s">
        <v>81</v>
      </c>
      <c r="B29" s="6" t="s">
        <v>22</v>
      </c>
      <c r="C29" s="61"/>
      <c r="D29" s="48">
        <f>(Jul!C29*12)+(Aug!C29*11)+(Sep!C29*10)+(Oct!C29*9)+(Nov!C29*8)+(Dec!C29*7)+(Jan!C29*6)+(Feb!C29*5)+(Mar!C29*4)+(Apr!C29*3)+(May!C29*2)+(Jun!C29*1)</f>
        <v>630</v>
      </c>
      <c r="E29" s="63"/>
      <c r="F29" s="48">
        <f>(Jul!E29*12)+(Aug!E29*11)+(Sep!E29*10)+(Oct!E29*9)+(Nov!E29*8)+(Dec!E29*7)+(Jan!E29*6)+(Feb!E29*5)+(Mar!E29*4)+(Apr!E29*3)+(May!E29*2)+(Jun!E29*1)</f>
        <v>0</v>
      </c>
      <c r="G29" s="63"/>
      <c r="H29" s="31">
        <f>May!H29+G29</f>
        <v>674</v>
      </c>
      <c r="I29" s="31">
        <f t="shared" si="0"/>
        <v>0</v>
      </c>
      <c r="J29" s="48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1304</v>
      </c>
      <c r="K29" s="53"/>
      <c r="L29" s="48"/>
    </row>
    <row r="30" spans="1:12" s="1" customFormat="1" ht="15.75" customHeight="1" x14ac:dyDescent="0.2">
      <c r="A30" s="5" t="s">
        <v>82</v>
      </c>
      <c r="B30" s="6" t="s">
        <v>22</v>
      </c>
      <c r="C30" s="61">
        <v>920</v>
      </c>
      <c r="D30" s="48">
        <f>(Jul!C30*12)+(Aug!C30*11)+(Sep!C30*10)+(Oct!C30*9)+(Nov!C30*8)+(Dec!C30*7)+(Jan!C30*6)+(Feb!C30*5)+(Mar!C30*4)+(Apr!C30*3)+(May!C30*2)+(Jun!C30*1)</f>
        <v>100298</v>
      </c>
      <c r="E30" s="63"/>
      <c r="F30" s="48">
        <f>(Jul!E30*12)+(Aug!E30*11)+(Sep!E30*10)+(Oct!E30*9)+(Nov!E30*8)+(Dec!E30*7)+(Jan!E30*6)+(Feb!E30*5)+(Mar!E30*4)+(Apr!E30*3)+(May!E30*2)+(Jun!E30*1)</f>
        <v>4612</v>
      </c>
      <c r="G30" s="63">
        <v>7929</v>
      </c>
      <c r="H30" s="31">
        <f>May!H30+G30</f>
        <v>70483</v>
      </c>
      <c r="I30" s="31">
        <f t="shared" si="0"/>
        <v>8849</v>
      </c>
      <c r="J30" s="48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175393</v>
      </c>
      <c r="K30" s="53"/>
      <c r="L30" s="48"/>
    </row>
    <row r="31" spans="1:12" s="11" customFormat="1" ht="15.75" customHeight="1" x14ac:dyDescent="0.2">
      <c r="A31" s="9" t="s">
        <v>84</v>
      </c>
      <c r="B31" s="10" t="s">
        <v>22</v>
      </c>
      <c r="C31" s="61">
        <v>5111</v>
      </c>
      <c r="D31" s="48">
        <f>(Jul!C31*12)+(Aug!C31*11)+(Sep!C31*10)+(Oct!C31*9)+(Nov!C31*8)+(Dec!C31*7)+(Jan!C31*6)+(Feb!C31*5)+(Mar!C31*4)+(Apr!C31*3)+(May!C31*2)+(Jun!C31*1)</f>
        <v>148290</v>
      </c>
      <c r="E31" s="63"/>
      <c r="F31" s="48">
        <f>(Jul!E31*12)+(Aug!E31*11)+(Sep!E31*10)+(Oct!E31*9)+(Nov!E31*8)+(Dec!E31*7)+(Jan!E31*6)+(Feb!E31*5)+(Mar!E31*4)+(Apr!E31*3)+(May!E31*2)+(Jun!E31*1)</f>
        <v>7759</v>
      </c>
      <c r="G31" s="63">
        <v>4517</v>
      </c>
      <c r="H31" s="31">
        <f>May!H31+G31</f>
        <v>60584</v>
      </c>
      <c r="I31" s="31">
        <f t="shared" si="0"/>
        <v>9628</v>
      </c>
      <c r="J31" s="48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216633</v>
      </c>
      <c r="K31" s="53"/>
      <c r="L31" s="48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8">
        <f>(Jul!C32*12)+(Aug!C32*11)+(Sep!C32*10)+(Oct!C32*9)+(Nov!C32*8)+(Dec!C32*7)+(Jan!C32*6)+(Feb!C32*5)+(Mar!C32*4)+(Apr!C32*3)+(May!C32*2)+(Jun!C32*1)</f>
        <v>70055</v>
      </c>
      <c r="E32" s="63"/>
      <c r="F32" s="48">
        <f>(Jul!E32*12)+(Aug!E32*11)+(Sep!E32*10)+(Oct!E32*9)+(Nov!E32*8)+(Dec!E32*7)+(Jan!E32*6)+(Feb!E32*5)+(Mar!E32*4)+(Apr!E32*3)+(May!E32*2)+(Jun!E32*1)</f>
        <v>0</v>
      </c>
      <c r="G32" s="63"/>
      <c r="H32" s="31">
        <f>May!H32+G32</f>
        <v>25524</v>
      </c>
      <c r="I32" s="31">
        <f t="shared" si="0"/>
        <v>0</v>
      </c>
      <c r="J32" s="48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95579</v>
      </c>
      <c r="K32" s="53"/>
      <c r="L32" s="48"/>
    </row>
    <row r="33" spans="1:12" s="1" customFormat="1" ht="15.75" customHeight="1" x14ac:dyDescent="0.2">
      <c r="A33" s="5" t="s">
        <v>26</v>
      </c>
      <c r="B33" s="6" t="s">
        <v>20</v>
      </c>
      <c r="C33" s="25">
        <v>4172</v>
      </c>
      <c r="D33" s="48">
        <f>(Jul!C33*12)+(Aug!C33*11)+(Sep!C33*10)+(Oct!C33*9)+(Nov!C33*8)+(Dec!C33*7)+(Jan!C33*6)+(Feb!C33*5)+(Mar!C33*4)+(Apr!C33*3)+(May!C33*2)+(Jun!C33*1)</f>
        <v>444402</v>
      </c>
      <c r="E33" s="63"/>
      <c r="F33" s="48">
        <f>(Jul!E33*12)+(Aug!E33*11)+(Sep!E33*10)+(Oct!E33*9)+(Nov!E33*8)+(Dec!E33*7)+(Jan!E33*6)+(Feb!E33*5)+(Mar!E33*4)+(Apr!E33*3)+(May!E33*2)+(Jun!E33*1)</f>
        <v>3206</v>
      </c>
      <c r="G33" s="63">
        <v>5054</v>
      </c>
      <c r="H33" s="31">
        <f>May!H33+G33</f>
        <v>273390</v>
      </c>
      <c r="I33" s="31">
        <f t="shared" si="0"/>
        <v>9226</v>
      </c>
      <c r="J33" s="48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720998</v>
      </c>
      <c r="K33" s="53"/>
      <c r="L33" s="48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8">
        <f>(Jul!C34*12)+(Aug!C34*11)+(Sep!C34*10)+(Oct!C34*9)+(Nov!C34*8)+(Dec!C34*7)+(Jan!C34*6)+(Feb!C34*5)+(Mar!C34*4)+(Apr!C34*3)+(May!C34*2)+(Jun!C34*1)</f>
        <v>148185</v>
      </c>
      <c r="E34" s="63"/>
      <c r="F34" s="48">
        <f>(Jul!E34*12)+(Aug!E34*11)+(Sep!E34*10)+(Oct!E34*9)+(Nov!E34*8)+(Dec!E34*7)+(Jan!E34*6)+(Feb!E34*5)+(Mar!E34*4)+(Apr!E34*3)+(May!E34*2)+(Jun!E34*1)</f>
        <v>0</v>
      </c>
      <c r="G34" s="63"/>
      <c r="H34" s="31">
        <f>May!H34+G34</f>
        <v>36835</v>
      </c>
      <c r="I34" s="31">
        <f t="shared" si="0"/>
        <v>0</v>
      </c>
      <c r="J34" s="48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185020</v>
      </c>
      <c r="K34" s="53"/>
      <c r="L34" s="48"/>
    </row>
    <row r="35" spans="1:12" s="1" customFormat="1" ht="15.75" customHeight="1" x14ac:dyDescent="0.2">
      <c r="A35" s="5" t="s">
        <v>29</v>
      </c>
      <c r="B35" s="6" t="s">
        <v>20</v>
      </c>
      <c r="C35" s="25">
        <v>11622</v>
      </c>
      <c r="D35" s="48">
        <f>(Jul!C35*12)+(Aug!C35*11)+(Sep!C35*10)+(Oct!C35*9)+(Nov!C35*8)+(Dec!C35*7)+(Jan!C35*6)+(Feb!C35*5)+(Mar!C35*4)+(Apr!C35*3)+(May!C35*2)+(Jun!C35*1)</f>
        <v>674541</v>
      </c>
      <c r="E35" s="63"/>
      <c r="F35" s="48">
        <f>(Jul!E35*12)+(Aug!E35*11)+(Sep!E35*10)+(Oct!E35*9)+(Nov!E35*8)+(Dec!E35*7)+(Jan!E35*6)+(Feb!E35*5)+(Mar!E35*4)+(Apr!E35*3)+(May!E35*2)+(Jun!E35*1)</f>
        <v>0</v>
      </c>
      <c r="G35" s="63">
        <v>39583</v>
      </c>
      <c r="H35" s="31">
        <f>May!H35+G35</f>
        <v>427443</v>
      </c>
      <c r="I35" s="31">
        <f t="shared" si="0"/>
        <v>51205</v>
      </c>
      <c r="J35" s="48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1101984</v>
      </c>
      <c r="K35" s="53"/>
      <c r="L35" s="48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8">
        <f>(Jul!C36*12)+(Aug!C36*11)+(Sep!C36*10)+(Oct!C36*9)+(Nov!C36*8)+(Dec!C36*7)+(Jan!C36*6)+(Feb!C36*5)+(Mar!C36*4)+(Apr!C36*3)+(May!C36*2)+(Jun!C36*1)</f>
        <v>268</v>
      </c>
      <c r="E36" s="63"/>
      <c r="F36" s="48">
        <f>(Jul!E36*12)+(Aug!E36*11)+(Sep!E36*10)+(Oct!E36*9)+(Nov!E36*8)+(Dec!E36*7)+(Jan!E36*6)+(Feb!E36*5)+(Mar!E36*4)+(Apr!E36*3)+(May!E36*2)+(Jun!E36*1)</f>
        <v>0</v>
      </c>
      <c r="G36" s="63"/>
      <c r="H36" s="31">
        <f>May!H36+G36</f>
        <v>267</v>
      </c>
      <c r="I36" s="31">
        <f t="shared" si="0"/>
        <v>0</v>
      </c>
      <c r="J36" s="48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535</v>
      </c>
      <c r="K36" s="53"/>
      <c r="L36" s="48"/>
    </row>
    <row r="37" spans="1:12" s="1" customFormat="1" ht="15.75" customHeight="1" x14ac:dyDescent="0.2">
      <c r="A37" s="5" t="s">
        <v>33</v>
      </c>
      <c r="B37" s="6" t="s">
        <v>20</v>
      </c>
      <c r="C37" s="25">
        <v>440</v>
      </c>
      <c r="D37" s="48">
        <f>(Jul!C37*12)+(Aug!C37*11)+(Sep!C37*10)+(Oct!C37*9)+(Nov!C37*8)+(Dec!C37*7)+(Jan!C37*6)+(Feb!C37*5)+(Mar!C37*4)+(Apr!C37*3)+(May!C37*2)+(Jun!C37*1)</f>
        <v>34998</v>
      </c>
      <c r="E37" s="63"/>
      <c r="F37" s="48">
        <f>(Jul!E37*12)+(Aug!E37*11)+(Sep!E37*10)+(Oct!E37*9)+(Nov!E37*8)+(Dec!E37*7)+(Jan!E37*6)+(Feb!E37*5)+(Mar!E37*4)+(Apr!E37*3)+(May!E37*2)+(Jun!E37*1)</f>
        <v>0</v>
      </c>
      <c r="G37" s="63">
        <v>64</v>
      </c>
      <c r="H37" s="31">
        <f>May!H37+G37</f>
        <v>8333</v>
      </c>
      <c r="I37" s="31">
        <f t="shared" si="0"/>
        <v>504</v>
      </c>
      <c r="J37" s="48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43331</v>
      </c>
      <c r="K37" s="53"/>
      <c r="L37" s="48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8">
        <f>(Jul!C38*12)+(Aug!C38*11)+(Sep!C38*10)+(Oct!C38*9)+(Nov!C38*8)+(Dec!C38*7)+(Jan!C38*6)+(Feb!C38*5)+(Mar!C38*4)+(Apr!C38*3)+(May!C38*2)+(Jun!C38*1)</f>
        <v>137168</v>
      </c>
      <c r="E38" s="63">
        <v>1200</v>
      </c>
      <c r="F38" s="48">
        <f>(Jul!E38*12)+(Aug!E38*11)+(Sep!E38*10)+(Oct!E38*9)+(Nov!E38*8)+(Dec!E38*7)+(Jan!E38*6)+(Feb!E38*5)+(Mar!E38*4)+(Apr!E38*3)+(May!E38*2)+(Jun!E38*1)</f>
        <v>1200</v>
      </c>
      <c r="G38" s="63"/>
      <c r="H38" s="31">
        <f>May!H38+G38</f>
        <v>58188</v>
      </c>
      <c r="I38" s="31">
        <f t="shared" si="0"/>
        <v>1200</v>
      </c>
      <c r="J38" s="48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196556</v>
      </c>
      <c r="K38" s="53"/>
      <c r="L38" s="48"/>
    </row>
    <row r="39" spans="1:12" s="11" customFormat="1" ht="15.75" customHeight="1" x14ac:dyDescent="0.2">
      <c r="A39" s="9" t="s">
        <v>35</v>
      </c>
      <c r="B39" s="10" t="s">
        <v>20</v>
      </c>
      <c r="C39" s="25">
        <v>13917</v>
      </c>
      <c r="D39" s="48">
        <f>(Jul!C39*12)+(Aug!C39*11)+(Sep!C39*10)+(Oct!C39*9)+(Nov!C39*8)+(Dec!C39*7)+(Jan!C39*6)+(Feb!C39*5)+(Mar!C39*4)+(Apr!C39*3)+(May!C39*2)+(Jun!C39*1)</f>
        <v>861287</v>
      </c>
      <c r="E39" s="63">
        <v>2409</v>
      </c>
      <c r="F39" s="48">
        <f>(Jul!E39*12)+(Aug!E39*11)+(Sep!E39*10)+(Oct!E39*9)+(Nov!E39*8)+(Dec!E39*7)+(Jan!E39*6)+(Feb!E39*5)+(Mar!E39*4)+(Apr!E39*3)+(May!E39*2)+(Jun!E39*1)</f>
        <v>32549</v>
      </c>
      <c r="G39" s="63">
        <v>36681</v>
      </c>
      <c r="H39" s="31">
        <f>May!H39+G39</f>
        <v>492577</v>
      </c>
      <c r="I39" s="31">
        <f t="shared" si="0"/>
        <v>53007</v>
      </c>
      <c r="J39" s="48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1386413</v>
      </c>
      <c r="K39" s="53"/>
      <c r="L39" s="48"/>
    </row>
    <row r="40" spans="1:12" s="1" customFormat="1" ht="15.75" customHeight="1" x14ac:dyDescent="0.2">
      <c r="A40" s="5" t="s">
        <v>38</v>
      </c>
      <c r="B40" s="6" t="s">
        <v>20</v>
      </c>
      <c r="C40" s="25">
        <v>4849</v>
      </c>
      <c r="D40" s="48">
        <f>(Jul!C40*12)+(Aug!C40*11)+(Sep!C40*10)+(Oct!C40*9)+(Nov!C40*8)+(Dec!C40*7)+(Jan!C40*6)+(Feb!C40*5)+(Mar!C40*4)+(Apr!C40*3)+(May!C40*2)+(Jun!C40*1)</f>
        <v>392204</v>
      </c>
      <c r="E40" s="63"/>
      <c r="F40" s="48">
        <f>(Jul!E40*12)+(Aug!E40*11)+(Sep!E40*10)+(Oct!E40*9)+(Nov!E40*8)+(Dec!E40*7)+(Jan!E40*6)+(Feb!E40*5)+(Mar!E40*4)+(Apr!E40*3)+(May!E40*2)+(Jun!E40*1)</f>
        <v>0</v>
      </c>
      <c r="G40" s="63">
        <v>8602</v>
      </c>
      <c r="H40" s="31">
        <f>May!H40+G40</f>
        <v>186700</v>
      </c>
      <c r="I40" s="31">
        <f t="shared" si="0"/>
        <v>13451</v>
      </c>
      <c r="J40" s="48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578904</v>
      </c>
      <c r="K40" s="53"/>
      <c r="L40" s="48"/>
    </row>
    <row r="41" spans="1:12" s="11" customFormat="1" ht="15.75" customHeight="1" x14ac:dyDescent="0.2">
      <c r="A41" s="9" t="s">
        <v>39</v>
      </c>
      <c r="B41" s="10" t="s">
        <v>20</v>
      </c>
      <c r="C41" s="25">
        <v>702</v>
      </c>
      <c r="D41" s="48">
        <f>(Jul!C41*12)+(Aug!C41*11)+(Sep!C41*10)+(Oct!C41*9)+(Nov!C41*8)+(Dec!C41*7)+(Jan!C41*6)+(Feb!C41*5)+(Mar!C41*4)+(Apr!C41*3)+(May!C41*2)+(Jun!C41*1)</f>
        <v>141758</v>
      </c>
      <c r="E41" s="63"/>
      <c r="F41" s="48">
        <f>(Jul!E41*12)+(Aug!E41*11)+(Sep!E41*10)+(Oct!E41*9)+(Nov!E41*8)+(Dec!E41*7)+(Jan!E41*6)+(Feb!E41*5)+(Mar!E41*4)+(Apr!E41*3)+(May!E41*2)+(Jun!E41*1)</f>
        <v>0</v>
      </c>
      <c r="G41" s="63"/>
      <c r="H41" s="31">
        <f>May!H41+G41</f>
        <v>135552</v>
      </c>
      <c r="I41" s="31">
        <f t="shared" si="0"/>
        <v>702</v>
      </c>
      <c r="J41" s="48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277310</v>
      </c>
      <c r="K41" s="53"/>
      <c r="L41" s="48"/>
    </row>
    <row r="42" spans="1:12" s="1" customFormat="1" ht="15.75" customHeight="1" x14ac:dyDescent="0.2">
      <c r="A42" s="5" t="s">
        <v>41</v>
      </c>
      <c r="B42" s="6" t="s">
        <v>20</v>
      </c>
      <c r="C42" s="25">
        <v>3358</v>
      </c>
      <c r="D42" s="48">
        <f>(Jul!C42*12)+(Aug!C42*11)+(Sep!C42*10)+(Oct!C42*9)+(Nov!C42*8)+(Dec!C42*7)+(Jan!C42*6)+(Feb!C42*5)+(Mar!C42*4)+(Apr!C42*3)+(May!C42*2)+(Jun!C42*1)</f>
        <v>277123</v>
      </c>
      <c r="E42" s="63"/>
      <c r="F42" s="48">
        <f>(Jul!E42*12)+(Aug!E42*11)+(Sep!E42*10)+(Oct!E42*9)+(Nov!E42*8)+(Dec!E42*7)+(Jan!E42*6)+(Feb!E42*5)+(Mar!E42*4)+(Apr!E42*3)+(May!E42*2)+(Jun!E42*1)</f>
        <v>29126</v>
      </c>
      <c r="G42" s="63">
        <v>3769</v>
      </c>
      <c r="H42" s="31">
        <f>May!H42+G42</f>
        <v>90844</v>
      </c>
      <c r="I42" s="31">
        <f t="shared" si="0"/>
        <v>7127</v>
      </c>
      <c r="J42" s="48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397093</v>
      </c>
      <c r="K42" s="53"/>
      <c r="L42" s="48"/>
    </row>
    <row r="43" spans="1:12" s="1" customFormat="1" ht="15.75" customHeight="1" x14ac:dyDescent="0.2">
      <c r="A43" s="5" t="s">
        <v>42</v>
      </c>
      <c r="B43" s="6" t="s">
        <v>20</v>
      </c>
      <c r="C43" s="25">
        <v>8839</v>
      </c>
      <c r="D43" s="48">
        <f>(Jul!C43*12)+(Aug!C43*11)+(Sep!C43*10)+(Oct!C43*9)+(Nov!C43*8)+(Dec!C43*7)+(Jan!C43*6)+(Feb!C43*5)+(Mar!C43*4)+(Apr!C43*3)+(May!C43*2)+(Jun!C43*1)</f>
        <v>549004</v>
      </c>
      <c r="E43" s="63"/>
      <c r="F43" s="48">
        <f>(Jul!E43*12)+(Aug!E43*11)+(Sep!E43*10)+(Oct!E43*9)+(Nov!E43*8)+(Dec!E43*7)+(Jan!E43*6)+(Feb!E43*5)+(Mar!E43*4)+(Apr!E43*3)+(May!E43*2)+(Jun!E43*1)</f>
        <v>52855</v>
      </c>
      <c r="G43" s="63">
        <v>1911</v>
      </c>
      <c r="H43" s="31">
        <f>May!H43+G43</f>
        <v>140645</v>
      </c>
      <c r="I43" s="31">
        <f t="shared" si="0"/>
        <v>10750</v>
      </c>
      <c r="J43" s="48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742504</v>
      </c>
      <c r="K43" s="53"/>
      <c r="L43" s="48"/>
    </row>
    <row r="44" spans="1:12" s="11" customFormat="1" ht="15.75" customHeight="1" x14ac:dyDescent="0.2">
      <c r="A44" s="9" t="s">
        <v>43</v>
      </c>
      <c r="B44" s="10" t="s">
        <v>20</v>
      </c>
      <c r="C44" s="25">
        <v>11541</v>
      </c>
      <c r="D44" s="48">
        <f>(Jul!C44*12)+(Aug!C44*11)+(Sep!C44*10)+(Oct!C44*9)+(Nov!C44*8)+(Dec!C44*7)+(Jan!C44*6)+(Feb!C44*5)+(Mar!C44*4)+(Apr!C44*3)+(May!C44*2)+(Jun!C44*1)</f>
        <v>554940</v>
      </c>
      <c r="E44" s="63"/>
      <c r="F44" s="48">
        <f>(Jul!E44*12)+(Aug!E44*11)+(Sep!E44*10)+(Oct!E44*9)+(Nov!E44*8)+(Dec!E44*7)+(Jan!E44*6)+(Feb!E44*5)+(Mar!E44*4)+(Apr!E44*3)+(May!E44*2)+(Jun!E44*1)</f>
        <v>87130</v>
      </c>
      <c r="G44" s="63">
        <v>69090</v>
      </c>
      <c r="H44" s="31">
        <f>May!H44+G44</f>
        <v>297352</v>
      </c>
      <c r="I44" s="31">
        <f t="shared" si="0"/>
        <v>80631</v>
      </c>
      <c r="J44" s="48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939422</v>
      </c>
      <c r="K44" s="53"/>
      <c r="L44" s="48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8">
        <f>(Jul!C45*12)+(Aug!C45*11)+(Sep!C45*10)+(Oct!C45*9)+(Nov!C45*8)+(Dec!C45*7)+(Jan!C45*6)+(Feb!C45*5)+(Mar!C45*4)+(Apr!C45*3)+(May!C45*2)+(Jun!C45*1)</f>
        <v>55843</v>
      </c>
      <c r="E45" s="63"/>
      <c r="F45" s="48">
        <f>(Jul!E45*12)+(Aug!E45*11)+(Sep!E45*10)+(Oct!E45*9)+(Nov!E45*8)+(Dec!E45*7)+(Jan!E45*6)+(Feb!E45*5)+(Mar!E45*4)+(Apr!E45*3)+(May!E45*2)+(Jun!E45*1)</f>
        <v>4612</v>
      </c>
      <c r="G45" s="63"/>
      <c r="H45" s="31">
        <f>May!H45+G45</f>
        <v>4600</v>
      </c>
      <c r="I45" s="31">
        <f t="shared" si="0"/>
        <v>0</v>
      </c>
      <c r="J45" s="48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65055</v>
      </c>
      <c r="K45" s="53"/>
      <c r="L45" s="48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8">
        <f>(Jul!C46*12)+(Aug!C46*11)+(Sep!C46*10)+(Oct!C46*9)+(Nov!C46*8)+(Dec!C46*7)+(Jan!C46*6)+(Feb!C46*5)+(Mar!C46*4)+(Apr!C46*3)+(May!C46*2)+(Jun!C46*1)</f>
        <v>6419</v>
      </c>
      <c r="E46" s="63"/>
      <c r="F46" s="48">
        <f>(Jul!E46*12)+(Aug!E46*11)+(Sep!E46*10)+(Oct!E46*9)+(Nov!E46*8)+(Dec!E46*7)+(Jan!E46*6)+(Feb!E46*5)+(Mar!E46*4)+(Apr!E46*3)+(May!E46*2)+(Jun!E46*1)</f>
        <v>0</v>
      </c>
      <c r="G46" s="63"/>
      <c r="H46" s="31">
        <f>May!H46+G46</f>
        <v>0</v>
      </c>
      <c r="I46" s="31">
        <f t="shared" si="0"/>
        <v>0</v>
      </c>
      <c r="J46" s="48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6419</v>
      </c>
      <c r="K46" s="53"/>
      <c r="L46" s="48"/>
    </row>
    <row r="47" spans="1:12" s="11" customFormat="1" ht="15.75" customHeight="1" x14ac:dyDescent="0.2">
      <c r="A47" s="9" t="s">
        <v>54</v>
      </c>
      <c r="B47" s="10" t="s">
        <v>20</v>
      </c>
      <c r="C47" s="25">
        <v>4897</v>
      </c>
      <c r="D47" s="48">
        <f>(Jul!C47*12)+(Aug!C47*11)+(Sep!C47*10)+(Oct!C47*9)+(Nov!C47*8)+(Dec!C47*7)+(Jan!C47*6)+(Feb!C47*5)+(Mar!C47*4)+(Apr!C47*3)+(May!C47*2)+(Jun!C47*1)</f>
        <v>440919</v>
      </c>
      <c r="E47" s="63"/>
      <c r="F47" s="48">
        <f>(Jul!E47*12)+(Aug!E47*11)+(Sep!E47*10)+(Oct!E47*9)+(Nov!E47*8)+(Dec!E47*7)+(Jan!E47*6)+(Feb!E47*5)+(Mar!E47*4)+(Apr!E47*3)+(May!E47*2)+(Jun!E47*1)</f>
        <v>10936</v>
      </c>
      <c r="G47" s="63">
        <v>1197</v>
      </c>
      <c r="H47" s="31">
        <f>May!H47+G47</f>
        <v>113959</v>
      </c>
      <c r="I47" s="31">
        <f t="shared" si="0"/>
        <v>6094</v>
      </c>
      <c r="J47" s="48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565814</v>
      </c>
      <c r="K47" s="53"/>
      <c r="L47" s="48"/>
    </row>
    <row r="48" spans="1:12" s="11" customFormat="1" ht="15.75" customHeight="1" x14ac:dyDescent="0.2">
      <c r="A48" s="9" t="s">
        <v>55</v>
      </c>
      <c r="B48" s="10" t="s">
        <v>20</v>
      </c>
      <c r="C48" s="25">
        <v>5105</v>
      </c>
      <c r="D48" s="48">
        <f>(Jul!C48*12)+(Aug!C48*11)+(Sep!C48*10)+(Oct!C48*9)+(Nov!C48*8)+(Dec!C48*7)+(Jan!C48*6)+(Feb!C48*5)+(Mar!C48*4)+(Apr!C48*3)+(May!C48*2)+(Jun!C48*1)</f>
        <v>783330</v>
      </c>
      <c r="E48" s="63"/>
      <c r="F48" s="48">
        <f>(Jul!E48*12)+(Aug!E48*11)+(Sep!E48*10)+(Oct!E48*9)+(Nov!E48*8)+(Dec!E48*7)+(Jan!E48*6)+(Feb!E48*5)+(Mar!E48*4)+(Apr!E48*3)+(May!E48*2)+(Jun!E48*1)</f>
        <v>0</v>
      </c>
      <c r="G48" s="63">
        <v>52377</v>
      </c>
      <c r="H48" s="31">
        <f>May!H48+G48</f>
        <v>221470</v>
      </c>
      <c r="I48" s="31">
        <f t="shared" si="0"/>
        <v>57482</v>
      </c>
      <c r="J48" s="48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1004800</v>
      </c>
      <c r="K48" s="53"/>
      <c r="L48" s="48"/>
    </row>
    <row r="49" spans="1:12" s="1" customFormat="1" ht="15.75" customHeight="1" x14ac:dyDescent="0.2">
      <c r="A49" s="5" t="s">
        <v>57</v>
      </c>
      <c r="B49" s="6" t="s">
        <v>20</v>
      </c>
      <c r="C49" s="25">
        <v>7372</v>
      </c>
      <c r="D49" s="48">
        <f>(Jul!C49*12)+(Aug!C49*11)+(Sep!C49*10)+(Oct!C49*9)+(Nov!C49*8)+(Dec!C49*7)+(Jan!C49*6)+(Feb!C49*5)+(Mar!C49*4)+(Apr!C49*3)+(May!C49*2)+(Jun!C49*1)</f>
        <v>571964</v>
      </c>
      <c r="E49" s="63"/>
      <c r="F49" s="48">
        <f>(Jul!E49*12)+(Aug!E49*11)+(Sep!E49*10)+(Oct!E49*9)+(Nov!E49*8)+(Dec!E49*7)+(Jan!E49*6)+(Feb!E49*5)+(Mar!E49*4)+(Apr!E49*3)+(May!E49*2)+(Jun!E49*1)</f>
        <v>0</v>
      </c>
      <c r="G49" s="63">
        <v>100007</v>
      </c>
      <c r="H49" s="31">
        <f>May!H49+G49</f>
        <v>282157</v>
      </c>
      <c r="I49" s="31">
        <f t="shared" si="0"/>
        <v>107379</v>
      </c>
      <c r="J49" s="48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854121</v>
      </c>
      <c r="K49" s="53"/>
      <c r="L49" s="48"/>
    </row>
    <row r="50" spans="1:12" s="1" customFormat="1" ht="15.75" customHeight="1" x14ac:dyDescent="0.2">
      <c r="A50" s="5" t="s">
        <v>58</v>
      </c>
      <c r="B50" s="6" t="s">
        <v>20</v>
      </c>
      <c r="C50" s="25">
        <v>3595</v>
      </c>
      <c r="D50" s="48">
        <f>(Jul!C50*12)+(Aug!C50*11)+(Sep!C50*10)+(Oct!C50*9)+(Nov!C50*8)+(Dec!C50*7)+(Jan!C50*6)+(Feb!C50*5)+(Mar!C50*4)+(Apr!C50*3)+(May!C50*2)+(Jun!C50*1)</f>
        <v>164190</v>
      </c>
      <c r="E50" s="63"/>
      <c r="F50" s="48">
        <f>(Jul!E50*12)+(Aug!E50*11)+(Sep!E50*10)+(Oct!E50*9)+(Nov!E50*8)+(Dec!E50*7)+(Jan!E50*6)+(Feb!E50*5)+(Mar!E50*4)+(Apr!E50*3)+(May!E50*2)+(Jun!E50*1)</f>
        <v>0</v>
      </c>
      <c r="G50" s="63"/>
      <c r="H50" s="31">
        <f>May!H50+G50</f>
        <v>53540</v>
      </c>
      <c r="I50" s="31">
        <f t="shared" si="0"/>
        <v>3595</v>
      </c>
      <c r="J50" s="48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217730</v>
      </c>
      <c r="K50" s="53"/>
      <c r="L50" s="48"/>
    </row>
    <row r="51" spans="1:12" s="1" customFormat="1" ht="15.75" customHeight="1" x14ac:dyDescent="0.2">
      <c r="A51" s="5" t="s">
        <v>59</v>
      </c>
      <c r="B51" s="6" t="s">
        <v>20</v>
      </c>
      <c r="C51" s="25">
        <v>7370</v>
      </c>
      <c r="D51" s="48">
        <f>(Jul!C51*12)+(Aug!C51*11)+(Sep!C51*10)+(Oct!C51*9)+(Nov!C51*8)+(Dec!C51*7)+(Jan!C51*6)+(Feb!C51*5)+(Mar!C51*4)+(Apr!C51*3)+(May!C51*2)+(Jun!C51*1)</f>
        <v>966656</v>
      </c>
      <c r="E51" s="63"/>
      <c r="F51" s="48">
        <f>(Jul!E51*12)+(Aug!E51*11)+(Sep!E51*10)+(Oct!E51*9)+(Nov!E51*8)+(Dec!E51*7)+(Jan!E51*6)+(Feb!E51*5)+(Mar!E51*4)+(Apr!E51*3)+(May!E51*2)+(Jun!E51*1)</f>
        <v>7152</v>
      </c>
      <c r="G51" s="63">
        <v>39334</v>
      </c>
      <c r="H51" s="31">
        <f>May!H51+G51</f>
        <v>462532</v>
      </c>
      <c r="I51" s="31">
        <f t="shared" si="0"/>
        <v>46704</v>
      </c>
      <c r="J51" s="48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1436340</v>
      </c>
      <c r="K51" s="53"/>
      <c r="L51" s="48"/>
    </row>
    <row r="52" spans="1:12" s="1" customFormat="1" ht="15.75" customHeight="1" x14ac:dyDescent="0.2">
      <c r="A52" s="5" t="s">
        <v>60</v>
      </c>
      <c r="B52" s="6" t="s">
        <v>20</v>
      </c>
      <c r="C52" s="25">
        <v>2694</v>
      </c>
      <c r="D52" s="48">
        <f>(Jul!C52*12)+(Aug!C52*11)+(Sep!C52*10)+(Oct!C52*9)+(Nov!C52*8)+(Dec!C52*7)+(Jan!C52*6)+(Feb!C52*5)+(Mar!C52*4)+(Apr!C52*3)+(May!C52*2)+(Jun!C52*1)</f>
        <v>332115</v>
      </c>
      <c r="E52" s="63"/>
      <c r="F52" s="48">
        <f>(Jul!E52*12)+(Aug!E52*11)+(Sep!E52*10)+(Oct!E52*9)+(Nov!E52*8)+(Dec!E52*7)+(Jan!E52*6)+(Feb!E52*5)+(Mar!E52*4)+(Apr!E52*3)+(May!E52*2)+(Jun!E52*1)</f>
        <v>0</v>
      </c>
      <c r="G52" s="63">
        <v>239</v>
      </c>
      <c r="H52" s="31">
        <f>May!H52+G52</f>
        <v>67186</v>
      </c>
      <c r="I52" s="31">
        <f t="shared" si="0"/>
        <v>2933</v>
      </c>
      <c r="J52" s="48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399301</v>
      </c>
      <c r="K52" s="53"/>
      <c r="L52" s="48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8">
        <f>(Jul!C53*12)+(Aug!C53*11)+(Sep!C53*10)+(Oct!C53*9)+(Nov!C53*8)+(Dec!C53*7)+(Jan!C53*6)+(Feb!C53*5)+(Mar!C53*4)+(Apr!C53*3)+(May!C53*2)+(Jun!C53*1)</f>
        <v>197154</v>
      </c>
      <c r="E53" s="63"/>
      <c r="F53" s="48">
        <f>(Jul!E53*12)+(Aug!E53*11)+(Sep!E53*10)+(Oct!E53*9)+(Nov!E53*8)+(Dec!E53*7)+(Jan!E53*6)+(Feb!E53*5)+(Mar!E53*4)+(Apr!E53*3)+(May!E53*2)+(Jun!E53*1)</f>
        <v>0</v>
      </c>
      <c r="G53" s="63"/>
      <c r="H53" s="31">
        <f>May!H53+G53</f>
        <v>7401</v>
      </c>
      <c r="I53" s="31">
        <f t="shared" si="0"/>
        <v>0</v>
      </c>
      <c r="J53" s="48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204555</v>
      </c>
      <c r="K53" s="53"/>
      <c r="L53" s="48"/>
    </row>
    <row r="54" spans="1:12" s="1" customFormat="1" ht="15.75" customHeight="1" x14ac:dyDescent="0.2">
      <c r="A54" s="5" t="s">
        <v>65</v>
      </c>
      <c r="B54" s="6" t="s">
        <v>20</v>
      </c>
      <c r="C54" s="25">
        <v>918</v>
      </c>
      <c r="D54" s="48">
        <f>(Jul!C54*12)+(Aug!C54*11)+(Sep!C54*10)+(Oct!C54*9)+(Nov!C54*8)+(Dec!C54*7)+(Jan!C54*6)+(Feb!C54*5)+(Mar!C54*4)+(Apr!C54*3)+(May!C54*2)+(Jun!C54*1)</f>
        <v>220179</v>
      </c>
      <c r="E54" s="63"/>
      <c r="F54" s="48">
        <f>(Jul!E54*12)+(Aug!E54*11)+(Sep!E54*10)+(Oct!E54*9)+(Nov!E54*8)+(Dec!E54*7)+(Jan!E54*6)+(Feb!E54*5)+(Mar!E54*4)+(Apr!E54*3)+(May!E54*2)+(Jun!E54*1)</f>
        <v>0</v>
      </c>
      <c r="G54" s="63">
        <v>1308</v>
      </c>
      <c r="H54" s="31">
        <f>May!H54+G54</f>
        <v>17548</v>
      </c>
      <c r="I54" s="31">
        <f t="shared" si="0"/>
        <v>2226</v>
      </c>
      <c r="J54" s="48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237727</v>
      </c>
      <c r="K54" s="53"/>
      <c r="L54" s="48"/>
    </row>
    <row r="55" spans="1:12" s="1" customFormat="1" ht="15.75" customHeight="1" x14ac:dyDescent="0.2">
      <c r="A55" s="5" t="s">
        <v>66</v>
      </c>
      <c r="B55" s="6" t="s">
        <v>20</v>
      </c>
      <c r="C55" s="25">
        <v>13815</v>
      </c>
      <c r="D55" s="48">
        <f>(Jul!C55*12)+(Aug!C55*11)+(Sep!C55*10)+(Oct!C55*9)+(Nov!C55*8)+(Dec!C55*7)+(Jan!C55*6)+(Feb!C55*5)+(Mar!C55*4)+(Apr!C55*3)+(May!C55*2)+(Jun!C55*1)</f>
        <v>656556</v>
      </c>
      <c r="E55" s="63"/>
      <c r="F55" s="48">
        <f>(Jul!E55*12)+(Aug!E55*11)+(Sep!E55*10)+(Oct!E55*9)+(Nov!E55*8)+(Dec!E55*7)+(Jan!E55*6)+(Feb!E55*5)+(Mar!E55*4)+(Apr!E55*3)+(May!E55*2)+(Jun!E55*1)</f>
        <v>23600</v>
      </c>
      <c r="G55" s="63">
        <v>45649</v>
      </c>
      <c r="H55" s="31">
        <f>May!H55+G55</f>
        <v>321723</v>
      </c>
      <c r="I55" s="31">
        <f t="shared" si="0"/>
        <v>59464</v>
      </c>
      <c r="J55" s="48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1001879</v>
      </c>
      <c r="K55" s="53"/>
      <c r="L55" s="48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8">
        <f>(Jul!C56*12)+(Aug!C56*11)+(Sep!C56*10)+(Oct!C56*9)+(Nov!C56*8)+(Dec!C56*7)+(Jan!C56*6)+(Feb!C56*5)+(Mar!C56*4)+(Apr!C56*3)+(May!C56*2)+(Jun!C56*1)</f>
        <v>0</v>
      </c>
      <c r="E56" s="63"/>
      <c r="F56" s="48">
        <f>(Jul!E56*12)+(Aug!E56*11)+(Sep!E56*10)+(Oct!E56*9)+(Nov!E56*8)+(Dec!E56*7)+(Jan!E56*6)+(Feb!E56*5)+(Mar!E56*4)+(Apr!E56*3)+(May!E56*2)+(Jun!E56*1)</f>
        <v>0</v>
      </c>
      <c r="G56" s="63"/>
      <c r="H56" s="31">
        <f>May!H56+G56</f>
        <v>0</v>
      </c>
      <c r="I56" s="31">
        <f t="shared" si="0"/>
        <v>0</v>
      </c>
      <c r="J56" s="48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3"/>
      <c r="L56" s="48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8">
        <f>(Jul!C57*12)+(Aug!C57*11)+(Sep!C57*10)+(Oct!C57*9)+(Nov!C57*8)+(Dec!C57*7)+(Jan!C57*6)+(Feb!C57*5)+(Mar!C57*4)+(Apr!C57*3)+(May!C57*2)+(Jun!C57*1)</f>
        <v>303366</v>
      </c>
      <c r="E57" s="63"/>
      <c r="F57" s="48">
        <f>(Jul!E57*12)+(Aug!E57*11)+(Sep!E57*10)+(Oct!E57*9)+(Nov!E57*8)+(Dec!E57*7)+(Jan!E57*6)+(Feb!E57*5)+(Mar!E57*4)+(Apr!E57*3)+(May!E57*2)+(Jun!E57*1)</f>
        <v>24000</v>
      </c>
      <c r="G57" s="63"/>
      <c r="H57" s="31">
        <f>May!H57+G57</f>
        <v>93170</v>
      </c>
      <c r="I57" s="31">
        <f t="shared" si="0"/>
        <v>0</v>
      </c>
      <c r="J57" s="48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420536</v>
      </c>
      <c r="K57" s="53"/>
      <c r="L57" s="48"/>
    </row>
    <row r="58" spans="1:12" s="11" customFormat="1" ht="15.75" customHeight="1" x14ac:dyDescent="0.2">
      <c r="A58" s="9" t="s">
        <v>69</v>
      </c>
      <c r="B58" s="10" t="s">
        <v>20</v>
      </c>
      <c r="C58" s="25">
        <v>1092</v>
      </c>
      <c r="D58" s="48">
        <f>(Jul!C58*12)+(Aug!C58*11)+(Sep!C58*10)+(Oct!C58*9)+(Nov!C58*8)+(Dec!C58*7)+(Jan!C58*6)+(Feb!C58*5)+(Mar!C58*4)+(Apr!C58*3)+(May!C58*2)+(Jun!C58*1)</f>
        <v>3540</v>
      </c>
      <c r="E58" s="63"/>
      <c r="F58" s="48">
        <f>(Jul!E58*12)+(Aug!E58*11)+(Sep!E58*10)+(Oct!E58*9)+(Nov!E58*8)+(Dec!E58*7)+(Jan!E58*6)+(Feb!E58*5)+(Mar!E58*4)+(Apr!E58*3)+(May!E58*2)+(Jun!E58*1)</f>
        <v>0</v>
      </c>
      <c r="G58" s="63">
        <v>492</v>
      </c>
      <c r="H58" s="31">
        <f>May!H58+G58</f>
        <v>492</v>
      </c>
      <c r="I58" s="31">
        <f t="shared" si="0"/>
        <v>1584</v>
      </c>
      <c r="J58" s="48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4032</v>
      </c>
      <c r="K58" s="53"/>
      <c r="L58" s="48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8">
        <f>(Jul!C59*12)+(Aug!C59*11)+(Sep!C59*10)+(Oct!C59*9)+(Nov!C59*8)+(Dec!C59*7)+(Jan!C59*6)+(Feb!C59*5)+(Mar!C59*4)+(Apr!C59*3)+(May!C59*2)+(Jun!C59*1)</f>
        <v>135099</v>
      </c>
      <c r="E59" s="63"/>
      <c r="F59" s="48">
        <f>(Jul!E59*12)+(Aug!E59*11)+(Sep!E59*10)+(Oct!E59*9)+(Nov!E59*8)+(Dec!E59*7)+(Jan!E59*6)+(Feb!E59*5)+(Mar!E59*4)+(Apr!E59*3)+(May!E59*2)+(Jun!E59*1)</f>
        <v>0</v>
      </c>
      <c r="G59" s="63"/>
      <c r="H59" s="31">
        <f>May!H59+G59</f>
        <v>45089</v>
      </c>
      <c r="I59" s="31">
        <f t="shared" si="0"/>
        <v>0</v>
      </c>
      <c r="J59" s="48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180188</v>
      </c>
      <c r="K59" s="53"/>
      <c r="L59" s="48"/>
    </row>
    <row r="60" spans="1:12" s="11" customFormat="1" ht="15.75" customHeight="1" x14ac:dyDescent="0.2">
      <c r="A60" s="9" t="s">
        <v>71</v>
      </c>
      <c r="B60" s="10" t="s">
        <v>20</v>
      </c>
      <c r="C60" s="25">
        <v>19079</v>
      </c>
      <c r="D60" s="48">
        <f>(Jul!C60*12)+(Aug!C60*11)+(Sep!C60*10)+(Oct!C60*9)+(Nov!C60*8)+(Dec!C60*7)+(Jan!C60*6)+(Feb!C60*5)+(Mar!C60*4)+(Apr!C60*3)+(May!C60*2)+(Jun!C60*1)</f>
        <v>2240434</v>
      </c>
      <c r="E60" s="63">
        <v>1779</v>
      </c>
      <c r="F60" s="48">
        <f>(Jul!E60*12)+(Aug!E60*11)+(Sep!E60*10)+(Oct!E60*9)+(Nov!E60*8)+(Dec!E60*7)+(Jan!E60*6)+(Feb!E60*5)+(Mar!E60*4)+(Apr!E60*3)+(May!E60*2)+(Jun!E60*1)</f>
        <v>92308</v>
      </c>
      <c r="G60" s="63">
        <v>67940</v>
      </c>
      <c r="H60" s="31">
        <f>May!H60+G60</f>
        <v>792986</v>
      </c>
      <c r="I60" s="31">
        <f t="shared" si="0"/>
        <v>88798</v>
      </c>
      <c r="J60" s="48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3125728</v>
      </c>
      <c r="K60" s="53"/>
      <c r="L60" s="48"/>
    </row>
    <row r="61" spans="1:12" s="1" customFormat="1" ht="15.75" customHeight="1" x14ac:dyDescent="0.2">
      <c r="A61" s="5" t="s">
        <v>72</v>
      </c>
      <c r="B61" s="6" t="s">
        <v>20</v>
      </c>
      <c r="C61" s="25">
        <v>133</v>
      </c>
      <c r="D61" s="48">
        <f>(Jul!C61*12)+(Aug!C61*11)+(Sep!C61*10)+(Oct!C61*9)+(Nov!C61*8)+(Dec!C61*7)+(Jan!C61*6)+(Feb!C61*5)+(Mar!C61*4)+(Apr!C61*3)+(May!C61*2)+(Jun!C61*1)</f>
        <v>31170</v>
      </c>
      <c r="E61" s="63"/>
      <c r="F61" s="48">
        <f>(Jul!E61*12)+(Aug!E61*11)+(Sep!E61*10)+(Oct!E61*9)+(Nov!E61*8)+(Dec!E61*7)+(Jan!E61*6)+(Feb!E61*5)+(Mar!E61*4)+(Apr!E61*3)+(May!E61*2)+(Jun!E61*1)</f>
        <v>0</v>
      </c>
      <c r="G61" s="63"/>
      <c r="H61" s="31">
        <f>May!H61+G61</f>
        <v>0</v>
      </c>
      <c r="I61" s="31">
        <f t="shared" si="0"/>
        <v>133</v>
      </c>
      <c r="J61" s="48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31170</v>
      </c>
      <c r="K61" s="53"/>
      <c r="L61" s="48"/>
    </row>
    <row r="62" spans="1:12" s="11" customFormat="1" ht="15.75" customHeight="1" x14ac:dyDescent="0.2">
      <c r="A62" s="9" t="s">
        <v>73</v>
      </c>
      <c r="B62" s="10" t="s">
        <v>20</v>
      </c>
      <c r="C62" s="25">
        <v>134</v>
      </c>
      <c r="D62" s="48">
        <f>(Jul!C62*12)+(Aug!C62*11)+(Sep!C62*10)+(Oct!C62*9)+(Nov!C62*8)+(Dec!C62*7)+(Jan!C62*6)+(Feb!C62*5)+(Mar!C62*4)+(Apr!C62*3)+(May!C62*2)+(Jun!C62*1)</f>
        <v>7178</v>
      </c>
      <c r="E62" s="63"/>
      <c r="F62" s="48">
        <f>(Jul!E62*12)+(Aug!E62*11)+(Sep!E62*10)+(Oct!E62*9)+(Nov!E62*8)+(Dec!E62*7)+(Jan!E62*6)+(Feb!E62*5)+(Mar!E62*4)+(Apr!E62*3)+(May!E62*2)+(Jun!E62*1)</f>
        <v>0</v>
      </c>
      <c r="G62" s="63"/>
      <c r="H62" s="31">
        <f>May!H62+G62</f>
        <v>0</v>
      </c>
      <c r="I62" s="31">
        <f t="shared" si="0"/>
        <v>134</v>
      </c>
      <c r="J62" s="48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7178</v>
      </c>
      <c r="K62" s="53"/>
      <c r="L62" s="48"/>
    </row>
    <row r="63" spans="1:12" s="1" customFormat="1" ht="15.75" customHeight="1" x14ac:dyDescent="0.2">
      <c r="A63" s="5" t="s">
        <v>126</v>
      </c>
      <c r="B63" s="6" t="s">
        <v>20</v>
      </c>
      <c r="C63" s="25">
        <v>12597</v>
      </c>
      <c r="D63" s="48">
        <f>(Jul!C63*12)+(Aug!C63*11)+(Sep!C63*10)+(Oct!C63*9)+(Nov!C63*8)+(Dec!C63*7)+(Jan!C63*6)+(Feb!C63*5)+(Mar!C63*4)+(Apr!C63*3)+(May!C63*2)+(Jun!C63*1)</f>
        <v>311759</v>
      </c>
      <c r="E63" s="63"/>
      <c r="F63" s="48">
        <f>(Jul!E63*12)+(Aug!E63*11)+(Sep!E63*10)+(Oct!E63*9)+(Nov!E63*8)+(Dec!E63*7)+(Jan!E63*6)+(Feb!E63*5)+(Mar!E63*4)+(Apr!E63*3)+(May!E63*2)+(Jun!E63*1)</f>
        <v>0</v>
      </c>
      <c r="G63" s="63">
        <v>18304</v>
      </c>
      <c r="H63" s="31">
        <f>May!H63+G63</f>
        <v>401424</v>
      </c>
      <c r="I63" s="31">
        <f t="shared" si="0"/>
        <v>30901</v>
      </c>
      <c r="J63" s="48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713183</v>
      </c>
      <c r="K63" s="53"/>
      <c r="L63" s="48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8">
        <f>(Jul!C64*12)+(Aug!C64*11)+(Sep!C64*10)+(Oct!C64*9)+(Nov!C64*8)+(Dec!C64*7)+(Jan!C64*6)+(Feb!C64*5)+(Mar!C64*4)+(Apr!C64*3)+(May!C64*2)+(Jun!C64*1)</f>
        <v>114906</v>
      </c>
      <c r="E64" s="63"/>
      <c r="F64" s="48">
        <f>(Jul!E64*12)+(Aug!E64*11)+(Sep!E64*10)+(Oct!E64*9)+(Nov!E64*8)+(Dec!E64*7)+(Jan!E64*6)+(Feb!E64*5)+(Mar!E64*4)+(Apr!E64*3)+(May!E64*2)+(Jun!E64*1)</f>
        <v>0</v>
      </c>
      <c r="G64" s="63"/>
      <c r="H64" s="31">
        <f>May!H64+G64</f>
        <v>4727</v>
      </c>
      <c r="I64" s="31">
        <f t="shared" ref="I64:I71" si="1">C64+E64+G64</f>
        <v>0</v>
      </c>
      <c r="J64" s="48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119633</v>
      </c>
      <c r="K64" s="53"/>
      <c r="L64" s="48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8">
        <f>(Jul!C65*12)+(Aug!C65*11)+(Sep!C65*10)+(Oct!C65*9)+(Nov!C65*8)+(Dec!C65*7)+(Jan!C65*6)+(Feb!C65*5)+(Mar!C65*4)+(Apr!C65*3)+(May!C65*2)+(Jun!C65*1)</f>
        <v>532</v>
      </c>
      <c r="E65" s="63"/>
      <c r="F65" s="48">
        <f>(Jul!E65*12)+(Aug!E65*11)+(Sep!E65*10)+(Oct!E65*9)+(Nov!E65*8)+(Dec!E65*7)+(Jan!E65*6)+(Feb!E65*5)+(Mar!E65*4)+(Apr!E65*3)+(May!E65*2)+(Jun!E65*1)</f>
        <v>0</v>
      </c>
      <c r="G65" s="63"/>
      <c r="H65" s="31">
        <f>May!H65+G65</f>
        <v>266</v>
      </c>
      <c r="I65" s="31">
        <f t="shared" si="1"/>
        <v>0</v>
      </c>
      <c r="J65" s="48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798</v>
      </c>
      <c r="K65" s="53"/>
      <c r="L65" s="48"/>
    </row>
    <row r="66" spans="1:12" s="11" customFormat="1" ht="15.75" customHeight="1" x14ac:dyDescent="0.2">
      <c r="A66" s="9" t="s">
        <v>77</v>
      </c>
      <c r="B66" s="10" t="s">
        <v>20</v>
      </c>
      <c r="C66" s="25">
        <v>4222</v>
      </c>
      <c r="D66" s="48">
        <f>(Jul!C66*12)+(Aug!C66*11)+(Sep!C66*10)+(Oct!C66*9)+(Nov!C66*8)+(Dec!C66*7)+(Jan!C66*6)+(Feb!C66*5)+(Mar!C66*4)+(Apr!C66*3)+(May!C66*2)+(Jun!C66*1)</f>
        <v>144371</v>
      </c>
      <c r="E66" s="63"/>
      <c r="F66" s="48">
        <f>(Jul!E66*12)+(Aug!E66*11)+(Sep!E66*10)+(Oct!E66*9)+(Nov!E66*8)+(Dec!E66*7)+(Jan!E66*6)+(Feb!E66*5)+(Mar!E66*4)+(Apr!E66*3)+(May!E66*2)+(Jun!E66*1)</f>
        <v>17000</v>
      </c>
      <c r="G66" s="63">
        <v>1641</v>
      </c>
      <c r="H66" s="31">
        <f>May!H66+G66</f>
        <v>73790</v>
      </c>
      <c r="I66" s="31">
        <f t="shared" si="1"/>
        <v>5863</v>
      </c>
      <c r="J66" s="48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235161</v>
      </c>
      <c r="K66" s="53"/>
      <c r="L66" s="48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8">
        <f>(Jul!C67*12)+(Aug!C67*11)+(Sep!C67*10)+(Oct!C67*9)+(Nov!C67*8)+(Dec!C67*7)+(Jan!C67*6)+(Feb!C67*5)+(Mar!C67*4)+(Apr!C67*3)+(May!C67*2)+(Jun!C67*1)</f>
        <v>7133</v>
      </c>
      <c r="E67" s="63"/>
      <c r="F67" s="48">
        <f>(Jul!E67*12)+(Aug!E67*11)+(Sep!E67*10)+(Oct!E67*9)+(Nov!E67*8)+(Dec!E67*7)+(Jan!E67*6)+(Feb!E67*5)+(Mar!E67*4)+(Apr!E67*3)+(May!E67*2)+(Jun!E67*1)</f>
        <v>0</v>
      </c>
      <c r="G67" s="63"/>
      <c r="H67" s="31">
        <f>May!H67+G67</f>
        <v>0</v>
      </c>
      <c r="I67" s="31">
        <f t="shared" si="1"/>
        <v>0</v>
      </c>
      <c r="J67" s="48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7133</v>
      </c>
      <c r="K67" s="53"/>
      <c r="L67" s="48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8">
        <f>(Jul!C68*12)+(Aug!C68*11)+(Sep!C68*10)+(Oct!C68*9)+(Nov!C68*8)+(Dec!C68*7)+(Jan!C68*6)+(Feb!C68*5)+(Mar!C68*4)+(Apr!C68*3)+(May!C68*2)+(Jun!C68*1)</f>
        <v>0</v>
      </c>
      <c r="E68" s="63"/>
      <c r="F68" s="48">
        <f>(Jul!E68*12)+(Aug!E68*11)+(Sep!E68*10)+(Oct!E68*9)+(Nov!E68*8)+(Dec!E68*7)+(Jan!E68*6)+(Feb!E68*5)+(Mar!E68*4)+(Apr!E68*3)+(May!E68*2)+(Jun!E68*1)</f>
        <v>0</v>
      </c>
      <c r="G68" s="63"/>
      <c r="H68" s="31">
        <f>May!H68+G68</f>
        <v>0</v>
      </c>
      <c r="I68" s="31">
        <f t="shared" si="1"/>
        <v>0</v>
      </c>
      <c r="J68" s="48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3"/>
      <c r="L68" s="48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8">
        <f>(Jul!C69*12)+(Aug!C69*11)+(Sep!C69*10)+(Oct!C69*9)+(Nov!C69*8)+(Dec!C69*7)+(Jan!C69*6)+(Feb!C69*5)+(Mar!C69*4)+(Apr!C69*3)+(May!C69*2)+(Jun!C69*1)</f>
        <v>157428</v>
      </c>
      <c r="E69" s="63"/>
      <c r="F69" s="48">
        <f>(Jul!E69*12)+(Aug!E69*11)+(Sep!E69*10)+(Oct!E69*9)+(Nov!E69*8)+(Dec!E69*7)+(Jan!E69*6)+(Feb!E69*5)+(Mar!E69*4)+(Apr!E69*3)+(May!E69*2)+(Jun!E69*1)</f>
        <v>0</v>
      </c>
      <c r="G69" s="63"/>
      <c r="H69" s="31">
        <f>May!H69+G69</f>
        <v>124327</v>
      </c>
      <c r="I69" s="31">
        <f t="shared" si="1"/>
        <v>0</v>
      </c>
      <c r="J69" s="48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281755</v>
      </c>
      <c r="K69" s="53"/>
      <c r="L69" s="48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8">
        <f>(Jul!C70*12)+(Aug!C70*11)+(Sep!C70*10)+(Oct!C70*9)+(Nov!C70*8)+(Dec!C70*7)+(Jan!C70*6)+(Feb!C70*5)+(Mar!C70*4)+(Apr!C70*3)+(May!C70*2)+(Jun!C70*1)</f>
        <v>111792</v>
      </c>
      <c r="E70" s="63"/>
      <c r="F70" s="48">
        <f>(Jul!E70*12)+(Aug!E70*11)+(Sep!E70*10)+(Oct!E70*9)+(Nov!E70*8)+(Dec!E70*7)+(Jan!E70*6)+(Feb!E70*5)+(Mar!E70*4)+(Apr!E70*3)+(May!E70*2)+(Jun!E70*1)</f>
        <v>4180</v>
      </c>
      <c r="G70" s="63"/>
      <c r="H70" s="31">
        <f>May!H70+G70</f>
        <v>104565</v>
      </c>
      <c r="I70" s="31">
        <f t="shared" si="1"/>
        <v>0</v>
      </c>
      <c r="J70" s="48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220537</v>
      </c>
      <c r="K70" s="53"/>
      <c r="L70" s="48"/>
    </row>
    <row r="71" spans="1:12" s="1" customFormat="1" ht="15.75" customHeight="1" x14ac:dyDescent="0.2">
      <c r="A71" s="5" t="s">
        <v>86</v>
      </c>
      <c r="B71" s="6" t="s">
        <v>20</v>
      </c>
      <c r="C71" s="25">
        <v>6659</v>
      </c>
      <c r="D71" s="48">
        <f>(Jul!C71*12)+(Aug!C71*11)+(Sep!C71*10)+(Oct!C71*9)+(Nov!C71*8)+(Dec!C71*7)+(Jan!C71*6)+(Feb!C71*5)+(Mar!C71*4)+(Apr!C71*3)+(May!C71*2)+(Jun!C71*1)</f>
        <v>352860</v>
      </c>
      <c r="E71" s="63"/>
      <c r="F71" s="48">
        <f>(Jul!E71*12)+(Aug!E71*11)+(Sep!E71*10)+(Oct!E71*9)+(Nov!E71*8)+(Dec!E71*7)+(Jan!E71*6)+(Feb!E71*5)+(Mar!E71*4)+(Apr!E71*3)+(May!E71*2)+(Jun!E71*1)</f>
        <v>31286</v>
      </c>
      <c r="G71" s="63">
        <v>817</v>
      </c>
      <c r="H71" s="31">
        <f>May!H71+G71</f>
        <v>196879</v>
      </c>
      <c r="I71" s="31">
        <f t="shared" si="1"/>
        <v>7476</v>
      </c>
      <c r="J71" s="48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581025</v>
      </c>
      <c r="K71" s="53"/>
      <c r="L71" s="48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105553</v>
      </c>
      <c r="D72" s="32">
        <f t="shared" si="2"/>
        <v>3222845</v>
      </c>
      <c r="E72" s="32">
        <f t="shared" si="2"/>
        <v>0</v>
      </c>
      <c r="F72" s="31">
        <f t="shared" si="2"/>
        <v>85494</v>
      </c>
      <c r="G72" s="32">
        <f t="shared" si="2"/>
        <v>272970</v>
      </c>
      <c r="H72" s="32">
        <f t="shared" si="2"/>
        <v>1453592</v>
      </c>
      <c r="I72" s="32">
        <f t="shared" si="2"/>
        <v>378523</v>
      </c>
      <c r="J72" s="32">
        <f t="shared" si="2"/>
        <v>4761931</v>
      </c>
      <c r="K72" s="54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149122</v>
      </c>
      <c r="D73" s="32">
        <f t="shared" si="3"/>
        <v>12602826</v>
      </c>
      <c r="E73" s="32">
        <f t="shared" si="3"/>
        <v>5388</v>
      </c>
      <c r="F73" s="32">
        <f t="shared" si="3"/>
        <v>421140</v>
      </c>
      <c r="G73" s="32">
        <f t="shared" si="3"/>
        <v>494059</v>
      </c>
      <c r="H73" s="32">
        <f t="shared" si="3"/>
        <v>5563481</v>
      </c>
      <c r="I73" s="32">
        <f t="shared" si="3"/>
        <v>648569</v>
      </c>
      <c r="J73" s="32">
        <f t="shared" si="3"/>
        <v>18587447</v>
      </c>
      <c r="K73" s="54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254675</v>
      </c>
      <c r="D74" s="32">
        <f t="shared" si="4"/>
        <v>15825671</v>
      </c>
      <c r="E74" s="32">
        <f t="shared" si="4"/>
        <v>5388</v>
      </c>
      <c r="F74" s="32">
        <f t="shared" si="4"/>
        <v>506634</v>
      </c>
      <c r="G74" s="32">
        <f t="shared" si="4"/>
        <v>767029</v>
      </c>
      <c r="H74" s="32">
        <f t="shared" si="4"/>
        <v>7017073</v>
      </c>
      <c r="I74" s="32">
        <f>SUM(I72:I73)</f>
        <v>1027092</v>
      </c>
      <c r="J74" s="32">
        <f>SUM(J72:J73)</f>
        <v>23349378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49"/>
      <c r="G78" s="49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A1:XFD1 K3:IV74 B3:J4 B72:C77 B5:B71 D72:J73 D5:D71 F5:F71 H5:J71">
    <cfRule type="expression" dxfId="14" priority="78" stopIfTrue="1">
      <formula>CellHasFormula</formula>
    </cfRule>
  </conditionalFormatting>
  <conditionalFormatting sqref="C5:C71">
    <cfRule type="expression" dxfId="7" priority="3" stopIfTrue="1">
      <formula>CellHasFormula</formula>
    </cfRule>
  </conditionalFormatting>
  <conditionalFormatting sqref="E5:E71">
    <cfRule type="expression" dxfId="4" priority="2" stopIfTrue="1">
      <formula>CellHasFormula</formula>
    </cfRule>
  </conditionalFormatting>
  <conditionalFormatting sqref="G5:G71">
    <cfRule type="expression" dxfId="1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9" activePane="bottomLeft" state="frozen"/>
      <selection pane="bottomLeft" activeCell="A79" sqref="A79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128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>
        <v>17872</v>
      </c>
      <c r="D5" s="31">
        <f>(Jul!C5*2)+(Aug!C5*1)</f>
        <v>29970</v>
      </c>
      <c r="E5" s="62"/>
      <c r="F5" s="31">
        <f>(Jul!E5*2)+(Aug!E5*1)</f>
        <v>0</v>
      </c>
      <c r="G5" s="63">
        <v>49255</v>
      </c>
      <c r="H5" s="31">
        <f>Jul!H5+Aug!G5</f>
        <v>52584</v>
      </c>
      <c r="I5" s="31">
        <f t="shared" ref="I5:I63" si="0">C5+E5+G5</f>
        <v>67127</v>
      </c>
      <c r="J5" s="31">
        <f t="shared" ref="J5:J63" si="1">D5+F5+H5</f>
        <v>82554</v>
      </c>
    </row>
    <row r="6" spans="1:10" s="11" customFormat="1" ht="15.75" customHeight="1" x14ac:dyDescent="0.2">
      <c r="A6" s="9" t="s">
        <v>23</v>
      </c>
      <c r="B6" s="10" t="s">
        <v>22</v>
      </c>
      <c r="C6" s="61"/>
      <c r="D6" s="31">
        <f>(Jul!C6*2)+(Aug!C6*1)</f>
        <v>0</v>
      </c>
      <c r="E6" s="62"/>
      <c r="F6" s="31">
        <f>(Jul!E6*2)+(Aug!E6*1)</f>
        <v>0</v>
      </c>
      <c r="G6" s="63">
        <v>41399</v>
      </c>
      <c r="H6" s="31">
        <f>Jul!H6+Aug!G6</f>
        <v>41399</v>
      </c>
      <c r="I6" s="31">
        <f t="shared" si="0"/>
        <v>41399</v>
      </c>
      <c r="J6" s="31">
        <f t="shared" si="1"/>
        <v>41399</v>
      </c>
    </row>
    <row r="7" spans="1:10" s="1" customFormat="1" ht="15.75" customHeight="1" x14ac:dyDescent="0.2">
      <c r="A7" s="5" t="s">
        <v>24</v>
      </c>
      <c r="B7" s="6" t="s">
        <v>22</v>
      </c>
      <c r="C7" s="61">
        <v>456</v>
      </c>
      <c r="D7" s="31">
        <f>(Jul!C7*2)+(Aug!C7*1)</f>
        <v>1336</v>
      </c>
      <c r="E7" s="62"/>
      <c r="F7" s="31">
        <f>(Jul!E7*2)+(Aug!E7*1)</f>
        <v>0</v>
      </c>
      <c r="G7" s="63"/>
      <c r="H7" s="31">
        <f>Jul!H7+Aug!G7</f>
        <v>0</v>
      </c>
      <c r="I7" s="31">
        <f t="shared" si="0"/>
        <v>456</v>
      </c>
      <c r="J7" s="31">
        <f t="shared" si="1"/>
        <v>1336</v>
      </c>
    </row>
    <row r="8" spans="1:10" s="11" customFormat="1" ht="15.75" customHeight="1" x14ac:dyDescent="0.2">
      <c r="A8" s="9" t="s">
        <v>25</v>
      </c>
      <c r="B8" s="10" t="s">
        <v>22</v>
      </c>
      <c r="C8" s="61">
        <v>5339</v>
      </c>
      <c r="D8" s="31">
        <f>(Jul!C8*2)+(Aug!C8*1)</f>
        <v>6513</v>
      </c>
      <c r="E8" s="62"/>
      <c r="F8" s="31">
        <f>(Jul!E8*2)+(Aug!E8*1)</f>
        <v>0</v>
      </c>
      <c r="G8" s="63">
        <v>12963</v>
      </c>
      <c r="H8" s="31">
        <f>Jul!H8+Aug!G8</f>
        <v>12963</v>
      </c>
      <c r="I8" s="31">
        <f t="shared" si="0"/>
        <v>18302</v>
      </c>
      <c r="J8" s="31">
        <f t="shared" si="1"/>
        <v>19476</v>
      </c>
    </row>
    <row r="9" spans="1:10" s="1" customFormat="1" ht="15.75" customHeight="1" x14ac:dyDescent="0.2">
      <c r="A9" s="5" t="s">
        <v>27</v>
      </c>
      <c r="B9" s="6" t="s">
        <v>22</v>
      </c>
      <c r="C9" s="61">
        <v>6415</v>
      </c>
      <c r="D9" s="31">
        <f>(Jul!C9*2)+(Aug!C9*1)</f>
        <v>15641</v>
      </c>
      <c r="E9" s="62"/>
      <c r="F9" s="31">
        <f>(Jul!E9*2)+(Aug!E9*1)</f>
        <v>0</v>
      </c>
      <c r="G9" s="63">
        <v>1512</v>
      </c>
      <c r="H9" s="31">
        <f>Jul!H9+Aug!G9</f>
        <v>16021</v>
      </c>
      <c r="I9" s="31">
        <f t="shared" si="0"/>
        <v>7927</v>
      </c>
      <c r="J9" s="31">
        <f t="shared" si="1"/>
        <v>31662</v>
      </c>
    </row>
    <row r="10" spans="1:10" s="1" customFormat="1" ht="15.75" customHeight="1" x14ac:dyDescent="0.2">
      <c r="A10" s="5" t="s">
        <v>30</v>
      </c>
      <c r="B10" s="6" t="s">
        <v>22</v>
      </c>
      <c r="C10" s="61">
        <v>5670</v>
      </c>
      <c r="D10" s="31">
        <f>(Jul!C10*2)+(Aug!C10*1)</f>
        <v>13290</v>
      </c>
      <c r="E10" s="62"/>
      <c r="F10" s="31">
        <f>(Jul!E10*2)+(Aug!E10*1)</f>
        <v>0</v>
      </c>
      <c r="G10" s="63">
        <v>8322</v>
      </c>
      <c r="H10" s="31">
        <f>Jul!H10+Aug!G10</f>
        <v>95608</v>
      </c>
      <c r="I10" s="31">
        <f t="shared" si="0"/>
        <v>13992</v>
      </c>
      <c r="J10" s="31">
        <f t="shared" si="1"/>
        <v>108898</v>
      </c>
    </row>
    <row r="11" spans="1:10" s="1" customFormat="1" ht="15.75" customHeight="1" x14ac:dyDescent="0.2">
      <c r="A11" s="5" t="s">
        <v>31</v>
      </c>
      <c r="B11" s="6" t="s">
        <v>22</v>
      </c>
      <c r="C11" s="61">
        <v>651</v>
      </c>
      <c r="D11" s="31">
        <f>(Jul!C11*2)+(Aug!C11*1)</f>
        <v>651</v>
      </c>
      <c r="E11" s="62"/>
      <c r="F11" s="31">
        <f>(Jul!E11*2)+(Aug!E11*1)</f>
        <v>0</v>
      </c>
      <c r="G11" s="63"/>
      <c r="H11" s="31">
        <f>Jul!H11+Aug!G11</f>
        <v>0</v>
      </c>
      <c r="I11" s="31">
        <f t="shared" si="0"/>
        <v>651</v>
      </c>
      <c r="J11" s="31">
        <f t="shared" si="1"/>
        <v>651</v>
      </c>
    </row>
    <row r="12" spans="1:10" s="11" customFormat="1" ht="15.75" customHeight="1" x14ac:dyDescent="0.2">
      <c r="A12" s="9" t="s">
        <v>36</v>
      </c>
      <c r="B12" s="10" t="s">
        <v>22</v>
      </c>
      <c r="C12" s="61">
        <v>2633</v>
      </c>
      <c r="D12" s="31">
        <f>(Jul!C12*2)+(Aug!C12*1)</f>
        <v>2633</v>
      </c>
      <c r="E12" s="62"/>
      <c r="F12" s="31">
        <f>(Jul!E12*2)+(Aug!E12*1)</f>
        <v>0</v>
      </c>
      <c r="G12" s="63"/>
      <c r="H12" s="31">
        <f>Jul!H12+Aug!G12</f>
        <v>0</v>
      </c>
      <c r="I12" s="31">
        <f t="shared" si="0"/>
        <v>2633</v>
      </c>
      <c r="J12" s="31">
        <f t="shared" si="1"/>
        <v>2633</v>
      </c>
    </row>
    <row r="13" spans="1:10" s="1" customFormat="1" ht="15.75" customHeight="1" x14ac:dyDescent="0.2">
      <c r="A13" s="5" t="s">
        <v>37</v>
      </c>
      <c r="B13" s="6" t="s">
        <v>22</v>
      </c>
      <c r="C13" s="61">
        <v>1448</v>
      </c>
      <c r="D13" s="31">
        <f>(Jul!C13*2)+(Aug!C13*1)</f>
        <v>4550</v>
      </c>
      <c r="E13" s="62"/>
      <c r="F13" s="31">
        <f>(Jul!E13*2)+(Aug!E13*1)</f>
        <v>0</v>
      </c>
      <c r="G13" s="63">
        <v>6081</v>
      </c>
      <c r="H13" s="31">
        <f>Jul!H13+Aug!G13</f>
        <v>6081</v>
      </c>
      <c r="I13" s="31">
        <f t="shared" si="0"/>
        <v>7529</v>
      </c>
      <c r="J13" s="31">
        <f t="shared" si="1"/>
        <v>10631</v>
      </c>
    </row>
    <row r="14" spans="1:10" s="1" customFormat="1" ht="15.75" customHeight="1" x14ac:dyDescent="0.2">
      <c r="A14" s="5" t="s">
        <v>40</v>
      </c>
      <c r="B14" s="6" t="s">
        <v>22</v>
      </c>
      <c r="C14" s="61"/>
      <c r="D14" s="31">
        <f>(Jul!C14*2)+(Aug!C14*1)</f>
        <v>8640</v>
      </c>
      <c r="E14" s="62"/>
      <c r="F14" s="31">
        <f>(Jul!E14*2)+(Aug!E14*1)</f>
        <v>0</v>
      </c>
      <c r="G14" s="63"/>
      <c r="H14" s="31">
        <f>Jul!H14+Aug!G14</f>
        <v>2711</v>
      </c>
      <c r="I14" s="31">
        <f t="shared" si="0"/>
        <v>0</v>
      </c>
      <c r="J14" s="31">
        <f t="shared" si="1"/>
        <v>11351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31">
        <f>(Jul!C15*2)+(Aug!C15*1)</f>
        <v>0</v>
      </c>
      <c r="E15" s="62"/>
      <c r="F15" s="31">
        <f>(Jul!E15*2)+(Aug!E15*1)</f>
        <v>0</v>
      </c>
      <c r="G15" s="63"/>
      <c r="H15" s="31">
        <f>Jul!H15+Aug!G15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/>
      <c r="D16" s="31">
        <f>(Jul!C16*2)+(Aug!C16*1)</f>
        <v>3274</v>
      </c>
      <c r="E16" s="62"/>
      <c r="F16" s="31">
        <f>(Jul!E16*2)+(Aug!E16*1)</f>
        <v>0</v>
      </c>
      <c r="G16" s="63"/>
      <c r="H16" s="31">
        <f>Jul!H16+Aug!G16</f>
        <v>0</v>
      </c>
      <c r="I16" s="31">
        <f t="shared" si="0"/>
        <v>0</v>
      </c>
      <c r="J16" s="31">
        <f t="shared" si="1"/>
        <v>3274</v>
      </c>
    </row>
    <row r="17" spans="1:10" s="1" customFormat="1" ht="15.75" customHeight="1" x14ac:dyDescent="0.2">
      <c r="A17" s="5" t="s">
        <v>46</v>
      </c>
      <c r="B17" s="6" t="s">
        <v>22</v>
      </c>
      <c r="C17" s="61"/>
      <c r="D17" s="31">
        <f>(Jul!C17*2)+(Aug!C17*1)</f>
        <v>0</v>
      </c>
      <c r="E17" s="62"/>
      <c r="F17" s="31">
        <f>(Jul!E17*2)+(Aug!E17*1)</f>
        <v>0</v>
      </c>
      <c r="G17" s="63"/>
      <c r="H17" s="31">
        <f>Jul!H17+Aug!G17</f>
        <v>816</v>
      </c>
      <c r="I17" s="31">
        <f t="shared" si="0"/>
        <v>0</v>
      </c>
      <c r="J17" s="31">
        <f t="shared" si="1"/>
        <v>816</v>
      </c>
    </row>
    <row r="18" spans="1:10" s="11" customFormat="1" ht="15.75" customHeight="1" x14ac:dyDescent="0.2">
      <c r="A18" s="9" t="s">
        <v>47</v>
      </c>
      <c r="B18" s="10" t="s">
        <v>22</v>
      </c>
      <c r="C18" s="61"/>
      <c r="D18" s="31">
        <f>(Jul!C18*2)+(Aug!C18*1)</f>
        <v>0</v>
      </c>
      <c r="E18" s="62"/>
      <c r="F18" s="31">
        <f>(Jul!E18*2)+(Aug!E18*1)</f>
        <v>0</v>
      </c>
      <c r="G18" s="63"/>
      <c r="H18" s="31">
        <f>Jul!H18+Aug!G18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/>
      <c r="D19" s="31">
        <f>(Jul!C19*2)+(Aug!C19*1)</f>
        <v>0</v>
      </c>
      <c r="E19" s="62"/>
      <c r="F19" s="31">
        <f>(Jul!E19*2)+(Aug!E19*1)</f>
        <v>0</v>
      </c>
      <c r="G19" s="63"/>
      <c r="H19" s="31">
        <f>Jul!H19+Aug!G19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1"/>
      <c r="D20" s="31">
        <f>(Jul!C20*2)+(Aug!C20*1)</f>
        <v>526</v>
      </c>
      <c r="E20" s="62"/>
      <c r="F20" s="31">
        <f>(Jul!E20*2)+(Aug!E20*1)</f>
        <v>0</v>
      </c>
      <c r="G20" s="63"/>
      <c r="H20" s="31">
        <f>Jul!H20+Aug!G20</f>
        <v>4216</v>
      </c>
      <c r="I20" s="31">
        <f t="shared" si="0"/>
        <v>0</v>
      </c>
      <c r="J20" s="31">
        <f t="shared" si="1"/>
        <v>4742</v>
      </c>
    </row>
    <row r="21" spans="1:10" s="1" customFormat="1" ht="15.75" customHeight="1" x14ac:dyDescent="0.2">
      <c r="A21" s="5" t="s">
        <v>141</v>
      </c>
      <c r="B21" s="6" t="s">
        <v>22</v>
      </c>
      <c r="C21" s="61">
        <v>3129</v>
      </c>
      <c r="D21" s="31">
        <f>(Jul!C21*2)+(Aug!C21*1)</f>
        <v>3129</v>
      </c>
      <c r="E21" s="62"/>
      <c r="F21" s="31">
        <f>(Jul!E21*2)+(Aug!E21*1)</f>
        <v>0</v>
      </c>
      <c r="G21" s="63">
        <v>6081</v>
      </c>
      <c r="H21" s="31">
        <f>Jul!H21+Aug!G21</f>
        <v>6081</v>
      </c>
      <c r="I21" s="31">
        <f t="shared" si="0"/>
        <v>9210</v>
      </c>
      <c r="J21" s="31">
        <f t="shared" si="1"/>
        <v>9210</v>
      </c>
    </row>
    <row r="22" spans="1:10" s="1" customFormat="1" ht="15.75" customHeight="1" x14ac:dyDescent="0.2">
      <c r="A22" s="5" t="s">
        <v>51</v>
      </c>
      <c r="B22" s="6" t="s">
        <v>22</v>
      </c>
      <c r="C22" s="61"/>
      <c r="D22" s="31">
        <f>(Jul!C22*2)+(Aug!C22*1)</f>
        <v>0</v>
      </c>
      <c r="E22" s="62"/>
      <c r="F22" s="31">
        <f>(Jul!E22*2)+(Aug!E22*1)</f>
        <v>0</v>
      </c>
      <c r="G22" s="63"/>
      <c r="H22" s="31">
        <f>Jul!H22+Aug!G22</f>
        <v>0</v>
      </c>
      <c r="I22" s="31">
        <f t="shared" si="0"/>
        <v>0</v>
      </c>
      <c r="J22" s="31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1">
        <v>133</v>
      </c>
      <c r="D23" s="31">
        <f>(Jul!C23*2)+(Aug!C23*1)</f>
        <v>133</v>
      </c>
      <c r="E23" s="62"/>
      <c r="F23" s="31">
        <f>(Jul!E23*2)+(Aug!E23*1)</f>
        <v>0</v>
      </c>
      <c r="G23" s="63">
        <v>1598</v>
      </c>
      <c r="H23" s="31">
        <f>Jul!H23+Aug!G23</f>
        <v>1598</v>
      </c>
      <c r="I23" s="31">
        <f t="shared" si="0"/>
        <v>1731</v>
      </c>
      <c r="J23" s="31">
        <f t="shared" si="1"/>
        <v>1731</v>
      </c>
    </row>
    <row r="24" spans="1:10" s="11" customFormat="1" ht="15.75" customHeight="1" x14ac:dyDescent="0.2">
      <c r="A24" s="9" t="s">
        <v>56</v>
      </c>
      <c r="B24" s="10" t="s">
        <v>22</v>
      </c>
      <c r="C24" s="61">
        <v>1124</v>
      </c>
      <c r="D24" s="31">
        <f>(Jul!C24*2)+(Aug!C24*1)</f>
        <v>10122</v>
      </c>
      <c r="E24" s="62"/>
      <c r="F24" s="31">
        <f>(Jul!E24*2)+(Aug!E24*1)</f>
        <v>0</v>
      </c>
      <c r="G24" s="63">
        <v>3547</v>
      </c>
      <c r="H24" s="31">
        <f>Jul!H24+Aug!G24</f>
        <v>85227</v>
      </c>
      <c r="I24" s="31">
        <f t="shared" si="0"/>
        <v>4671</v>
      </c>
      <c r="J24" s="31">
        <f t="shared" si="1"/>
        <v>95349</v>
      </c>
    </row>
    <row r="25" spans="1:10" s="1" customFormat="1" ht="15.75" customHeight="1" x14ac:dyDescent="0.2">
      <c r="A25" s="5" t="s">
        <v>62</v>
      </c>
      <c r="B25" s="6" t="s">
        <v>22</v>
      </c>
      <c r="C25" s="61"/>
      <c r="D25" s="31">
        <f>(Jul!C25*2)+(Aug!C25*1)</f>
        <v>6138</v>
      </c>
      <c r="E25" s="62"/>
      <c r="F25" s="31">
        <f>(Jul!E25*2)+(Aug!E25*1)</f>
        <v>0</v>
      </c>
      <c r="G25" s="63"/>
      <c r="H25" s="31">
        <f>Jul!H25+Aug!G25</f>
        <v>73503</v>
      </c>
      <c r="I25" s="31">
        <f t="shared" si="0"/>
        <v>0</v>
      </c>
      <c r="J25" s="31">
        <f t="shared" si="1"/>
        <v>79641</v>
      </c>
    </row>
    <row r="26" spans="1:10" s="1" customFormat="1" ht="15.75" customHeight="1" x14ac:dyDescent="0.2">
      <c r="A26" s="5" t="s">
        <v>63</v>
      </c>
      <c r="B26" s="6" t="s">
        <v>22</v>
      </c>
      <c r="C26" s="61">
        <v>5076</v>
      </c>
      <c r="D26" s="31">
        <f>(Jul!C26*2)+(Aug!C26*1)</f>
        <v>5076</v>
      </c>
      <c r="E26" s="62"/>
      <c r="F26" s="31">
        <f>(Jul!E26*2)+(Aug!E26*1)</f>
        <v>0</v>
      </c>
      <c r="G26" s="63">
        <v>19017</v>
      </c>
      <c r="H26" s="31">
        <f>Jul!H26+Aug!G26</f>
        <v>19017</v>
      </c>
      <c r="I26" s="31">
        <f t="shared" si="0"/>
        <v>24093</v>
      </c>
      <c r="J26" s="31">
        <f t="shared" si="1"/>
        <v>24093</v>
      </c>
    </row>
    <row r="27" spans="1:10" s="1" customFormat="1" ht="15.75" customHeight="1" x14ac:dyDescent="0.2">
      <c r="A27" s="5" t="s">
        <v>75</v>
      </c>
      <c r="B27" s="6" t="s">
        <v>22</v>
      </c>
      <c r="C27" s="61"/>
      <c r="D27" s="31">
        <f>(Jul!C27*2)+(Aug!C27*1)</f>
        <v>1672</v>
      </c>
      <c r="E27" s="62"/>
      <c r="F27" s="31">
        <f>(Jul!E27*2)+(Aug!E27*1)</f>
        <v>0</v>
      </c>
      <c r="G27" s="63"/>
      <c r="H27" s="31">
        <f>Jul!H27+Aug!G27</f>
        <v>109562</v>
      </c>
      <c r="I27" s="31">
        <f t="shared" si="0"/>
        <v>0</v>
      </c>
      <c r="J27" s="31">
        <f t="shared" si="1"/>
        <v>111234</v>
      </c>
    </row>
    <row r="28" spans="1:10" s="1" customFormat="1" ht="15.75" customHeight="1" x14ac:dyDescent="0.2">
      <c r="A28" s="5" t="s">
        <v>80</v>
      </c>
      <c r="B28" s="6" t="s">
        <v>22</v>
      </c>
      <c r="C28" s="61">
        <v>1716</v>
      </c>
      <c r="D28" s="31">
        <f>(Jul!C28*2)+(Aug!C28*1)</f>
        <v>1716</v>
      </c>
      <c r="E28" s="62"/>
      <c r="F28" s="31">
        <f>(Jul!E28*2)+(Aug!E28*1)</f>
        <v>0</v>
      </c>
      <c r="G28" s="63"/>
      <c r="H28" s="31">
        <f>Jul!H28+Aug!G28</f>
        <v>0</v>
      </c>
      <c r="I28" s="31">
        <f t="shared" si="0"/>
        <v>1716</v>
      </c>
      <c r="J28" s="31">
        <f t="shared" si="1"/>
        <v>1716</v>
      </c>
    </row>
    <row r="29" spans="1:10" s="1" customFormat="1" ht="15.75" customHeight="1" x14ac:dyDescent="0.2">
      <c r="A29" s="5" t="s">
        <v>81</v>
      </c>
      <c r="B29" s="6" t="s">
        <v>22</v>
      </c>
      <c r="C29" s="61"/>
      <c r="D29" s="31">
        <f>(Jul!C29*2)+(Aug!C29*1)</f>
        <v>0</v>
      </c>
      <c r="E29" s="62"/>
      <c r="F29" s="31">
        <f>(Jul!E29*2)+(Aug!E29*1)</f>
        <v>0</v>
      </c>
      <c r="G29" s="63"/>
      <c r="H29" s="31">
        <f>Jul!H29+Aug!G29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1">
        <v>5534</v>
      </c>
      <c r="D30" s="31">
        <f>(Jul!C30*2)+(Aug!C30*1)</f>
        <v>7364</v>
      </c>
      <c r="E30" s="62"/>
      <c r="F30" s="31">
        <f>(Jul!E30*2)+(Aug!E30*1)</f>
        <v>0</v>
      </c>
      <c r="G30" s="63">
        <v>388</v>
      </c>
      <c r="H30" s="31">
        <f>Jul!H30+Aug!G30</f>
        <v>57679</v>
      </c>
      <c r="I30" s="31">
        <f t="shared" si="0"/>
        <v>5922</v>
      </c>
      <c r="J30" s="31">
        <f t="shared" si="1"/>
        <v>65043</v>
      </c>
    </row>
    <row r="31" spans="1:10" s="11" customFormat="1" ht="15.75" customHeight="1" x14ac:dyDescent="0.2">
      <c r="A31" s="9" t="s">
        <v>84</v>
      </c>
      <c r="B31" s="10" t="s">
        <v>22</v>
      </c>
      <c r="C31" s="61">
        <v>2136</v>
      </c>
      <c r="D31" s="31">
        <f>(Jul!C31*2)+(Aug!C31*1)</f>
        <v>3970</v>
      </c>
      <c r="E31" s="62"/>
      <c r="F31" s="31">
        <f>(Jul!E31*2)+(Aug!E31*1)</f>
        <v>0</v>
      </c>
      <c r="G31" s="63"/>
      <c r="H31" s="31">
        <f>Jul!H31+Aug!G31</f>
        <v>0</v>
      </c>
      <c r="I31" s="31">
        <f t="shared" si="0"/>
        <v>2136</v>
      </c>
      <c r="J31" s="31">
        <f t="shared" si="1"/>
        <v>3970</v>
      </c>
    </row>
    <row r="32" spans="1:10" s="1" customFormat="1" ht="15.75" customHeight="1" x14ac:dyDescent="0.2">
      <c r="A32" s="5" t="s">
        <v>19</v>
      </c>
      <c r="B32" s="6" t="s">
        <v>20</v>
      </c>
      <c r="C32" s="61">
        <v>2906</v>
      </c>
      <c r="D32" s="31">
        <f>(Jul!C32*2)+(Aug!C32*1)</f>
        <v>4080</v>
      </c>
      <c r="E32" s="62"/>
      <c r="F32" s="31">
        <f>(Jul!E32*2)+(Aug!E32*1)</f>
        <v>0</v>
      </c>
      <c r="G32" s="63"/>
      <c r="H32" s="31">
        <f>Jul!H32+Aug!G32</f>
        <v>0</v>
      </c>
      <c r="I32" s="31">
        <f t="shared" si="0"/>
        <v>2906</v>
      </c>
      <c r="J32" s="31">
        <f t="shared" si="1"/>
        <v>4080</v>
      </c>
    </row>
    <row r="33" spans="1:10" s="1" customFormat="1" ht="15.75" customHeight="1" x14ac:dyDescent="0.2">
      <c r="A33" s="5" t="s">
        <v>26</v>
      </c>
      <c r="B33" s="6" t="s">
        <v>20</v>
      </c>
      <c r="C33" s="61">
        <v>5974</v>
      </c>
      <c r="D33" s="31">
        <f>(Jul!C33*2)+(Aug!C33*1)</f>
        <v>15572</v>
      </c>
      <c r="E33" s="62"/>
      <c r="F33" s="31">
        <f>(Jul!E33*2)+(Aug!E33*1)</f>
        <v>40</v>
      </c>
      <c r="G33" s="63">
        <v>18864</v>
      </c>
      <c r="H33" s="31">
        <f>Jul!H33+Aug!G33</f>
        <v>19042</v>
      </c>
      <c r="I33" s="31">
        <f t="shared" si="0"/>
        <v>24838</v>
      </c>
      <c r="J33" s="31">
        <f t="shared" si="1"/>
        <v>34654</v>
      </c>
    </row>
    <row r="34" spans="1:10" s="1" customFormat="1" ht="15.75" customHeight="1" x14ac:dyDescent="0.2">
      <c r="A34" s="5" t="s">
        <v>28</v>
      </c>
      <c r="B34" s="6" t="s">
        <v>20</v>
      </c>
      <c r="C34" s="61">
        <v>539</v>
      </c>
      <c r="D34" s="31">
        <f>(Jul!C34*2)+(Aug!C34*1)</f>
        <v>7263</v>
      </c>
      <c r="E34" s="62"/>
      <c r="F34" s="31">
        <f>(Jul!E34*2)+(Aug!E34*1)</f>
        <v>0</v>
      </c>
      <c r="G34" s="63"/>
      <c r="H34" s="31">
        <f>Jul!H34+Aug!G34</f>
        <v>694</v>
      </c>
      <c r="I34" s="31">
        <f t="shared" si="0"/>
        <v>539</v>
      </c>
      <c r="J34" s="31">
        <f t="shared" si="1"/>
        <v>7957</v>
      </c>
    </row>
    <row r="35" spans="1:10" s="1" customFormat="1" ht="15.75" customHeight="1" x14ac:dyDescent="0.2">
      <c r="A35" s="5" t="s">
        <v>29</v>
      </c>
      <c r="B35" s="6" t="s">
        <v>20</v>
      </c>
      <c r="C35" s="61">
        <v>5978</v>
      </c>
      <c r="D35" s="31">
        <f>(Jul!C35*2)+(Aug!C35*1)</f>
        <v>10322</v>
      </c>
      <c r="E35" s="62"/>
      <c r="F35" s="31">
        <f>(Jul!E35*2)+(Aug!E35*1)</f>
        <v>0</v>
      </c>
      <c r="G35" s="63">
        <v>8196</v>
      </c>
      <c r="H35" s="31">
        <f>Jul!H35+Aug!G35</f>
        <v>8196</v>
      </c>
      <c r="I35" s="31">
        <f t="shared" si="0"/>
        <v>14174</v>
      </c>
      <c r="J35" s="31">
        <f t="shared" si="1"/>
        <v>18518</v>
      </c>
    </row>
    <row r="36" spans="1:10" s="11" customFormat="1" ht="15.75" customHeight="1" x14ac:dyDescent="0.2">
      <c r="A36" s="9" t="s">
        <v>32</v>
      </c>
      <c r="B36" s="10" t="s">
        <v>20</v>
      </c>
      <c r="C36" s="61"/>
      <c r="D36" s="31">
        <f>(Jul!C36*2)+(Aug!C36*1)</f>
        <v>0</v>
      </c>
      <c r="E36" s="62"/>
      <c r="F36" s="31">
        <f>(Jul!E36*2)+(Aug!E36*1)</f>
        <v>0</v>
      </c>
      <c r="G36" s="63"/>
      <c r="H36" s="31">
        <f>Jul!H36+Aug!G36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1"/>
      <c r="D37" s="31">
        <f>(Jul!C37*2)+(Aug!C37*1)</f>
        <v>0</v>
      </c>
      <c r="E37" s="62"/>
      <c r="F37" s="31">
        <f>(Jul!E37*2)+(Aug!E37*1)</f>
        <v>0</v>
      </c>
      <c r="G37" s="63"/>
      <c r="H37" s="31">
        <f>Jul!H37+Aug!G37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1">
        <v>2907</v>
      </c>
      <c r="D38" s="31">
        <f>(Jul!C38*2)+(Aug!C38*1)</f>
        <v>5383</v>
      </c>
      <c r="E38" s="62"/>
      <c r="F38" s="31">
        <f>(Jul!E38*2)+(Aug!E38*1)</f>
        <v>0</v>
      </c>
      <c r="G38" s="63">
        <v>1297</v>
      </c>
      <c r="H38" s="31">
        <f>Jul!H38+Aug!G38</f>
        <v>6583</v>
      </c>
      <c r="I38" s="31">
        <f t="shared" si="0"/>
        <v>4204</v>
      </c>
      <c r="J38" s="31">
        <f t="shared" si="1"/>
        <v>11966</v>
      </c>
    </row>
    <row r="39" spans="1:10" s="11" customFormat="1" ht="15.75" customHeight="1" x14ac:dyDescent="0.2">
      <c r="A39" s="9" t="s">
        <v>35</v>
      </c>
      <c r="B39" s="10" t="s">
        <v>20</v>
      </c>
      <c r="C39" s="61">
        <v>17362</v>
      </c>
      <c r="D39" s="31">
        <f>(Jul!C39*2)+(Aug!C39*1)</f>
        <v>39600</v>
      </c>
      <c r="E39" s="62"/>
      <c r="F39" s="31">
        <f>(Jul!E39*2)+(Aug!E39*1)</f>
        <v>770</v>
      </c>
      <c r="G39" s="63">
        <v>26171</v>
      </c>
      <c r="H39" s="31">
        <f>Jul!H39+Aug!G39</f>
        <v>45892</v>
      </c>
      <c r="I39" s="31">
        <f t="shared" si="0"/>
        <v>43533</v>
      </c>
      <c r="J39" s="31">
        <f t="shared" si="1"/>
        <v>86262</v>
      </c>
    </row>
    <row r="40" spans="1:10" s="1" customFormat="1" ht="15.75" customHeight="1" x14ac:dyDescent="0.2">
      <c r="A40" s="5" t="s">
        <v>38</v>
      </c>
      <c r="B40" s="6" t="s">
        <v>20</v>
      </c>
      <c r="C40" s="61">
        <v>7901</v>
      </c>
      <c r="D40" s="31">
        <f>(Jul!C40*2)+(Aug!C40*1)</f>
        <v>29809</v>
      </c>
      <c r="E40" s="62"/>
      <c r="F40" s="31">
        <f>(Jul!E40*2)+(Aug!E40*1)</f>
        <v>0</v>
      </c>
      <c r="G40" s="63">
        <v>22734</v>
      </c>
      <c r="H40" s="31">
        <f>Jul!H40+Aug!G40</f>
        <v>37680</v>
      </c>
      <c r="I40" s="31">
        <f t="shared" si="0"/>
        <v>30635</v>
      </c>
      <c r="J40" s="31">
        <f t="shared" si="1"/>
        <v>67489</v>
      </c>
    </row>
    <row r="41" spans="1:10" s="11" customFormat="1" ht="15.75" customHeight="1" x14ac:dyDescent="0.2">
      <c r="A41" s="9" t="s">
        <v>39</v>
      </c>
      <c r="B41" s="10" t="s">
        <v>20</v>
      </c>
      <c r="C41" s="61">
        <v>1526</v>
      </c>
      <c r="D41" s="31">
        <f>(Jul!C41*2)+(Aug!C41*1)</f>
        <v>6224</v>
      </c>
      <c r="E41" s="62"/>
      <c r="F41" s="31">
        <f>(Jul!E41*2)+(Aug!E41*1)</f>
        <v>0</v>
      </c>
      <c r="G41" s="63">
        <v>6971</v>
      </c>
      <c r="H41" s="31">
        <f>Jul!H41+Aug!G41</f>
        <v>8305</v>
      </c>
      <c r="I41" s="31">
        <f t="shared" si="0"/>
        <v>8497</v>
      </c>
      <c r="J41" s="31">
        <f t="shared" si="1"/>
        <v>14529</v>
      </c>
    </row>
    <row r="42" spans="1:10" s="1" customFormat="1" ht="15.75" customHeight="1" x14ac:dyDescent="0.2">
      <c r="A42" s="5" t="s">
        <v>41</v>
      </c>
      <c r="B42" s="6" t="s">
        <v>20</v>
      </c>
      <c r="C42" s="61">
        <v>2552</v>
      </c>
      <c r="D42" s="31">
        <f>(Jul!C42*2)+(Aug!C42*1)</f>
        <v>7904</v>
      </c>
      <c r="E42" s="62">
        <v>2120</v>
      </c>
      <c r="F42" s="31">
        <f>(Jul!E42*2)+(Aug!E42*1)</f>
        <v>2120</v>
      </c>
      <c r="G42" s="63">
        <v>2936</v>
      </c>
      <c r="H42" s="31">
        <f>Jul!H42+Aug!G42</f>
        <v>3017</v>
      </c>
      <c r="I42" s="31">
        <f t="shared" si="0"/>
        <v>7608</v>
      </c>
      <c r="J42" s="31">
        <f t="shared" si="1"/>
        <v>13041</v>
      </c>
    </row>
    <row r="43" spans="1:10" s="1" customFormat="1" ht="15.75" customHeight="1" x14ac:dyDescent="0.2">
      <c r="A43" s="5" t="s">
        <v>42</v>
      </c>
      <c r="B43" s="6" t="s">
        <v>20</v>
      </c>
      <c r="C43" s="61">
        <v>8201</v>
      </c>
      <c r="D43" s="31">
        <f>(Jul!C43*2)+(Aug!C43*1)</f>
        <v>45987</v>
      </c>
      <c r="E43" s="62">
        <v>4805</v>
      </c>
      <c r="F43" s="31">
        <f>(Jul!E43*2)+(Aug!E43*1)</f>
        <v>4805</v>
      </c>
      <c r="G43" s="63">
        <v>12668</v>
      </c>
      <c r="H43" s="31">
        <f>Jul!H43+Aug!G43</f>
        <v>22196</v>
      </c>
      <c r="I43" s="31">
        <f t="shared" si="0"/>
        <v>25674</v>
      </c>
      <c r="J43" s="31">
        <f t="shared" si="1"/>
        <v>72988</v>
      </c>
    </row>
    <row r="44" spans="1:10" s="11" customFormat="1" ht="15.75" customHeight="1" x14ac:dyDescent="0.2">
      <c r="A44" s="9" t="s">
        <v>43</v>
      </c>
      <c r="B44" s="10" t="s">
        <v>20</v>
      </c>
      <c r="C44" s="61">
        <v>3627</v>
      </c>
      <c r="D44" s="31">
        <f>(Jul!C44*2)+(Aug!C44*1)</f>
        <v>14283</v>
      </c>
      <c r="E44" s="62"/>
      <c r="F44" s="31">
        <f>(Jul!E44*2)+(Aug!E44*1)</f>
        <v>4000</v>
      </c>
      <c r="G44" s="63">
        <v>5079</v>
      </c>
      <c r="H44" s="31">
        <f>Jul!H44+Aug!G44</f>
        <v>6257</v>
      </c>
      <c r="I44" s="31">
        <f t="shared" si="0"/>
        <v>8706</v>
      </c>
      <c r="J44" s="31">
        <f t="shared" si="1"/>
        <v>24540</v>
      </c>
    </row>
    <row r="45" spans="1:10" s="1" customFormat="1" ht="15.75" customHeight="1" x14ac:dyDescent="0.2">
      <c r="A45" s="5" t="s">
        <v>48</v>
      </c>
      <c r="B45" s="6" t="s">
        <v>20</v>
      </c>
      <c r="C45" s="61"/>
      <c r="D45" s="31">
        <f>(Jul!C45*2)+(Aug!C45*1)</f>
        <v>0</v>
      </c>
      <c r="E45" s="62"/>
      <c r="F45" s="31">
        <f>(Jul!E45*2)+(Aug!E45*1)</f>
        <v>0</v>
      </c>
      <c r="G45" s="63">
        <v>1638</v>
      </c>
      <c r="H45" s="31">
        <f>Jul!H45+Aug!G45</f>
        <v>1638</v>
      </c>
      <c r="I45" s="31">
        <f t="shared" si="0"/>
        <v>1638</v>
      </c>
      <c r="J45" s="31">
        <f t="shared" si="1"/>
        <v>1638</v>
      </c>
    </row>
    <row r="46" spans="1:10" s="11" customFormat="1" ht="15.75" customHeight="1" x14ac:dyDescent="0.2">
      <c r="A46" s="9" t="s">
        <v>53</v>
      </c>
      <c r="B46" s="10" t="s">
        <v>20</v>
      </c>
      <c r="C46" s="61"/>
      <c r="D46" s="31">
        <f>(Jul!C46*2)+(Aug!C46*1)</f>
        <v>0</v>
      </c>
      <c r="E46" s="62"/>
      <c r="F46" s="31">
        <f>(Jul!E46*2)+(Aug!E46*1)</f>
        <v>0</v>
      </c>
      <c r="G46" s="63"/>
      <c r="H46" s="31">
        <f>Jul!H46+Aug!G46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1">
        <v>9446</v>
      </c>
      <c r="D47" s="31">
        <f>(Jul!C47*2)+(Aug!C47*1)</f>
        <v>12454</v>
      </c>
      <c r="E47" s="62"/>
      <c r="F47" s="31">
        <f>(Jul!E47*2)+(Aug!E47*1)</f>
        <v>0</v>
      </c>
      <c r="G47" s="63">
        <v>20677</v>
      </c>
      <c r="H47" s="31">
        <f>Jul!H47+Aug!G47</f>
        <v>20677</v>
      </c>
      <c r="I47" s="31">
        <f t="shared" si="0"/>
        <v>30123</v>
      </c>
      <c r="J47" s="31">
        <f t="shared" si="1"/>
        <v>33131</v>
      </c>
    </row>
    <row r="48" spans="1:10" s="11" customFormat="1" ht="15.75" customHeight="1" x14ac:dyDescent="0.2">
      <c r="A48" s="9" t="s">
        <v>55</v>
      </c>
      <c r="B48" s="10" t="s">
        <v>20</v>
      </c>
      <c r="C48" s="61">
        <v>20382</v>
      </c>
      <c r="D48" s="31">
        <f>(Jul!C48*2)+(Aug!C48*1)</f>
        <v>36534</v>
      </c>
      <c r="E48" s="62"/>
      <c r="F48" s="31">
        <f>(Jul!E48*2)+(Aug!E48*1)</f>
        <v>0</v>
      </c>
      <c r="G48" s="63">
        <v>8292</v>
      </c>
      <c r="H48" s="31">
        <f>Jul!H48+Aug!G48</f>
        <v>11080</v>
      </c>
      <c r="I48" s="31">
        <f t="shared" si="0"/>
        <v>28674</v>
      </c>
      <c r="J48" s="31">
        <f t="shared" si="1"/>
        <v>47614</v>
      </c>
    </row>
    <row r="49" spans="1:10" s="1" customFormat="1" ht="15.75" customHeight="1" x14ac:dyDescent="0.2">
      <c r="A49" s="5" t="s">
        <v>57</v>
      </c>
      <c r="B49" s="6" t="s">
        <v>20</v>
      </c>
      <c r="C49" s="61">
        <v>13290</v>
      </c>
      <c r="D49" s="31">
        <f>(Jul!C49*2)+(Aug!C49*1)</f>
        <v>39590</v>
      </c>
      <c r="E49" s="62"/>
      <c r="F49" s="31">
        <f>(Jul!E49*2)+(Aug!E49*1)</f>
        <v>0</v>
      </c>
      <c r="G49" s="63">
        <v>13713</v>
      </c>
      <c r="H49" s="31">
        <f>Jul!H49+Aug!G49</f>
        <v>20170</v>
      </c>
      <c r="I49" s="31">
        <f t="shared" si="0"/>
        <v>27003</v>
      </c>
      <c r="J49" s="31">
        <f t="shared" si="1"/>
        <v>59760</v>
      </c>
    </row>
    <row r="50" spans="1:10" s="1" customFormat="1" ht="15.75" customHeight="1" x14ac:dyDescent="0.2">
      <c r="A50" s="5" t="s">
        <v>58</v>
      </c>
      <c r="B50" s="6" t="s">
        <v>20</v>
      </c>
      <c r="C50" s="61">
        <v>6228</v>
      </c>
      <c r="D50" s="31">
        <f>(Jul!C50*2)+(Aug!C50*1)</f>
        <v>10344</v>
      </c>
      <c r="E50" s="62"/>
      <c r="F50" s="31">
        <f>(Jul!E50*2)+(Aug!E50*1)</f>
        <v>0</v>
      </c>
      <c r="G50" s="63">
        <v>9564</v>
      </c>
      <c r="H50" s="31">
        <f>Jul!H50+Aug!G50</f>
        <v>11634</v>
      </c>
      <c r="I50" s="31">
        <f t="shared" si="0"/>
        <v>15792</v>
      </c>
      <c r="J50" s="31">
        <f t="shared" si="1"/>
        <v>21978</v>
      </c>
    </row>
    <row r="51" spans="1:10" s="1" customFormat="1" ht="15.75" customHeight="1" x14ac:dyDescent="0.2">
      <c r="A51" s="5" t="s">
        <v>59</v>
      </c>
      <c r="B51" s="6" t="s">
        <v>20</v>
      </c>
      <c r="C51" s="61">
        <v>18237</v>
      </c>
      <c r="D51" s="31">
        <f>(Jul!C51*2)+(Aug!C51*1)</f>
        <v>36443</v>
      </c>
      <c r="E51" s="62"/>
      <c r="F51" s="31">
        <f>(Jul!E51*2)+(Aug!E51*1)</f>
        <v>0</v>
      </c>
      <c r="G51" s="63">
        <v>14332</v>
      </c>
      <c r="H51" s="31">
        <f>Jul!H51+Aug!G51</f>
        <v>19864</v>
      </c>
      <c r="I51" s="31">
        <f t="shared" si="0"/>
        <v>32569</v>
      </c>
      <c r="J51" s="31">
        <f t="shared" si="1"/>
        <v>56307</v>
      </c>
    </row>
    <row r="52" spans="1:10" s="1" customFormat="1" ht="15.75" customHeight="1" x14ac:dyDescent="0.2">
      <c r="A52" s="5" t="s">
        <v>60</v>
      </c>
      <c r="B52" s="6" t="s">
        <v>20</v>
      </c>
      <c r="C52" s="61">
        <v>14905</v>
      </c>
      <c r="D52" s="31">
        <f>(Jul!C52*2)+(Aug!C52*1)</f>
        <v>16605</v>
      </c>
      <c r="E52" s="62"/>
      <c r="F52" s="31">
        <f>(Jul!E52*2)+(Aug!E52*1)</f>
        <v>0</v>
      </c>
      <c r="G52" s="63">
        <v>37960</v>
      </c>
      <c r="H52" s="31">
        <f>Jul!H52+Aug!G52</f>
        <v>40552</v>
      </c>
      <c r="I52" s="31">
        <f t="shared" si="0"/>
        <v>52865</v>
      </c>
      <c r="J52" s="31">
        <f t="shared" si="1"/>
        <v>57157</v>
      </c>
    </row>
    <row r="53" spans="1:10" s="1" customFormat="1" ht="15.75" customHeight="1" x14ac:dyDescent="0.2">
      <c r="A53" s="5" t="s">
        <v>64</v>
      </c>
      <c r="B53" s="6" t="s">
        <v>20</v>
      </c>
      <c r="C53" s="61">
        <v>7482</v>
      </c>
      <c r="D53" s="31">
        <f>(Jul!C53*2)+(Aug!C53*1)</f>
        <v>13294</v>
      </c>
      <c r="E53" s="62"/>
      <c r="F53" s="31">
        <f>(Jul!E53*2)+(Aug!E53*1)</f>
        <v>0</v>
      </c>
      <c r="G53" s="63"/>
      <c r="H53" s="31">
        <f>Jul!H53+Aug!G53</f>
        <v>4065</v>
      </c>
      <c r="I53" s="31">
        <f t="shared" si="0"/>
        <v>7482</v>
      </c>
      <c r="J53" s="31">
        <f t="shared" si="1"/>
        <v>17359</v>
      </c>
    </row>
    <row r="54" spans="1:10" s="1" customFormat="1" ht="15.75" customHeight="1" x14ac:dyDescent="0.2">
      <c r="A54" s="5" t="s">
        <v>65</v>
      </c>
      <c r="B54" s="6" t="s">
        <v>20</v>
      </c>
      <c r="C54" s="61"/>
      <c r="D54" s="31">
        <f>(Jul!C54*2)+(Aug!C54*1)</f>
        <v>23810</v>
      </c>
      <c r="E54" s="62"/>
      <c r="F54" s="31">
        <f>(Jul!E54*2)+(Aug!E54*1)</f>
        <v>0</v>
      </c>
      <c r="G54" s="63"/>
      <c r="H54" s="31">
        <f>Jul!H54+Aug!G54</f>
        <v>1409</v>
      </c>
      <c r="I54" s="31">
        <f t="shared" si="0"/>
        <v>0</v>
      </c>
      <c r="J54" s="31">
        <f t="shared" si="1"/>
        <v>25219</v>
      </c>
    </row>
    <row r="55" spans="1:10" s="1" customFormat="1" ht="15.75" customHeight="1" x14ac:dyDescent="0.2">
      <c r="A55" s="5" t="s">
        <v>66</v>
      </c>
      <c r="B55" s="6" t="s">
        <v>20</v>
      </c>
      <c r="C55" s="61"/>
      <c r="D55" s="31">
        <f>(Jul!C55*2)+(Aug!C55*1)</f>
        <v>10916</v>
      </c>
      <c r="E55" s="62"/>
      <c r="F55" s="31">
        <f>(Jul!E55*2)+(Aug!E55*1)</f>
        <v>0</v>
      </c>
      <c r="G55" s="63"/>
      <c r="H55" s="31">
        <f>Jul!H55+Aug!G55</f>
        <v>20184</v>
      </c>
      <c r="I55" s="31">
        <f t="shared" si="0"/>
        <v>0</v>
      </c>
      <c r="J55" s="31">
        <f t="shared" si="1"/>
        <v>31100</v>
      </c>
    </row>
    <row r="56" spans="1:10" s="11" customFormat="1" ht="15.75" customHeight="1" x14ac:dyDescent="0.2">
      <c r="A56" s="9" t="s">
        <v>67</v>
      </c>
      <c r="B56" s="10" t="s">
        <v>20</v>
      </c>
      <c r="C56" s="61"/>
      <c r="D56" s="31">
        <f>(Jul!C56*2)+(Aug!C56*1)</f>
        <v>0</v>
      </c>
      <c r="E56" s="62"/>
      <c r="F56" s="31">
        <f>(Jul!E56*2)+(Aug!E56*1)</f>
        <v>0</v>
      </c>
      <c r="G56" s="63"/>
      <c r="H56" s="31">
        <f>Jul!H56+Aug!G56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1">
        <v>6609</v>
      </c>
      <c r="D57" s="31">
        <f>(Jul!C57*2)+(Aug!C57*1)</f>
        <v>10095</v>
      </c>
      <c r="E57" s="62"/>
      <c r="F57" s="31">
        <f>(Jul!E57*2)+(Aug!E57*1)</f>
        <v>4000</v>
      </c>
      <c r="G57" s="63">
        <v>5067</v>
      </c>
      <c r="H57" s="31">
        <f>Jul!H57+Aug!G57</f>
        <v>5067</v>
      </c>
      <c r="I57" s="31">
        <f t="shared" si="0"/>
        <v>11676</v>
      </c>
      <c r="J57" s="31">
        <f t="shared" si="1"/>
        <v>19162</v>
      </c>
    </row>
    <row r="58" spans="1:10" s="11" customFormat="1" ht="15.75" customHeight="1" x14ac:dyDescent="0.2">
      <c r="A58" s="9" t="s">
        <v>69</v>
      </c>
      <c r="B58" s="10" t="s">
        <v>20</v>
      </c>
      <c r="C58" s="61"/>
      <c r="D58" s="31">
        <f>(Jul!C58*2)+(Aug!C58*1)</f>
        <v>0</v>
      </c>
      <c r="E58" s="62"/>
      <c r="F58" s="31">
        <f>(Jul!E58*2)+(Aug!E58*1)</f>
        <v>0</v>
      </c>
      <c r="G58" s="63"/>
      <c r="H58" s="31">
        <f>Jul!H58+Aug!G58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1"/>
      <c r="D59" s="31">
        <f>(Jul!C59*2)+(Aug!C59*1)</f>
        <v>5812</v>
      </c>
      <c r="E59" s="62"/>
      <c r="F59" s="31">
        <f>(Jul!E59*2)+(Aug!E59*1)</f>
        <v>0</v>
      </c>
      <c r="G59" s="63"/>
      <c r="H59" s="31">
        <f>Jul!H59+Aug!G59</f>
        <v>8720</v>
      </c>
      <c r="I59" s="31">
        <f t="shared" si="0"/>
        <v>0</v>
      </c>
      <c r="J59" s="31">
        <f t="shared" si="1"/>
        <v>14532</v>
      </c>
    </row>
    <row r="60" spans="1:10" s="11" customFormat="1" ht="15.75" customHeight="1" x14ac:dyDescent="0.2">
      <c r="A60" s="9" t="s">
        <v>71</v>
      </c>
      <c r="B60" s="10" t="s">
        <v>20</v>
      </c>
      <c r="C60" s="61">
        <v>36237</v>
      </c>
      <c r="D60" s="31">
        <f>(Jul!C60*2)+(Aug!C60*1)</f>
        <v>93241</v>
      </c>
      <c r="E60" s="62">
        <v>1788</v>
      </c>
      <c r="F60" s="31">
        <f>(Jul!E60*2)+(Aug!E60*1)</f>
        <v>1788</v>
      </c>
      <c r="G60" s="63">
        <v>105290</v>
      </c>
      <c r="H60" s="31">
        <f>Jul!H60+Aug!G60</f>
        <v>143724</v>
      </c>
      <c r="I60" s="31">
        <f t="shared" si="0"/>
        <v>143315</v>
      </c>
      <c r="J60" s="31">
        <f t="shared" si="1"/>
        <v>238753</v>
      </c>
    </row>
    <row r="61" spans="1:10" s="1" customFormat="1" ht="15.75" customHeight="1" x14ac:dyDescent="0.2">
      <c r="A61" s="5" t="s">
        <v>72</v>
      </c>
      <c r="B61" s="6" t="s">
        <v>20</v>
      </c>
      <c r="C61" s="61">
        <v>1447</v>
      </c>
      <c r="D61" s="31">
        <f>(Jul!C61*2)+(Aug!C61*1)</f>
        <v>1447</v>
      </c>
      <c r="E61" s="62"/>
      <c r="F61" s="31">
        <f>(Jul!E61*2)+(Aug!E61*1)</f>
        <v>0</v>
      </c>
      <c r="G61" s="63"/>
      <c r="H61" s="31">
        <f>Jul!H61+Aug!G61</f>
        <v>0</v>
      </c>
      <c r="I61" s="31">
        <f t="shared" si="0"/>
        <v>1447</v>
      </c>
      <c r="J61" s="31">
        <f t="shared" si="1"/>
        <v>1447</v>
      </c>
    </row>
    <row r="62" spans="1:10" s="11" customFormat="1" ht="15.75" customHeight="1" x14ac:dyDescent="0.2">
      <c r="A62" s="9" t="s">
        <v>73</v>
      </c>
      <c r="B62" s="10" t="s">
        <v>20</v>
      </c>
      <c r="C62" s="61"/>
      <c r="D62" s="31">
        <f>(Jul!C62*2)+(Aug!C62*1)</f>
        <v>1174</v>
      </c>
      <c r="E62" s="62"/>
      <c r="F62" s="31">
        <f>(Jul!E62*2)+(Aug!E62*1)</f>
        <v>0</v>
      </c>
      <c r="G62" s="63"/>
      <c r="H62" s="31">
        <f>Jul!H62+Aug!G62</f>
        <v>0</v>
      </c>
      <c r="I62" s="31">
        <f t="shared" si="0"/>
        <v>0</v>
      </c>
      <c r="J62" s="31">
        <f t="shared" si="1"/>
        <v>1174</v>
      </c>
    </row>
    <row r="63" spans="1:10" s="1" customFormat="1" ht="15.75" customHeight="1" x14ac:dyDescent="0.2">
      <c r="A63" s="5" t="s">
        <v>126</v>
      </c>
      <c r="B63" s="6" t="s">
        <v>20</v>
      </c>
      <c r="C63" s="61">
        <v>12559</v>
      </c>
      <c r="D63" s="31">
        <f>(Jul!C63*2)+(Aug!C63*1)</f>
        <v>12559</v>
      </c>
      <c r="E63" s="62"/>
      <c r="F63" s="31">
        <f>(Jul!E63*2)+(Aug!E63*1)</f>
        <v>0</v>
      </c>
      <c r="G63" s="63">
        <v>8994</v>
      </c>
      <c r="H63" s="31">
        <f>Jul!H63+Aug!G63</f>
        <v>8994</v>
      </c>
      <c r="I63" s="31">
        <f t="shared" si="0"/>
        <v>21553</v>
      </c>
      <c r="J63" s="31">
        <f t="shared" si="1"/>
        <v>21553</v>
      </c>
    </row>
    <row r="64" spans="1:10" s="1" customFormat="1" ht="15.75" customHeight="1" x14ac:dyDescent="0.2">
      <c r="A64" s="5" t="s">
        <v>74</v>
      </c>
      <c r="B64" s="6" t="s">
        <v>20</v>
      </c>
      <c r="C64" s="61">
        <v>3518</v>
      </c>
      <c r="D64" s="31">
        <f>(Jul!C64*2)+(Aug!C64*1)</f>
        <v>3518</v>
      </c>
      <c r="E64" s="62"/>
      <c r="F64" s="31">
        <f>(Jul!E64*2)+(Aug!E64*1)</f>
        <v>0</v>
      </c>
      <c r="G64" s="63"/>
      <c r="H64" s="31">
        <f>Jul!H64+Aug!G64</f>
        <v>0</v>
      </c>
      <c r="I64" s="31">
        <f t="shared" ref="I64:I71" si="2">C64+E64+G64</f>
        <v>3518</v>
      </c>
      <c r="J64" s="31">
        <f t="shared" ref="J64:J71" si="3">D64+F64+H64</f>
        <v>3518</v>
      </c>
    </row>
    <row r="65" spans="1:10" s="11" customFormat="1" ht="15.75" customHeight="1" x14ac:dyDescent="0.2">
      <c r="A65" s="9" t="s">
        <v>76</v>
      </c>
      <c r="B65" s="10" t="s">
        <v>20</v>
      </c>
      <c r="C65" s="61"/>
      <c r="D65" s="31">
        <f>(Jul!C65*2)+(Aug!C65*1)</f>
        <v>0</v>
      </c>
      <c r="E65" s="62"/>
      <c r="F65" s="31">
        <f>(Jul!E65*2)+(Aug!E65*1)</f>
        <v>0</v>
      </c>
      <c r="G65" s="63"/>
      <c r="H65" s="31">
        <f>Jul!H65+Aug!G65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1"/>
      <c r="D66" s="31">
        <f>(Jul!C66*2)+(Aug!C66*1)</f>
        <v>9338</v>
      </c>
      <c r="E66" s="62"/>
      <c r="F66" s="31">
        <f>(Jul!E66*2)+(Aug!E66*1)</f>
        <v>0</v>
      </c>
      <c r="G66" s="63"/>
      <c r="H66" s="31">
        <f>Jul!H66+Aug!G66</f>
        <v>0</v>
      </c>
      <c r="I66" s="31">
        <f t="shared" si="2"/>
        <v>0</v>
      </c>
      <c r="J66" s="31">
        <f t="shared" si="3"/>
        <v>9338</v>
      </c>
    </row>
    <row r="67" spans="1:10" s="11" customFormat="1" ht="15.75" customHeight="1" x14ac:dyDescent="0.2">
      <c r="A67" s="9" t="s">
        <v>78</v>
      </c>
      <c r="B67" s="10" t="s">
        <v>20</v>
      </c>
      <c r="C67" s="61"/>
      <c r="D67" s="31">
        <f>(Jul!C67*2)+(Aug!C67*1)</f>
        <v>0</v>
      </c>
      <c r="E67" s="62"/>
      <c r="F67" s="31">
        <f>(Jul!E67*2)+(Aug!E67*1)</f>
        <v>0</v>
      </c>
      <c r="G67" s="63"/>
      <c r="H67" s="31">
        <f>Jul!H67+Aug!G67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31">
        <f>(Jul!C68*2)+(Aug!C68*1)</f>
        <v>0</v>
      </c>
      <c r="E68" s="62"/>
      <c r="F68" s="31">
        <f>(Jul!E68*2)+(Aug!E68*1)</f>
        <v>0</v>
      </c>
      <c r="G68" s="63"/>
      <c r="H68" s="31">
        <f>Jul!H68+Aug!G68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0">
        <v>1995</v>
      </c>
      <c r="D69" s="31">
        <f>(Jul!C69*2)+(Aug!C69*1)</f>
        <v>1995</v>
      </c>
      <c r="E69" s="62"/>
      <c r="F69" s="31">
        <f>(Jul!E69*2)+(Aug!E69*1)</f>
        <v>0</v>
      </c>
      <c r="G69" s="63"/>
      <c r="H69" s="31">
        <f>Jul!H69+Aug!G69</f>
        <v>0</v>
      </c>
      <c r="I69" s="31">
        <f t="shared" si="2"/>
        <v>1995</v>
      </c>
      <c r="J69" s="31">
        <f t="shared" si="3"/>
        <v>1995</v>
      </c>
    </row>
    <row r="70" spans="1:10" s="11" customFormat="1" ht="15.75" customHeight="1" x14ac:dyDescent="0.2">
      <c r="A70" s="9" t="s">
        <v>85</v>
      </c>
      <c r="B70" s="10" t="s">
        <v>20</v>
      </c>
      <c r="C70" s="61">
        <v>4037</v>
      </c>
      <c r="D70" s="31">
        <f>(Jul!C70*2)+(Aug!C70*1)</f>
        <v>6683</v>
      </c>
      <c r="E70" s="62">
        <v>380</v>
      </c>
      <c r="F70" s="31">
        <f>(Jul!E70*2)+(Aug!E70*1)</f>
        <v>380</v>
      </c>
      <c r="G70" s="63">
        <v>28407</v>
      </c>
      <c r="H70" s="31">
        <f>Jul!H70+Aug!G70</f>
        <v>28407</v>
      </c>
      <c r="I70" s="31">
        <f t="shared" si="2"/>
        <v>32824</v>
      </c>
      <c r="J70" s="31">
        <f t="shared" si="3"/>
        <v>35470</v>
      </c>
    </row>
    <row r="71" spans="1:10" s="1" customFormat="1" ht="15.75" customHeight="1" x14ac:dyDescent="0.2">
      <c r="A71" s="5" t="s">
        <v>86</v>
      </c>
      <c r="B71" s="6" t="s">
        <v>20</v>
      </c>
      <c r="C71" s="61">
        <v>11495</v>
      </c>
      <c r="D71" s="31">
        <f>(Jul!C71*2)+(Aug!C71*1)</f>
        <v>13613</v>
      </c>
      <c r="E71" s="58"/>
      <c r="F71" s="31">
        <f>(Jul!E71*2)+(Aug!E71*1)</f>
        <v>0</v>
      </c>
      <c r="G71" s="63">
        <v>41092</v>
      </c>
      <c r="H71" s="31">
        <f>Jul!H71+Aug!G71</f>
        <v>64038</v>
      </c>
      <c r="I71" s="31">
        <f t="shared" si="2"/>
        <v>52587</v>
      </c>
      <c r="J71" s="31">
        <f t="shared" si="3"/>
        <v>77651</v>
      </c>
    </row>
    <row r="72" spans="1:10" s="3" customFormat="1" ht="21.75" x14ac:dyDescent="0.2">
      <c r="A72" s="19" t="s">
        <v>123</v>
      </c>
      <c r="B72" s="2"/>
      <c r="C72" s="36">
        <f t="shared" ref="C72:J72" si="4">SUM(C5:C31)</f>
        <v>59332</v>
      </c>
      <c r="D72" s="36">
        <f t="shared" si="4"/>
        <v>126344</v>
      </c>
      <c r="E72" s="36">
        <f t="shared" si="4"/>
        <v>0</v>
      </c>
      <c r="F72" s="36">
        <f t="shared" si="4"/>
        <v>0</v>
      </c>
      <c r="G72" s="36">
        <f t="shared" si="4"/>
        <v>150163</v>
      </c>
      <c r="H72" s="36">
        <f t="shared" si="4"/>
        <v>585066</v>
      </c>
      <c r="I72" s="36">
        <f t="shared" si="4"/>
        <v>209495</v>
      </c>
      <c r="J72" s="36">
        <f t="shared" si="4"/>
        <v>711410</v>
      </c>
    </row>
    <row r="73" spans="1:10" s="3" customFormat="1" ht="21.75" x14ac:dyDescent="0.2">
      <c r="A73" s="19" t="s">
        <v>124</v>
      </c>
      <c r="B73" s="2"/>
      <c r="C73" s="36">
        <f t="shared" ref="C73:J73" si="5">SUM(C32:C71)</f>
        <v>227340</v>
      </c>
      <c r="D73" s="36">
        <f t="shared" si="5"/>
        <v>545892</v>
      </c>
      <c r="E73" s="36">
        <f t="shared" si="5"/>
        <v>9093</v>
      </c>
      <c r="F73" s="36">
        <f t="shared" si="5"/>
        <v>17903</v>
      </c>
      <c r="G73" s="36">
        <f t="shared" si="5"/>
        <v>399942</v>
      </c>
      <c r="H73" s="36">
        <f t="shared" si="5"/>
        <v>568085</v>
      </c>
      <c r="I73" s="36">
        <f t="shared" si="5"/>
        <v>636375</v>
      </c>
      <c r="J73" s="36">
        <f t="shared" si="5"/>
        <v>1131880</v>
      </c>
    </row>
    <row r="74" spans="1:10" s="3" customFormat="1" ht="15.75" customHeight="1" x14ac:dyDescent="0.2">
      <c r="A74" s="17" t="s">
        <v>87</v>
      </c>
      <c r="B74" s="2"/>
      <c r="C74" s="36">
        <f>SUM(C72:C73)</f>
        <v>286672</v>
      </c>
      <c r="D74" s="32">
        <f t="shared" ref="D74:J74" si="6">SUM(D72:D73)</f>
        <v>672236</v>
      </c>
      <c r="E74" s="36">
        <f t="shared" si="6"/>
        <v>9093</v>
      </c>
      <c r="F74" s="32">
        <f t="shared" si="6"/>
        <v>17903</v>
      </c>
      <c r="G74" s="36">
        <f t="shared" si="6"/>
        <v>550105</v>
      </c>
      <c r="H74" s="32">
        <f t="shared" si="6"/>
        <v>1153151</v>
      </c>
      <c r="I74" s="32">
        <f t="shared" si="6"/>
        <v>845870</v>
      </c>
      <c r="J74" s="32">
        <f t="shared" si="6"/>
        <v>1843290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5"/>
      <c r="D77" s="55"/>
      <c r="E77" s="55"/>
      <c r="F77" s="55"/>
      <c r="G77" s="55"/>
      <c r="H77" s="55"/>
      <c r="I77" s="55"/>
      <c r="J77" s="55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26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35" activePane="bottomLeft" state="frozen"/>
      <selection pane="bottomLeft" activeCell="G20" sqref="G20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129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>
        <v>22990</v>
      </c>
      <c r="D5" s="31">
        <f>(Jul!C5*3)+(Aug!C5*2)+(Sep!C5*1)</f>
        <v>76881</v>
      </c>
      <c r="E5" s="8"/>
      <c r="F5" s="31">
        <f>(Jul!E5*3)+(Aug!E5*2)+(Sep!E5*1)</f>
        <v>0</v>
      </c>
      <c r="G5" s="8">
        <v>11222</v>
      </c>
      <c r="H5" s="31">
        <f>SUM(Aug!H5+G5)</f>
        <v>63806</v>
      </c>
      <c r="I5" s="31">
        <f t="shared" ref="I5:I63" si="0">C5+E5+G5</f>
        <v>34212</v>
      </c>
      <c r="J5" s="31">
        <f t="shared" ref="J5:J63" si="1">D5+F5+H5</f>
        <v>140687</v>
      </c>
    </row>
    <row r="6" spans="1:10" s="11" customFormat="1" ht="15.75" customHeight="1" x14ac:dyDescent="0.2">
      <c r="A6" s="9" t="s">
        <v>23</v>
      </c>
      <c r="B6" s="10" t="s">
        <v>22</v>
      </c>
      <c r="C6" s="25">
        <v>5754</v>
      </c>
      <c r="D6" s="31">
        <f>(Jul!C6*3)+(Aug!C6*2)+(Sep!C6*1)</f>
        <v>5754</v>
      </c>
      <c r="E6" s="8"/>
      <c r="F6" s="31">
        <f>(Jul!E6*3)+(Aug!E6*2)+(Sep!E6*1)</f>
        <v>0</v>
      </c>
      <c r="G6" s="8">
        <v>1042</v>
      </c>
      <c r="H6" s="31">
        <f>SUM(Aug!H6+G6)</f>
        <v>42441</v>
      </c>
      <c r="I6" s="31">
        <f t="shared" si="0"/>
        <v>6796</v>
      </c>
      <c r="J6" s="31">
        <f t="shared" si="1"/>
        <v>48195</v>
      </c>
    </row>
    <row r="7" spans="1:10" s="1" customFormat="1" ht="15.75" customHeight="1" x14ac:dyDescent="0.2">
      <c r="A7" s="5" t="s">
        <v>24</v>
      </c>
      <c r="B7" s="6" t="s">
        <v>22</v>
      </c>
      <c r="C7" s="25">
        <v>1634</v>
      </c>
      <c r="D7" s="31">
        <f>(Jul!C7*3)+(Aug!C7*2)+(Sep!C7*1)</f>
        <v>3866</v>
      </c>
      <c r="E7" s="8"/>
      <c r="F7" s="31">
        <f>(Jul!E7*3)+(Aug!E7*2)+(Sep!E7*1)</f>
        <v>0</v>
      </c>
      <c r="G7" s="8"/>
      <c r="H7" s="31">
        <f>SUM(Aug!H7+G7)</f>
        <v>0</v>
      </c>
      <c r="I7" s="31">
        <f t="shared" si="0"/>
        <v>1634</v>
      </c>
      <c r="J7" s="31">
        <f t="shared" si="1"/>
        <v>3866</v>
      </c>
    </row>
    <row r="8" spans="1:10" s="11" customFormat="1" ht="15.75" customHeight="1" x14ac:dyDescent="0.2">
      <c r="A8" s="9" t="s">
        <v>25</v>
      </c>
      <c r="B8" s="10" t="s">
        <v>22</v>
      </c>
      <c r="C8" s="25">
        <v>1776</v>
      </c>
      <c r="D8" s="31">
        <f>(Jul!C8*3)+(Aug!C8*2)+(Sep!C8*1)</f>
        <v>14215</v>
      </c>
      <c r="E8" s="8"/>
      <c r="F8" s="31">
        <f>(Jul!E8*3)+(Aug!E8*2)+(Sep!E8*1)</f>
        <v>0</v>
      </c>
      <c r="G8" s="8"/>
      <c r="H8" s="31">
        <f>SUM(Aug!H8+G8)</f>
        <v>12963</v>
      </c>
      <c r="I8" s="31">
        <f t="shared" si="0"/>
        <v>1776</v>
      </c>
      <c r="J8" s="31">
        <f t="shared" si="1"/>
        <v>27178</v>
      </c>
    </row>
    <row r="9" spans="1:10" s="1" customFormat="1" ht="15.75" customHeight="1" x14ac:dyDescent="0.2">
      <c r="A9" s="5" t="s">
        <v>27</v>
      </c>
      <c r="B9" s="6" t="s">
        <v>22</v>
      </c>
      <c r="C9" s="25">
        <v>3187</v>
      </c>
      <c r="D9" s="31">
        <f>(Jul!C9*3)+(Aug!C9*2)+(Sep!C9*1)</f>
        <v>29856</v>
      </c>
      <c r="E9" s="8"/>
      <c r="F9" s="31">
        <f>(Jul!E9*3)+(Aug!E9*2)+(Sep!E9*1)</f>
        <v>0</v>
      </c>
      <c r="G9" s="8"/>
      <c r="H9" s="31">
        <f>SUM(Aug!H9+G9)</f>
        <v>16021</v>
      </c>
      <c r="I9" s="31">
        <f t="shared" si="0"/>
        <v>3187</v>
      </c>
      <c r="J9" s="31">
        <f t="shared" si="1"/>
        <v>45877</v>
      </c>
    </row>
    <row r="10" spans="1:10" s="1" customFormat="1" ht="15.75" customHeight="1" x14ac:dyDescent="0.2">
      <c r="A10" s="5" t="s">
        <v>30</v>
      </c>
      <c r="B10" s="6" t="s">
        <v>22</v>
      </c>
      <c r="C10" s="25">
        <v>4007</v>
      </c>
      <c r="D10" s="31">
        <f>(Jul!C10*3)+(Aug!C10*2)+(Sep!C10*1)</f>
        <v>26777</v>
      </c>
      <c r="E10" s="8"/>
      <c r="F10" s="31">
        <f>(Jul!E10*3)+(Aug!E10*2)+(Sep!E10*1)</f>
        <v>0</v>
      </c>
      <c r="G10" s="8">
        <v>1268</v>
      </c>
      <c r="H10" s="31">
        <f>SUM(Aug!H10+G10)</f>
        <v>96876</v>
      </c>
      <c r="I10" s="31">
        <f t="shared" si="0"/>
        <v>5275</v>
      </c>
      <c r="J10" s="31">
        <f t="shared" si="1"/>
        <v>123653</v>
      </c>
    </row>
    <row r="11" spans="1:10" s="1" customFormat="1" ht="15.75" customHeight="1" x14ac:dyDescent="0.2">
      <c r="A11" s="5" t="s">
        <v>31</v>
      </c>
      <c r="B11" s="6" t="s">
        <v>22</v>
      </c>
      <c r="C11" s="25">
        <v>2033</v>
      </c>
      <c r="D11" s="31">
        <f>(Jul!C11*3)+(Aug!C11*2)+(Sep!C11*1)</f>
        <v>3335</v>
      </c>
      <c r="E11" s="8"/>
      <c r="F11" s="31">
        <f>(Jul!E11*3)+(Aug!E11*2)+(Sep!E11*1)</f>
        <v>0</v>
      </c>
      <c r="G11" s="8"/>
      <c r="H11" s="31">
        <f>SUM(Aug!H11+G11)</f>
        <v>0</v>
      </c>
      <c r="I11" s="31">
        <f t="shared" si="0"/>
        <v>2033</v>
      </c>
      <c r="J11" s="31">
        <f t="shared" si="1"/>
        <v>3335</v>
      </c>
    </row>
    <row r="12" spans="1:10" s="11" customFormat="1" ht="15.75" customHeight="1" x14ac:dyDescent="0.2">
      <c r="A12" s="9" t="s">
        <v>36</v>
      </c>
      <c r="B12" s="10" t="s">
        <v>22</v>
      </c>
      <c r="C12" s="25">
        <v>2067</v>
      </c>
      <c r="D12" s="31">
        <f>(Jul!C12*3)+(Aug!C12*2)+(Sep!C12*1)</f>
        <v>7333</v>
      </c>
      <c r="E12" s="8"/>
      <c r="F12" s="31">
        <f>(Jul!E12*3)+(Aug!E12*2)+(Sep!E12*1)</f>
        <v>0</v>
      </c>
      <c r="G12" s="8"/>
      <c r="H12" s="31">
        <f>SUM(Aug!H12+G12)</f>
        <v>0</v>
      </c>
      <c r="I12" s="31">
        <f t="shared" si="0"/>
        <v>2067</v>
      </c>
      <c r="J12" s="31">
        <f t="shared" si="1"/>
        <v>7333</v>
      </c>
    </row>
    <row r="13" spans="1:10" s="1" customFormat="1" ht="15.75" customHeight="1" x14ac:dyDescent="0.2">
      <c r="A13" s="5" t="s">
        <v>37</v>
      </c>
      <c r="B13" s="6" t="s">
        <v>22</v>
      </c>
      <c r="C13" s="25">
        <v>3815</v>
      </c>
      <c r="D13" s="31">
        <f>(Jul!C13*3)+(Aug!C13*2)+(Sep!C13*1)</f>
        <v>11364</v>
      </c>
      <c r="E13" s="8"/>
      <c r="F13" s="31">
        <f>(Jul!E13*3)+(Aug!E13*2)+(Sep!E13*1)</f>
        <v>0</v>
      </c>
      <c r="G13" s="8">
        <v>4007</v>
      </c>
      <c r="H13" s="31">
        <f>SUM(Aug!H13+G13)</f>
        <v>10088</v>
      </c>
      <c r="I13" s="31">
        <f t="shared" si="0"/>
        <v>7822</v>
      </c>
      <c r="J13" s="31">
        <f t="shared" si="1"/>
        <v>21452</v>
      </c>
    </row>
    <row r="14" spans="1:10" s="1" customFormat="1" ht="15.75" customHeight="1" x14ac:dyDescent="0.2">
      <c r="A14" s="5" t="s">
        <v>40</v>
      </c>
      <c r="B14" s="6" t="s">
        <v>22</v>
      </c>
      <c r="C14" s="25"/>
      <c r="D14" s="31">
        <f>(Jul!C14*3)+(Aug!C14*2)+(Sep!C14*1)</f>
        <v>12960</v>
      </c>
      <c r="E14" s="8"/>
      <c r="F14" s="31">
        <f>(Jul!E14*3)+(Aug!E14*2)+(Sep!E14*1)</f>
        <v>0</v>
      </c>
      <c r="G14" s="8">
        <v>4406</v>
      </c>
      <c r="H14" s="31">
        <f>SUM(Aug!H14+G14)</f>
        <v>7117</v>
      </c>
      <c r="I14" s="31">
        <f t="shared" si="0"/>
        <v>4406</v>
      </c>
      <c r="J14" s="31">
        <f t="shared" si="1"/>
        <v>20077</v>
      </c>
    </row>
    <row r="15" spans="1:10" s="1" customFormat="1" ht="15.75" customHeight="1" x14ac:dyDescent="0.2">
      <c r="A15" s="5" t="s">
        <v>44</v>
      </c>
      <c r="B15" s="6" t="s">
        <v>22</v>
      </c>
      <c r="C15" s="25"/>
      <c r="D15" s="31">
        <f>(Jul!C15*3)+(Aug!C15*2)+(Sep!C15*1)</f>
        <v>0</v>
      </c>
      <c r="E15" s="8"/>
      <c r="F15" s="31">
        <f>(Jul!E15*3)+(Aug!E15*2)+(Sep!E15*1)</f>
        <v>0</v>
      </c>
      <c r="G15" s="8"/>
      <c r="H15" s="31">
        <f>SUM(Aug!H15+G15)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25">
        <v>1795</v>
      </c>
      <c r="D16" s="31">
        <f>(Jul!C16*3)+(Aug!C16*2)+(Sep!C16*1)</f>
        <v>6706</v>
      </c>
      <c r="E16" s="8"/>
      <c r="F16" s="31">
        <f>(Jul!E16*3)+(Aug!E16*2)+(Sep!E16*1)</f>
        <v>0</v>
      </c>
      <c r="G16" s="8"/>
      <c r="H16" s="31">
        <f>SUM(Aug!H16+G16)</f>
        <v>0</v>
      </c>
      <c r="I16" s="31">
        <f t="shared" si="0"/>
        <v>1795</v>
      </c>
      <c r="J16" s="31">
        <f t="shared" si="1"/>
        <v>6706</v>
      </c>
    </row>
    <row r="17" spans="1:10" s="1" customFormat="1" ht="15.75" customHeight="1" x14ac:dyDescent="0.2">
      <c r="A17" s="5" t="s">
        <v>46</v>
      </c>
      <c r="B17" s="6" t="s">
        <v>22</v>
      </c>
      <c r="C17" s="25">
        <v>1059</v>
      </c>
      <c r="D17" s="31">
        <f>(Jul!C17*3)+(Aug!C17*2)+(Sep!C17*1)</f>
        <v>1059</v>
      </c>
      <c r="E17" s="8"/>
      <c r="F17" s="31">
        <f>(Jul!E17*3)+(Aug!E17*2)+(Sep!E17*1)</f>
        <v>0</v>
      </c>
      <c r="G17" s="8">
        <v>24907</v>
      </c>
      <c r="H17" s="31">
        <f>SUM(Aug!H17+G17)</f>
        <v>25723</v>
      </c>
      <c r="I17" s="31">
        <f t="shared" si="0"/>
        <v>25966</v>
      </c>
      <c r="J17" s="31">
        <f t="shared" si="1"/>
        <v>26782</v>
      </c>
    </row>
    <row r="18" spans="1:10" s="11" customFormat="1" ht="15.75" customHeight="1" x14ac:dyDescent="0.2">
      <c r="A18" s="9" t="s">
        <v>47</v>
      </c>
      <c r="B18" s="10" t="s">
        <v>22</v>
      </c>
      <c r="C18" s="25"/>
      <c r="D18" s="31">
        <f>(Jul!C18*3)+(Aug!C18*2)+(Sep!C18*1)</f>
        <v>0</v>
      </c>
      <c r="E18" s="8"/>
      <c r="F18" s="31">
        <f>(Jul!E18*3)+(Aug!E18*2)+(Sep!E18*1)</f>
        <v>0</v>
      </c>
      <c r="G18" s="8"/>
      <c r="H18" s="31">
        <f>SUM(Aug!H18+G18)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0</v>
      </c>
      <c r="E19" s="8"/>
      <c r="F19" s="31">
        <f>(Jul!E19*3)+(Aug!E19*2)+(Sep!E19*1)</f>
        <v>0</v>
      </c>
      <c r="G19" s="8"/>
      <c r="H19" s="31">
        <f>SUM(Aug!H19+G19)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25"/>
      <c r="D20" s="31">
        <f>(Jul!C20*3)+(Aug!C20*2)+(Sep!C20*1)</f>
        <v>789</v>
      </c>
      <c r="E20" s="8"/>
      <c r="F20" s="31">
        <f>(Jul!E20*3)+(Aug!E20*2)+(Sep!E20*1)</f>
        <v>0</v>
      </c>
      <c r="G20" s="8"/>
      <c r="H20" s="31">
        <f>SUM(Aug!H20+G20)</f>
        <v>4216</v>
      </c>
      <c r="I20" s="31">
        <f t="shared" si="0"/>
        <v>0</v>
      </c>
      <c r="J20" s="31">
        <f t="shared" si="1"/>
        <v>5005</v>
      </c>
    </row>
    <row r="21" spans="1:10" s="1" customFormat="1" ht="15.75" customHeight="1" x14ac:dyDescent="0.2">
      <c r="A21" s="5" t="s">
        <v>141</v>
      </c>
      <c r="B21" s="6" t="s">
        <v>22</v>
      </c>
      <c r="C21" s="25"/>
      <c r="D21" s="31">
        <f>(Jul!C21*3)+(Aug!C21*2)+(Sep!C21*1)</f>
        <v>6258</v>
      </c>
      <c r="E21" s="8"/>
      <c r="F21" s="31">
        <f>(Jul!E21*3)+(Aug!E21*2)+(Sep!E21*1)</f>
        <v>0</v>
      </c>
      <c r="G21" s="8"/>
      <c r="H21" s="31">
        <f>SUM(Aug!H21+G21)</f>
        <v>6081</v>
      </c>
      <c r="I21" s="31">
        <f t="shared" si="0"/>
        <v>0</v>
      </c>
      <c r="J21" s="31">
        <f t="shared" si="1"/>
        <v>12339</v>
      </c>
    </row>
    <row r="22" spans="1:10" s="1" customFormat="1" ht="15.75" customHeight="1" x14ac:dyDescent="0.2">
      <c r="A22" s="5" t="s">
        <v>51</v>
      </c>
      <c r="B22" s="6" t="s">
        <v>22</v>
      </c>
      <c r="C22" s="25">
        <v>1149</v>
      </c>
      <c r="D22" s="31">
        <f>(Jul!C22*3)+(Aug!C22*2)+(Sep!C22*1)</f>
        <v>1149</v>
      </c>
      <c r="E22" s="8"/>
      <c r="F22" s="31">
        <f>(Jul!E22*3)+(Aug!E22*2)+(Sep!E22*1)</f>
        <v>0</v>
      </c>
      <c r="G22" s="8"/>
      <c r="H22" s="31">
        <f>SUM(Aug!H22+G22)</f>
        <v>0</v>
      </c>
      <c r="I22" s="31">
        <f t="shared" si="0"/>
        <v>1149</v>
      </c>
      <c r="J22" s="31">
        <f t="shared" si="1"/>
        <v>1149</v>
      </c>
    </row>
    <row r="23" spans="1:10" s="1" customFormat="1" ht="15.75" customHeight="1" x14ac:dyDescent="0.2">
      <c r="A23" s="5" t="s">
        <v>52</v>
      </c>
      <c r="B23" s="6" t="s">
        <v>22</v>
      </c>
      <c r="C23" s="25"/>
      <c r="D23" s="31">
        <f>(Jul!C23*3)+(Aug!C23*2)+(Sep!C23*1)</f>
        <v>266</v>
      </c>
      <c r="E23" s="8"/>
      <c r="F23" s="31">
        <f>(Jul!E23*3)+(Aug!E23*2)+(Sep!E23*1)</f>
        <v>0</v>
      </c>
      <c r="G23" s="8"/>
      <c r="H23" s="31">
        <f>SUM(Aug!H23+G23)</f>
        <v>1598</v>
      </c>
      <c r="I23" s="31">
        <f t="shared" si="0"/>
        <v>0</v>
      </c>
      <c r="J23" s="31">
        <f t="shared" si="1"/>
        <v>1864</v>
      </c>
    </row>
    <row r="24" spans="1:10" s="11" customFormat="1" ht="15.75" customHeight="1" x14ac:dyDescent="0.2">
      <c r="A24" s="9" t="s">
        <v>56</v>
      </c>
      <c r="B24" s="10" t="s">
        <v>22</v>
      </c>
      <c r="C24" s="25"/>
      <c r="D24" s="31">
        <f>(Jul!C24*3)+(Aug!C24*2)+(Sep!C24*1)</f>
        <v>15745</v>
      </c>
      <c r="E24" s="8"/>
      <c r="F24" s="31">
        <f>(Jul!E24*3)+(Aug!E24*2)+(Sep!E24*1)</f>
        <v>0</v>
      </c>
      <c r="G24" s="8"/>
      <c r="H24" s="31">
        <f>SUM(Aug!H24+G24)</f>
        <v>85227</v>
      </c>
      <c r="I24" s="31">
        <f t="shared" si="0"/>
        <v>0</v>
      </c>
      <c r="J24" s="31">
        <f t="shared" si="1"/>
        <v>100972</v>
      </c>
    </row>
    <row r="25" spans="1:10" s="1" customFormat="1" ht="15.75" customHeight="1" x14ac:dyDescent="0.2">
      <c r="A25" s="5" t="s">
        <v>62</v>
      </c>
      <c r="B25" s="6" t="s">
        <v>22</v>
      </c>
      <c r="C25" s="25">
        <v>133</v>
      </c>
      <c r="D25" s="31">
        <f>(Jul!C25*3)+(Aug!C25*2)+(Sep!C25*1)</f>
        <v>9340</v>
      </c>
      <c r="E25" s="8"/>
      <c r="F25" s="31">
        <f>(Jul!E25*3)+(Aug!E25*2)+(Sep!E25*1)</f>
        <v>0</v>
      </c>
      <c r="G25" s="8"/>
      <c r="H25" s="31">
        <f>SUM(Aug!H25+G25)</f>
        <v>73503</v>
      </c>
      <c r="I25" s="31">
        <f t="shared" si="0"/>
        <v>133</v>
      </c>
      <c r="J25" s="31">
        <f t="shared" si="1"/>
        <v>82843</v>
      </c>
    </row>
    <row r="26" spans="1:10" s="1" customFormat="1" ht="15.75" customHeight="1" x14ac:dyDescent="0.2">
      <c r="A26" s="5" t="s">
        <v>63</v>
      </c>
      <c r="B26" s="6" t="s">
        <v>22</v>
      </c>
      <c r="C26" s="25">
        <v>1335</v>
      </c>
      <c r="D26" s="31">
        <f>(Jul!C26*3)+(Aug!C26*2)+(Sep!C26*1)</f>
        <v>11487</v>
      </c>
      <c r="E26" s="8"/>
      <c r="F26" s="31">
        <f>(Jul!E26*3)+(Aug!E26*2)+(Sep!E26*1)</f>
        <v>0</v>
      </c>
      <c r="G26" s="8"/>
      <c r="H26" s="31">
        <f>SUM(Aug!H26+G26)</f>
        <v>19017</v>
      </c>
      <c r="I26" s="31">
        <f t="shared" si="0"/>
        <v>1335</v>
      </c>
      <c r="J26" s="31">
        <f t="shared" si="1"/>
        <v>30504</v>
      </c>
    </row>
    <row r="27" spans="1:10" s="1" customFormat="1" ht="15.75" customHeight="1" x14ac:dyDescent="0.2">
      <c r="A27" s="5" t="s">
        <v>75</v>
      </c>
      <c r="B27" s="6" t="s">
        <v>22</v>
      </c>
      <c r="C27" s="25"/>
      <c r="D27" s="31">
        <f>(Jul!C27*3)+(Aug!C27*2)+(Sep!C27*1)</f>
        <v>2508</v>
      </c>
      <c r="E27" s="8"/>
      <c r="F27" s="31">
        <f>(Jul!E27*3)+(Aug!E27*2)+(Sep!E27*1)</f>
        <v>0</v>
      </c>
      <c r="G27" s="8"/>
      <c r="H27" s="31">
        <f>SUM(Aug!H27+G27)</f>
        <v>109562</v>
      </c>
      <c r="I27" s="31">
        <f t="shared" si="0"/>
        <v>0</v>
      </c>
      <c r="J27" s="31">
        <f t="shared" si="1"/>
        <v>112070</v>
      </c>
    </row>
    <row r="28" spans="1:10" s="1" customFormat="1" ht="15.75" customHeight="1" x14ac:dyDescent="0.2">
      <c r="A28" s="5" t="s">
        <v>80</v>
      </c>
      <c r="B28" s="6" t="s">
        <v>22</v>
      </c>
      <c r="C28" s="25"/>
      <c r="D28" s="31">
        <f>(Jul!C28*3)+(Aug!C28*2)+(Sep!C28*1)</f>
        <v>3432</v>
      </c>
      <c r="E28" s="8"/>
      <c r="F28" s="31">
        <f>(Jul!E28*3)+(Aug!E28*2)+(Sep!E28*1)</f>
        <v>0</v>
      </c>
      <c r="G28" s="8"/>
      <c r="H28" s="31">
        <f>SUM(Aug!H28+G28)</f>
        <v>0</v>
      </c>
      <c r="I28" s="31">
        <f t="shared" si="0"/>
        <v>0</v>
      </c>
      <c r="J28" s="31">
        <f t="shared" si="1"/>
        <v>3432</v>
      </c>
    </row>
    <row r="29" spans="1:10" s="1" customFormat="1" ht="15.75" customHeight="1" x14ac:dyDescent="0.2">
      <c r="A29" s="5" t="s">
        <v>81</v>
      </c>
      <c r="B29" s="6" t="s">
        <v>22</v>
      </c>
      <c r="C29" s="25"/>
      <c r="D29" s="31">
        <f>(Jul!C29*3)+(Aug!C29*2)+(Sep!C29*1)</f>
        <v>0</v>
      </c>
      <c r="E29" s="8"/>
      <c r="F29" s="31">
        <f>(Jul!E29*3)+(Aug!E29*2)+(Sep!E29*1)</f>
        <v>0</v>
      </c>
      <c r="G29" s="8"/>
      <c r="H29" s="31">
        <f>SUM(Aug!H29+G29)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25"/>
      <c r="D30" s="31">
        <f>(Jul!C30*3)+(Aug!C30*2)+(Sep!C30*1)</f>
        <v>13813</v>
      </c>
      <c r="E30" s="8"/>
      <c r="F30" s="31">
        <f>(Jul!E30*3)+(Aug!E30*2)+(Sep!E30*1)</f>
        <v>0</v>
      </c>
      <c r="G30" s="8"/>
      <c r="H30" s="31">
        <f>SUM(Aug!H30+G30)</f>
        <v>57679</v>
      </c>
      <c r="I30" s="31">
        <f t="shared" si="0"/>
        <v>0</v>
      </c>
      <c r="J30" s="31">
        <f t="shared" si="1"/>
        <v>71492</v>
      </c>
    </row>
    <row r="31" spans="1:10" s="11" customFormat="1" ht="15.75" customHeight="1" x14ac:dyDescent="0.2">
      <c r="A31" s="9" t="s">
        <v>84</v>
      </c>
      <c r="B31" s="10" t="s">
        <v>22</v>
      </c>
      <c r="C31" s="25">
        <v>5138</v>
      </c>
      <c r="D31" s="31">
        <f>(Jul!C31*3)+(Aug!C31*2)+(Sep!C31*1)</f>
        <v>12161</v>
      </c>
      <c r="E31" s="8"/>
      <c r="F31" s="31">
        <f>(Jul!E31*3)+(Aug!E31*2)+(Sep!E31*1)</f>
        <v>0</v>
      </c>
      <c r="G31" s="8">
        <v>4382</v>
      </c>
      <c r="H31" s="31">
        <f>SUM(Aug!H31+G31)</f>
        <v>4382</v>
      </c>
      <c r="I31" s="31">
        <f t="shared" si="0"/>
        <v>9520</v>
      </c>
      <c r="J31" s="31">
        <f t="shared" si="1"/>
        <v>16543</v>
      </c>
    </row>
    <row r="32" spans="1:10" s="1" customFormat="1" ht="15.75" customHeight="1" x14ac:dyDescent="0.2">
      <c r="A32" s="5" t="s">
        <v>19</v>
      </c>
      <c r="B32" s="6" t="s">
        <v>20</v>
      </c>
      <c r="C32" s="25"/>
      <c r="D32" s="31">
        <f>(Jul!C32*3)+(Aug!C32*2)+(Sep!C32*1)</f>
        <v>7573</v>
      </c>
      <c r="E32" s="8"/>
      <c r="F32" s="31">
        <f>(Jul!E32*3)+(Aug!E32*2)+(Sep!E32*1)</f>
        <v>0</v>
      </c>
      <c r="G32" s="8"/>
      <c r="H32" s="31">
        <f>SUM(Aug!H32+G32)</f>
        <v>0</v>
      </c>
      <c r="I32" s="31">
        <f t="shared" si="0"/>
        <v>0</v>
      </c>
      <c r="J32" s="31">
        <f t="shared" si="1"/>
        <v>7573</v>
      </c>
    </row>
    <row r="33" spans="1:10" s="1" customFormat="1" ht="15.75" customHeight="1" x14ac:dyDescent="0.2">
      <c r="A33" s="5" t="s">
        <v>26</v>
      </c>
      <c r="B33" s="6" t="s">
        <v>20</v>
      </c>
      <c r="C33" s="25">
        <v>5695</v>
      </c>
      <c r="D33" s="31">
        <f>(Jul!C33*3)+(Aug!C33*2)+(Sep!C33*1)</f>
        <v>32040</v>
      </c>
      <c r="E33" s="8"/>
      <c r="F33" s="31">
        <f>(Jul!E33*3)+(Aug!E33*2)+(Sep!E33*1)</f>
        <v>60</v>
      </c>
      <c r="G33" s="8">
        <v>28629</v>
      </c>
      <c r="H33" s="31">
        <f>SUM(Aug!H33+G33)</f>
        <v>47671</v>
      </c>
      <c r="I33" s="31">
        <f t="shared" si="0"/>
        <v>34324</v>
      </c>
      <c r="J33" s="31">
        <f t="shared" si="1"/>
        <v>79771</v>
      </c>
    </row>
    <row r="34" spans="1:10" s="1" customFormat="1" ht="15.75" customHeight="1" x14ac:dyDescent="0.2">
      <c r="A34" s="5" t="s">
        <v>28</v>
      </c>
      <c r="B34" s="6" t="s">
        <v>20</v>
      </c>
      <c r="C34" s="25">
        <v>6955</v>
      </c>
      <c r="D34" s="31">
        <f>(Jul!C34*3)+(Aug!C34*2)+(Sep!C34*1)</f>
        <v>18119</v>
      </c>
      <c r="E34" s="8"/>
      <c r="F34" s="31">
        <f>(Jul!E34*3)+(Aug!E34*2)+(Sep!E34*1)</f>
        <v>0</v>
      </c>
      <c r="G34" s="8">
        <v>11268</v>
      </c>
      <c r="H34" s="31">
        <f>SUM(Aug!H34+G34)</f>
        <v>11962</v>
      </c>
      <c r="I34" s="31">
        <f t="shared" si="0"/>
        <v>18223</v>
      </c>
      <c r="J34" s="31">
        <f t="shared" si="1"/>
        <v>30081</v>
      </c>
    </row>
    <row r="35" spans="1:10" s="1" customFormat="1" ht="15.75" customHeight="1" x14ac:dyDescent="0.2">
      <c r="A35" s="5" t="s">
        <v>29</v>
      </c>
      <c r="B35" s="6" t="s">
        <v>20</v>
      </c>
      <c r="C35" s="25">
        <v>10967</v>
      </c>
      <c r="D35" s="31">
        <f>(Jul!C35*3)+(Aug!C35*2)+(Sep!C35*1)</f>
        <v>29439</v>
      </c>
      <c r="E35" s="8"/>
      <c r="F35" s="31">
        <f>(Jul!E35*3)+(Aug!E35*2)+(Sep!E35*1)</f>
        <v>0</v>
      </c>
      <c r="G35" s="8">
        <v>472</v>
      </c>
      <c r="H35" s="31">
        <f>SUM(Aug!H35+G35)</f>
        <v>8668</v>
      </c>
      <c r="I35" s="31">
        <f t="shared" si="0"/>
        <v>11439</v>
      </c>
      <c r="J35" s="31">
        <f t="shared" si="1"/>
        <v>38107</v>
      </c>
    </row>
    <row r="36" spans="1:10" s="11" customFormat="1" ht="15.75" customHeight="1" x14ac:dyDescent="0.2">
      <c r="A36" s="9" t="s">
        <v>32</v>
      </c>
      <c r="B36" s="10" t="s">
        <v>20</v>
      </c>
      <c r="C36" s="25"/>
      <c r="D36" s="31">
        <f>(Jul!C36*3)+(Aug!C36*2)+(Sep!C36*1)</f>
        <v>0</v>
      </c>
      <c r="E36" s="8"/>
      <c r="F36" s="31">
        <f>(Jul!E36*3)+(Aug!E36*2)+(Sep!E36*1)</f>
        <v>0</v>
      </c>
      <c r="G36" s="8"/>
      <c r="H36" s="31">
        <f>SUM(Aug!H36+G36)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25">
        <v>3271</v>
      </c>
      <c r="D37" s="31">
        <f>(Jul!C37*3)+(Aug!C37*2)+(Sep!C37*1)</f>
        <v>3271</v>
      </c>
      <c r="E37" s="8"/>
      <c r="F37" s="31">
        <f>(Jul!E37*3)+(Aug!E37*2)+(Sep!E37*1)</f>
        <v>0</v>
      </c>
      <c r="G37" s="8">
        <v>6839</v>
      </c>
      <c r="H37" s="31">
        <f>SUM(Aug!H37+G37)</f>
        <v>6839</v>
      </c>
      <c r="I37" s="31">
        <f t="shared" si="0"/>
        <v>10110</v>
      </c>
      <c r="J37" s="31">
        <f t="shared" si="1"/>
        <v>10110</v>
      </c>
    </row>
    <row r="38" spans="1:10" s="1" customFormat="1" ht="15.75" customHeight="1" x14ac:dyDescent="0.2">
      <c r="A38" s="5" t="s">
        <v>34</v>
      </c>
      <c r="B38" s="6" t="s">
        <v>20</v>
      </c>
      <c r="C38" s="25">
        <v>1840</v>
      </c>
      <c r="D38" s="31">
        <f>(Jul!C38*3)+(Aug!C38*2)+(Sep!C38*1)</f>
        <v>11368</v>
      </c>
      <c r="E38" s="8"/>
      <c r="F38" s="31">
        <f>(Jul!E38*3)+(Aug!E38*2)+(Sep!E38*1)</f>
        <v>0</v>
      </c>
      <c r="G38" s="8">
        <v>1421</v>
      </c>
      <c r="H38" s="31">
        <f>SUM(Aug!H38+G38)</f>
        <v>8004</v>
      </c>
      <c r="I38" s="31">
        <f t="shared" si="0"/>
        <v>3261</v>
      </c>
      <c r="J38" s="31">
        <f t="shared" si="1"/>
        <v>19372</v>
      </c>
    </row>
    <row r="39" spans="1:10" s="11" customFormat="1" ht="15.75" customHeight="1" x14ac:dyDescent="0.2">
      <c r="A39" s="9" t="s">
        <v>35</v>
      </c>
      <c r="B39" s="10" t="s">
        <v>20</v>
      </c>
      <c r="C39" s="25">
        <v>2421</v>
      </c>
      <c r="D39" s="31">
        <f>(Jul!C39*3)+(Aug!C39*2)+(Sep!C39*1)</f>
        <v>70502</v>
      </c>
      <c r="E39" s="8">
        <v>947</v>
      </c>
      <c r="F39" s="31">
        <f>(Jul!E39*3)+(Aug!E39*2)+(Sep!E39*1)</f>
        <v>2102</v>
      </c>
      <c r="G39" s="8">
        <v>7829</v>
      </c>
      <c r="H39" s="31">
        <f>SUM(Aug!H39+G39)</f>
        <v>53721</v>
      </c>
      <c r="I39" s="31">
        <f t="shared" si="0"/>
        <v>11197</v>
      </c>
      <c r="J39" s="31">
        <f t="shared" si="1"/>
        <v>126325</v>
      </c>
    </row>
    <row r="40" spans="1:10" s="1" customFormat="1" ht="15.75" customHeight="1" x14ac:dyDescent="0.2">
      <c r="A40" s="5" t="s">
        <v>38</v>
      </c>
      <c r="B40" s="6" t="s">
        <v>20</v>
      </c>
      <c r="C40" s="25">
        <v>917</v>
      </c>
      <c r="D40" s="31">
        <f>(Jul!C40*3)+(Aug!C40*2)+(Sep!C40*1)</f>
        <v>49581</v>
      </c>
      <c r="E40" s="8"/>
      <c r="F40" s="31">
        <f>(Jul!E40*3)+(Aug!E40*2)+(Sep!E40*1)</f>
        <v>0</v>
      </c>
      <c r="G40" s="8">
        <v>3344</v>
      </c>
      <c r="H40" s="31">
        <f>SUM(Aug!H40+G40)</f>
        <v>41024</v>
      </c>
      <c r="I40" s="31">
        <f t="shared" si="0"/>
        <v>4261</v>
      </c>
      <c r="J40" s="31">
        <f t="shared" si="1"/>
        <v>90605</v>
      </c>
    </row>
    <row r="41" spans="1:10" s="11" customFormat="1" ht="15.75" customHeight="1" x14ac:dyDescent="0.2">
      <c r="A41" s="9" t="s">
        <v>39</v>
      </c>
      <c r="B41" s="10" t="s">
        <v>20</v>
      </c>
      <c r="C41" s="25"/>
      <c r="D41" s="31">
        <f>(Jul!C41*3)+(Aug!C41*2)+(Sep!C41*1)</f>
        <v>10099</v>
      </c>
      <c r="E41" s="8"/>
      <c r="F41" s="31">
        <f>(Jul!E41*3)+(Aug!E41*2)+(Sep!E41*1)</f>
        <v>0</v>
      </c>
      <c r="G41" s="8"/>
      <c r="H41" s="31">
        <f>SUM(Aug!H41+G41)</f>
        <v>8305</v>
      </c>
      <c r="I41" s="31">
        <f t="shared" si="0"/>
        <v>0</v>
      </c>
      <c r="J41" s="31">
        <f t="shared" si="1"/>
        <v>18404</v>
      </c>
    </row>
    <row r="42" spans="1:10" s="1" customFormat="1" ht="15.75" customHeight="1" x14ac:dyDescent="0.2">
      <c r="A42" s="5" t="s">
        <v>41</v>
      </c>
      <c r="B42" s="6" t="s">
        <v>20</v>
      </c>
      <c r="C42" s="25">
        <v>455</v>
      </c>
      <c r="D42" s="31">
        <f>(Jul!C42*3)+(Aug!C42*2)+(Sep!C42*1)</f>
        <v>13587</v>
      </c>
      <c r="E42" s="8"/>
      <c r="F42" s="31">
        <f>(Jul!E42*3)+(Aug!E42*2)+(Sep!E42*1)</f>
        <v>4240</v>
      </c>
      <c r="G42" s="8"/>
      <c r="H42" s="31">
        <f>SUM(Aug!H42+G42)</f>
        <v>3017</v>
      </c>
      <c r="I42" s="31">
        <f t="shared" si="0"/>
        <v>455</v>
      </c>
      <c r="J42" s="31">
        <f t="shared" si="1"/>
        <v>20844</v>
      </c>
    </row>
    <row r="43" spans="1:10" s="1" customFormat="1" ht="15.75" customHeight="1" x14ac:dyDescent="0.2">
      <c r="A43" s="5" t="s">
        <v>42</v>
      </c>
      <c r="B43" s="6" t="s">
        <v>20</v>
      </c>
      <c r="C43" s="25">
        <v>1161</v>
      </c>
      <c r="D43" s="31">
        <f>(Jul!C43*3)+(Aug!C43*2)+(Sep!C43*1)</f>
        <v>74242</v>
      </c>
      <c r="E43" s="8"/>
      <c r="F43" s="31">
        <f>(Jul!E43*3)+(Aug!E43*2)+(Sep!E43*1)</f>
        <v>9610</v>
      </c>
      <c r="G43" s="8"/>
      <c r="H43" s="31">
        <f>SUM(Aug!H43+G43)</f>
        <v>22196</v>
      </c>
      <c r="I43" s="31">
        <f t="shared" si="0"/>
        <v>1161</v>
      </c>
      <c r="J43" s="31">
        <f t="shared" si="1"/>
        <v>106048</v>
      </c>
    </row>
    <row r="44" spans="1:10" s="11" customFormat="1" ht="15.75" customHeight="1" x14ac:dyDescent="0.2">
      <c r="A44" s="9" t="s">
        <v>43</v>
      </c>
      <c r="B44" s="10" t="s">
        <v>20</v>
      </c>
      <c r="C44" s="25">
        <v>6089</v>
      </c>
      <c r="D44" s="31">
        <f>(Jul!C44*3)+(Aug!C44*2)+(Sep!C44*1)</f>
        <v>29327</v>
      </c>
      <c r="E44" s="8"/>
      <c r="F44" s="31">
        <f>(Jul!E44*3)+(Aug!E44*2)+(Sep!E44*1)</f>
        <v>6000</v>
      </c>
      <c r="G44" s="8">
        <v>6390</v>
      </c>
      <c r="H44" s="31">
        <f>SUM(Aug!H44+G44)</f>
        <v>12647</v>
      </c>
      <c r="I44" s="31">
        <f t="shared" si="0"/>
        <v>12479</v>
      </c>
      <c r="J44" s="31">
        <f t="shared" si="1"/>
        <v>47974</v>
      </c>
    </row>
    <row r="45" spans="1:10" s="1" customFormat="1" ht="15.75" customHeight="1" x14ac:dyDescent="0.2">
      <c r="A45" s="5" t="s">
        <v>48</v>
      </c>
      <c r="B45" s="6" t="s">
        <v>20</v>
      </c>
      <c r="C45" s="25"/>
      <c r="D45" s="31">
        <f>(Jul!C45*3)+(Aug!C45*2)+(Sep!C45*1)</f>
        <v>0</v>
      </c>
      <c r="E45" s="8"/>
      <c r="F45" s="31">
        <f>(Jul!E45*3)+(Aug!E45*2)+(Sep!E45*1)</f>
        <v>0</v>
      </c>
      <c r="G45" s="8"/>
      <c r="H45" s="31">
        <f>SUM(Aug!H45+G45)</f>
        <v>1638</v>
      </c>
      <c r="I45" s="31">
        <f t="shared" si="0"/>
        <v>0</v>
      </c>
      <c r="J45" s="31">
        <f t="shared" si="1"/>
        <v>1638</v>
      </c>
    </row>
    <row r="46" spans="1:10" s="11" customFormat="1" ht="15.75" customHeight="1" x14ac:dyDescent="0.2">
      <c r="A46" s="9" t="s">
        <v>53</v>
      </c>
      <c r="B46" s="10" t="s">
        <v>20</v>
      </c>
      <c r="C46" s="25"/>
      <c r="D46" s="31">
        <f>(Jul!C46*3)+(Aug!C46*2)+(Sep!C46*1)</f>
        <v>0</v>
      </c>
      <c r="E46" s="8"/>
      <c r="F46" s="31">
        <f>(Jul!E46*3)+(Aug!E46*2)+(Sep!E46*1)</f>
        <v>0</v>
      </c>
      <c r="G46" s="8"/>
      <c r="H46" s="31">
        <f>SUM(Aug!H46+G46)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25">
        <v>5045</v>
      </c>
      <c r="D47" s="31">
        <f>(Jul!C47*3)+(Aug!C47*2)+(Sep!C47*1)</f>
        <v>28449</v>
      </c>
      <c r="E47" s="8"/>
      <c r="F47" s="31">
        <f>(Jul!E47*3)+(Aug!E47*2)+(Sep!E47*1)</f>
        <v>0</v>
      </c>
      <c r="G47" s="8"/>
      <c r="H47" s="31">
        <f>SUM(Aug!H47+G47)</f>
        <v>20677</v>
      </c>
      <c r="I47" s="31">
        <f t="shared" si="0"/>
        <v>5045</v>
      </c>
      <c r="J47" s="31">
        <f t="shared" si="1"/>
        <v>49126</v>
      </c>
    </row>
    <row r="48" spans="1:10" s="11" customFormat="1" ht="15.75" customHeight="1" x14ac:dyDescent="0.2">
      <c r="A48" s="9" t="s">
        <v>55</v>
      </c>
      <c r="B48" s="10" t="s">
        <v>20</v>
      </c>
      <c r="C48" s="25">
        <v>11817</v>
      </c>
      <c r="D48" s="31">
        <f>(Jul!C48*3)+(Aug!C48*2)+(Sep!C48*1)</f>
        <v>76809</v>
      </c>
      <c r="E48" s="8"/>
      <c r="F48" s="31">
        <f>(Jul!E48*3)+(Aug!E48*2)+(Sep!E48*1)</f>
        <v>0</v>
      </c>
      <c r="G48" s="8">
        <v>7802</v>
      </c>
      <c r="H48" s="31">
        <f>SUM(Aug!H48+G48)</f>
        <v>18882</v>
      </c>
      <c r="I48" s="31">
        <f t="shared" si="0"/>
        <v>19619</v>
      </c>
      <c r="J48" s="31">
        <f t="shared" si="1"/>
        <v>95691</v>
      </c>
    </row>
    <row r="49" spans="1:10" s="1" customFormat="1" ht="15.75" customHeight="1" x14ac:dyDescent="0.2">
      <c r="A49" s="5" t="s">
        <v>57</v>
      </c>
      <c r="B49" s="6" t="s">
        <v>20</v>
      </c>
      <c r="C49" s="25">
        <v>1551</v>
      </c>
      <c r="D49" s="31">
        <f>(Jul!C49*3)+(Aug!C49*2)+(Sep!C49*1)</f>
        <v>67581</v>
      </c>
      <c r="E49" s="8"/>
      <c r="F49" s="31">
        <f>(Jul!E49*3)+(Aug!E49*2)+(Sep!E49*1)</f>
        <v>0</v>
      </c>
      <c r="G49" s="8">
        <v>41586</v>
      </c>
      <c r="H49" s="31">
        <f>SUM(Aug!H49+G49)</f>
        <v>61756</v>
      </c>
      <c r="I49" s="31">
        <f t="shared" si="0"/>
        <v>43137</v>
      </c>
      <c r="J49" s="31">
        <f t="shared" si="1"/>
        <v>129337</v>
      </c>
    </row>
    <row r="50" spans="1:10" s="1" customFormat="1" ht="15.75" customHeight="1" x14ac:dyDescent="0.2">
      <c r="A50" s="5" t="s">
        <v>58</v>
      </c>
      <c r="B50" s="6" t="s">
        <v>20</v>
      </c>
      <c r="C50" s="25">
        <v>1641</v>
      </c>
      <c r="D50" s="31">
        <f>(Jul!C50*3)+(Aug!C50*2)+(Sep!C50*1)</f>
        <v>20271</v>
      </c>
      <c r="E50" s="8"/>
      <c r="F50" s="31">
        <f>(Jul!E50*3)+(Aug!E50*2)+(Sep!E50*1)</f>
        <v>0</v>
      </c>
      <c r="G50" s="8"/>
      <c r="H50" s="31">
        <f>SUM(Aug!H50+G50)</f>
        <v>11634</v>
      </c>
      <c r="I50" s="31">
        <f t="shared" si="0"/>
        <v>1641</v>
      </c>
      <c r="J50" s="31">
        <f t="shared" si="1"/>
        <v>31905</v>
      </c>
    </row>
    <row r="51" spans="1:10" s="1" customFormat="1" ht="15.75" customHeight="1" x14ac:dyDescent="0.2">
      <c r="A51" s="5" t="s">
        <v>59</v>
      </c>
      <c r="B51" s="6" t="s">
        <v>20</v>
      </c>
      <c r="C51" s="25">
        <v>8908</v>
      </c>
      <c r="D51" s="31">
        <f>(Jul!C51*3)+(Aug!C51*2)+(Sep!C51*1)</f>
        <v>72691</v>
      </c>
      <c r="E51" s="8"/>
      <c r="F51" s="31">
        <f>(Jul!E51*3)+(Aug!E51*2)+(Sep!E51*1)</f>
        <v>0</v>
      </c>
      <c r="G51" s="8">
        <v>49965</v>
      </c>
      <c r="H51" s="31">
        <f>SUM(Aug!H51+G51)</f>
        <v>69829</v>
      </c>
      <c r="I51" s="31">
        <f t="shared" si="0"/>
        <v>58873</v>
      </c>
      <c r="J51" s="31">
        <f t="shared" si="1"/>
        <v>142520</v>
      </c>
    </row>
    <row r="52" spans="1:10" s="1" customFormat="1" ht="15.75" customHeight="1" x14ac:dyDescent="0.2">
      <c r="A52" s="5" t="s">
        <v>60</v>
      </c>
      <c r="B52" s="6" t="s">
        <v>20</v>
      </c>
      <c r="C52" s="25">
        <v>7161</v>
      </c>
      <c r="D52" s="31">
        <f>(Jul!C52*3)+(Aug!C52*2)+(Sep!C52*1)</f>
        <v>39521</v>
      </c>
      <c r="E52" s="8"/>
      <c r="F52" s="31">
        <f>(Jul!E52*3)+(Aug!E52*2)+(Sep!E52*1)</f>
        <v>0</v>
      </c>
      <c r="G52" s="8">
        <v>2227</v>
      </c>
      <c r="H52" s="31">
        <f>SUM(Aug!H52+G52)</f>
        <v>42779</v>
      </c>
      <c r="I52" s="31">
        <f t="shared" si="0"/>
        <v>9388</v>
      </c>
      <c r="J52" s="31">
        <f t="shared" si="1"/>
        <v>82300</v>
      </c>
    </row>
    <row r="53" spans="1:10" s="1" customFormat="1" ht="15.75" customHeight="1" x14ac:dyDescent="0.2">
      <c r="A53" s="5" t="s">
        <v>64</v>
      </c>
      <c r="B53" s="6" t="s">
        <v>20</v>
      </c>
      <c r="C53" s="25">
        <v>3930</v>
      </c>
      <c r="D53" s="31">
        <f>(Jul!C53*3)+(Aug!C53*2)+(Sep!C53*1)</f>
        <v>27612</v>
      </c>
      <c r="E53" s="8"/>
      <c r="F53" s="31">
        <f>(Jul!E53*3)+(Aug!E53*2)+(Sep!E53*1)</f>
        <v>0</v>
      </c>
      <c r="G53" s="8">
        <v>1063</v>
      </c>
      <c r="H53" s="31">
        <f>SUM(Aug!H53+G53)</f>
        <v>5128</v>
      </c>
      <c r="I53" s="31">
        <f t="shared" si="0"/>
        <v>4993</v>
      </c>
      <c r="J53" s="31">
        <f t="shared" si="1"/>
        <v>32740</v>
      </c>
    </row>
    <row r="54" spans="1:10" s="1" customFormat="1" ht="15.75" customHeight="1" x14ac:dyDescent="0.2">
      <c r="A54" s="5" t="s">
        <v>65</v>
      </c>
      <c r="B54" s="6" t="s">
        <v>20</v>
      </c>
      <c r="C54" s="25">
        <v>917</v>
      </c>
      <c r="D54" s="31">
        <f>(Jul!C54*3)+(Aug!C54*2)+(Sep!C54*1)</f>
        <v>36632</v>
      </c>
      <c r="E54" s="8"/>
      <c r="F54" s="31">
        <f>(Jul!E54*3)+(Aug!E54*2)+(Sep!E54*1)</f>
        <v>0</v>
      </c>
      <c r="G54" s="8"/>
      <c r="H54" s="31">
        <f>SUM(Aug!H54+G54)</f>
        <v>1409</v>
      </c>
      <c r="I54" s="31">
        <f t="shared" si="0"/>
        <v>917</v>
      </c>
      <c r="J54" s="31">
        <f t="shared" si="1"/>
        <v>38041</v>
      </c>
    </row>
    <row r="55" spans="1:10" s="1" customFormat="1" ht="15.75" customHeight="1" x14ac:dyDescent="0.2">
      <c r="A55" s="5" t="s">
        <v>66</v>
      </c>
      <c r="B55" s="6" t="s">
        <v>20</v>
      </c>
      <c r="C55" s="25">
        <v>17266</v>
      </c>
      <c r="D55" s="31">
        <f>(Jul!C55*3)+(Aug!C55*2)+(Sep!C55*1)</f>
        <v>33640</v>
      </c>
      <c r="E55" s="8">
        <v>2000</v>
      </c>
      <c r="F55" s="31">
        <f>(Jul!E55*3)+(Aug!E55*2)+(Sep!E55*1)</f>
        <v>2000</v>
      </c>
      <c r="G55" s="8">
        <v>90153</v>
      </c>
      <c r="H55" s="31">
        <f>SUM(Aug!H55+G55)</f>
        <v>110337</v>
      </c>
      <c r="I55" s="31">
        <f t="shared" si="0"/>
        <v>109419</v>
      </c>
      <c r="J55" s="31">
        <f t="shared" si="1"/>
        <v>145977</v>
      </c>
    </row>
    <row r="56" spans="1:10" s="11" customFormat="1" ht="15.75" customHeight="1" x14ac:dyDescent="0.2">
      <c r="A56" s="9" t="s">
        <v>67</v>
      </c>
      <c r="B56" s="10" t="s">
        <v>20</v>
      </c>
      <c r="C56" s="25"/>
      <c r="D56" s="31">
        <f>(Jul!C56*3)+(Aug!C56*2)+(Sep!C56*1)</f>
        <v>0</v>
      </c>
      <c r="E56" s="8"/>
      <c r="F56" s="31">
        <f>(Jul!E56*3)+(Aug!E56*2)+(Sep!E56*1)</f>
        <v>0</v>
      </c>
      <c r="G56" s="8"/>
      <c r="H56" s="31">
        <f>SUM(Aug!H56+G56)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25">
        <v>6119</v>
      </c>
      <c r="D57" s="31">
        <f>(Jul!C57*3)+(Aug!C57*2)+(Sep!C57*1)</f>
        <v>24566</v>
      </c>
      <c r="E57" s="8"/>
      <c r="F57" s="31">
        <f>(Jul!E57*3)+(Aug!E57*2)+(Sep!E57*1)</f>
        <v>6000</v>
      </c>
      <c r="G57" s="8">
        <v>399</v>
      </c>
      <c r="H57" s="31">
        <f>SUM(Aug!H57+G57)</f>
        <v>5466</v>
      </c>
      <c r="I57" s="31">
        <f t="shared" si="0"/>
        <v>6518</v>
      </c>
      <c r="J57" s="31">
        <f t="shared" si="1"/>
        <v>36032</v>
      </c>
    </row>
    <row r="58" spans="1:10" s="11" customFormat="1" ht="15.75" customHeight="1" x14ac:dyDescent="0.2">
      <c r="A58" s="9" t="s">
        <v>69</v>
      </c>
      <c r="B58" s="10" t="s">
        <v>20</v>
      </c>
      <c r="C58" s="25"/>
      <c r="D58" s="31">
        <f>(Jul!C58*3)+(Aug!C58*2)+(Sep!C58*1)</f>
        <v>0</v>
      </c>
      <c r="E58" s="8"/>
      <c r="F58" s="31">
        <f>(Jul!E58*3)+(Aug!E58*2)+(Sep!E58*1)</f>
        <v>0</v>
      </c>
      <c r="G58" s="8"/>
      <c r="H58" s="31">
        <f>SUM(Aug!H58+G58)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25">
        <v>4549</v>
      </c>
      <c r="D59" s="31">
        <f>(Jul!C59*3)+(Aug!C59*2)+(Sep!C59*1)</f>
        <v>13267</v>
      </c>
      <c r="E59" s="8"/>
      <c r="F59" s="31">
        <f>(Jul!E59*3)+(Aug!E59*2)+(Sep!E59*1)</f>
        <v>0</v>
      </c>
      <c r="G59" s="8">
        <v>11983</v>
      </c>
      <c r="H59" s="31">
        <f>SUM(Aug!H59+G59)</f>
        <v>20703</v>
      </c>
      <c r="I59" s="31">
        <f t="shared" si="0"/>
        <v>16532</v>
      </c>
      <c r="J59" s="31">
        <f t="shared" si="1"/>
        <v>33970</v>
      </c>
    </row>
    <row r="60" spans="1:10" s="11" customFormat="1" ht="15.75" customHeight="1" x14ac:dyDescent="0.2">
      <c r="A60" s="9" t="s">
        <v>71</v>
      </c>
      <c r="B60" s="10" t="s">
        <v>20</v>
      </c>
      <c r="C60" s="25">
        <v>35913</v>
      </c>
      <c r="D60" s="31">
        <f>(Jul!C60*3)+(Aug!C60*2)+(Sep!C60*1)</f>
        <v>193893</v>
      </c>
      <c r="E60" s="8">
        <v>590</v>
      </c>
      <c r="F60" s="31">
        <f>(Jul!E60*3)+(Aug!E60*2)+(Sep!E60*1)</f>
        <v>4166</v>
      </c>
      <c r="G60" s="8">
        <v>25116</v>
      </c>
      <c r="H60" s="31">
        <f>SUM(Aug!H60+G60)</f>
        <v>168840</v>
      </c>
      <c r="I60" s="31">
        <f t="shared" si="0"/>
        <v>61619</v>
      </c>
      <c r="J60" s="31">
        <f t="shared" si="1"/>
        <v>366899</v>
      </c>
    </row>
    <row r="61" spans="1:10" s="1" customFormat="1" ht="15.75" customHeight="1" x14ac:dyDescent="0.2">
      <c r="A61" s="5" t="s">
        <v>72</v>
      </c>
      <c r="B61" s="6" t="s">
        <v>20</v>
      </c>
      <c r="C61" s="25"/>
      <c r="D61" s="31">
        <f>(Jul!C61*3)+(Aug!C61*2)+(Sep!C61*1)</f>
        <v>2894</v>
      </c>
      <c r="E61" s="8"/>
      <c r="F61" s="31">
        <f>(Jul!E61*3)+(Aug!E61*2)+(Sep!E61*1)</f>
        <v>0</v>
      </c>
      <c r="G61" s="8"/>
      <c r="H61" s="31">
        <f>SUM(Aug!H61+G61)</f>
        <v>0</v>
      </c>
      <c r="I61" s="31">
        <f t="shared" si="0"/>
        <v>0</v>
      </c>
      <c r="J61" s="31">
        <f t="shared" si="1"/>
        <v>2894</v>
      </c>
    </row>
    <row r="62" spans="1:10" s="11" customFormat="1" ht="15.75" customHeight="1" x14ac:dyDescent="0.2">
      <c r="A62" s="9" t="s">
        <v>73</v>
      </c>
      <c r="B62" s="10" t="s">
        <v>20</v>
      </c>
      <c r="C62" s="25"/>
      <c r="D62" s="31">
        <f>(Jul!C62*3)+(Aug!C62*2)+(Sep!C62*1)</f>
        <v>1761</v>
      </c>
      <c r="E62" s="8"/>
      <c r="F62" s="31">
        <f>(Jul!E62*3)+(Aug!E62*2)+(Sep!E62*1)</f>
        <v>0</v>
      </c>
      <c r="G62" s="8"/>
      <c r="H62" s="31">
        <f>SUM(Aug!H62+G62)</f>
        <v>0</v>
      </c>
      <c r="I62" s="31">
        <f t="shared" si="0"/>
        <v>0</v>
      </c>
      <c r="J62" s="31">
        <f t="shared" si="1"/>
        <v>1761</v>
      </c>
    </row>
    <row r="63" spans="1:10" s="1" customFormat="1" ht="15.75" customHeight="1" x14ac:dyDescent="0.2">
      <c r="A63" s="5" t="s">
        <v>126</v>
      </c>
      <c r="B63" s="6" t="s">
        <v>20</v>
      </c>
      <c r="C63" s="25">
        <v>6734</v>
      </c>
      <c r="D63" s="31">
        <f>(Jul!C63*3)+(Aug!C63*2)+(Sep!C63*1)</f>
        <v>31852</v>
      </c>
      <c r="E63" s="8"/>
      <c r="F63" s="31">
        <f>(Jul!E63*3)+(Aug!E63*2)+(Sep!E63*1)</f>
        <v>0</v>
      </c>
      <c r="G63" s="8">
        <v>1714</v>
      </c>
      <c r="H63" s="31">
        <f>SUM(Aug!H63+G63)</f>
        <v>10708</v>
      </c>
      <c r="I63" s="31">
        <f t="shared" si="0"/>
        <v>8448</v>
      </c>
      <c r="J63" s="31">
        <f t="shared" si="1"/>
        <v>42560</v>
      </c>
    </row>
    <row r="64" spans="1:10" s="1" customFormat="1" ht="15.75" customHeight="1" x14ac:dyDescent="0.2">
      <c r="A64" s="5" t="s">
        <v>74</v>
      </c>
      <c r="B64" s="6" t="s">
        <v>20</v>
      </c>
      <c r="C64" s="25">
        <v>3528</v>
      </c>
      <c r="D64" s="31">
        <f>(Jul!C64*3)+(Aug!C64*2)+(Sep!C64*1)</f>
        <v>10564</v>
      </c>
      <c r="E64" s="8"/>
      <c r="F64" s="31">
        <f>(Jul!E64*3)+(Aug!E64*2)+(Sep!E64*1)</f>
        <v>0</v>
      </c>
      <c r="G64" s="8">
        <v>313</v>
      </c>
      <c r="H64" s="31">
        <f>SUM(Aug!H64+G64)</f>
        <v>313</v>
      </c>
      <c r="I64" s="31">
        <f t="shared" ref="I64:I71" si="2">C64+E64+G64</f>
        <v>3841</v>
      </c>
      <c r="J64" s="31">
        <f t="shared" ref="J64:J71" si="3">D64+F64+H64</f>
        <v>10877</v>
      </c>
    </row>
    <row r="65" spans="1:10" s="11" customFormat="1" ht="15.75" customHeight="1" x14ac:dyDescent="0.2">
      <c r="A65" s="9" t="s">
        <v>76</v>
      </c>
      <c r="B65" s="10" t="s">
        <v>20</v>
      </c>
      <c r="C65" s="25"/>
      <c r="D65" s="31">
        <f>(Jul!C65*3)+(Aug!C65*2)+(Sep!C65*1)</f>
        <v>0</v>
      </c>
      <c r="E65" s="8"/>
      <c r="F65" s="31">
        <f>(Jul!E65*3)+(Aug!E65*2)+(Sep!E65*1)</f>
        <v>0</v>
      </c>
      <c r="G65" s="8"/>
      <c r="H65" s="31">
        <f>SUM(Aug!H65+G65)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25"/>
      <c r="D66" s="31">
        <f>(Jul!C66*3)+(Aug!C66*2)+(Sep!C66*1)</f>
        <v>14007</v>
      </c>
      <c r="E66" s="8">
        <v>1700</v>
      </c>
      <c r="F66" s="31">
        <f>(Jul!E66*3)+(Aug!E66*2)+(Sep!E66*1)</f>
        <v>1700</v>
      </c>
      <c r="G66" s="8"/>
      <c r="H66" s="31">
        <f>SUM(Aug!H66+G66)</f>
        <v>0</v>
      </c>
      <c r="I66" s="31">
        <f t="shared" si="2"/>
        <v>1700</v>
      </c>
      <c r="J66" s="31">
        <f t="shared" si="3"/>
        <v>15707</v>
      </c>
    </row>
    <row r="67" spans="1:10" s="11" customFormat="1" ht="15.75" customHeight="1" x14ac:dyDescent="0.2">
      <c r="A67" s="9" t="s">
        <v>78</v>
      </c>
      <c r="B67" s="10" t="s">
        <v>20</v>
      </c>
      <c r="C67" s="25"/>
      <c r="D67" s="31">
        <f>(Jul!C67*3)+(Aug!C67*2)+(Sep!C67*1)</f>
        <v>0</v>
      </c>
      <c r="E67" s="8"/>
      <c r="F67" s="31">
        <f>(Jul!E67*3)+(Aug!E67*2)+(Sep!E67*1)</f>
        <v>0</v>
      </c>
      <c r="G67" s="8"/>
      <c r="H67" s="31">
        <f>SUM(Aug!H67+G67)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25"/>
      <c r="D68" s="31">
        <f>(Jul!C68*3)+(Aug!C68*2)+(Sep!C68*1)</f>
        <v>0</v>
      </c>
      <c r="E68" s="8"/>
      <c r="F68" s="31">
        <f>(Jul!E68*3)+(Aug!E68*2)+(Sep!E68*1)</f>
        <v>0</v>
      </c>
      <c r="G68" s="8"/>
      <c r="H68" s="31">
        <f>SUM(Aug!H68+G68)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25"/>
      <c r="D69" s="31">
        <f>(Jul!C69*3)+(Aug!C69*2)+(Sep!C69*1)</f>
        <v>3990</v>
      </c>
      <c r="E69" s="8"/>
      <c r="F69" s="31">
        <f>(Jul!E69*3)+(Aug!E69*2)+(Sep!E69*1)</f>
        <v>0</v>
      </c>
      <c r="G69" s="8"/>
      <c r="H69" s="31">
        <f>SUM(Aug!H69+G69)</f>
        <v>0</v>
      </c>
      <c r="I69" s="31">
        <f t="shared" si="2"/>
        <v>0</v>
      </c>
      <c r="J69" s="31">
        <f t="shared" si="3"/>
        <v>3990</v>
      </c>
    </row>
    <row r="70" spans="1:10" s="11" customFormat="1" ht="15.75" customHeight="1" x14ac:dyDescent="0.2">
      <c r="A70" s="9" t="s">
        <v>85</v>
      </c>
      <c r="B70" s="10" t="s">
        <v>20</v>
      </c>
      <c r="C70" s="25"/>
      <c r="D70" s="31">
        <f>(Jul!C70*3)+(Aug!C70*2)+(Sep!C70*1)</f>
        <v>12043</v>
      </c>
      <c r="E70" s="8"/>
      <c r="F70" s="31">
        <f>(Jul!E70*3)+(Aug!E70*2)+(Sep!E70*1)</f>
        <v>760</v>
      </c>
      <c r="G70" s="8"/>
      <c r="H70" s="31">
        <f>SUM(Aug!H70+G70)</f>
        <v>28407</v>
      </c>
      <c r="I70" s="31">
        <f t="shared" si="2"/>
        <v>0</v>
      </c>
      <c r="J70" s="31">
        <f t="shared" si="3"/>
        <v>41210</v>
      </c>
    </row>
    <row r="71" spans="1:10" s="1" customFormat="1" ht="15.75" customHeight="1" x14ac:dyDescent="0.2">
      <c r="A71" s="5" t="s">
        <v>86</v>
      </c>
      <c r="B71" s="6" t="s">
        <v>20</v>
      </c>
      <c r="C71" s="25">
        <v>6196</v>
      </c>
      <c r="D71" s="31">
        <f>(Jul!C71*3)+(Aug!C71*2)+(Sep!C71*1)</f>
        <v>32363</v>
      </c>
      <c r="E71" s="8">
        <v>2000</v>
      </c>
      <c r="F71" s="31">
        <f>(Jul!E71*3)+(Aug!E71*2)+(Sep!E71*1)</f>
        <v>2000</v>
      </c>
      <c r="G71" s="8">
        <v>89447</v>
      </c>
      <c r="H71" s="31">
        <f>SUM(Aug!H71+G71)</f>
        <v>153485</v>
      </c>
      <c r="I71" s="31">
        <f t="shared" si="2"/>
        <v>97643</v>
      </c>
      <c r="J71" s="31">
        <f t="shared" si="3"/>
        <v>187848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57872</v>
      </c>
      <c r="D72" s="32">
        <f t="shared" si="4"/>
        <v>277054</v>
      </c>
      <c r="E72" s="32">
        <f t="shared" si="4"/>
        <v>0</v>
      </c>
      <c r="F72" s="32">
        <f t="shared" si="4"/>
        <v>0</v>
      </c>
      <c r="G72" s="32">
        <f t="shared" si="4"/>
        <v>51234</v>
      </c>
      <c r="H72" s="32">
        <f t="shared" si="4"/>
        <v>636300</v>
      </c>
      <c r="I72" s="32">
        <f t="shared" si="4"/>
        <v>109106</v>
      </c>
      <c r="J72" s="32">
        <f t="shared" si="4"/>
        <v>913354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161046</v>
      </c>
      <c r="D73" s="32">
        <f t="shared" si="5"/>
        <v>1093554</v>
      </c>
      <c r="E73" s="32">
        <f t="shared" si="5"/>
        <v>7237</v>
      </c>
      <c r="F73" s="32">
        <f t="shared" si="5"/>
        <v>38638</v>
      </c>
      <c r="G73" s="32">
        <f t="shared" si="5"/>
        <v>387960</v>
      </c>
      <c r="H73" s="32">
        <f t="shared" si="5"/>
        <v>956045</v>
      </c>
      <c r="I73" s="32">
        <f t="shared" si="5"/>
        <v>556243</v>
      </c>
      <c r="J73" s="32">
        <f t="shared" si="5"/>
        <v>2088237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218918</v>
      </c>
      <c r="D74" s="32">
        <f t="shared" ref="D74:J74" si="6">SUM(D72:D73)</f>
        <v>1370608</v>
      </c>
      <c r="E74" s="32">
        <f t="shared" si="6"/>
        <v>7237</v>
      </c>
      <c r="F74" s="32">
        <f t="shared" si="6"/>
        <v>38638</v>
      </c>
      <c r="G74" s="32">
        <f t="shared" si="6"/>
        <v>439194</v>
      </c>
      <c r="H74" s="32">
        <f t="shared" si="6"/>
        <v>1592345</v>
      </c>
      <c r="I74" s="32">
        <f t="shared" si="6"/>
        <v>665349</v>
      </c>
      <c r="J74" s="32">
        <f t="shared" si="6"/>
        <v>3001591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25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7" activePane="bottomLeft" state="frozen"/>
      <selection pane="bottomLeft" activeCell="K71" sqref="K71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7" customFormat="1" x14ac:dyDescent="0.15">
      <c r="A2" s="17" t="s">
        <v>130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>
        <v>4331</v>
      </c>
      <c r="D5" s="30">
        <f>(Jul!C5*4)+(Aug!C5*3)+(Sep!C5*2)+(Oct!C5*1)</f>
        <v>128123</v>
      </c>
      <c r="E5" s="26"/>
      <c r="F5" s="30">
        <f>(Jul!E5*4)+(Aug!E5*3)+(Sep!E5*2)+(Oct!E5*1)</f>
        <v>0</v>
      </c>
      <c r="G5" s="26"/>
      <c r="H5" s="30">
        <f>Sep!H5+G5</f>
        <v>63806</v>
      </c>
      <c r="I5" s="30">
        <f t="shared" ref="I5:I63" si="0">C5+E5+G5</f>
        <v>4331</v>
      </c>
      <c r="J5" s="30">
        <f t="shared" ref="J5:J63" si="1">D5+F5+H5</f>
        <v>191929</v>
      </c>
    </row>
    <row r="6" spans="1:10" s="15" customFormat="1" ht="15.75" customHeight="1" x14ac:dyDescent="0.2">
      <c r="A6" s="9" t="s">
        <v>23</v>
      </c>
      <c r="B6" s="10" t="s">
        <v>22</v>
      </c>
      <c r="C6" s="26"/>
      <c r="D6" s="30">
        <f>(Jul!C6*4)+(Aug!C6*3)+(Sep!C6*2)+(Oct!C6*1)</f>
        <v>11508</v>
      </c>
      <c r="E6" s="26"/>
      <c r="F6" s="30">
        <f>(Jul!E6*4)+(Aug!E6*3)+(Sep!E6*2)+(Oct!E6*1)</f>
        <v>0</v>
      </c>
      <c r="G6" s="26">
        <v>3826</v>
      </c>
      <c r="H6" s="30">
        <f>Sep!H6+G6</f>
        <v>46267</v>
      </c>
      <c r="I6" s="30">
        <f t="shared" si="0"/>
        <v>3826</v>
      </c>
      <c r="J6" s="30">
        <f t="shared" si="1"/>
        <v>57775</v>
      </c>
    </row>
    <row r="7" spans="1:10" s="17" customFormat="1" ht="15.75" customHeight="1" x14ac:dyDescent="0.2">
      <c r="A7" s="5" t="s">
        <v>24</v>
      </c>
      <c r="B7" s="6" t="s">
        <v>22</v>
      </c>
      <c r="C7" s="26">
        <v>1149</v>
      </c>
      <c r="D7" s="30">
        <f>(Jul!C7*4)+(Aug!C7*3)+(Sep!C7*2)+(Oct!C7*1)</f>
        <v>7545</v>
      </c>
      <c r="E7" s="26"/>
      <c r="F7" s="30">
        <f>(Jul!E7*4)+(Aug!E7*3)+(Sep!E7*2)+(Oct!E7*1)</f>
        <v>0</v>
      </c>
      <c r="G7" s="26"/>
      <c r="H7" s="30">
        <f>Sep!H7+G7</f>
        <v>0</v>
      </c>
      <c r="I7" s="30">
        <f t="shared" si="0"/>
        <v>1149</v>
      </c>
      <c r="J7" s="30">
        <f t="shared" si="1"/>
        <v>7545</v>
      </c>
    </row>
    <row r="8" spans="1:10" s="15" customFormat="1" ht="15.75" customHeight="1" x14ac:dyDescent="0.2">
      <c r="A8" s="9" t="s">
        <v>25</v>
      </c>
      <c r="B8" s="10" t="s">
        <v>22</v>
      </c>
      <c r="C8" s="26"/>
      <c r="D8" s="30">
        <f>(Jul!C8*4)+(Aug!C8*3)+(Sep!C8*2)+(Oct!C8*1)</f>
        <v>21917</v>
      </c>
      <c r="E8" s="26"/>
      <c r="F8" s="30">
        <f>(Jul!E8*4)+(Aug!E8*3)+(Sep!E8*2)+(Oct!E8*1)</f>
        <v>0</v>
      </c>
      <c r="G8" s="26"/>
      <c r="H8" s="30">
        <f>Sep!H8+G8</f>
        <v>12963</v>
      </c>
      <c r="I8" s="30">
        <f t="shared" si="0"/>
        <v>0</v>
      </c>
      <c r="J8" s="30">
        <f t="shared" si="1"/>
        <v>34880</v>
      </c>
    </row>
    <row r="9" spans="1:10" s="17" customFormat="1" ht="15.75" customHeight="1" x14ac:dyDescent="0.2">
      <c r="A9" s="5" t="s">
        <v>27</v>
      </c>
      <c r="B9" s="6" t="s">
        <v>22</v>
      </c>
      <c r="C9" s="26"/>
      <c r="D9" s="30">
        <f>(Jul!C9*4)+(Aug!C9*3)+(Sep!C9*2)+(Oct!C9*1)</f>
        <v>44071</v>
      </c>
      <c r="E9" s="26"/>
      <c r="F9" s="30">
        <f>(Jul!E9*4)+(Aug!E9*3)+(Sep!E9*2)+(Oct!E9*1)</f>
        <v>0</v>
      </c>
      <c r="G9" s="26"/>
      <c r="H9" s="30">
        <f>Sep!H9+G9</f>
        <v>16021</v>
      </c>
      <c r="I9" s="30">
        <f t="shared" si="0"/>
        <v>0</v>
      </c>
      <c r="J9" s="30">
        <f t="shared" si="1"/>
        <v>60092</v>
      </c>
    </row>
    <row r="10" spans="1:10" s="17" customFormat="1" ht="15.75" customHeight="1" x14ac:dyDescent="0.2">
      <c r="A10" s="5" t="s">
        <v>30</v>
      </c>
      <c r="B10" s="6" t="s">
        <v>22</v>
      </c>
      <c r="C10" s="26">
        <v>6231</v>
      </c>
      <c r="D10" s="30">
        <f>(Jul!C10*4)+(Aug!C10*3)+(Sep!C10*2)+(Oct!C10*1)</f>
        <v>46495</v>
      </c>
      <c r="E10" s="26"/>
      <c r="F10" s="30">
        <f>(Jul!E10*4)+(Aug!E10*3)+(Sep!E10*2)+(Oct!E10*1)</f>
        <v>0</v>
      </c>
      <c r="G10" s="26">
        <v>129</v>
      </c>
      <c r="H10" s="30">
        <f>Sep!H10+G10</f>
        <v>97005</v>
      </c>
      <c r="I10" s="30">
        <f t="shared" si="0"/>
        <v>6360</v>
      </c>
      <c r="J10" s="30">
        <f t="shared" si="1"/>
        <v>143500</v>
      </c>
    </row>
    <row r="11" spans="1:10" s="17" customFormat="1" ht="15.75" customHeight="1" x14ac:dyDescent="0.2">
      <c r="A11" s="5" t="s">
        <v>31</v>
      </c>
      <c r="B11" s="6" t="s">
        <v>22</v>
      </c>
      <c r="C11" s="26"/>
      <c r="D11" s="30">
        <f>(Jul!C11*4)+(Aug!C11*3)+(Sep!C11*2)+(Oct!C11*1)</f>
        <v>6019</v>
      </c>
      <c r="E11" s="26"/>
      <c r="F11" s="30">
        <f>(Jul!E11*4)+(Aug!E11*3)+(Sep!E11*2)+(Oct!E11*1)</f>
        <v>0</v>
      </c>
      <c r="G11" s="26"/>
      <c r="H11" s="30">
        <f>Sep!H11+G11</f>
        <v>0</v>
      </c>
      <c r="I11" s="30">
        <f t="shared" si="0"/>
        <v>0</v>
      </c>
      <c r="J11" s="30">
        <f t="shared" si="1"/>
        <v>6019</v>
      </c>
    </row>
    <row r="12" spans="1:10" s="15" customFormat="1" ht="15.75" customHeight="1" x14ac:dyDescent="0.2">
      <c r="A12" s="9" t="s">
        <v>36</v>
      </c>
      <c r="B12" s="10" t="s">
        <v>22</v>
      </c>
      <c r="C12" s="26"/>
      <c r="D12" s="30">
        <f>(Jul!C12*4)+(Aug!C12*3)+(Sep!C12*2)+(Oct!C12*1)</f>
        <v>12033</v>
      </c>
      <c r="E12" s="26"/>
      <c r="F12" s="30">
        <f>(Jul!E12*4)+(Aug!E12*3)+(Sep!E12*2)+(Oct!E12*1)</f>
        <v>0</v>
      </c>
      <c r="G12" s="26"/>
      <c r="H12" s="30">
        <f>Sep!H12+G12</f>
        <v>0</v>
      </c>
      <c r="I12" s="30">
        <f t="shared" si="0"/>
        <v>0</v>
      </c>
      <c r="J12" s="30">
        <f t="shared" si="1"/>
        <v>12033</v>
      </c>
    </row>
    <row r="13" spans="1:10" s="17" customFormat="1" ht="15.75" customHeight="1" x14ac:dyDescent="0.2">
      <c r="A13" s="5" t="s">
        <v>37</v>
      </c>
      <c r="B13" s="6" t="s">
        <v>22</v>
      </c>
      <c r="C13" s="26"/>
      <c r="D13" s="30">
        <f>(Jul!C13*4)+(Aug!C13*3)+(Sep!C13*2)+(Oct!C13*1)</f>
        <v>18178</v>
      </c>
      <c r="E13" s="26"/>
      <c r="F13" s="30">
        <f>(Jul!E13*4)+(Aug!E13*3)+(Sep!E13*2)+(Oct!E13*1)</f>
        <v>0</v>
      </c>
      <c r="G13" s="26"/>
      <c r="H13" s="30">
        <f>Sep!H13+G13</f>
        <v>10088</v>
      </c>
      <c r="I13" s="30">
        <f t="shared" si="0"/>
        <v>0</v>
      </c>
      <c r="J13" s="30">
        <f t="shared" si="1"/>
        <v>28266</v>
      </c>
    </row>
    <row r="14" spans="1:10" s="17" customFormat="1" ht="15.75" customHeight="1" x14ac:dyDescent="0.2">
      <c r="A14" s="5" t="s">
        <v>40</v>
      </c>
      <c r="B14" s="6" t="s">
        <v>22</v>
      </c>
      <c r="C14" s="26">
        <v>712</v>
      </c>
      <c r="D14" s="30">
        <f>(Jul!C14*4)+(Aug!C14*3)+(Sep!C14*2)+(Oct!C14*1)</f>
        <v>17992</v>
      </c>
      <c r="E14" s="26"/>
      <c r="F14" s="30">
        <f>(Jul!E14*4)+(Aug!E14*3)+(Sep!E14*2)+(Oct!E14*1)</f>
        <v>0</v>
      </c>
      <c r="G14" s="26"/>
      <c r="H14" s="30">
        <f>Sep!H14+G14</f>
        <v>7117</v>
      </c>
      <c r="I14" s="30">
        <f t="shared" si="0"/>
        <v>712</v>
      </c>
      <c r="J14" s="30">
        <f t="shared" si="1"/>
        <v>25109</v>
      </c>
    </row>
    <row r="15" spans="1:10" s="17" customFormat="1" ht="15.75" customHeight="1" x14ac:dyDescent="0.2">
      <c r="A15" s="5" t="s">
        <v>44</v>
      </c>
      <c r="B15" s="6" t="s">
        <v>22</v>
      </c>
      <c r="C15" s="26"/>
      <c r="D15" s="30">
        <f>(Jul!C15*4)+(Aug!C15*3)+(Sep!C15*2)+(Oct!C15*1)</f>
        <v>0</v>
      </c>
      <c r="E15" s="26"/>
      <c r="F15" s="30">
        <f>(Jul!E15*4)+(Aug!E15*3)+(Sep!E15*2)+(Oct!E15*1)</f>
        <v>0</v>
      </c>
      <c r="G15" s="26"/>
      <c r="H15" s="30">
        <f>Sep!H15+G15</f>
        <v>0</v>
      </c>
      <c r="I15" s="30">
        <f t="shared" si="0"/>
        <v>0</v>
      </c>
      <c r="J15" s="30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26">
        <v>1448</v>
      </c>
      <c r="D16" s="30">
        <f>(Jul!C16*4)+(Aug!C16*3)+(Sep!C16*2)+(Oct!C16*1)</f>
        <v>11586</v>
      </c>
      <c r="E16" s="26"/>
      <c r="F16" s="30">
        <f>(Jul!E16*4)+(Aug!E16*3)+(Sep!E16*2)+(Oct!E16*1)</f>
        <v>0</v>
      </c>
      <c r="G16" s="26"/>
      <c r="H16" s="30">
        <f>Sep!H16+G16</f>
        <v>0</v>
      </c>
      <c r="I16" s="30">
        <f t="shared" si="0"/>
        <v>1448</v>
      </c>
      <c r="J16" s="30">
        <f t="shared" si="1"/>
        <v>11586</v>
      </c>
    </row>
    <row r="17" spans="1:10" s="17" customFormat="1" ht="15.75" customHeight="1" x14ac:dyDescent="0.2">
      <c r="A17" s="5" t="s">
        <v>46</v>
      </c>
      <c r="B17" s="6" t="s">
        <v>22</v>
      </c>
      <c r="C17" s="26"/>
      <c r="D17" s="30">
        <f>(Jul!C17*4)+(Aug!C17*3)+(Sep!C17*2)+(Oct!C17*1)</f>
        <v>2118</v>
      </c>
      <c r="E17" s="26"/>
      <c r="F17" s="30">
        <f>(Jul!E17*4)+(Aug!E17*3)+(Sep!E17*2)+(Oct!E17*1)</f>
        <v>0</v>
      </c>
      <c r="G17" s="26"/>
      <c r="H17" s="30">
        <f>Sep!H17+G17</f>
        <v>25723</v>
      </c>
      <c r="I17" s="30">
        <f t="shared" si="0"/>
        <v>0</v>
      </c>
      <c r="J17" s="30">
        <f t="shared" si="1"/>
        <v>27841</v>
      </c>
    </row>
    <row r="18" spans="1:10" s="15" customFormat="1" ht="15.75" customHeight="1" x14ac:dyDescent="0.2">
      <c r="A18" s="9" t="s">
        <v>47</v>
      </c>
      <c r="B18" s="10" t="s">
        <v>22</v>
      </c>
      <c r="C18" s="26"/>
      <c r="D18" s="30">
        <f>(Jul!C18*4)+(Aug!C18*3)+(Sep!C18*2)+(Oct!C18*1)</f>
        <v>0</v>
      </c>
      <c r="E18" s="26"/>
      <c r="F18" s="30">
        <f>(Jul!E18*4)+(Aug!E18*3)+(Sep!E18*2)+(Oct!E18*1)</f>
        <v>0</v>
      </c>
      <c r="G18" s="26"/>
      <c r="H18" s="30">
        <f>Sep!H18+G18</f>
        <v>0</v>
      </c>
      <c r="I18" s="30">
        <f t="shared" si="0"/>
        <v>0</v>
      </c>
      <c r="J18" s="30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26">
        <v>1680</v>
      </c>
      <c r="D19" s="30">
        <f>(Jul!C19*4)+(Aug!C19*3)+(Sep!C19*2)+(Oct!C19*1)</f>
        <v>1680</v>
      </c>
      <c r="E19" s="26"/>
      <c r="F19" s="30">
        <f>(Jul!E19*4)+(Aug!E19*3)+(Sep!E19*2)+(Oct!E19*1)</f>
        <v>0</v>
      </c>
      <c r="G19" s="26"/>
      <c r="H19" s="30">
        <f>Sep!H19+G19</f>
        <v>0</v>
      </c>
      <c r="I19" s="30">
        <f t="shared" si="0"/>
        <v>1680</v>
      </c>
      <c r="J19" s="30">
        <f t="shared" si="1"/>
        <v>1680</v>
      </c>
    </row>
    <row r="20" spans="1:10" s="17" customFormat="1" ht="15.75" customHeight="1" x14ac:dyDescent="0.2">
      <c r="A20" s="5" t="s">
        <v>50</v>
      </c>
      <c r="B20" s="6" t="s">
        <v>22</v>
      </c>
      <c r="C20" s="26">
        <v>263</v>
      </c>
      <c r="D20" s="30">
        <f>(Jul!C20*4)+(Aug!C20*3)+(Sep!C20*2)+(Oct!C20*1)</f>
        <v>1315</v>
      </c>
      <c r="E20" s="26"/>
      <c r="F20" s="30">
        <f>(Jul!E20*4)+(Aug!E20*3)+(Sep!E20*2)+(Oct!E20*1)</f>
        <v>0</v>
      </c>
      <c r="G20" s="26">
        <v>790</v>
      </c>
      <c r="H20" s="30">
        <f>Sep!H20+G20</f>
        <v>5006</v>
      </c>
      <c r="I20" s="30">
        <f t="shared" si="0"/>
        <v>1053</v>
      </c>
      <c r="J20" s="30">
        <f t="shared" si="1"/>
        <v>6321</v>
      </c>
    </row>
    <row r="21" spans="1:10" s="17" customFormat="1" ht="15.75" customHeight="1" x14ac:dyDescent="0.2">
      <c r="A21" s="5" t="s">
        <v>141</v>
      </c>
      <c r="B21" s="6" t="s">
        <v>22</v>
      </c>
      <c r="C21" s="26"/>
      <c r="D21" s="30">
        <f>(Jul!C21*4)+(Aug!C21*3)+(Sep!C21*2)+(Oct!C21*1)</f>
        <v>9387</v>
      </c>
      <c r="E21" s="26"/>
      <c r="F21" s="30">
        <f>(Jul!E21*4)+(Aug!E21*3)+(Sep!E21*2)+(Oct!E21*1)</f>
        <v>0</v>
      </c>
      <c r="G21" s="26"/>
      <c r="H21" s="30">
        <f>Sep!H21+G21</f>
        <v>6081</v>
      </c>
      <c r="I21" s="30">
        <f t="shared" si="0"/>
        <v>0</v>
      </c>
      <c r="J21" s="30">
        <f t="shared" si="1"/>
        <v>15468</v>
      </c>
    </row>
    <row r="22" spans="1:10" s="17" customFormat="1" ht="15.75" customHeight="1" x14ac:dyDescent="0.2">
      <c r="A22" s="5" t="s">
        <v>51</v>
      </c>
      <c r="B22" s="6" t="s">
        <v>22</v>
      </c>
      <c r="C22" s="26"/>
      <c r="D22" s="30">
        <f>(Jul!C22*4)+(Aug!C22*3)+(Sep!C22*2)+(Oct!C22*1)</f>
        <v>2298</v>
      </c>
      <c r="E22" s="26"/>
      <c r="F22" s="30">
        <f>(Jul!E22*4)+(Aug!E22*3)+(Sep!E22*2)+(Oct!E22*1)</f>
        <v>0</v>
      </c>
      <c r="G22" s="26"/>
      <c r="H22" s="30">
        <f>Sep!H22+G22</f>
        <v>0</v>
      </c>
      <c r="I22" s="30">
        <f t="shared" si="0"/>
        <v>0</v>
      </c>
      <c r="J22" s="30">
        <f t="shared" si="1"/>
        <v>2298</v>
      </c>
    </row>
    <row r="23" spans="1:10" s="17" customFormat="1" ht="15.75" customHeight="1" x14ac:dyDescent="0.2">
      <c r="A23" s="5" t="s">
        <v>52</v>
      </c>
      <c r="B23" s="6" t="s">
        <v>22</v>
      </c>
      <c r="C23" s="26">
        <v>2258</v>
      </c>
      <c r="D23" s="30">
        <f>(Jul!C23*4)+(Aug!C23*3)+(Sep!C23*2)+(Oct!C23*1)</f>
        <v>2657</v>
      </c>
      <c r="E23" s="26"/>
      <c r="F23" s="30">
        <f>(Jul!E23*4)+(Aug!E23*3)+(Sep!E23*2)+(Oct!E23*1)</f>
        <v>0</v>
      </c>
      <c r="G23" s="26">
        <v>3069</v>
      </c>
      <c r="H23" s="30">
        <f>Sep!H23+G23</f>
        <v>4667</v>
      </c>
      <c r="I23" s="30">
        <f t="shared" si="0"/>
        <v>5327</v>
      </c>
      <c r="J23" s="30">
        <f t="shared" si="1"/>
        <v>7324</v>
      </c>
    </row>
    <row r="24" spans="1:10" s="15" customFormat="1" ht="15.75" customHeight="1" x14ac:dyDescent="0.2">
      <c r="A24" s="9" t="s">
        <v>56</v>
      </c>
      <c r="B24" s="10" t="s">
        <v>22</v>
      </c>
      <c r="C24" s="26">
        <v>133</v>
      </c>
      <c r="D24" s="30">
        <f>(Jul!C24*4)+(Aug!C24*3)+(Sep!C24*2)+(Oct!C24*1)</f>
        <v>21501</v>
      </c>
      <c r="E24" s="26"/>
      <c r="F24" s="30">
        <f>(Jul!E24*4)+(Aug!E24*3)+(Sep!E24*2)+(Oct!E24*1)</f>
        <v>0</v>
      </c>
      <c r="G24" s="26"/>
      <c r="H24" s="30">
        <f>Sep!H24+G24</f>
        <v>85227</v>
      </c>
      <c r="I24" s="30">
        <f t="shared" si="0"/>
        <v>133</v>
      </c>
      <c r="J24" s="30">
        <f t="shared" si="1"/>
        <v>106728</v>
      </c>
    </row>
    <row r="25" spans="1:10" s="17" customFormat="1" ht="15.75" customHeight="1" x14ac:dyDescent="0.2">
      <c r="A25" s="5" t="s">
        <v>62</v>
      </c>
      <c r="B25" s="6" t="s">
        <v>22</v>
      </c>
      <c r="C25" s="26"/>
      <c r="D25" s="30">
        <f>(Jul!C25*4)+(Aug!C25*3)+(Sep!C25*2)+(Oct!C25*1)</f>
        <v>12542</v>
      </c>
      <c r="E25" s="26"/>
      <c r="F25" s="30">
        <f>(Jul!E25*4)+(Aug!E25*3)+(Sep!E25*2)+(Oct!E25*1)</f>
        <v>0</v>
      </c>
      <c r="G25" s="26"/>
      <c r="H25" s="30">
        <f>Sep!H25+G25</f>
        <v>73503</v>
      </c>
      <c r="I25" s="30">
        <f t="shared" si="0"/>
        <v>0</v>
      </c>
      <c r="J25" s="30">
        <f t="shared" si="1"/>
        <v>86045</v>
      </c>
    </row>
    <row r="26" spans="1:10" s="17" customFormat="1" ht="15.75" customHeight="1" x14ac:dyDescent="0.2">
      <c r="A26" s="5" t="s">
        <v>63</v>
      </c>
      <c r="B26" s="6" t="s">
        <v>22</v>
      </c>
      <c r="C26" s="26"/>
      <c r="D26" s="30">
        <f>(Jul!C26*4)+(Aug!C26*3)+(Sep!C26*2)+(Oct!C26*1)</f>
        <v>17898</v>
      </c>
      <c r="E26" s="26"/>
      <c r="F26" s="30">
        <f>(Jul!E26*4)+(Aug!E26*3)+(Sep!E26*2)+(Oct!E26*1)</f>
        <v>0</v>
      </c>
      <c r="G26" s="26"/>
      <c r="H26" s="30">
        <f>Sep!H26+G26</f>
        <v>19017</v>
      </c>
      <c r="I26" s="30">
        <f t="shared" si="0"/>
        <v>0</v>
      </c>
      <c r="J26" s="30">
        <f t="shared" si="1"/>
        <v>36915</v>
      </c>
    </row>
    <row r="27" spans="1:10" s="17" customFormat="1" ht="15.75" customHeight="1" x14ac:dyDescent="0.2">
      <c r="A27" s="5" t="s">
        <v>75</v>
      </c>
      <c r="B27" s="6" t="s">
        <v>22</v>
      </c>
      <c r="C27" s="26"/>
      <c r="D27" s="30">
        <f>(Jul!C27*4)+(Aug!C27*3)+(Sep!C27*2)+(Oct!C27*1)</f>
        <v>3344</v>
      </c>
      <c r="E27" s="26"/>
      <c r="F27" s="30">
        <f>(Jul!E27*4)+(Aug!E27*3)+(Sep!E27*2)+(Oct!E27*1)</f>
        <v>0</v>
      </c>
      <c r="G27" s="26"/>
      <c r="H27" s="30">
        <f>Sep!H27+G27</f>
        <v>109562</v>
      </c>
      <c r="I27" s="30">
        <f t="shared" si="0"/>
        <v>0</v>
      </c>
      <c r="J27" s="30">
        <f t="shared" si="1"/>
        <v>112906</v>
      </c>
    </row>
    <row r="28" spans="1:10" s="17" customFormat="1" ht="15.75" customHeight="1" x14ac:dyDescent="0.2">
      <c r="A28" s="5" t="s">
        <v>80</v>
      </c>
      <c r="B28" s="6" t="s">
        <v>22</v>
      </c>
      <c r="C28" s="26">
        <v>651</v>
      </c>
      <c r="D28" s="30">
        <f>(Jul!C28*4)+(Aug!C28*3)+(Sep!C28*2)+(Oct!C28*1)</f>
        <v>5799</v>
      </c>
      <c r="E28" s="26"/>
      <c r="F28" s="30">
        <f>(Jul!E28*4)+(Aug!E28*3)+(Sep!E28*2)+(Oct!E28*1)</f>
        <v>0</v>
      </c>
      <c r="G28" s="26"/>
      <c r="H28" s="30">
        <f>Sep!H28+G28</f>
        <v>0</v>
      </c>
      <c r="I28" s="30">
        <f t="shared" si="0"/>
        <v>651</v>
      </c>
      <c r="J28" s="30">
        <f t="shared" si="1"/>
        <v>5799</v>
      </c>
    </row>
    <row r="29" spans="1:10" s="17" customFormat="1" ht="15.75" customHeight="1" x14ac:dyDescent="0.2">
      <c r="A29" s="5" t="s">
        <v>81</v>
      </c>
      <c r="B29" s="6" t="s">
        <v>22</v>
      </c>
      <c r="C29" s="26"/>
      <c r="D29" s="30">
        <f>(Jul!C29*4)+(Aug!C29*3)+(Sep!C29*2)+(Oct!C29*1)</f>
        <v>0</v>
      </c>
      <c r="E29" s="26"/>
      <c r="F29" s="30">
        <f>(Jul!E29*4)+(Aug!E29*3)+(Sep!E29*2)+(Oct!E29*1)</f>
        <v>0</v>
      </c>
      <c r="G29" s="26"/>
      <c r="H29" s="30">
        <f>Sep!H29+G29</f>
        <v>0</v>
      </c>
      <c r="I29" s="30">
        <f t="shared" si="0"/>
        <v>0</v>
      </c>
      <c r="J29" s="30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26"/>
      <c r="D30" s="30">
        <f>(Jul!C30*4)+(Aug!C30*3)+(Sep!C30*2)+(Oct!C30*1)</f>
        <v>20262</v>
      </c>
      <c r="E30" s="26"/>
      <c r="F30" s="30">
        <f>(Jul!E30*4)+(Aug!E30*3)+(Sep!E30*2)+(Oct!E30*1)</f>
        <v>0</v>
      </c>
      <c r="G30" s="26">
        <v>2237</v>
      </c>
      <c r="H30" s="30">
        <f>Sep!H30+G30</f>
        <v>59916</v>
      </c>
      <c r="I30" s="30">
        <f t="shared" si="0"/>
        <v>2237</v>
      </c>
      <c r="J30" s="30">
        <f t="shared" si="1"/>
        <v>80178</v>
      </c>
    </row>
    <row r="31" spans="1:10" s="15" customFormat="1" ht="15.75" customHeight="1" x14ac:dyDescent="0.2">
      <c r="A31" s="9" t="s">
        <v>84</v>
      </c>
      <c r="B31" s="10" t="s">
        <v>22</v>
      </c>
      <c r="C31" s="26">
        <v>456</v>
      </c>
      <c r="D31" s="30">
        <f>(Jul!C31*4)+(Aug!C31*3)+(Sep!C31*2)+(Oct!C31*1)</f>
        <v>20808</v>
      </c>
      <c r="E31" s="26"/>
      <c r="F31" s="30">
        <f>(Jul!E31*4)+(Aug!E31*3)+(Sep!E31*2)+(Oct!E31*1)</f>
        <v>0</v>
      </c>
      <c r="G31" s="26">
        <v>645</v>
      </c>
      <c r="H31" s="30">
        <f>Sep!H31+G31</f>
        <v>5027</v>
      </c>
      <c r="I31" s="30">
        <f t="shared" si="0"/>
        <v>1101</v>
      </c>
      <c r="J31" s="30">
        <f t="shared" si="1"/>
        <v>25835</v>
      </c>
    </row>
    <row r="32" spans="1:10" s="17" customFormat="1" ht="15.75" customHeight="1" x14ac:dyDescent="0.2">
      <c r="A32" s="5" t="s">
        <v>19</v>
      </c>
      <c r="B32" s="6" t="s">
        <v>20</v>
      </c>
      <c r="C32" s="26"/>
      <c r="D32" s="30">
        <f>(Jul!C32*4)+(Aug!C32*3)+(Sep!C32*2)+(Oct!C32*1)</f>
        <v>11066</v>
      </c>
      <c r="E32" s="26"/>
      <c r="F32" s="30">
        <f>(Jul!E32*4)+(Aug!E32*3)+(Sep!E32*2)+(Oct!E32*1)</f>
        <v>0</v>
      </c>
      <c r="G32" s="26"/>
      <c r="H32" s="30">
        <f>Sep!H32+G32</f>
        <v>0</v>
      </c>
      <c r="I32" s="30">
        <f t="shared" si="0"/>
        <v>0</v>
      </c>
      <c r="J32" s="30">
        <f t="shared" si="1"/>
        <v>11066</v>
      </c>
    </row>
    <row r="33" spans="1:10" s="17" customFormat="1" ht="15.75" customHeight="1" x14ac:dyDescent="0.2">
      <c r="A33" s="5" t="s">
        <v>26</v>
      </c>
      <c r="B33" s="6" t="s">
        <v>20</v>
      </c>
      <c r="C33" s="26">
        <v>12109</v>
      </c>
      <c r="D33" s="30">
        <f>(Jul!C33*4)+(Aug!C33*3)+(Sep!C33*2)+(Oct!C33*1)</f>
        <v>60617</v>
      </c>
      <c r="E33" s="26"/>
      <c r="F33" s="30">
        <f>(Jul!E33*4)+(Aug!E33*3)+(Sep!E33*2)+(Oct!E33*1)</f>
        <v>80</v>
      </c>
      <c r="G33" s="26">
        <v>25066</v>
      </c>
      <c r="H33" s="30">
        <f>Sep!H33+G33</f>
        <v>72737</v>
      </c>
      <c r="I33" s="30">
        <f t="shared" si="0"/>
        <v>37175</v>
      </c>
      <c r="J33" s="30">
        <f t="shared" si="1"/>
        <v>133434</v>
      </c>
    </row>
    <row r="34" spans="1:10" s="17" customFormat="1" ht="15.75" customHeight="1" x14ac:dyDescent="0.2">
      <c r="A34" s="5" t="s">
        <v>28</v>
      </c>
      <c r="B34" s="6" t="s">
        <v>20</v>
      </c>
      <c r="C34" s="26">
        <v>917</v>
      </c>
      <c r="D34" s="30">
        <f>(Jul!C34*4)+(Aug!C34*3)+(Sep!C34*2)+(Oct!C34*1)</f>
        <v>29892</v>
      </c>
      <c r="E34" s="26"/>
      <c r="F34" s="30">
        <f>(Jul!E34*4)+(Aug!E34*3)+(Sep!E34*2)+(Oct!E34*1)</f>
        <v>0</v>
      </c>
      <c r="G34" s="26">
        <v>1573</v>
      </c>
      <c r="H34" s="30">
        <f>Sep!H34+G34</f>
        <v>13535</v>
      </c>
      <c r="I34" s="30">
        <f t="shared" si="0"/>
        <v>2490</v>
      </c>
      <c r="J34" s="30">
        <f t="shared" si="1"/>
        <v>43427</v>
      </c>
    </row>
    <row r="35" spans="1:10" s="17" customFormat="1" ht="15.75" customHeight="1" x14ac:dyDescent="0.2">
      <c r="A35" s="5" t="s">
        <v>29</v>
      </c>
      <c r="B35" s="6" t="s">
        <v>20</v>
      </c>
      <c r="C35" s="26">
        <v>13773</v>
      </c>
      <c r="D35" s="30">
        <f>(Jul!C35*4)+(Aug!C35*3)+(Sep!C35*2)+(Oct!C35*1)</f>
        <v>62329</v>
      </c>
      <c r="E35" s="26"/>
      <c r="F35" s="30">
        <f>(Jul!E35*4)+(Aug!E35*3)+(Sep!E35*2)+(Oct!E35*1)</f>
        <v>0</v>
      </c>
      <c r="G35" s="26">
        <v>60509</v>
      </c>
      <c r="H35" s="30">
        <f>Sep!H35+G35</f>
        <v>69177</v>
      </c>
      <c r="I35" s="30">
        <f t="shared" si="0"/>
        <v>74282</v>
      </c>
      <c r="J35" s="30">
        <f t="shared" si="1"/>
        <v>131506</v>
      </c>
    </row>
    <row r="36" spans="1:10" s="15" customFormat="1" ht="15.75" customHeight="1" x14ac:dyDescent="0.2">
      <c r="A36" s="9" t="s">
        <v>32</v>
      </c>
      <c r="B36" s="10" t="s">
        <v>20</v>
      </c>
      <c r="C36" s="26"/>
      <c r="D36" s="30">
        <f>(Jul!C36*4)+(Aug!C36*3)+(Sep!C36*2)+(Oct!C36*1)</f>
        <v>0</v>
      </c>
      <c r="E36" s="26"/>
      <c r="F36" s="30">
        <f>(Jul!E36*4)+(Aug!E36*3)+(Sep!E36*2)+(Oct!E36*1)</f>
        <v>0</v>
      </c>
      <c r="G36" s="26"/>
      <c r="H36" s="30">
        <f>Sep!H36+G36</f>
        <v>0</v>
      </c>
      <c r="I36" s="30">
        <f t="shared" si="0"/>
        <v>0</v>
      </c>
      <c r="J36" s="30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26"/>
      <c r="D37" s="30">
        <f>(Jul!C37*4)+(Aug!C37*3)+(Sep!C37*2)+(Oct!C37*1)</f>
        <v>6542</v>
      </c>
      <c r="E37" s="26"/>
      <c r="F37" s="30">
        <f>(Jul!E37*4)+(Aug!E37*3)+(Sep!E37*2)+(Oct!E37*1)</f>
        <v>0</v>
      </c>
      <c r="G37" s="26"/>
      <c r="H37" s="30">
        <f>Sep!H37+G37</f>
        <v>6839</v>
      </c>
      <c r="I37" s="30">
        <f t="shared" si="0"/>
        <v>0</v>
      </c>
      <c r="J37" s="30">
        <f t="shared" si="1"/>
        <v>13381</v>
      </c>
    </row>
    <row r="38" spans="1:10" s="17" customFormat="1" ht="15.75" customHeight="1" x14ac:dyDescent="0.2">
      <c r="A38" s="5" t="s">
        <v>34</v>
      </c>
      <c r="B38" s="6" t="s">
        <v>20</v>
      </c>
      <c r="C38" s="26">
        <v>651</v>
      </c>
      <c r="D38" s="30">
        <f>(Jul!C38*4)+(Aug!C38*3)+(Sep!C38*2)+(Oct!C38*1)</f>
        <v>18004</v>
      </c>
      <c r="E38" s="26"/>
      <c r="F38" s="30">
        <f>(Jul!E38*4)+(Aug!E38*3)+(Sep!E38*2)+(Oct!E38*1)</f>
        <v>0</v>
      </c>
      <c r="G38" s="26"/>
      <c r="H38" s="30">
        <f>Sep!H38+G38</f>
        <v>8004</v>
      </c>
      <c r="I38" s="30">
        <f t="shared" si="0"/>
        <v>651</v>
      </c>
      <c r="J38" s="30">
        <f t="shared" si="1"/>
        <v>26008</v>
      </c>
    </row>
    <row r="39" spans="1:10" s="15" customFormat="1" ht="15.75" customHeight="1" x14ac:dyDescent="0.2">
      <c r="A39" s="9" t="s">
        <v>35</v>
      </c>
      <c r="B39" s="10" t="s">
        <v>20</v>
      </c>
      <c r="C39" s="26">
        <v>7796</v>
      </c>
      <c r="D39" s="30">
        <f>(Jul!C39*4)+(Aug!C39*3)+(Sep!C39*2)+(Oct!C39*1)</f>
        <v>109200</v>
      </c>
      <c r="E39" s="26"/>
      <c r="F39" s="30">
        <f>(Jul!E39*4)+(Aug!E39*3)+(Sep!E39*2)+(Oct!E39*1)</f>
        <v>3434</v>
      </c>
      <c r="G39" s="26">
        <v>4114</v>
      </c>
      <c r="H39" s="30">
        <f>Sep!H39+G39</f>
        <v>57835</v>
      </c>
      <c r="I39" s="30">
        <f t="shared" si="0"/>
        <v>11910</v>
      </c>
      <c r="J39" s="30">
        <f t="shared" si="1"/>
        <v>170469</v>
      </c>
    </row>
    <row r="40" spans="1:10" s="17" customFormat="1" ht="15.75" customHeight="1" x14ac:dyDescent="0.2">
      <c r="A40" s="5" t="s">
        <v>38</v>
      </c>
      <c r="B40" s="6" t="s">
        <v>20</v>
      </c>
      <c r="C40" s="26">
        <v>1817</v>
      </c>
      <c r="D40" s="30">
        <f>(Jul!C40*4)+(Aug!C40*3)+(Sep!C40*2)+(Oct!C40*1)</f>
        <v>71170</v>
      </c>
      <c r="E40" s="26"/>
      <c r="F40" s="30">
        <f>(Jul!E40*4)+(Aug!E40*3)+(Sep!E40*2)+(Oct!E40*1)</f>
        <v>0</v>
      </c>
      <c r="G40" s="26">
        <v>587</v>
      </c>
      <c r="H40" s="30">
        <f>Sep!H40+G40</f>
        <v>41611</v>
      </c>
      <c r="I40" s="30">
        <f t="shared" si="0"/>
        <v>2404</v>
      </c>
      <c r="J40" s="30">
        <f t="shared" si="1"/>
        <v>112781</v>
      </c>
    </row>
    <row r="41" spans="1:10" s="15" customFormat="1" ht="15.75" customHeight="1" x14ac:dyDescent="0.2">
      <c r="A41" s="9" t="s">
        <v>39</v>
      </c>
      <c r="B41" s="10" t="s">
        <v>20</v>
      </c>
      <c r="C41" s="26">
        <v>6369</v>
      </c>
      <c r="D41" s="30">
        <f>(Jul!C41*4)+(Aug!C41*3)+(Sep!C41*2)+(Oct!C41*1)</f>
        <v>20343</v>
      </c>
      <c r="E41" s="26"/>
      <c r="F41" s="30">
        <f>(Jul!E41*4)+(Aug!E41*3)+(Sep!E41*2)+(Oct!E41*1)</f>
        <v>0</v>
      </c>
      <c r="G41" s="26">
        <v>40795</v>
      </c>
      <c r="H41" s="30">
        <f>Sep!H41+G41</f>
        <v>49100</v>
      </c>
      <c r="I41" s="30">
        <f t="shared" si="0"/>
        <v>47164</v>
      </c>
      <c r="J41" s="30">
        <f t="shared" si="1"/>
        <v>69443</v>
      </c>
    </row>
    <row r="42" spans="1:10" s="17" customFormat="1" ht="15.75" customHeight="1" x14ac:dyDescent="0.2">
      <c r="A42" s="5" t="s">
        <v>41</v>
      </c>
      <c r="B42" s="6" t="s">
        <v>20</v>
      </c>
      <c r="C42" s="26">
        <v>5635</v>
      </c>
      <c r="D42" s="30">
        <f>(Jul!C42*4)+(Aug!C42*3)+(Sep!C42*2)+(Oct!C42*1)</f>
        <v>24905</v>
      </c>
      <c r="E42" s="26"/>
      <c r="F42" s="30">
        <f>(Jul!E42*4)+(Aug!E42*3)+(Sep!E42*2)+(Oct!E42*1)</f>
        <v>6360</v>
      </c>
      <c r="G42" s="26"/>
      <c r="H42" s="30">
        <f>Sep!H42+G42</f>
        <v>3017</v>
      </c>
      <c r="I42" s="30">
        <f t="shared" si="0"/>
        <v>5635</v>
      </c>
      <c r="J42" s="30">
        <f t="shared" si="1"/>
        <v>34282</v>
      </c>
    </row>
    <row r="43" spans="1:10" s="17" customFormat="1" ht="15.75" customHeight="1" x14ac:dyDescent="0.2">
      <c r="A43" s="5" t="s">
        <v>42</v>
      </c>
      <c r="B43" s="6" t="s">
        <v>20</v>
      </c>
      <c r="C43" s="26">
        <v>4804</v>
      </c>
      <c r="D43" s="30">
        <f>(Jul!C43*4)+(Aug!C43*3)+(Sep!C43*2)+(Oct!C43*1)</f>
        <v>107301</v>
      </c>
      <c r="E43" s="26"/>
      <c r="F43" s="30">
        <f>(Jul!E43*4)+(Aug!E43*3)+(Sep!E43*2)+(Oct!E43*1)</f>
        <v>14415</v>
      </c>
      <c r="G43" s="26">
        <v>15289</v>
      </c>
      <c r="H43" s="30">
        <f>Sep!H43+G43</f>
        <v>37485</v>
      </c>
      <c r="I43" s="30">
        <f t="shared" si="0"/>
        <v>20093</v>
      </c>
      <c r="J43" s="30">
        <f t="shared" si="1"/>
        <v>159201</v>
      </c>
    </row>
    <row r="44" spans="1:10" s="15" customFormat="1" ht="15.75" customHeight="1" x14ac:dyDescent="0.2">
      <c r="A44" s="9" t="s">
        <v>43</v>
      </c>
      <c r="B44" s="10" t="s">
        <v>20</v>
      </c>
      <c r="C44" s="26">
        <v>13903</v>
      </c>
      <c r="D44" s="30">
        <f>(Jul!C44*4)+(Aug!C44*3)+(Sep!C44*2)+(Oct!C44*1)</f>
        <v>58274</v>
      </c>
      <c r="E44" s="26"/>
      <c r="F44" s="30">
        <f>(Jul!E44*4)+(Aug!E44*3)+(Sep!E44*2)+(Oct!E44*1)</f>
        <v>8000</v>
      </c>
      <c r="G44" s="26">
        <v>25160</v>
      </c>
      <c r="H44" s="30">
        <f>Sep!H44+G44</f>
        <v>37807</v>
      </c>
      <c r="I44" s="30">
        <f t="shared" si="0"/>
        <v>39063</v>
      </c>
      <c r="J44" s="30">
        <f t="shared" si="1"/>
        <v>104081</v>
      </c>
    </row>
    <row r="45" spans="1:10" s="17" customFormat="1" ht="15.75" customHeight="1" x14ac:dyDescent="0.2">
      <c r="A45" s="5" t="s">
        <v>48</v>
      </c>
      <c r="B45" s="6" t="s">
        <v>20</v>
      </c>
      <c r="C45" s="26">
        <v>3814</v>
      </c>
      <c r="D45" s="30">
        <f>(Jul!C45*4)+(Aug!C45*3)+(Sep!C45*2)+(Oct!C45*1)</f>
        <v>3814</v>
      </c>
      <c r="E45" s="26"/>
      <c r="F45" s="30">
        <f>(Jul!E45*4)+(Aug!E45*3)+(Sep!E45*2)+(Oct!E45*1)</f>
        <v>0</v>
      </c>
      <c r="G45" s="26"/>
      <c r="H45" s="30">
        <f>Sep!H45+G45</f>
        <v>1638</v>
      </c>
      <c r="I45" s="30">
        <f t="shared" si="0"/>
        <v>3814</v>
      </c>
      <c r="J45" s="30">
        <f t="shared" si="1"/>
        <v>5452</v>
      </c>
    </row>
    <row r="46" spans="1:10" s="15" customFormat="1" ht="15.75" customHeight="1" x14ac:dyDescent="0.2">
      <c r="A46" s="9" t="s">
        <v>53</v>
      </c>
      <c r="B46" s="10" t="s">
        <v>20</v>
      </c>
      <c r="C46" s="26"/>
      <c r="D46" s="30">
        <f>(Jul!C46*4)+(Aug!C46*3)+(Sep!C46*2)+(Oct!C46*1)</f>
        <v>0</v>
      </c>
      <c r="E46" s="26"/>
      <c r="F46" s="30">
        <f>(Jul!E46*4)+(Aug!E46*3)+(Sep!E46*2)+(Oct!E46*1)</f>
        <v>0</v>
      </c>
      <c r="G46" s="26"/>
      <c r="H46" s="30">
        <f>Sep!H46+G46</f>
        <v>0</v>
      </c>
      <c r="I46" s="30">
        <f t="shared" si="0"/>
        <v>0</v>
      </c>
      <c r="J46" s="30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26">
        <v>6080</v>
      </c>
      <c r="D47" s="30">
        <f>(Jul!C47*4)+(Aug!C47*3)+(Sep!C47*2)+(Oct!C47*1)</f>
        <v>50524</v>
      </c>
      <c r="E47" s="26"/>
      <c r="F47" s="30">
        <f>(Jul!E47*4)+(Aug!E47*3)+(Sep!E47*2)+(Oct!E47*1)</f>
        <v>0</v>
      </c>
      <c r="G47" s="26">
        <v>5667</v>
      </c>
      <c r="H47" s="30">
        <f>Sep!H47+G47</f>
        <v>26344</v>
      </c>
      <c r="I47" s="30">
        <f t="shared" si="0"/>
        <v>11747</v>
      </c>
      <c r="J47" s="30">
        <f t="shared" si="1"/>
        <v>76868</v>
      </c>
    </row>
    <row r="48" spans="1:10" s="15" customFormat="1" ht="15.75" customHeight="1" x14ac:dyDescent="0.2">
      <c r="A48" s="9" t="s">
        <v>55</v>
      </c>
      <c r="B48" s="10" t="s">
        <v>20</v>
      </c>
      <c r="C48" s="26">
        <v>10078</v>
      </c>
      <c r="D48" s="30">
        <f>(Jul!C48*4)+(Aug!C48*3)+(Sep!C48*2)+(Oct!C48*1)</f>
        <v>127162</v>
      </c>
      <c r="E48" s="26"/>
      <c r="F48" s="30">
        <f>(Jul!E48*4)+(Aug!E48*3)+(Sep!E48*2)+(Oct!E48*1)</f>
        <v>0</v>
      </c>
      <c r="G48" s="26">
        <v>15479</v>
      </c>
      <c r="H48" s="30">
        <f>Sep!H48+G48</f>
        <v>34361</v>
      </c>
      <c r="I48" s="30">
        <f t="shared" si="0"/>
        <v>25557</v>
      </c>
      <c r="J48" s="30">
        <f t="shared" si="1"/>
        <v>161523</v>
      </c>
    </row>
    <row r="49" spans="1:10" s="17" customFormat="1" ht="15.75" customHeight="1" x14ac:dyDescent="0.2">
      <c r="A49" s="5" t="s">
        <v>57</v>
      </c>
      <c r="B49" s="6" t="s">
        <v>20</v>
      </c>
      <c r="C49" s="26">
        <v>2074</v>
      </c>
      <c r="D49" s="30">
        <f>(Jul!C49*4)+(Aug!C49*3)+(Sep!C49*2)+(Oct!C49*1)</f>
        <v>97646</v>
      </c>
      <c r="E49" s="26"/>
      <c r="F49" s="30">
        <f>(Jul!E49*4)+(Aug!E49*3)+(Sep!E49*2)+(Oct!E49*1)</f>
        <v>0</v>
      </c>
      <c r="G49" s="26"/>
      <c r="H49" s="30">
        <f>Sep!H49+G49</f>
        <v>61756</v>
      </c>
      <c r="I49" s="30">
        <f t="shared" si="0"/>
        <v>2074</v>
      </c>
      <c r="J49" s="30">
        <f t="shared" si="1"/>
        <v>159402</v>
      </c>
    </row>
    <row r="50" spans="1:10" s="17" customFormat="1" ht="15.75" customHeight="1" x14ac:dyDescent="0.2">
      <c r="A50" s="5" t="s">
        <v>58</v>
      </c>
      <c r="B50" s="6" t="s">
        <v>20</v>
      </c>
      <c r="C50" s="26">
        <v>1059</v>
      </c>
      <c r="D50" s="30">
        <f>(Jul!C50*4)+(Aug!C50*3)+(Sep!C50*2)+(Oct!C50*1)</f>
        <v>31257</v>
      </c>
      <c r="E50" s="26"/>
      <c r="F50" s="30">
        <f>(Jul!E50*4)+(Aug!E50*3)+(Sep!E50*2)+(Oct!E50*1)</f>
        <v>0</v>
      </c>
      <c r="G50" s="26">
        <v>5295</v>
      </c>
      <c r="H50" s="30">
        <f>Sep!H50+G50</f>
        <v>16929</v>
      </c>
      <c r="I50" s="30">
        <f t="shared" si="0"/>
        <v>6354</v>
      </c>
      <c r="J50" s="30">
        <f t="shared" si="1"/>
        <v>48186</v>
      </c>
    </row>
    <row r="51" spans="1:10" s="17" customFormat="1" ht="15.75" customHeight="1" x14ac:dyDescent="0.2">
      <c r="A51" s="5" t="s">
        <v>59</v>
      </c>
      <c r="B51" s="6" t="s">
        <v>20</v>
      </c>
      <c r="C51" s="26">
        <v>13777</v>
      </c>
      <c r="D51" s="30">
        <f>(Jul!C51*4)+(Aug!C51*3)+(Sep!C51*2)+(Oct!C51*1)</f>
        <v>122716</v>
      </c>
      <c r="E51" s="26"/>
      <c r="F51" s="30">
        <f>(Jul!E51*4)+(Aug!E51*3)+(Sep!E51*2)+(Oct!E51*1)</f>
        <v>0</v>
      </c>
      <c r="G51" s="26">
        <v>5701</v>
      </c>
      <c r="H51" s="30">
        <f>Sep!H51+G51</f>
        <v>75530</v>
      </c>
      <c r="I51" s="30">
        <f t="shared" si="0"/>
        <v>19478</v>
      </c>
      <c r="J51" s="30">
        <f t="shared" si="1"/>
        <v>198246</v>
      </c>
    </row>
    <row r="52" spans="1:10" s="17" customFormat="1" ht="15.75" customHeight="1" x14ac:dyDescent="0.2">
      <c r="A52" s="5" t="s">
        <v>60</v>
      </c>
      <c r="B52" s="6" t="s">
        <v>20</v>
      </c>
      <c r="C52" s="26">
        <v>4665</v>
      </c>
      <c r="D52" s="30">
        <f>(Jul!C52*4)+(Aug!C52*3)+(Sep!C52*2)+(Oct!C52*1)</f>
        <v>67102</v>
      </c>
      <c r="E52" s="26"/>
      <c r="F52" s="30">
        <f>(Jul!E52*4)+(Aug!E52*3)+(Sep!E52*2)+(Oct!E52*1)</f>
        <v>0</v>
      </c>
      <c r="G52" s="26">
        <v>4773</v>
      </c>
      <c r="H52" s="30">
        <f>Sep!H52+G52</f>
        <v>47552</v>
      </c>
      <c r="I52" s="30">
        <f t="shared" si="0"/>
        <v>9438</v>
      </c>
      <c r="J52" s="30">
        <f t="shared" si="1"/>
        <v>114654</v>
      </c>
    </row>
    <row r="53" spans="1:10" s="17" customFormat="1" ht="15.75" customHeight="1" x14ac:dyDescent="0.2">
      <c r="A53" s="5" t="s">
        <v>64</v>
      </c>
      <c r="B53" s="6" t="s">
        <v>20</v>
      </c>
      <c r="C53" s="26">
        <v>3930</v>
      </c>
      <c r="D53" s="30">
        <f>(Jul!C53*4)+(Aug!C53*3)+(Sep!C53*2)+(Oct!C53*1)</f>
        <v>45860</v>
      </c>
      <c r="E53" s="26"/>
      <c r="F53" s="30">
        <f>(Jul!E53*4)+(Aug!E53*3)+(Sep!E53*2)+(Oct!E53*1)</f>
        <v>0</v>
      </c>
      <c r="G53" s="26"/>
      <c r="H53" s="30">
        <f>Sep!H53+G53</f>
        <v>5128</v>
      </c>
      <c r="I53" s="30">
        <f t="shared" si="0"/>
        <v>3930</v>
      </c>
      <c r="J53" s="30">
        <f t="shared" si="1"/>
        <v>50988</v>
      </c>
    </row>
    <row r="54" spans="1:10" s="17" customFormat="1" ht="15.75" customHeight="1" x14ac:dyDescent="0.2">
      <c r="A54" s="5" t="s">
        <v>65</v>
      </c>
      <c r="B54" s="6" t="s">
        <v>20</v>
      </c>
      <c r="C54" s="26">
        <v>1888</v>
      </c>
      <c r="D54" s="30">
        <f>(Jul!C54*4)+(Aug!C54*3)+(Sep!C54*2)+(Oct!C54*1)</f>
        <v>51342</v>
      </c>
      <c r="E54" s="26"/>
      <c r="F54" s="30">
        <f>(Jul!E54*4)+(Aug!E54*3)+(Sep!E54*2)+(Oct!E54*1)</f>
        <v>0</v>
      </c>
      <c r="G54" s="26"/>
      <c r="H54" s="30">
        <f>Sep!H54+G54</f>
        <v>1409</v>
      </c>
      <c r="I54" s="30">
        <f t="shared" si="0"/>
        <v>1888</v>
      </c>
      <c r="J54" s="30">
        <f t="shared" si="1"/>
        <v>52751</v>
      </c>
    </row>
    <row r="55" spans="1:10" s="17" customFormat="1" ht="15.75" customHeight="1" x14ac:dyDescent="0.2">
      <c r="A55" s="5" t="s">
        <v>66</v>
      </c>
      <c r="B55" s="6" t="s">
        <v>20</v>
      </c>
      <c r="C55" s="26">
        <v>9666</v>
      </c>
      <c r="D55" s="30">
        <f>(Jul!C55*4)+(Aug!C55*3)+(Sep!C55*2)+(Oct!C55*1)</f>
        <v>66030</v>
      </c>
      <c r="E55" s="26"/>
      <c r="F55" s="30">
        <f>(Jul!E55*4)+(Aug!E55*3)+(Sep!E55*2)+(Oct!E55*1)</f>
        <v>4000</v>
      </c>
      <c r="G55" s="26">
        <v>12040</v>
      </c>
      <c r="H55" s="30">
        <f>Sep!H55+G55</f>
        <v>122377</v>
      </c>
      <c r="I55" s="30">
        <f t="shared" si="0"/>
        <v>21706</v>
      </c>
      <c r="J55" s="30">
        <f t="shared" si="1"/>
        <v>192407</v>
      </c>
    </row>
    <row r="56" spans="1:10" s="15" customFormat="1" ht="15.75" customHeight="1" x14ac:dyDescent="0.2">
      <c r="A56" s="9" t="s">
        <v>67</v>
      </c>
      <c r="B56" s="10" t="s">
        <v>20</v>
      </c>
      <c r="C56" s="26"/>
      <c r="D56" s="30">
        <f>(Jul!C56*4)+(Aug!C56*3)+(Sep!C56*2)+(Oct!C56*1)</f>
        <v>0</v>
      </c>
      <c r="E56" s="26"/>
      <c r="F56" s="30">
        <f>(Jul!E56*4)+(Aug!E56*3)+(Sep!E56*2)+(Oct!E56*1)</f>
        <v>0</v>
      </c>
      <c r="G56" s="26"/>
      <c r="H56" s="30">
        <f>Sep!H56+G56</f>
        <v>0</v>
      </c>
      <c r="I56" s="30">
        <f t="shared" si="0"/>
        <v>0</v>
      </c>
      <c r="J56" s="30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6">
        <v>8583</v>
      </c>
      <c r="D57" s="30">
        <f>(Jul!C57*4)+(Aug!C57*3)+(Sep!C57*2)+(Oct!C57*1)</f>
        <v>47620</v>
      </c>
      <c r="E57" s="26"/>
      <c r="F57" s="30">
        <f>(Jul!E57*4)+(Aug!E57*3)+(Sep!E57*2)+(Oct!E57*1)</f>
        <v>8000</v>
      </c>
      <c r="G57" s="26">
        <v>80696</v>
      </c>
      <c r="H57" s="30">
        <f>Sep!H57+G57</f>
        <v>86162</v>
      </c>
      <c r="I57" s="30">
        <f t="shared" si="0"/>
        <v>89279</v>
      </c>
      <c r="J57" s="30">
        <f t="shared" si="1"/>
        <v>141782</v>
      </c>
    </row>
    <row r="58" spans="1:10" s="15" customFormat="1" ht="15.75" customHeight="1" x14ac:dyDescent="0.2">
      <c r="A58" s="9" t="s">
        <v>69</v>
      </c>
      <c r="B58" s="10" t="s">
        <v>20</v>
      </c>
      <c r="C58" s="26"/>
      <c r="D58" s="30">
        <f>(Jul!C58*4)+(Aug!C58*3)+(Sep!C58*2)+(Oct!C58*1)</f>
        <v>0</v>
      </c>
      <c r="E58" s="26"/>
      <c r="F58" s="30">
        <f>(Jul!E58*4)+(Aug!E58*3)+(Sep!E58*2)+(Oct!E58*1)</f>
        <v>0</v>
      </c>
      <c r="G58" s="26"/>
      <c r="H58" s="30">
        <f>Sep!H58+G58</f>
        <v>0</v>
      </c>
      <c r="I58" s="30">
        <f t="shared" si="0"/>
        <v>0</v>
      </c>
      <c r="J58" s="30">
        <f t="shared" si="1"/>
        <v>0</v>
      </c>
    </row>
    <row r="59" spans="1:10" s="17" customFormat="1" ht="15.75" customHeight="1" x14ac:dyDescent="0.2">
      <c r="A59" s="5" t="s">
        <v>70</v>
      </c>
      <c r="B59" s="6" t="s">
        <v>20</v>
      </c>
      <c r="C59" s="26"/>
      <c r="D59" s="30">
        <f>(Jul!C59*4)+(Aug!C59*3)+(Sep!C59*2)+(Oct!C59*1)</f>
        <v>20722</v>
      </c>
      <c r="E59" s="26"/>
      <c r="F59" s="30">
        <f>(Jul!E59*4)+(Aug!E59*3)+(Sep!E59*2)+(Oct!E59*1)</f>
        <v>0</v>
      </c>
      <c r="G59" s="26"/>
      <c r="H59" s="30">
        <f>Sep!H59+G59</f>
        <v>20703</v>
      </c>
      <c r="I59" s="30">
        <f t="shared" si="0"/>
        <v>0</v>
      </c>
      <c r="J59" s="30">
        <f t="shared" si="1"/>
        <v>41425</v>
      </c>
    </row>
    <row r="60" spans="1:10" s="15" customFormat="1" ht="15.75" customHeight="1" x14ac:dyDescent="0.2">
      <c r="A60" s="9" t="s">
        <v>71</v>
      </c>
      <c r="B60" s="10" t="s">
        <v>20</v>
      </c>
      <c r="C60" s="26">
        <v>28484</v>
      </c>
      <c r="D60" s="30">
        <f>(Jul!C60*4)+(Aug!C60*3)+(Sep!C60*2)+(Oct!C60*1)</f>
        <v>323029</v>
      </c>
      <c r="E60" s="26">
        <v>2937</v>
      </c>
      <c r="F60" s="30">
        <f>(Jul!E60*4)+(Aug!E60*3)+(Sep!E60*2)+(Oct!E60*1)</f>
        <v>9481</v>
      </c>
      <c r="G60" s="26">
        <v>86734</v>
      </c>
      <c r="H60" s="30">
        <f>Sep!H60+G60</f>
        <v>255574</v>
      </c>
      <c r="I60" s="30">
        <f t="shared" si="0"/>
        <v>118155</v>
      </c>
      <c r="J60" s="30">
        <f t="shared" si="1"/>
        <v>588084</v>
      </c>
    </row>
    <row r="61" spans="1:10" s="17" customFormat="1" ht="15.75" customHeight="1" x14ac:dyDescent="0.2">
      <c r="A61" s="5" t="s">
        <v>72</v>
      </c>
      <c r="B61" s="6" t="s">
        <v>20</v>
      </c>
      <c r="C61" s="26">
        <v>1680</v>
      </c>
      <c r="D61" s="30">
        <f>(Jul!C61*4)+(Aug!C61*3)+(Sep!C61*2)+(Oct!C61*1)</f>
        <v>6021</v>
      </c>
      <c r="E61" s="26"/>
      <c r="F61" s="30">
        <f>(Jul!E61*4)+(Aug!E61*3)+(Sep!E61*2)+(Oct!E61*1)</f>
        <v>0</v>
      </c>
      <c r="G61" s="26"/>
      <c r="H61" s="30">
        <f>Sep!H61+G61</f>
        <v>0</v>
      </c>
      <c r="I61" s="30">
        <f t="shared" si="0"/>
        <v>1680</v>
      </c>
      <c r="J61" s="30">
        <f t="shared" si="1"/>
        <v>6021</v>
      </c>
    </row>
    <row r="62" spans="1:10" s="15" customFormat="1" ht="15.75" customHeight="1" x14ac:dyDescent="0.2">
      <c r="A62" s="9" t="s">
        <v>73</v>
      </c>
      <c r="B62" s="10" t="s">
        <v>20</v>
      </c>
      <c r="C62" s="26"/>
      <c r="D62" s="30">
        <f>(Jul!C62*4)+(Aug!C62*3)+(Sep!C62*2)+(Oct!C62*1)</f>
        <v>2348</v>
      </c>
      <c r="E62" s="26"/>
      <c r="F62" s="30">
        <f>(Jul!E62*4)+(Aug!E62*3)+(Sep!E62*2)+(Oct!E62*1)</f>
        <v>0</v>
      </c>
      <c r="G62" s="26"/>
      <c r="H62" s="30">
        <f>Sep!H62+G62</f>
        <v>0</v>
      </c>
      <c r="I62" s="30">
        <f t="shared" si="0"/>
        <v>0</v>
      </c>
      <c r="J62" s="30">
        <f t="shared" si="1"/>
        <v>2348</v>
      </c>
    </row>
    <row r="63" spans="1:10" s="17" customFormat="1" ht="15.75" customHeight="1" x14ac:dyDescent="0.2">
      <c r="A63" s="5" t="s">
        <v>126</v>
      </c>
      <c r="B63" s="6" t="s">
        <v>20</v>
      </c>
      <c r="C63" s="26"/>
      <c r="D63" s="30">
        <f>(Jul!C63*4)+(Aug!C63*3)+(Sep!C63*2)+(Oct!C63*1)</f>
        <v>51145</v>
      </c>
      <c r="E63" s="26"/>
      <c r="F63" s="30">
        <f>(Jul!E63*4)+(Aug!E63*3)+(Sep!E63*2)+(Oct!E63*1)</f>
        <v>0</v>
      </c>
      <c r="G63" s="26"/>
      <c r="H63" s="30">
        <f>Sep!H63+G63</f>
        <v>10708</v>
      </c>
      <c r="I63" s="30">
        <f t="shared" si="0"/>
        <v>0</v>
      </c>
      <c r="J63" s="30">
        <f t="shared" si="1"/>
        <v>61853</v>
      </c>
    </row>
    <row r="64" spans="1:10" s="17" customFormat="1" ht="15.75" customHeight="1" x14ac:dyDescent="0.2">
      <c r="A64" s="5" t="s">
        <v>74</v>
      </c>
      <c r="B64" s="6" t="s">
        <v>20</v>
      </c>
      <c r="C64" s="26"/>
      <c r="D64" s="30">
        <f>(Jul!C64*4)+(Aug!C64*3)+(Sep!C64*2)+(Oct!C64*1)</f>
        <v>17610</v>
      </c>
      <c r="E64" s="26"/>
      <c r="F64" s="30">
        <f>(Jul!E64*4)+(Aug!E64*3)+(Sep!E64*2)+(Oct!E64*1)</f>
        <v>0</v>
      </c>
      <c r="G64" s="26"/>
      <c r="H64" s="30">
        <f>Sep!H64+G64</f>
        <v>313</v>
      </c>
      <c r="I64" s="30">
        <f t="shared" ref="I64:I71" si="2">C64+E64+G64</f>
        <v>0</v>
      </c>
      <c r="J64" s="30">
        <f t="shared" ref="J64:J71" si="3">D64+F64+H64</f>
        <v>17923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0</v>
      </c>
      <c r="E65" s="26"/>
      <c r="F65" s="30">
        <f>(Jul!E65*4)+(Aug!E65*3)+(Sep!E65*2)+(Oct!E65*1)</f>
        <v>0</v>
      </c>
      <c r="G65" s="26"/>
      <c r="H65" s="30">
        <f>Sep!H65+G65</f>
        <v>0</v>
      </c>
      <c r="I65" s="30">
        <f t="shared" si="2"/>
        <v>0</v>
      </c>
      <c r="J65" s="30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6"/>
      <c r="D66" s="30">
        <f>(Jul!C66*4)+(Aug!C66*3)+(Sep!C66*2)+(Oct!C66*1)</f>
        <v>18676</v>
      </c>
      <c r="E66" s="26"/>
      <c r="F66" s="30">
        <f>(Jul!E66*4)+(Aug!E66*3)+(Sep!E66*2)+(Oct!E66*1)</f>
        <v>3400</v>
      </c>
      <c r="G66" s="26"/>
      <c r="H66" s="30">
        <f>Sep!H66+G66</f>
        <v>0</v>
      </c>
      <c r="I66" s="30">
        <f t="shared" si="2"/>
        <v>0</v>
      </c>
      <c r="J66" s="30">
        <f t="shared" si="3"/>
        <v>22076</v>
      </c>
    </row>
    <row r="67" spans="1:10" s="15" customFormat="1" ht="15.75" customHeight="1" x14ac:dyDescent="0.2">
      <c r="A67" s="9" t="s">
        <v>78</v>
      </c>
      <c r="B67" s="10" t="s">
        <v>20</v>
      </c>
      <c r="C67" s="26"/>
      <c r="D67" s="30">
        <f>(Jul!C67*4)+(Aug!C67*3)+(Sep!C67*2)+(Oct!C67*1)</f>
        <v>0</v>
      </c>
      <c r="E67" s="26"/>
      <c r="F67" s="30">
        <f>(Jul!E67*4)+(Aug!E67*3)+(Sep!E67*2)+(Oct!E67*1)</f>
        <v>0</v>
      </c>
      <c r="G67" s="26"/>
      <c r="H67" s="30">
        <f>Sep!H67+G67</f>
        <v>0</v>
      </c>
      <c r="I67" s="30">
        <f t="shared" si="2"/>
        <v>0</v>
      </c>
      <c r="J67" s="30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26"/>
      <c r="D68" s="30">
        <f>(Jul!C68*4)+(Aug!C68*3)+(Sep!C68*2)+(Oct!C68*1)</f>
        <v>0</v>
      </c>
      <c r="E68" s="26"/>
      <c r="F68" s="30">
        <f>(Jul!E68*4)+(Aug!E68*3)+(Sep!E68*2)+(Oct!E68*1)</f>
        <v>0</v>
      </c>
      <c r="G68" s="26"/>
      <c r="H68" s="30">
        <f>Sep!H68+G68</f>
        <v>0</v>
      </c>
      <c r="I68" s="30">
        <f t="shared" si="2"/>
        <v>0</v>
      </c>
      <c r="J68" s="30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26">
        <v>1995</v>
      </c>
      <c r="D69" s="30">
        <f>(Jul!C69*4)+(Aug!C69*3)+(Sep!C69*2)+(Oct!C69*1)</f>
        <v>7980</v>
      </c>
      <c r="E69" s="26"/>
      <c r="F69" s="30">
        <f>(Jul!E69*4)+(Aug!E69*3)+(Sep!E69*2)+(Oct!E69*1)</f>
        <v>0</v>
      </c>
      <c r="G69" s="26">
        <v>5985</v>
      </c>
      <c r="H69" s="30">
        <f>Sep!H69+G69</f>
        <v>5985</v>
      </c>
      <c r="I69" s="30">
        <f t="shared" si="2"/>
        <v>7980</v>
      </c>
      <c r="J69" s="30">
        <f t="shared" si="3"/>
        <v>13965</v>
      </c>
    </row>
    <row r="70" spans="1:10" s="15" customFormat="1" ht="15.75" customHeight="1" x14ac:dyDescent="0.2">
      <c r="A70" s="9" t="s">
        <v>85</v>
      </c>
      <c r="B70" s="10" t="s">
        <v>20</v>
      </c>
      <c r="C70" s="26"/>
      <c r="D70" s="30">
        <f>(Jul!C70*4)+(Aug!C70*3)+(Sep!C70*2)+(Oct!C70*1)</f>
        <v>17403</v>
      </c>
      <c r="E70" s="26"/>
      <c r="F70" s="30">
        <f>(Jul!E70*4)+(Aug!E70*3)+(Sep!E70*2)+(Oct!E70*1)</f>
        <v>1140</v>
      </c>
      <c r="G70" s="26"/>
      <c r="H70" s="30">
        <f>Sep!H70+G70</f>
        <v>28407</v>
      </c>
      <c r="I70" s="30">
        <f t="shared" si="2"/>
        <v>0</v>
      </c>
      <c r="J70" s="30">
        <f t="shared" si="3"/>
        <v>46950</v>
      </c>
    </row>
    <row r="71" spans="1:10" s="17" customFormat="1" ht="15.75" customHeight="1" x14ac:dyDescent="0.2">
      <c r="A71" s="5" t="s">
        <v>86</v>
      </c>
      <c r="B71" s="6" t="s">
        <v>20</v>
      </c>
      <c r="C71" s="26">
        <v>3172</v>
      </c>
      <c r="D71" s="30">
        <f>(Jul!C71*4)+(Aug!C71*3)+(Sep!C71*2)+(Oct!C71*1)</f>
        <v>54285</v>
      </c>
      <c r="E71" s="26">
        <v>1254</v>
      </c>
      <c r="F71" s="30">
        <f>(Jul!E71*4)+(Aug!E71*3)+(Sep!E71*2)+(Oct!E71*1)</f>
        <v>5254</v>
      </c>
      <c r="G71" s="26">
        <v>5016</v>
      </c>
      <c r="H71" s="30">
        <f>Sep!H71+G71</f>
        <v>158501</v>
      </c>
      <c r="I71" s="30">
        <f t="shared" si="2"/>
        <v>9442</v>
      </c>
      <c r="J71" s="30">
        <f t="shared" si="3"/>
        <v>218040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19312</v>
      </c>
      <c r="D72" s="32">
        <f t="shared" si="4"/>
        <v>447076</v>
      </c>
      <c r="E72" s="32">
        <f t="shared" si="4"/>
        <v>0</v>
      </c>
      <c r="F72" s="32">
        <f t="shared" si="4"/>
        <v>0</v>
      </c>
      <c r="G72" s="32">
        <f t="shared" si="4"/>
        <v>10696</v>
      </c>
      <c r="H72" s="32">
        <f t="shared" si="4"/>
        <v>646996</v>
      </c>
      <c r="I72" s="32">
        <f t="shared" si="4"/>
        <v>30008</v>
      </c>
      <c r="J72" s="32">
        <f t="shared" si="4"/>
        <v>1094072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168719</v>
      </c>
      <c r="D73" s="32">
        <f t="shared" si="5"/>
        <v>1809935</v>
      </c>
      <c r="E73" s="32">
        <f t="shared" si="5"/>
        <v>4191</v>
      </c>
      <c r="F73" s="32">
        <f t="shared" si="5"/>
        <v>63564</v>
      </c>
      <c r="G73" s="32">
        <f t="shared" si="5"/>
        <v>400479</v>
      </c>
      <c r="H73" s="32">
        <f t="shared" si="5"/>
        <v>1356524</v>
      </c>
      <c r="I73" s="32">
        <f t="shared" si="5"/>
        <v>573389</v>
      </c>
      <c r="J73" s="32">
        <f t="shared" si="5"/>
        <v>3230023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188031</v>
      </c>
      <c r="D74" s="32">
        <f t="shared" ref="D74:J74" si="6">SUM(D72:D73)</f>
        <v>2257011</v>
      </c>
      <c r="E74" s="32">
        <f t="shared" si="6"/>
        <v>4191</v>
      </c>
      <c r="F74" s="32">
        <f t="shared" si="6"/>
        <v>63564</v>
      </c>
      <c r="G74" s="32">
        <f t="shared" si="6"/>
        <v>411175</v>
      </c>
      <c r="H74" s="32">
        <f t="shared" si="6"/>
        <v>2003520</v>
      </c>
      <c r="I74" s="32">
        <f t="shared" si="6"/>
        <v>603397</v>
      </c>
      <c r="J74" s="32">
        <f t="shared" si="6"/>
        <v>4324095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24" priority="57" stopIfTrue="1">
      <formula>CellHasFormula</formula>
    </cfRule>
  </conditionalFormatting>
  <conditionalFormatting sqref="J75:J76">
    <cfRule type="expression" dxfId="23" priority="49" stopIfTrue="1">
      <formula>CellHasFormula</formula>
    </cfRule>
  </conditionalFormatting>
  <conditionalFormatting sqref="J76">
    <cfRule type="expression" dxfId="22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64" activePane="bottomLeft" state="frozen"/>
      <selection pane="bottomLeft" activeCell="G70" sqref="G70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7653</v>
      </c>
      <c r="D5" s="31">
        <f>(Jul!C5*5)+(Aug!C5*4)+(Sep!C5*3)+(Oct!C5*2)+(Nov!C5*1)</f>
        <v>187018</v>
      </c>
      <c r="E5" s="8"/>
      <c r="F5" s="31">
        <f>(Jul!E5*5)+(Aug!E5*4)+(Sep!E5*3)+(Oct!E5*2)+(Nov!E5*1)</f>
        <v>0</v>
      </c>
      <c r="G5" s="8"/>
      <c r="H5" s="31">
        <f>Oct!H5+G5</f>
        <v>63806</v>
      </c>
      <c r="I5" s="31">
        <f t="shared" ref="I5:I63" si="0">C5+E5+G5</f>
        <v>7653</v>
      </c>
      <c r="J5" s="31">
        <f t="shared" ref="J5:J63" si="1">D5+F5+H5</f>
        <v>250824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3450</v>
      </c>
      <c r="D6" s="31">
        <f>(Jul!C6*5)+(Aug!C6*4)+(Sep!C6*3)+(Oct!C6*2)+(Nov!C6*1)</f>
        <v>20712</v>
      </c>
      <c r="E6" s="8"/>
      <c r="F6" s="31">
        <f>(Jul!E6*5)+(Aug!E6*4)+(Sep!E6*3)+(Oct!E6*2)+(Nov!E6*1)</f>
        <v>0</v>
      </c>
      <c r="G6" s="8"/>
      <c r="H6" s="31">
        <f>Oct!H6+G6</f>
        <v>46267</v>
      </c>
      <c r="I6" s="31">
        <f t="shared" si="0"/>
        <v>3450</v>
      </c>
      <c r="J6" s="31">
        <f t="shared" si="1"/>
        <v>66979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(Jul!C7*5)+(Aug!C7*4)+(Sep!C7*3)+(Oct!C7*2)+(Nov!C7*1)</f>
        <v>11224</v>
      </c>
      <c r="E7" s="8"/>
      <c r="F7" s="31">
        <f>(Jul!E7*5)+(Aug!E7*4)+(Sep!E7*3)+(Oct!E7*2)+(Nov!E7*1)</f>
        <v>0</v>
      </c>
      <c r="G7" s="8"/>
      <c r="H7" s="31">
        <f>Oct!H7+G7</f>
        <v>0</v>
      </c>
      <c r="I7" s="31">
        <f t="shared" si="0"/>
        <v>0</v>
      </c>
      <c r="J7" s="31">
        <f t="shared" si="1"/>
        <v>11224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(Jul!C8*5)+(Aug!C8*4)+(Sep!C8*3)+(Oct!C8*2)+(Nov!C8*1)</f>
        <v>29619</v>
      </c>
      <c r="E8" s="8"/>
      <c r="F8" s="31">
        <f>(Jul!E8*5)+(Aug!E8*4)+(Sep!E8*3)+(Oct!E8*2)+(Nov!E8*1)</f>
        <v>0</v>
      </c>
      <c r="G8" s="8"/>
      <c r="H8" s="31">
        <f>Oct!H8+G8</f>
        <v>12963</v>
      </c>
      <c r="I8" s="31">
        <f t="shared" si="0"/>
        <v>0</v>
      </c>
      <c r="J8" s="31">
        <f t="shared" si="1"/>
        <v>42582</v>
      </c>
    </row>
    <row r="9" spans="1:10" s="1" customFormat="1" ht="15.75" customHeight="1" x14ac:dyDescent="0.2">
      <c r="A9" s="5" t="s">
        <v>27</v>
      </c>
      <c r="B9" s="6" t="s">
        <v>22</v>
      </c>
      <c r="C9" s="7">
        <v>6289</v>
      </c>
      <c r="D9" s="31">
        <f>(Jul!C9*5)+(Aug!C9*4)+(Sep!C9*3)+(Oct!C9*2)+(Nov!C9*1)</f>
        <v>64575</v>
      </c>
      <c r="E9" s="8"/>
      <c r="F9" s="31">
        <f>(Jul!E9*5)+(Aug!E9*4)+(Sep!E9*3)+(Oct!E9*2)+(Nov!E9*1)</f>
        <v>0</v>
      </c>
      <c r="G9" s="8">
        <v>6961</v>
      </c>
      <c r="H9" s="31">
        <f>Oct!H9+G9</f>
        <v>22982</v>
      </c>
      <c r="I9" s="31">
        <f t="shared" si="0"/>
        <v>13250</v>
      </c>
      <c r="J9" s="31">
        <f t="shared" si="1"/>
        <v>87557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2717</v>
      </c>
      <c r="D10" s="31">
        <f>(Jul!C10*5)+(Aug!C10*4)+(Sep!C10*3)+(Oct!C10*2)+(Nov!C10*1)</f>
        <v>68930</v>
      </c>
      <c r="E10" s="8"/>
      <c r="F10" s="31">
        <f>(Jul!E10*5)+(Aug!E10*4)+(Sep!E10*3)+(Oct!E10*2)+(Nov!E10*1)</f>
        <v>0</v>
      </c>
      <c r="G10" s="8">
        <v>5301</v>
      </c>
      <c r="H10" s="31">
        <f>Oct!H10+G10</f>
        <v>102306</v>
      </c>
      <c r="I10" s="31">
        <f t="shared" si="0"/>
        <v>8018</v>
      </c>
      <c r="J10" s="31">
        <f t="shared" si="1"/>
        <v>171236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133</v>
      </c>
      <c r="D11" s="31">
        <f>(Jul!C11*5)+(Aug!C11*4)+(Sep!C11*3)+(Oct!C11*2)+(Nov!C11*1)</f>
        <v>8836</v>
      </c>
      <c r="E11" s="8"/>
      <c r="F11" s="31">
        <f>(Jul!E11*5)+(Aug!E11*4)+(Sep!E11*3)+(Oct!E11*2)+(Nov!E11*1)</f>
        <v>0</v>
      </c>
      <c r="G11" s="8">
        <v>665</v>
      </c>
      <c r="H11" s="31">
        <f>Oct!H11+G11</f>
        <v>665</v>
      </c>
      <c r="I11" s="31">
        <f t="shared" si="0"/>
        <v>798</v>
      </c>
      <c r="J11" s="31">
        <f t="shared" si="1"/>
        <v>9501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(Jul!C12*5)+(Aug!C12*4)+(Sep!C12*3)+(Oct!C12*2)+(Nov!C12*1)</f>
        <v>16733</v>
      </c>
      <c r="E12" s="8"/>
      <c r="F12" s="31">
        <f>(Jul!E12*5)+(Aug!E12*4)+(Sep!E12*3)+(Oct!E12*2)+(Nov!E12*1)</f>
        <v>0</v>
      </c>
      <c r="G12" s="8"/>
      <c r="H12" s="31">
        <f>Oct!H12+G12</f>
        <v>0</v>
      </c>
      <c r="I12" s="31">
        <f t="shared" si="0"/>
        <v>0</v>
      </c>
      <c r="J12" s="31">
        <f t="shared" si="1"/>
        <v>16733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(Jul!C13*5)+(Aug!C13*4)+(Sep!C13*3)+(Oct!C13*2)+(Nov!C13*1)</f>
        <v>24992</v>
      </c>
      <c r="E13" s="8"/>
      <c r="F13" s="31">
        <f>(Jul!E13*5)+(Aug!E13*4)+(Sep!E13*3)+(Oct!E13*2)+(Nov!E13*1)</f>
        <v>0</v>
      </c>
      <c r="G13" s="8"/>
      <c r="H13" s="31">
        <f>Oct!H13+G13</f>
        <v>10088</v>
      </c>
      <c r="I13" s="31">
        <f t="shared" si="0"/>
        <v>0</v>
      </c>
      <c r="J13" s="31">
        <f t="shared" si="1"/>
        <v>35080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2927</v>
      </c>
      <c r="D14" s="31">
        <f>(Jul!C14*5)+(Aug!C14*4)+(Sep!C14*3)+(Oct!C14*2)+(Nov!C14*1)</f>
        <v>25951</v>
      </c>
      <c r="E14" s="8"/>
      <c r="F14" s="31">
        <f>(Jul!E14*5)+(Aug!E14*4)+(Sep!E14*3)+(Oct!E14*2)+(Nov!E14*1)</f>
        <v>0</v>
      </c>
      <c r="G14" s="8">
        <v>2594</v>
      </c>
      <c r="H14" s="31">
        <f>Oct!H14+G14</f>
        <v>9711</v>
      </c>
      <c r="I14" s="31">
        <f t="shared" si="0"/>
        <v>5521</v>
      </c>
      <c r="J14" s="31">
        <f t="shared" si="1"/>
        <v>35662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(Jul!C15*5)+(Aug!C15*4)+(Sep!C15*3)+(Oct!C15*2)+(Nov!C15*1)</f>
        <v>0</v>
      </c>
      <c r="E15" s="8"/>
      <c r="F15" s="31">
        <f>(Jul!E15*5)+(Aug!E15*4)+(Sep!E15*3)+(Oct!E15*2)+(Nov!E15*1)</f>
        <v>0</v>
      </c>
      <c r="G15" s="8"/>
      <c r="H15" s="31">
        <f>Oct!H15+G15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(Jul!C16*5)+(Aug!C16*4)+(Sep!C16*3)+(Oct!C16*2)+(Nov!C16*1)</f>
        <v>16466</v>
      </c>
      <c r="E16" s="8"/>
      <c r="F16" s="31">
        <f>(Jul!E16*5)+(Aug!E16*4)+(Sep!E16*3)+(Oct!E16*2)+(Nov!E16*1)</f>
        <v>0</v>
      </c>
      <c r="G16" s="8">
        <v>39985</v>
      </c>
      <c r="H16" s="31">
        <f>Oct!H16+G16</f>
        <v>39985</v>
      </c>
      <c r="I16" s="31">
        <f t="shared" si="0"/>
        <v>39985</v>
      </c>
      <c r="J16" s="31">
        <f t="shared" si="1"/>
        <v>56451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(Jul!C17*5)+(Aug!C17*4)+(Sep!C17*3)+(Oct!C17*2)+(Nov!C17*1)</f>
        <v>3177</v>
      </c>
      <c r="E17" s="8"/>
      <c r="F17" s="31">
        <f>(Jul!E17*5)+(Aug!E17*4)+(Sep!E17*3)+(Oct!E17*2)+(Nov!E17*1)</f>
        <v>0</v>
      </c>
      <c r="G17" s="8"/>
      <c r="H17" s="31">
        <f>Oct!H17+G17</f>
        <v>25723</v>
      </c>
      <c r="I17" s="31">
        <f t="shared" si="0"/>
        <v>0</v>
      </c>
      <c r="J17" s="31">
        <f t="shared" si="1"/>
        <v>28900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(Jul!C18*5)+(Aug!C18*4)+(Sep!C18*3)+(Oct!C18*2)+(Nov!C18*1)</f>
        <v>0</v>
      </c>
      <c r="E18" s="8"/>
      <c r="F18" s="31">
        <f>(Jul!E18*5)+(Aug!E18*4)+(Sep!E18*3)+(Oct!E18*2)+(Nov!E18*1)</f>
        <v>0</v>
      </c>
      <c r="G18" s="8"/>
      <c r="H18" s="31">
        <f>Oct!H18+G18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>
        <v>1587</v>
      </c>
      <c r="D19" s="31">
        <f>(Jul!C19*5)+(Aug!C19*4)+(Sep!C19*3)+(Oct!C19*2)+(Nov!C19*1)</f>
        <v>4947</v>
      </c>
      <c r="E19" s="8"/>
      <c r="F19" s="31">
        <f>(Jul!E19*5)+(Aug!E19*4)+(Sep!E19*3)+(Oct!E19*2)+(Nov!E19*1)</f>
        <v>0</v>
      </c>
      <c r="G19" s="8"/>
      <c r="H19" s="31">
        <f>Oct!H19+G19</f>
        <v>0</v>
      </c>
      <c r="I19" s="31">
        <f t="shared" si="0"/>
        <v>1587</v>
      </c>
      <c r="J19" s="31">
        <f t="shared" si="1"/>
        <v>4947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(Jul!C20*5)+(Aug!C20*4)+(Sep!C20*3)+(Oct!C20*2)+(Nov!C20*1)</f>
        <v>1841</v>
      </c>
      <c r="E20" s="8"/>
      <c r="F20" s="31">
        <f>(Jul!E20*5)+(Aug!E20*4)+(Sep!E20*3)+(Oct!E20*2)+(Nov!E20*1)</f>
        <v>0</v>
      </c>
      <c r="G20" s="8"/>
      <c r="H20" s="31">
        <f>Oct!H20+G20</f>
        <v>5006</v>
      </c>
      <c r="I20" s="31">
        <f t="shared" si="0"/>
        <v>0</v>
      </c>
      <c r="J20" s="31">
        <f t="shared" si="1"/>
        <v>6847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(Jul!C21*5)+(Aug!C21*4)+(Sep!C21*3)+(Oct!C21*2)+(Nov!C21*1)</f>
        <v>12516</v>
      </c>
      <c r="E21" s="8"/>
      <c r="F21" s="31">
        <f>(Jul!E21*5)+(Aug!E21*4)+(Sep!E21*3)+(Oct!E21*2)+(Nov!E21*1)</f>
        <v>0</v>
      </c>
      <c r="G21" s="8"/>
      <c r="H21" s="31">
        <f>Oct!H21+G21</f>
        <v>6081</v>
      </c>
      <c r="I21" s="31">
        <f t="shared" si="0"/>
        <v>0</v>
      </c>
      <c r="J21" s="31">
        <f t="shared" si="1"/>
        <v>18597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(Jul!C22*5)+(Aug!C22*4)+(Sep!C22*3)+(Oct!C22*2)+(Nov!C22*1)</f>
        <v>3447</v>
      </c>
      <c r="E22" s="8"/>
      <c r="F22" s="31">
        <f>(Jul!E22*5)+(Aug!E22*4)+(Sep!E22*3)+(Oct!E22*2)+(Nov!E22*1)</f>
        <v>0</v>
      </c>
      <c r="G22" s="8"/>
      <c r="H22" s="31">
        <f>Oct!H22+G22</f>
        <v>0</v>
      </c>
      <c r="I22" s="31">
        <f t="shared" si="0"/>
        <v>0</v>
      </c>
      <c r="J22" s="31">
        <f t="shared" si="1"/>
        <v>3447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(Jul!C23*5)+(Aug!C23*4)+(Sep!C23*3)+(Oct!C23*2)+(Nov!C23*1)</f>
        <v>5048</v>
      </c>
      <c r="E23" s="8"/>
      <c r="F23" s="31">
        <f>(Jul!E23*5)+(Aug!E23*4)+(Sep!E23*3)+(Oct!E23*2)+(Nov!E23*1)</f>
        <v>0</v>
      </c>
      <c r="G23" s="8"/>
      <c r="H23" s="31">
        <f>Oct!H23+G23</f>
        <v>4667</v>
      </c>
      <c r="I23" s="31">
        <f t="shared" si="0"/>
        <v>0</v>
      </c>
      <c r="J23" s="31">
        <f t="shared" si="1"/>
        <v>9715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4296</v>
      </c>
      <c r="D24" s="31">
        <f>(Jul!C24*5)+(Aug!C24*4)+(Sep!C24*3)+(Oct!C24*2)+(Nov!C24*1)</f>
        <v>31553</v>
      </c>
      <c r="E24" s="8"/>
      <c r="F24" s="31">
        <f>(Jul!E24*5)+(Aug!E24*4)+(Sep!E24*3)+(Oct!E24*2)+(Nov!E24*1)</f>
        <v>0</v>
      </c>
      <c r="G24" s="8"/>
      <c r="H24" s="31">
        <f>Oct!H24+G24</f>
        <v>85227</v>
      </c>
      <c r="I24" s="31">
        <f t="shared" si="0"/>
        <v>4296</v>
      </c>
      <c r="J24" s="31">
        <f t="shared" si="1"/>
        <v>116780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(Jul!C25*5)+(Aug!C25*4)+(Sep!C25*3)+(Oct!C25*2)+(Nov!C25*1)</f>
        <v>15744</v>
      </c>
      <c r="E25" s="8"/>
      <c r="F25" s="31">
        <f>(Jul!E25*5)+(Aug!E25*4)+(Sep!E25*3)+(Oct!E25*2)+(Nov!E25*1)</f>
        <v>0</v>
      </c>
      <c r="G25" s="8"/>
      <c r="H25" s="31">
        <f>Oct!H25+G25</f>
        <v>73503</v>
      </c>
      <c r="I25" s="31">
        <f t="shared" si="0"/>
        <v>0</v>
      </c>
      <c r="J25" s="31">
        <f t="shared" si="1"/>
        <v>89247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1587</v>
      </c>
      <c r="D26" s="31">
        <f>(Jul!C26*5)+(Aug!C26*4)+(Sep!C26*3)+(Oct!C26*2)+(Nov!C26*1)</f>
        <v>25896</v>
      </c>
      <c r="E26" s="8"/>
      <c r="F26" s="31">
        <f>(Jul!E26*5)+(Aug!E26*4)+(Sep!E26*3)+(Oct!E26*2)+(Nov!E26*1)</f>
        <v>0</v>
      </c>
      <c r="G26" s="8"/>
      <c r="H26" s="31">
        <f>Oct!H26+G26</f>
        <v>19017</v>
      </c>
      <c r="I26" s="31">
        <f t="shared" si="0"/>
        <v>1587</v>
      </c>
      <c r="J26" s="31">
        <f t="shared" si="1"/>
        <v>44913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(Jul!C27*5)+(Aug!C27*4)+(Sep!C27*3)+(Oct!C27*2)+(Nov!C27*1)</f>
        <v>4180</v>
      </c>
      <c r="E27" s="8"/>
      <c r="F27" s="31">
        <f>(Jul!E27*5)+(Aug!E27*4)+(Sep!E27*3)+(Oct!E27*2)+(Nov!E27*1)</f>
        <v>0</v>
      </c>
      <c r="G27" s="8"/>
      <c r="H27" s="31">
        <f>Oct!H27+G27</f>
        <v>109562</v>
      </c>
      <c r="I27" s="31">
        <f t="shared" si="0"/>
        <v>0</v>
      </c>
      <c r="J27" s="31">
        <f t="shared" si="1"/>
        <v>113742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(Jul!C28*5)+(Aug!C28*4)+(Sep!C28*3)+(Oct!C28*2)+(Nov!C28*1)</f>
        <v>8166</v>
      </c>
      <c r="E28" s="8"/>
      <c r="F28" s="31">
        <f>(Jul!E28*5)+(Aug!E28*4)+(Sep!E28*3)+(Oct!E28*2)+(Nov!E28*1)</f>
        <v>0</v>
      </c>
      <c r="G28" s="8"/>
      <c r="H28" s="31">
        <f>Oct!H28+G28</f>
        <v>0</v>
      </c>
      <c r="I28" s="31">
        <f t="shared" si="0"/>
        <v>0</v>
      </c>
      <c r="J28" s="31">
        <f t="shared" si="1"/>
        <v>8166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(Jul!C29*5)+(Aug!C29*4)+(Sep!C29*3)+(Oct!C29*2)+(Nov!C29*1)</f>
        <v>0</v>
      </c>
      <c r="E29" s="8"/>
      <c r="F29" s="31">
        <f>(Jul!E29*5)+(Aug!E29*4)+(Sep!E29*3)+(Oct!E29*2)+(Nov!E29*1)</f>
        <v>0</v>
      </c>
      <c r="G29" s="8"/>
      <c r="H29" s="31">
        <f>Oct!H29+G29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(Jul!C30*5)+(Aug!C30*4)+(Sep!C30*3)+(Oct!C30*2)+(Nov!C30*1)</f>
        <v>26711</v>
      </c>
      <c r="E30" s="8"/>
      <c r="F30" s="31">
        <f>(Jul!E30*5)+(Aug!E30*4)+(Sep!E30*3)+(Oct!E30*2)+(Nov!E30*1)</f>
        <v>0</v>
      </c>
      <c r="G30" s="8"/>
      <c r="H30" s="31">
        <f>Oct!H30+G30</f>
        <v>59916</v>
      </c>
      <c r="I30" s="31">
        <f t="shared" si="0"/>
        <v>0</v>
      </c>
      <c r="J30" s="31">
        <f t="shared" si="1"/>
        <v>86627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263</v>
      </c>
      <c r="D31" s="31">
        <f>(Jul!C31*5)+(Aug!C31*4)+(Sep!C31*3)+(Oct!C31*2)+(Nov!C31*1)</f>
        <v>29718</v>
      </c>
      <c r="E31" s="8"/>
      <c r="F31" s="31">
        <f>(Jul!E31*5)+(Aug!E31*4)+(Sep!E31*3)+(Oct!E31*2)+(Nov!E31*1)</f>
        <v>0</v>
      </c>
      <c r="G31" s="8">
        <v>18305</v>
      </c>
      <c r="H31" s="31">
        <f>Oct!H31+G31</f>
        <v>23332</v>
      </c>
      <c r="I31" s="31">
        <f t="shared" si="0"/>
        <v>18568</v>
      </c>
      <c r="J31" s="31">
        <f t="shared" si="1"/>
        <v>53050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(Jul!C32*5)+(Aug!C32*4)+(Sep!C32*3)+(Oct!C32*2)+(Nov!C32*1)</f>
        <v>14559</v>
      </c>
      <c r="E32" s="8"/>
      <c r="F32" s="31">
        <f>(Jul!E32*5)+(Aug!E32*4)+(Sep!E32*3)+(Oct!E32*2)+(Nov!E32*1)</f>
        <v>0</v>
      </c>
      <c r="G32" s="8"/>
      <c r="H32" s="31">
        <f>Oct!H32+G32</f>
        <v>0</v>
      </c>
      <c r="I32" s="31">
        <f t="shared" si="0"/>
        <v>0</v>
      </c>
      <c r="J32" s="31">
        <f t="shared" si="1"/>
        <v>14559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455</v>
      </c>
      <c r="D33" s="31">
        <f>(Jul!C33*5)+(Aug!C33*4)+(Sep!C33*3)+(Oct!C33*2)+(Nov!C33*1)</f>
        <v>89649</v>
      </c>
      <c r="E33" s="8"/>
      <c r="F33" s="31">
        <f>(Jul!E33*5)+(Aug!E33*4)+(Sep!E33*3)+(Oct!E33*2)+(Nov!E33*1)</f>
        <v>100</v>
      </c>
      <c r="G33" s="8">
        <v>18292</v>
      </c>
      <c r="H33" s="31">
        <f>Oct!H33+G33</f>
        <v>91029</v>
      </c>
      <c r="I33" s="31">
        <f t="shared" si="0"/>
        <v>18747</v>
      </c>
      <c r="J33" s="31">
        <f t="shared" si="1"/>
        <v>180778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(Jul!C34*5)+(Aug!C34*4)+(Sep!C34*3)+(Oct!C34*2)+(Nov!C34*1)</f>
        <v>41665</v>
      </c>
      <c r="E34" s="8"/>
      <c r="F34" s="31">
        <f>(Jul!E34*5)+(Aug!E34*4)+(Sep!E34*3)+(Oct!E34*2)+(Nov!E34*1)</f>
        <v>0</v>
      </c>
      <c r="G34" s="8"/>
      <c r="H34" s="31">
        <f>Oct!H34+G34</f>
        <v>13535</v>
      </c>
      <c r="I34" s="31">
        <f t="shared" si="0"/>
        <v>0</v>
      </c>
      <c r="J34" s="31">
        <f t="shared" si="1"/>
        <v>55200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6851</v>
      </c>
      <c r="D35" s="31">
        <f>(Jul!C35*5)+(Aug!C35*4)+(Sep!C35*3)+(Oct!C35*2)+(Nov!C35*1)</f>
        <v>102070</v>
      </c>
      <c r="E35" s="8"/>
      <c r="F35" s="31">
        <f>(Jul!E35*5)+(Aug!E35*4)+(Sep!E35*3)+(Oct!E35*2)+(Nov!E35*1)</f>
        <v>0</v>
      </c>
      <c r="G35" s="8">
        <v>2861</v>
      </c>
      <c r="H35" s="31">
        <f>Oct!H35+G35</f>
        <v>72038</v>
      </c>
      <c r="I35" s="31">
        <f t="shared" si="0"/>
        <v>9712</v>
      </c>
      <c r="J35" s="31">
        <f t="shared" si="1"/>
        <v>174108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(Jul!C36*5)+(Aug!C36*4)+(Sep!C36*3)+(Oct!C36*2)+(Nov!C36*1)</f>
        <v>0</v>
      </c>
      <c r="E36" s="8"/>
      <c r="F36" s="31">
        <f>(Jul!E36*5)+(Aug!E36*4)+(Sep!E36*3)+(Oct!E36*2)+(Nov!E36*1)</f>
        <v>0</v>
      </c>
      <c r="G36" s="8"/>
      <c r="H36" s="31">
        <f>Oct!H36+G36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(Jul!C37*5)+(Aug!C37*4)+(Sep!C37*3)+(Oct!C37*2)+(Nov!C37*1)</f>
        <v>9813</v>
      </c>
      <c r="E37" s="8"/>
      <c r="F37" s="31">
        <f>(Jul!E37*5)+(Aug!E37*4)+(Sep!E37*3)+(Oct!E37*2)+(Nov!E37*1)</f>
        <v>0</v>
      </c>
      <c r="G37" s="8"/>
      <c r="H37" s="31">
        <f>Oct!H37+G37</f>
        <v>6839</v>
      </c>
      <c r="I37" s="31">
        <f t="shared" si="0"/>
        <v>0</v>
      </c>
      <c r="J37" s="31">
        <f t="shared" si="1"/>
        <v>16652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3502</v>
      </c>
      <c r="D38" s="31">
        <f>(Jul!C38*5)+(Aug!C38*4)+(Sep!C38*3)+(Oct!C38*2)+(Nov!C38*1)</f>
        <v>28142</v>
      </c>
      <c r="E38" s="8"/>
      <c r="F38" s="31">
        <f>(Jul!E38*5)+(Aug!E38*4)+(Sep!E38*3)+(Oct!E38*2)+(Nov!E38*1)</f>
        <v>0</v>
      </c>
      <c r="G38" s="8">
        <v>39271</v>
      </c>
      <c r="H38" s="31">
        <f>Oct!H38+G38</f>
        <v>47275</v>
      </c>
      <c r="I38" s="31">
        <f t="shared" si="0"/>
        <v>42773</v>
      </c>
      <c r="J38" s="31">
        <f t="shared" si="1"/>
        <v>75417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14006</v>
      </c>
      <c r="D39" s="31">
        <f>(Jul!C39*5)+(Aug!C39*4)+(Sep!C39*3)+(Oct!C39*2)+(Nov!C39*1)</f>
        <v>161904</v>
      </c>
      <c r="E39" s="8">
        <v>1149</v>
      </c>
      <c r="F39" s="31">
        <f>(Jul!E39*5)+(Aug!E39*4)+(Sep!E39*3)+(Oct!E39*2)+(Nov!E39*1)</f>
        <v>5915</v>
      </c>
      <c r="G39" s="8">
        <v>79378</v>
      </c>
      <c r="H39" s="31">
        <f>Oct!H39+G39</f>
        <v>137213</v>
      </c>
      <c r="I39" s="31">
        <f t="shared" si="0"/>
        <v>94533</v>
      </c>
      <c r="J39" s="31">
        <f t="shared" si="1"/>
        <v>305032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10449</v>
      </c>
      <c r="D40" s="31">
        <f>(Jul!C40*5)+(Aug!C40*4)+(Sep!C40*3)+(Oct!C40*2)+(Nov!C40*1)</f>
        <v>103208</v>
      </c>
      <c r="E40" s="8"/>
      <c r="F40" s="31">
        <f>(Jul!E40*5)+(Aug!E40*4)+(Sep!E40*3)+(Oct!E40*2)+(Nov!E40*1)</f>
        <v>0</v>
      </c>
      <c r="G40" s="8">
        <v>86703</v>
      </c>
      <c r="H40" s="31">
        <f>Oct!H40+G40</f>
        <v>128314</v>
      </c>
      <c r="I40" s="31">
        <f t="shared" si="0"/>
        <v>97152</v>
      </c>
      <c r="J40" s="31">
        <f t="shared" si="1"/>
        <v>231522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(Jul!C41*5)+(Aug!C41*4)+(Sep!C41*3)+(Oct!C41*2)+(Nov!C41*1)</f>
        <v>30587</v>
      </c>
      <c r="E41" s="8"/>
      <c r="F41" s="31">
        <f>(Jul!E41*5)+(Aug!E41*4)+(Sep!E41*3)+(Oct!E41*2)+(Nov!E41*1)</f>
        <v>0</v>
      </c>
      <c r="G41" s="8"/>
      <c r="H41" s="31">
        <f>Oct!H41+G41</f>
        <v>49100</v>
      </c>
      <c r="I41" s="31">
        <f t="shared" si="0"/>
        <v>0</v>
      </c>
      <c r="J41" s="31">
        <f t="shared" si="1"/>
        <v>79687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1227</v>
      </c>
      <c r="D42" s="31">
        <f>(Jul!C42*5)+(Aug!C42*4)+(Sep!C42*3)+(Oct!C42*2)+(Nov!C42*1)</f>
        <v>37450</v>
      </c>
      <c r="E42" s="8"/>
      <c r="F42" s="31">
        <f>(Jul!E42*5)+(Aug!E42*4)+(Sep!E42*3)+(Oct!E42*2)+(Nov!E42*1)</f>
        <v>8480</v>
      </c>
      <c r="G42" s="8"/>
      <c r="H42" s="31">
        <f>Oct!H42+G42</f>
        <v>3017</v>
      </c>
      <c r="I42" s="31">
        <f t="shared" si="0"/>
        <v>1227</v>
      </c>
      <c r="J42" s="31">
        <f t="shared" si="1"/>
        <v>48947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2628</v>
      </c>
      <c r="D43" s="31">
        <f>(Jul!C43*5)+(Aug!C43*4)+(Sep!C43*3)+(Oct!C43*2)+(Nov!C43*1)</f>
        <v>142988</v>
      </c>
      <c r="E43" s="8"/>
      <c r="F43" s="31">
        <f>(Jul!E43*5)+(Aug!E43*4)+(Sep!E43*3)+(Oct!E43*2)+(Nov!E43*1)</f>
        <v>19220</v>
      </c>
      <c r="G43" s="8"/>
      <c r="H43" s="31">
        <f>Oct!H43+G43</f>
        <v>37485</v>
      </c>
      <c r="I43" s="31">
        <f t="shared" si="0"/>
        <v>2628</v>
      </c>
      <c r="J43" s="31">
        <f t="shared" si="1"/>
        <v>199693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10714</v>
      </c>
      <c r="D44" s="31">
        <f>(Jul!C44*5)+(Aug!C44*4)+(Sep!C44*3)+(Oct!C44*2)+(Nov!C44*1)</f>
        <v>97935</v>
      </c>
      <c r="E44" s="8">
        <v>292</v>
      </c>
      <c r="F44" s="31">
        <f>(Jul!E44*5)+(Aug!E44*4)+(Sep!E44*3)+(Oct!E44*2)+(Nov!E44*1)</f>
        <v>10292</v>
      </c>
      <c r="G44" s="8">
        <v>34259</v>
      </c>
      <c r="H44" s="31">
        <f>Oct!H44+G44</f>
        <v>72066</v>
      </c>
      <c r="I44" s="31">
        <f t="shared" si="0"/>
        <v>45265</v>
      </c>
      <c r="J44" s="31">
        <f t="shared" si="1"/>
        <v>180293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(Jul!C45*5)+(Aug!C45*4)+(Sep!C45*3)+(Oct!C45*2)+(Nov!C45*1)</f>
        <v>7628</v>
      </c>
      <c r="E45" s="8"/>
      <c r="F45" s="31">
        <f>(Jul!E45*5)+(Aug!E45*4)+(Sep!E45*3)+(Oct!E45*2)+(Nov!E45*1)</f>
        <v>0</v>
      </c>
      <c r="G45" s="8"/>
      <c r="H45" s="31">
        <f>Oct!H45+G45</f>
        <v>1638</v>
      </c>
      <c r="I45" s="31">
        <f t="shared" si="0"/>
        <v>0</v>
      </c>
      <c r="J45" s="31">
        <f t="shared" si="1"/>
        <v>9266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(Jul!C46*5)+(Aug!C46*4)+(Sep!C46*3)+(Oct!C46*2)+(Nov!C46*1)</f>
        <v>0</v>
      </c>
      <c r="E46" s="8"/>
      <c r="F46" s="31">
        <f>(Jul!E46*5)+(Aug!E46*4)+(Sep!E46*3)+(Oct!E46*2)+(Nov!E46*1)</f>
        <v>0</v>
      </c>
      <c r="G46" s="8"/>
      <c r="H46" s="31">
        <f>Oct!H46+G46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4457</v>
      </c>
      <c r="D47" s="31">
        <f>(Jul!C47*5)+(Aug!C47*4)+(Sep!C47*3)+(Oct!C47*2)+(Nov!C47*1)</f>
        <v>77056</v>
      </c>
      <c r="E47" s="8">
        <v>1254</v>
      </c>
      <c r="F47" s="31">
        <f>(Jul!E47*5)+(Aug!E47*4)+(Sep!E47*3)+(Oct!E47*2)+(Nov!E47*1)</f>
        <v>1254</v>
      </c>
      <c r="G47" s="8">
        <v>19522</v>
      </c>
      <c r="H47" s="31">
        <f>Oct!H47+G47</f>
        <v>45866</v>
      </c>
      <c r="I47" s="31">
        <f t="shared" si="0"/>
        <v>25233</v>
      </c>
      <c r="J47" s="31">
        <f t="shared" si="1"/>
        <v>124176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9374</v>
      </c>
      <c r="D48" s="31">
        <f>(Jul!C48*5)+(Aug!C48*4)+(Sep!C48*3)+(Oct!C48*2)+(Nov!C48*1)</f>
        <v>186889</v>
      </c>
      <c r="E48" s="8"/>
      <c r="F48" s="31">
        <f>(Jul!E48*5)+(Aug!E48*4)+(Sep!E48*3)+(Oct!E48*2)+(Nov!E48*1)</f>
        <v>0</v>
      </c>
      <c r="G48" s="8">
        <v>6801</v>
      </c>
      <c r="H48" s="31">
        <f>Oct!H48+G48</f>
        <v>41162</v>
      </c>
      <c r="I48" s="31">
        <f t="shared" si="0"/>
        <v>16175</v>
      </c>
      <c r="J48" s="31">
        <f t="shared" si="1"/>
        <v>228051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6981</v>
      </c>
      <c r="D49" s="31">
        <f>(Jul!C49*5)+(Aug!C49*4)+(Sep!C49*3)+(Oct!C49*2)+(Nov!C49*1)</f>
        <v>134692</v>
      </c>
      <c r="E49" s="8"/>
      <c r="F49" s="31">
        <f>(Jul!E49*5)+(Aug!E49*4)+(Sep!E49*3)+(Oct!E49*2)+(Nov!E49*1)</f>
        <v>0</v>
      </c>
      <c r="G49" s="8">
        <v>2854</v>
      </c>
      <c r="H49" s="31">
        <f>Oct!H49+G49</f>
        <v>64610</v>
      </c>
      <c r="I49" s="31">
        <f t="shared" si="0"/>
        <v>9835</v>
      </c>
      <c r="J49" s="31">
        <f t="shared" si="1"/>
        <v>199302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651</v>
      </c>
      <c r="D50" s="31">
        <f>(Jul!C50*5)+(Aug!C50*4)+(Sep!C50*3)+(Oct!C50*2)+(Nov!C50*1)</f>
        <v>42894</v>
      </c>
      <c r="E50" s="8"/>
      <c r="F50" s="31">
        <f>(Jul!E50*5)+(Aug!E50*4)+(Sep!E50*3)+(Oct!E50*2)+(Nov!E50*1)</f>
        <v>0</v>
      </c>
      <c r="G50" s="8"/>
      <c r="H50" s="31">
        <f>Oct!H50+G50</f>
        <v>16929</v>
      </c>
      <c r="I50" s="31">
        <f t="shared" si="0"/>
        <v>651</v>
      </c>
      <c r="J50" s="31">
        <f t="shared" si="1"/>
        <v>59823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21598</v>
      </c>
      <c r="D51" s="31">
        <f>(Jul!C51*5)+(Aug!C51*4)+(Sep!C51*3)+(Oct!C51*2)+(Nov!C51*1)</f>
        <v>194339</v>
      </c>
      <c r="E51" s="8"/>
      <c r="F51" s="31">
        <f>(Jul!E51*5)+(Aug!E51*4)+(Sep!E51*3)+(Oct!E51*2)+(Nov!E51*1)</f>
        <v>0</v>
      </c>
      <c r="G51" s="8">
        <v>79276</v>
      </c>
      <c r="H51" s="31">
        <f>Oct!H51+G51</f>
        <v>154806</v>
      </c>
      <c r="I51" s="31">
        <f t="shared" si="0"/>
        <v>100874</v>
      </c>
      <c r="J51" s="31">
        <f t="shared" si="1"/>
        <v>349145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4089</v>
      </c>
      <c r="D52" s="31">
        <f>(Jul!C52*5)+(Aug!C52*4)+(Sep!C52*3)+(Oct!C52*2)+(Nov!C52*1)</f>
        <v>98772</v>
      </c>
      <c r="E52" s="8"/>
      <c r="F52" s="31">
        <f>(Jul!E52*5)+(Aug!E52*4)+(Sep!E52*3)+(Oct!E52*2)+(Nov!E52*1)</f>
        <v>0</v>
      </c>
      <c r="G52" s="8">
        <v>14997</v>
      </c>
      <c r="H52" s="31">
        <f>Oct!H52+G52</f>
        <v>62549</v>
      </c>
      <c r="I52" s="31">
        <f t="shared" si="0"/>
        <v>19086</v>
      </c>
      <c r="J52" s="31">
        <f t="shared" si="1"/>
        <v>161321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(Jul!C53*5)+(Aug!C53*4)+(Sep!C53*3)+(Oct!C53*2)+(Nov!C53*1)</f>
        <v>64108</v>
      </c>
      <c r="E53" s="8"/>
      <c r="F53" s="31">
        <f>(Jul!E53*5)+(Aug!E53*4)+(Sep!E53*3)+(Oct!E53*2)+(Nov!E53*1)</f>
        <v>0</v>
      </c>
      <c r="G53" s="8"/>
      <c r="H53" s="31">
        <f>Oct!H53+G53</f>
        <v>5128</v>
      </c>
      <c r="I53" s="31">
        <f t="shared" si="0"/>
        <v>0</v>
      </c>
      <c r="J53" s="31">
        <f t="shared" si="1"/>
        <v>69236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(Jul!C54*5)+(Aug!C54*4)+(Sep!C54*3)+(Oct!C54*2)+(Nov!C54*1)</f>
        <v>66052</v>
      </c>
      <c r="E54" s="8"/>
      <c r="F54" s="31">
        <f>(Jul!E54*5)+(Aug!E54*4)+(Sep!E54*3)+(Oct!E54*2)+(Nov!E54*1)</f>
        <v>0</v>
      </c>
      <c r="G54" s="8"/>
      <c r="H54" s="31">
        <f>Oct!H54+G54</f>
        <v>1409</v>
      </c>
      <c r="I54" s="31">
        <f t="shared" si="0"/>
        <v>0</v>
      </c>
      <c r="J54" s="31">
        <f t="shared" si="1"/>
        <v>67461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5116</v>
      </c>
      <c r="D55" s="31">
        <f>(Jul!C55*5)+(Aug!C55*4)+(Sep!C55*3)+(Oct!C55*2)+(Nov!C55*1)</f>
        <v>103536</v>
      </c>
      <c r="E55" s="8"/>
      <c r="F55" s="31">
        <f>(Jul!E55*5)+(Aug!E55*4)+(Sep!E55*3)+(Oct!E55*2)+(Nov!E55*1)</f>
        <v>6000</v>
      </c>
      <c r="G55" s="8">
        <v>18926</v>
      </c>
      <c r="H55" s="31">
        <f>Oct!H55+G55</f>
        <v>141303</v>
      </c>
      <c r="I55" s="31">
        <f t="shared" si="0"/>
        <v>24042</v>
      </c>
      <c r="J55" s="31">
        <f t="shared" si="1"/>
        <v>250839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(Jul!C56*5)+(Aug!C56*4)+(Sep!C56*3)+(Oct!C56*2)+(Nov!C56*1)</f>
        <v>0</v>
      </c>
      <c r="E56" s="8"/>
      <c r="F56" s="31">
        <f>(Jul!E56*5)+(Aug!E56*4)+(Sep!E56*3)+(Oct!E56*2)+(Nov!E56*1)</f>
        <v>0</v>
      </c>
      <c r="G56" s="8"/>
      <c r="H56" s="31">
        <f>Oct!H56+G56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651</v>
      </c>
      <c r="D57" s="31">
        <f>(Jul!C57*5)+(Aug!C57*4)+(Sep!C57*3)+(Oct!C57*2)+(Nov!C57*1)</f>
        <v>71325</v>
      </c>
      <c r="E57" s="8"/>
      <c r="F57" s="31">
        <f>(Jul!E57*5)+(Aug!E57*4)+(Sep!E57*3)+(Oct!E57*2)+(Nov!E57*1)</f>
        <v>10000</v>
      </c>
      <c r="G57" s="8">
        <v>1954</v>
      </c>
      <c r="H57" s="31">
        <f>Oct!H57+G57</f>
        <v>88116</v>
      </c>
      <c r="I57" s="31">
        <f t="shared" si="0"/>
        <v>2605</v>
      </c>
      <c r="J57" s="31">
        <f t="shared" si="1"/>
        <v>169441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(Jul!C58*5)+(Aug!C58*4)+(Sep!C58*3)+(Oct!C58*2)+(Nov!C58*1)</f>
        <v>0</v>
      </c>
      <c r="E58" s="8"/>
      <c r="F58" s="31">
        <f>(Jul!E58*5)+(Aug!E58*4)+(Sep!E58*3)+(Oct!E58*2)+(Nov!E58*1)</f>
        <v>0</v>
      </c>
      <c r="G58" s="8"/>
      <c r="H58" s="31">
        <f>Oct!H58+G58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3851</v>
      </c>
      <c r="D59" s="31">
        <f>(Jul!C59*5)+(Aug!C59*4)+(Sep!C59*3)+(Oct!C59*2)+(Nov!C59*1)</f>
        <v>32028</v>
      </c>
      <c r="E59" s="8"/>
      <c r="F59" s="31">
        <f>(Jul!E59*5)+(Aug!E59*4)+(Sep!E59*3)+(Oct!E59*2)+(Nov!E59*1)</f>
        <v>0</v>
      </c>
      <c r="G59" s="8">
        <v>24386</v>
      </c>
      <c r="H59" s="31">
        <f>Oct!H59+G59</f>
        <v>45089</v>
      </c>
      <c r="I59" s="31">
        <f t="shared" si="0"/>
        <v>28237</v>
      </c>
      <c r="J59" s="31">
        <f t="shared" si="1"/>
        <v>77117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21091</v>
      </c>
      <c r="D60" s="31">
        <f>(Jul!C60*5)+(Aug!C60*4)+(Sep!C60*3)+(Oct!C60*2)+(Nov!C60*1)</f>
        <v>473256</v>
      </c>
      <c r="E60" s="8">
        <v>1149</v>
      </c>
      <c r="F60" s="31">
        <f>(Jul!E60*5)+(Aug!E60*4)+(Sep!E60*3)+(Oct!E60*2)+(Nov!E60*1)</f>
        <v>15945</v>
      </c>
      <c r="G60" s="8">
        <v>52714</v>
      </c>
      <c r="H60" s="31">
        <f>Oct!H60+G60</f>
        <v>308288</v>
      </c>
      <c r="I60" s="31">
        <f t="shared" si="0"/>
        <v>74954</v>
      </c>
      <c r="J60" s="31">
        <f t="shared" si="1"/>
        <v>797489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(Jul!C61*5)+(Aug!C61*4)+(Sep!C61*3)+(Oct!C61*2)+(Nov!C61*1)</f>
        <v>9148</v>
      </c>
      <c r="E61" s="8"/>
      <c r="F61" s="31">
        <f>(Jul!E61*5)+(Aug!E61*4)+(Sep!E61*3)+(Oct!E61*2)+(Nov!E61*1)</f>
        <v>0</v>
      </c>
      <c r="G61" s="8"/>
      <c r="H61" s="31">
        <f>Oct!H61+G61</f>
        <v>0</v>
      </c>
      <c r="I61" s="31">
        <f t="shared" si="0"/>
        <v>0</v>
      </c>
      <c r="J61" s="31">
        <f t="shared" si="1"/>
        <v>9148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(Jul!C62*5)+(Aug!C62*4)+(Sep!C62*3)+(Oct!C62*2)+(Nov!C62*1)</f>
        <v>2935</v>
      </c>
      <c r="E62" s="8"/>
      <c r="F62" s="31">
        <f>(Jul!E62*5)+(Aug!E62*4)+(Sep!E62*3)+(Oct!E62*2)+(Nov!E62*1)</f>
        <v>0</v>
      </c>
      <c r="H62" s="31">
        <f>Oct!H62+G62</f>
        <v>0</v>
      </c>
      <c r="I62" s="31">
        <f t="shared" si="0"/>
        <v>0</v>
      </c>
      <c r="J62" s="31">
        <f t="shared" si="1"/>
        <v>2935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(Jul!C63*5)+(Aug!C63*4)+(Sep!C63*3)+(Oct!C63*2)+(Nov!C63*1)</f>
        <v>70438</v>
      </c>
      <c r="E63" s="8"/>
      <c r="F63" s="31">
        <f>(Jul!E63*5)+(Aug!E63*4)+(Sep!E63*3)+(Oct!E63*2)+(Nov!E63*1)</f>
        <v>0</v>
      </c>
      <c r="G63" s="8"/>
      <c r="H63" s="31">
        <f>Oct!H63+G63</f>
        <v>10708</v>
      </c>
      <c r="I63" s="31">
        <f t="shared" si="0"/>
        <v>0</v>
      </c>
      <c r="J63" s="31">
        <f t="shared" si="1"/>
        <v>81146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(Jul!C64*5)+(Aug!C64*4)+(Sep!C64*3)+(Oct!C64*2)+(Nov!C64*1)</f>
        <v>24656</v>
      </c>
      <c r="E64" s="8"/>
      <c r="F64" s="31">
        <f>(Jul!E64*5)+(Aug!E64*4)+(Sep!E64*3)+(Oct!E64*2)+(Nov!E64*1)</f>
        <v>0</v>
      </c>
      <c r="G64" s="8"/>
      <c r="H64" s="31">
        <f>Oct!H64+G64</f>
        <v>313</v>
      </c>
      <c r="I64" s="31">
        <f t="shared" ref="I64:I71" si="2">C64+E64+G64</f>
        <v>0</v>
      </c>
      <c r="J64" s="31">
        <f t="shared" ref="J64:J71" si="3">D64+F64+H64</f>
        <v>24969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0</v>
      </c>
      <c r="E65" s="8"/>
      <c r="F65" s="31">
        <f>(Jul!E65*5)+(Aug!E65*4)+(Sep!E65*3)+(Oct!E65*2)+(Nov!E65*1)</f>
        <v>0</v>
      </c>
      <c r="G65" s="8"/>
      <c r="H65" s="31">
        <f>Oct!H65+G65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5063</v>
      </c>
      <c r="D66" s="31">
        <f>(Jul!C66*5)+(Aug!C66*4)+(Sep!C66*3)+(Oct!C66*2)+(Nov!C66*1)</f>
        <v>28408</v>
      </c>
      <c r="E66" s="8"/>
      <c r="F66" s="31">
        <f>(Jul!E66*5)+(Aug!E66*4)+(Sep!E66*3)+(Oct!E66*2)+(Nov!E66*1)</f>
        <v>5100</v>
      </c>
      <c r="G66" s="8">
        <v>70606</v>
      </c>
      <c r="H66" s="31">
        <f>Oct!H66+G66</f>
        <v>70606</v>
      </c>
      <c r="I66" s="31">
        <f t="shared" si="2"/>
        <v>75669</v>
      </c>
      <c r="J66" s="31">
        <f t="shared" si="3"/>
        <v>104114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(Jul!C67*5)+(Aug!C67*4)+(Sep!C67*3)+(Oct!C67*2)+(Nov!C67*1)</f>
        <v>0</v>
      </c>
      <c r="E67" s="8"/>
      <c r="F67" s="31">
        <f>(Jul!E67*5)+(Aug!E67*4)+(Sep!E67*3)+(Oct!E67*2)+(Nov!E67*1)</f>
        <v>0</v>
      </c>
      <c r="G67" s="8"/>
      <c r="H67" s="31">
        <f>Oct!H67+G67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(Jul!C68*5)+(Aug!C68*4)+(Sep!C68*3)+(Oct!C68*2)+(Nov!C68*1)</f>
        <v>0</v>
      </c>
      <c r="E68" s="8"/>
      <c r="F68" s="31">
        <f>(Jul!E68*5)+(Aug!E68*4)+(Sep!E68*3)+(Oct!E68*2)+(Nov!E68*1)</f>
        <v>0</v>
      </c>
      <c r="G68" s="8"/>
      <c r="H68" s="31">
        <f>Oct!H68+G68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6504</v>
      </c>
      <c r="D69" s="31">
        <f>(Jul!C69*5)+(Aug!C69*4)+(Sep!C69*3)+(Oct!C69*2)+(Nov!C69*1)</f>
        <v>18474</v>
      </c>
      <c r="E69" s="8"/>
      <c r="F69" s="31">
        <f>(Jul!E69*5)+(Aug!E69*4)+(Sep!E69*3)+(Oct!E69*2)+(Nov!E69*1)</f>
        <v>0</v>
      </c>
      <c r="G69" s="8">
        <v>76975</v>
      </c>
      <c r="H69" s="31">
        <f>Oct!H69+G69</f>
        <v>82960</v>
      </c>
      <c r="I69" s="31">
        <f t="shared" si="2"/>
        <v>83479</v>
      </c>
      <c r="J69" s="31">
        <f t="shared" si="3"/>
        <v>101434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3068</v>
      </c>
      <c r="D70" s="31">
        <f>(Jul!C70*5)+(Aug!C70*4)+(Sep!C70*3)+(Oct!C70*2)+(Nov!C70*1)</f>
        <v>25831</v>
      </c>
      <c r="E70" s="8"/>
      <c r="F70" s="31">
        <f>(Jul!E70*5)+(Aug!E70*4)+(Sep!E70*3)+(Oct!E70*2)+(Nov!E70*1)</f>
        <v>1520</v>
      </c>
      <c r="G70" s="8">
        <v>15345</v>
      </c>
      <c r="H70" s="31">
        <f>Oct!H70+G70</f>
        <v>43752</v>
      </c>
      <c r="I70" s="31">
        <f t="shared" si="2"/>
        <v>18413</v>
      </c>
      <c r="J70" s="31">
        <f t="shared" si="3"/>
        <v>71103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4273</v>
      </c>
      <c r="D71" s="31">
        <f>(Jul!C71*5)+(Aug!C71*4)+(Sep!C71*3)+(Oct!C71*2)+(Nov!C71*1)</f>
        <v>80480</v>
      </c>
      <c r="E71" s="8"/>
      <c r="F71" s="31">
        <f>(Jul!E71*5)+(Aug!E71*4)+(Sep!E71*3)+(Oct!E71*2)+(Nov!E71*1)</f>
        <v>8508</v>
      </c>
      <c r="G71" s="8">
        <v>3298</v>
      </c>
      <c r="H71" s="31">
        <f>Oct!H71+G71</f>
        <v>161799</v>
      </c>
      <c r="I71" s="31">
        <f t="shared" si="2"/>
        <v>7571</v>
      </c>
      <c r="J71" s="31">
        <f t="shared" si="3"/>
        <v>250787</v>
      </c>
    </row>
    <row r="72" spans="1:10" s="3" customFormat="1" ht="21.75" x14ac:dyDescent="0.2">
      <c r="A72" s="19" t="s">
        <v>123</v>
      </c>
      <c r="B72" s="2"/>
      <c r="C72" s="32">
        <f>SUM(C32:C71)</f>
        <v>146599</v>
      </c>
      <c r="D72" s="32">
        <f t="shared" ref="D72:J72" si="4">SUM(D5:D31)</f>
        <v>648000</v>
      </c>
      <c r="E72" s="32">
        <f t="shared" si="4"/>
        <v>0</v>
      </c>
      <c r="F72" s="32">
        <f t="shared" si="4"/>
        <v>0</v>
      </c>
      <c r="G72" s="32">
        <f t="shared" si="4"/>
        <v>73811</v>
      </c>
      <c r="H72" s="32">
        <f t="shared" si="4"/>
        <v>720807</v>
      </c>
      <c r="I72" s="32">
        <f t="shared" si="4"/>
        <v>104713</v>
      </c>
      <c r="J72" s="32">
        <f t="shared" si="4"/>
        <v>1368807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146599</v>
      </c>
      <c r="D73" s="32">
        <f t="shared" si="5"/>
        <v>2672915</v>
      </c>
      <c r="E73" s="32">
        <f t="shared" si="5"/>
        <v>3844</v>
      </c>
      <c r="F73" s="32">
        <f t="shared" si="5"/>
        <v>92334</v>
      </c>
      <c r="G73" s="32">
        <f t="shared" si="5"/>
        <v>648418</v>
      </c>
      <c r="H73" s="32">
        <f t="shared" si="5"/>
        <v>2004942</v>
      </c>
      <c r="I73" s="32">
        <f t="shared" si="5"/>
        <v>798861</v>
      </c>
      <c r="J73" s="32">
        <f t="shared" si="5"/>
        <v>4770191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293198</v>
      </c>
      <c r="D74" s="32">
        <f t="shared" ref="D74:J74" si="6">SUM(D72:D73)</f>
        <v>3320915</v>
      </c>
      <c r="E74" s="32">
        <f t="shared" si="6"/>
        <v>3844</v>
      </c>
      <c r="F74" s="32">
        <f t="shared" si="6"/>
        <v>92334</v>
      </c>
      <c r="G74" s="32">
        <f t="shared" si="6"/>
        <v>722229</v>
      </c>
      <c r="H74" s="32">
        <f t="shared" si="6"/>
        <v>2725749</v>
      </c>
      <c r="I74" s="32">
        <f t="shared" si="6"/>
        <v>903574</v>
      </c>
      <c r="J74" s="32">
        <f t="shared" si="6"/>
        <v>6138998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21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35" activePane="bottomLeft" state="frozen"/>
      <selection pane="bottomLeft" activeCell="D64" sqref="D64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132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8965</v>
      </c>
      <c r="D5" s="31">
        <f>(Jul!C5*6)+(Aug!C5*5)+(Sep!C5*4)+(Oct!C5*3)+(Nov!C5*2)+(Dec!C5*1)</f>
        <v>254878</v>
      </c>
      <c r="E5" s="8"/>
      <c r="F5" s="31">
        <f>(Jul!E5*6)+(Aug!E5*5)+(Sep!E5*4)+(Oct!E5*3)+(Nov!E5*2)+(Dec!E5*1)</f>
        <v>0</v>
      </c>
      <c r="G5" s="8">
        <v>1610</v>
      </c>
      <c r="H5" s="31">
        <f>Nov!H5+G5</f>
        <v>65416</v>
      </c>
      <c r="I5" s="31">
        <f t="shared" ref="I5:I63" si="0">C5+E5+G5</f>
        <v>10575</v>
      </c>
      <c r="J5" s="31">
        <f t="shared" ref="J5:J63" si="1">D5+F5+H5</f>
        <v>320294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(Jul!C6*6)+(Aug!C6*5)+(Sep!C6*4)+(Oct!C6*3)+(Nov!C6*2)+(Dec!C6*1)</f>
        <v>29916</v>
      </c>
      <c r="E6" s="8"/>
      <c r="F6" s="31">
        <f>(Jul!E6*6)+(Aug!E6*5)+(Sep!E6*4)+(Oct!E6*3)+(Nov!E6*2)+(Dec!E6*1)</f>
        <v>0</v>
      </c>
      <c r="G6" s="8"/>
      <c r="H6" s="31">
        <f>Nov!H6+G6</f>
        <v>46267</v>
      </c>
      <c r="I6" s="31">
        <f t="shared" si="0"/>
        <v>0</v>
      </c>
      <c r="J6" s="31">
        <f t="shared" si="1"/>
        <v>76183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(Jul!C7*6)+(Aug!C7*5)+(Sep!C7*4)+(Oct!C7*3)+(Nov!C7*2)+(Dec!C7*1)</f>
        <v>14903</v>
      </c>
      <c r="E7" s="8"/>
      <c r="F7" s="31">
        <f>(Jul!E7*6)+(Aug!E7*5)+(Sep!E7*4)+(Oct!E7*3)+(Nov!E7*2)+(Dec!E7*1)</f>
        <v>0</v>
      </c>
      <c r="G7" s="8"/>
      <c r="H7" s="31">
        <f>Nov!H7+G7</f>
        <v>0</v>
      </c>
      <c r="I7" s="31">
        <f t="shared" si="0"/>
        <v>0</v>
      </c>
      <c r="J7" s="31">
        <f t="shared" si="1"/>
        <v>14903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(Jul!C8*6)+(Aug!C8*5)+(Sep!C8*4)+(Oct!C8*3)+(Nov!C8*2)+(Dec!C8*1)</f>
        <v>37321</v>
      </c>
      <c r="E8" s="8"/>
      <c r="F8" s="31">
        <f>(Jul!E8*6)+(Aug!E8*5)+(Sep!E8*4)+(Oct!E8*3)+(Nov!E8*2)+(Dec!E8*1)</f>
        <v>0</v>
      </c>
      <c r="G8" s="8"/>
      <c r="H8" s="31">
        <f>Nov!H8+G8</f>
        <v>12963</v>
      </c>
      <c r="I8" s="31">
        <f t="shared" si="0"/>
        <v>0</v>
      </c>
      <c r="J8" s="31">
        <f t="shared" si="1"/>
        <v>50284</v>
      </c>
    </row>
    <row r="9" spans="1:10" s="1" customFormat="1" ht="15.75" customHeight="1" x14ac:dyDescent="0.2">
      <c r="A9" s="5" t="s">
        <v>27</v>
      </c>
      <c r="B9" s="6" t="s">
        <v>22</v>
      </c>
      <c r="C9" s="7">
        <v>3106</v>
      </c>
      <c r="D9" s="31">
        <f>(Jul!C9*6)+(Aug!C9*5)+(Sep!C9*4)+(Oct!C9*3)+(Nov!C9*2)+(Dec!C9*1)</f>
        <v>88185</v>
      </c>
      <c r="E9" s="8"/>
      <c r="F9" s="31">
        <f>(Jul!E9*6)+(Aug!E9*5)+(Sep!E9*4)+(Oct!E9*3)+(Nov!E9*2)+(Dec!E9*1)</f>
        <v>0</v>
      </c>
      <c r="G9" s="8">
        <v>13864</v>
      </c>
      <c r="H9" s="31">
        <f>Nov!H9+G9</f>
        <v>36846</v>
      </c>
      <c r="I9" s="31">
        <f t="shared" si="0"/>
        <v>16970</v>
      </c>
      <c r="J9" s="31">
        <f t="shared" si="1"/>
        <v>125031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9608</v>
      </c>
      <c r="D10" s="31">
        <f>(Jul!C10*6)+(Aug!C10*5)+(Sep!C10*4)+(Oct!C10*3)+(Nov!C10*2)+(Dec!C10*1)</f>
        <v>100973</v>
      </c>
      <c r="E10" s="8"/>
      <c r="F10" s="31">
        <f>(Jul!E10*6)+(Aug!E10*5)+(Sep!E10*4)+(Oct!E10*3)+(Nov!E10*2)+(Dec!E10*1)</f>
        <v>0</v>
      </c>
      <c r="G10" s="8">
        <v>40274</v>
      </c>
      <c r="H10" s="31">
        <f>Nov!H10+G10</f>
        <v>142580</v>
      </c>
      <c r="I10" s="31">
        <f t="shared" si="0"/>
        <v>49882</v>
      </c>
      <c r="J10" s="31">
        <f t="shared" si="1"/>
        <v>243553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8623</v>
      </c>
      <c r="D11" s="31">
        <f>(Jul!C11*6)+(Aug!C11*5)+(Sep!C11*4)+(Oct!C11*3)+(Nov!C11*2)+(Dec!C11*1)</f>
        <v>20276</v>
      </c>
      <c r="E11" s="8"/>
      <c r="F11" s="31">
        <f>(Jul!E11*6)+(Aug!E11*5)+(Sep!E11*4)+(Oct!E11*3)+(Nov!E11*2)+(Dec!E11*1)</f>
        <v>0</v>
      </c>
      <c r="G11" s="8">
        <v>4527</v>
      </c>
      <c r="H11" s="31">
        <f>Nov!H11+G11</f>
        <v>5192</v>
      </c>
      <c r="I11" s="31">
        <f t="shared" si="0"/>
        <v>13150</v>
      </c>
      <c r="J11" s="31">
        <f t="shared" si="1"/>
        <v>25468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(Jul!C12*6)+(Aug!C12*5)+(Sep!C12*4)+(Oct!C12*3)+(Nov!C12*2)+(Dec!C12*1)</f>
        <v>21433</v>
      </c>
      <c r="E12" s="8"/>
      <c r="F12" s="31">
        <f>(Jul!E12*6)+(Aug!E12*5)+(Sep!E12*4)+(Oct!E12*3)+(Nov!E12*2)+(Dec!E12*1)</f>
        <v>0</v>
      </c>
      <c r="G12" s="8"/>
      <c r="H12" s="31">
        <f>Nov!H12+G12</f>
        <v>0</v>
      </c>
      <c r="I12" s="31">
        <f t="shared" si="0"/>
        <v>0</v>
      </c>
      <c r="J12" s="31">
        <f t="shared" si="1"/>
        <v>21433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(Jul!C13*6)+(Aug!C13*5)+(Sep!C13*4)+(Oct!C13*3)+(Nov!C13*2)+(Dec!C13*1)</f>
        <v>31806</v>
      </c>
      <c r="E13" s="8"/>
      <c r="F13" s="31">
        <f>(Jul!E13*6)+(Aug!E13*5)+(Sep!E13*4)+(Oct!E13*3)+(Nov!E13*2)+(Dec!E13*1)</f>
        <v>0</v>
      </c>
      <c r="G13" s="8"/>
      <c r="H13" s="31">
        <f>Nov!H13+G13</f>
        <v>10088</v>
      </c>
      <c r="I13" s="31">
        <f t="shared" si="0"/>
        <v>0</v>
      </c>
      <c r="J13" s="31">
        <f t="shared" si="1"/>
        <v>41894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456</v>
      </c>
      <c r="D14" s="31">
        <f>(Jul!C14*6)+(Aug!C14*5)+(Sep!C14*4)+(Oct!C14*3)+(Nov!C14*2)+(Dec!C14*1)</f>
        <v>34366</v>
      </c>
      <c r="E14" s="8"/>
      <c r="F14" s="31">
        <f>(Jul!E14*6)+(Aug!E14*5)+(Sep!E14*4)+(Oct!E14*3)+(Nov!E14*2)+(Dec!E14*1)</f>
        <v>0</v>
      </c>
      <c r="G14" s="8"/>
      <c r="H14" s="31">
        <f>Nov!H14+G14</f>
        <v>9711</v>
      </c>
      <c r="I14" s="31">
        <f t="shared" si="0"/>
        <v>456</v>
      </c>
      <c r="J14" s="31">
        <f t="shared" si="1"/>
        <v>44077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(Jul!C15*6)+(Aug!C15*5)+(Sep!C15*4)+(Oct!C15*3)+(Nov!C15*2)+(Dec!C15*1)</f>
        <v>0</v>
      </c>
      <c r="E15" s="8"/>
      <c r="F15" s="31">
        <f>(Jul!E15*6)+(Aug!E15*5)+(Sep!E15*4)+(Oct!E15*3)+(Nov!E15*2)+(Dec!E15*1)</f>
        <v>0</v>
      </c>
      <c r="G15" s="8"/>
      <c r="H15" s="31">
        <f>Nov!H15+G15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2973</v>
      </c>
      <c r="D16" s="31">
        <f>(Jul!C16*6)+(Aug!C16*5)+(Sep!C16*4)+(Oct!C16*3)+(Nov!C16*2)+(Dec!C16*1)</f>
        <v>24319</v>
      </c>
      <c r="E16" s="8"/>
      <c r="F16" s="31">
        <f>(Jul!E16*6)+(Aug!E16*5)+(Sep!E16*4)+(Oct!E16*3)+(Nov!E16*2)+(Dec!E16*1)</f>
        <v>0</v>
      </c>
      <c r="G16" s="8">
        <v>21290</v>
      </c>
      <c r="H16" s="31">
        <f>Nov!H16+G16</f>
        <v>61275</v>
      </c>
      <c r="I16" s="31">
        <f t="shared" si="0"/>
        <v>24263</v>
      </c>
      <c r="J16" s="31">
        <f t="shared" si="1"/>
        <v>85594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(Jul!C17*6)+(Aug!C17*5)+(Sep!C17*4)+(Oct!C17*3)+(Nov!C17*2)+(Dec!C17*1)</f>
        <v>4236</v>
      </c>
      <c r="E17" s="8"/>
      <c r="F17" s="31">
        <f>(Jul!E17*6)+(Aug!E17*5)+(Sep!E17*4)+(Oct!E17*3)+(Nov!E17*2)+(Dec!E17*1)</f>
        <v>0</v>
      </c>
      <c r="G17" s="8"/>
      <c r="H17" s="31">
        <f>Nov!H17+G17</f>
        <v>25723</v>
      </c>
      <c r="I17" s="31">
        <f t="shared" si="0"/>
        <v>0</v>
      </c>
      <c r="J17" s="31">
        <f t="shared" si="1"/>
        <v>29959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(Jul!C18*6)+(Aug!C18*5)+(Sep!C18*4)+(Oct!C18*3)+(Nov!C18*2)+(Dec!C18*1)</f>
        <v>0</v>
      </c>
      <c r="E18" s="8"/>
      <c r="F18" s="31">
        <f>(Jul!E18*6)+(Aug!E18*5)+(Sep!E18*4)+(Oct!E18*3)+(Nov!E18*2)+(Dec!E18*1)</f>
        <v>0</v>
      </c>
      <c r="G18" s="8"/>
      <c r="H18" s="31">
        <f>Nov!H18+G18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(Jul!C19*6)+(Aug!C19*5)+(Sep!C19*4)+(Oct!C19*3)+(Nov!C19*2)+(Dec!C19*1)</f>
        <v>8214</v>
      </c>
      <c r="E19" s="8"/>
      <c r="F19" s="31">
        <f>(Jul!E19*6)+(Aug!E19*5)+(Sep!E19*4)+(Oct!E19*3)+(Nov!E19*2)+(Dec!E19*1)</f>
        <v>0</v>
      </c>
      <c r="G19" s="8"/>
      <c r="H19" s="31">
        <f>Nov!H19+G19</f>
        <v>0</v>
      </c>
      <c r="I19" s="31">
        <f t="shared" si="0"/>
        <v>0</v>
      </c>
      <c r="J19" s="31">
        <f t="shared" si="1"/>
        <v>8214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(Jul!C20*6)+(Aug!C20*5)+(Sep!C20*4)+(Oct!C20*3)+(Nov!C20*2)+(Dec!C20*1)</f>
        <v>2367</v>
      </c>
      <c r="E20" s="8"/>
      <c r="F20" s="31">
        <f>(Jul!E20*6)+(Aug!E20*5)+(Sep!E20*4)+(Oct!E20*3)+(Nov!E20*2)+(Dec!E20*1)</f>
        <v>0</v>
      </c>
      <c r="G20" s="8"/>
      <c r="H20" s="31">
        <f>Nov!H20+G20</f>
        <v>5006</v>
      </c>
      <c r="I20" s="31">
        <f t="shared" si="0"/>
        <v>0</v>
      </c>
      <c r="J20" s="31">
        <f t="shared" si="1"/>
        <v>7373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3202</v>
      </c>
      <c r="D21" s="31">
        <f>(Jul!C21*6)+(Aug!C21*5)+(Sep!C21*4)+(Oct!C21*3)+(Nov!C21*2)+(Dec!C21*1)</f>
        <v>18847</v>
      </c>
      <c r="E21" s="8"/>
      <c r="F21" s="31">
        <f>(Jul!E21*6)+(Aug!E21*5)+(Sep!E21*4)+(Oct!E21*3)+(Nov!E21*2)+(Dec!E21*1)</f>
        <v>0</v>
      </c>
      <c r="G21" s="8"/>
      <c r="H21" s="31">
        <f>Nov!H21+G21</f>
        <v>6081</v>
      </c>
      <c r="I21" s="31">
        <f t="shared" si="0"/>
        <v>3202</v>
      </c>
      <c r="J21" s="31">
        <f t="shared" si="1"/>
        <v>24928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(Jul!C22*6)+(Aug!C22*5)+(Sep!C22*4)+(Oct!C22*3)+(Nov!C22*2)+(Dec!C22*1)</f>
        <v>4596</v>
      </c>
      <c r="E22" s="8"/>
      <c r="F22" s="31">
        <f>(Jul!E22*6)+(Aug!E22*5)+(Sep!E22*4)+(Oct!E22*3)+(Nov!E22*2)+(Dec!E22*1)</f>
        <v>0</v>
      </c>
      <c r="G22" s="8"/>
      <c r="H22" s="31">
        <f>Nov!H22+G22</f>
        <v>0</v>
      </c>
      <c r="I22" s="31">
        <f t="shared" si="0"/>
        <v>0</v>
      </c>
      <c r="J22" s="31">
        <f t="shared" si="1"/>
        <v>4596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(Jul!C23*6)+(Aug!C23*5)+(Sep!C23*4)+(Oct!C23*3)+(Nov!C23*2)+(Dec!C23*1)</f>
        <v>7439</v>
      </c>
      <c r="E23" s="8"/>
      <c r="F23" s="31">
        <f>(Jul!E23*6)+(Aug!E23*5)+(Sep!E23*4)+(Oct!E23*3)+(Nov!E23*2)+(Dec!E23*1)</f>
        <v>0</v>
      </c>
      <c r="G23" s="8"/>
      <c r="H23" s="31">
        <f>Nov!H23+G23</f>
        <v>4667</v>
      </c>
      <c r="I23" s="31">
        <f t="shared" si="0"/>
        <v>0</v>
      </c>
      <c r="J23" s="31">
        <f t="shared" si="1"/>
        <v>12106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1273</v>
      </c>
      <c r="D24" s="31">
        <f>(Jul!C24*6)+(Aug!C24*5)+(Sep!C24*4)+(Oct!C24*3)+(Nov!C24*2)+(Dec!C24*1)</f>
        <v>42878</v>
      </c>
      <c r="E24" s="8"/>
      <c r="F24" s="31">
        <f>(Jul!E24*6)+(Aug!E24*5)+(Sep!E24*4)+(Oct!E24*3)+(Nov!E24*2)+(Dec!E24*1)</f>
        <v>0</v>
      </c>
      <c r="G24" s="8"/>
      <c r="H24" s="31">
        <f>Nov!H24+G24</f>
        <v>85227</v>
      </c>
      <c r="I24" s="31">
        <f t="shared" si="0"/>
        <v>1273</v>
      </c>
      <c r="J24" s="31">
        <f t="shared" si="1"/>
        <v>128105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(Jul!C25*6)+(Aug!C25*5)+(Sep!C25*4)+(Oct!C25*3)+(Nov!C25*2)+(Dec!C25*1)</f>
        <v>18946</v>
      </c>
      <c r="E25" s="8"/>
      <c r="F25" s="31">
        <f>(Jul!E25*6)+(Aug!E25*5)+(Sep!E25*4)+(Oct!E25*3)+(Nov!E25*2)+(Dec!E25*1)</f>
        <v>0</v>
      </c>
      <c r="G25" s="8"/>
      <c r="H25" s="31">
        <f>Nov!H25+G25</f>
        <v>73503</v>
      </c>
      <c r="I25" s="31">
        <f t="shared" si="0"/>
        <v>0</v>
      </c>
      <c r="J25" s="31">
        <f t="shared" si="1"/>
        <v>92449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457</v>
      </c>
      <c r="D26" s="31">
        <f>(Jul!C26*6)+(Aug!C26*5)+(Sep!C26*4)+(Oct!C26*3)+(Nov!C26*2)+(Dec!C26*1)</f>
        <v>34351</v>
      </c>
      <c r="E26" s="8"/>
      <c r="F26" s="31">
        <f>(Jul!E26*6)+(Aug!E26*5)+(Sep!E26*4)+(Oct!E26*3)+(Nov!E26*2)+(Dec!E26*1)</f>
        <v>0</v>
      </c>
      <c r="G26" s="8">
        <v>29</v>
      </c>
      <c r="H26" s="31">
        <f>Nov!H26+G26</f>
        <v>19046</v>
      </c>
      <c r="I26" s="31">
        <f t="shared" si="0"/>
        <v>486</v>
      </c>
      <c r="J26" s="31">
        <f t="shared" si="1"/>
        <v>53397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5949</v>
      </c>
      <c r="D27" s="31">
        <f>(Jul!C27*6)+(Aug!C27*5)+(Sep!C27*4)+(Oct!C27*3)+(Nov!C27*2)+(Dec!C27*1)</f>
        <v>10965</v>
      </c>
      <c r="E27" s="8"/>
      <c r="F27" s="31">
        <f>(Jul!E27*6)+(Aug!E27*5)+(Sep!E27*4)+(Oct!E27*3)+(Nov!E27*2)+(Dec!E27*1)</f>
        <v>0</v>
      </c>
      <c r="G27" s="8">
        <v>15063</v>
      </c>
      <c r="H27" s="31">
        <f>Nov!H27+G27</f>
        <v>124625</v>
      </c>
      <c r="I27" s="31">
        <f t="shared" si="0"/>
        <v>21012</v>
      </c>
      <c r="J27" s="31">
        <f t="shared" si="1"/>
        <v>135590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(Jul!C28*6)+(Aug!C28*5)+(Sep!C28*4)+(Oct!C28*3)+(Nov!C28*2)+(Dec!C28*1)</f>
        <v>10533</v>
      </c>
      <c r="E28" s="8"/>
      <c r="F28" s="31">
        <f>(Jul!E28*6)+(Aug!E28*5)+(Sep!E28*4)+(Oct!E28*3)+(Nov!E28*2)+(Dec!E28*1)</f>
        <v>0</v>
      </c>
      <c r="G28" s="8"/>
      <c r="H28" s="31">
        <f>Nov!H28+G28</f>
        <v>0</v>
      </c>
      <c r="I28" s="31">
        <f t="shared" si="0"/>
        <v>0</v>
      </c>
      <c r="J28" s="31">
        <f t="shared" si="1"/>
        <v>10533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90</v>
      </c>
      <c r="D29" s="31">
        <f>(Jul!C29*6)+(Aug!C29*5)+(Sep!C29*4)+(Oct!C29*3)+(Nov!C29*2)+(Dec!C29*1)</f>
        <v>90</v>
      </c>
      <c r="E29" s="8"/>
      <c r="F29" s="31">
        <f>(Jul!E29*6)+(Aug!E29*5)+(Sep!E29*4)+(Oct!E29*3)+(Nov!E29*2)+(Dec!E29*1)</f>
        <v>0</v>
      </c>
      <c r="G29" s="8"/>
      <c r="H29" s="31">
        <f>Nov!H29+G29</f>
        <v>0</v>
      </c>
      <c r="I29" s="31">
        <f t="shared" si="0"/>
        <v>90</v>
      </c>
      <c r="J29" s="31">
        <f t="shared" si="1"/>
        <v>90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(Jul!C30*6)+(Aug!C30*5)+(Sep!C30*4)+(Oct!C30*3)+(Nov!C30*2)+(Dec!C30*1)</f>
        <v>33160</v>
      </c>
      <c r="E30" s="8"/>
      <c r="F30" s="31">
        <f>(Jul!E30*6)+(Aug!E30*5)+(Sep!E30*4)+(Oct!E30*3)+(Nov!E30*2)+(Dec!E30*1)</f>
        <v>0</v>
      </c>
      <c r="G30" s="8">
        <v>2638</v>
      </c>
      <c r="H30" s="31">
        <f>Nov!H30+G30</f>
        <v>62554</v>
      </c>
      <c r="I30" s="31">
        <f t="shared" si="0"/>
        <v>2638</v>
      </c>
      <c r="J30" s="31">
        <f t="shared" si="1"/>
        <v>95714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2505</v>
      </c>
      <c r="D31" s="31">
        <f>(Jul!C31*6)+(Aug!C31*5)+(Sep!C31*4)+(Oct!C31*3)+(Nov!C31*2)+(Dec!C31*1)</f>
        <v>41133</v>
      </c>
      <c r="E31" s="8"/>
      <c r="F31" s="31">
        <f>(Jul!E31*6)+(Aug!E31*5)+(Sep!E31*4)+(Oct!E31*3)+(Nov!E31*2)+(Dec!E31*1)</f>
        <v>0</v>
      </c>
      <c r="G31" s="8">
        <v>1861</v>
      </c>
      <c r="H31" s="31">
        <f>Nov!H31+G31</f>
        <v>25193</v>
      </c>
      <c r="I31" s="31">
        <f t="shared" si="0"/>
        <v>4366</v>
      </c>
      <c r="J31" s="31">
        <f t="shared" si="1"/>
        <v>66326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(Jul!C32*6)+(Aug!C32*5)+(Sep!C32*4)+(Oct!C32*3)+(Nov!C32*2)+(Dec!C32*1)</f>
        <v>18052</v>
      </c>
      <c r="E32" s="8"/>
      <c r="F32" s="31">
        <f>(Jul!E32*6)+(Aug!E32*5)+(Sep!E32*4)+(Oct!E32*3)+(Nov!E32*2)+(Dec!E32*1)</f>
        <v>0</v>
      </c>
      <c r="G32" s="8"/>
      <c r="H32" s="31">
        <f>Nov!H32+G32</f>
        <v>0</v>
      </c>
      <c r="I32" s="31">
        <f t="shared" si="0"/>
        <v>0</v>
      </c>
      <c r="J32" s="31">
        <f t="shared" si="1"/>
        <v>18052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1670</v>
      </c>
      <c r="D33" s="31">
        <f>(Jul!C33*6)+(Aug!C33*5)+(Sep!C33*4)+(Oct!C33*3)+(Nov!C33*2)+(Dec!C33*1)</f>
        <v>120351</v>
      </c>
      <c r="E33" s="8"/>
      <c r="F33" s="31">
        <f>(Jul!E33*6)+(Aug!E33*5)+(Sep!E33*4)+(Oct!E33*3)+(Nov!E33*2)+(Dec!E33*1)</f>
        <v>120</v>
      </c>
      <c r="G33" s="8">
        <v>5573</v>
      </c>
      <c r="H33" s="31">
        <f>Nov!H33+G33</f>
        <v>96602</v>
      </c>
      <c r="I33" s="31">
        <f t="shared" si="0"/>
        <v>7243</v>
      </c>
      <c r="J33" s="31">
        <f t="shared" si="1"/>
        <v>217073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(Jul!C34*6)+(Aug!C34*5)+(Sep!C34*4)+(Oct!C34*3)+(Nov!C34*2)+(Dec!C34*1)</f>
        <v>53438</v>
      </c>
      <c r="E34" s="8"/>
      <c r="F34" s="31">
        <f>(Jul!E34*6)+(Aug!E34*5)+(Sep!E34*4)+(Oct!E34*3)+(Nov!E34*2)+(Dec!E34*1)</f>
        <v>0</v>
      </c>
      <c r="G34" s="8"/>
      <c r="H34" s="31">
        <f>Nov!H34+G34</f>
        <v>13535</v>
      </c>
      <c r="I34" s="31">
        <f t="shared" si="0"/>
        <v>0</v>
      </c>
      <c r="J34" s="31">
        <f t="shared" si="1"/>
        <v>66973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3997</v>
      </c>
      <c r="D35" s="31">
        <f>(Jul!C35*6)+(Aug!C35*5)+(Sep!C35*4)+(Oct!C35*3)+(Nov!C35*2)+(Dec!C35*1)</f>
        <v>145808</v>
      </c>
      <c r="E35" s="8"/>
      <c r="F35" s="31">
        <f>(Jul!E35*6)+(Aug!E35*5)+(Sep!E35*4)+(Oct!E35*3)+(Nov!E35*2)+(Dec!E35*1)</f>
        <v>0</v>
      </c>
      <c r="G35" s="8">
        <v>68</v>
      </c>
      <c r="H35" s="31">
        <f>Nov!H35+G35</f>
        <v>72106</v>
      </c>
      <c r="I35" s="31">
        <f t="shared" si="0"/>
        <v>4065</v>
      </c>
      <c r="J35" s="31">
        <f t="shared" si="1"/>
        <v>217914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(Jul!C36*6)+(Aug!C36*5)+(Sep!C36*4)+(Oct!C36*3)+(Nov!C36*2)+(Dec!C36*1)</f>
        <v>0</v>
      </c>
      <c r="E36" s="8"/>
      <c r="F36" s="31">
        <f>(Jul!E36*6)+(Aug!E36*5)+(Sep!E36*4)+(Oct!E36*3)+(Nov!E36*2)+(Dec!E36*1)</f>
        <v>0</v>
      </c>
      <c r="G36" s="8"/>
      <c r="H36" s="31">
        <f>Nov!H36+G36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264</v>
      </c>
      <c r="D37" s="31">
        <f>(Jul!C37*6)+(Aug!C37*5)+(Sep!C37*4)+(Oct!C37*3)+(Nov!C37*2)+(Dec!C37*1)</f>
        <v>13348</v>
      </c>
      <c r="E37" s="8"/>
      <c r="F37" s="31">
        <f>(Jul!E37*6)+(Aug!E37*5)+(Sep!E37*4)+(Oct!E37*3)+(Nov!E37*2)+(Dec!E37*1)</f>
        <v>0</v>
      </c>
      <c r="G37" s="8">
        <v>1430</v>
      </c>
      <c r="H37" s="31">
        <f>Nov!H37+G37</f>
        <v>8269</v>
      </c>
      <c r="I37" s="31">
        <f t="shared" si="0"/>
        <v>1694</v>
      </c>
      <c r="J37" s="31">
        <f t="shared" si="1"/>
        <v>21617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3552</v>
      </c>
      <c r="D38" s="31">
        <f>(Jul!C38*6)+(Aug!C38*5)+(Sep!C38*4)+(Oct!C38*3)+(Nov!C38*2)+(Dec!C38*1)</f>
        <v>41832</v>
      </c>
      <c r="E38" s="8"/>
      <c r="F38" s="31">
        <f>(Jul!E38*6)+(Aug!E38*5)+(Sep!E38*4)+(Oct!E38*3)+(Nov!E38*2)+(Dec!E38*1)</f>
        <v>0</v>
      </c>
      <c r="G38" s="8">
        <v>2278</v>
      </c>
      <c r="H38" s="31">
        <f>Nov!H38+G38</f>
        <v>49553</v>
      </c>
      <c r="I38" s="31">
        <f t="shared" si="0"/>
        <v>5830</v>
      </c>
      <c r="J38" s="31">
        <f t="shared" si="1"/>
        <v>91385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10304</v>
      </c>
      <c r="D39" s="31">
        <f>(Jul!C39*6)+(Aug!C39*5)+(Sep!C39*4)+(Oct!C39*3)+(Nov!C39*2)+(Dec!C39*1)</f>
        <v>224912</v>
      </c>
      <c r="E39" s="8"/>
      <c r="F39" s="31">
        <f>(Jul!E39*6)+(Aug!E39*5)+(Sep!E39*4)+(Oct!E39*3)+(Nov!E39*2)+(Dec!E39*1)</f>
        <v>8396</v>
      </c>
      <c r="G39" s="8">
        <v>15140</v>
      </c>
      <c r="H39" s="31">
        <f>Nov!H39+G39</f>
        <v>152353</v>
      </c>
      <c r="I39" s="31">
        <f t="shared" si="0"/>
        <v>25444</v>
      </c>
      <c r="J39" s="31">
        <f t="shared" si="1"/>
        <v>385661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397</v>
      </c>
      <c r="D40" s="31">
        <f>(Jul!C40*6)+(Aug!C40*5)+(Sep!C40*4)+(Oct!C40*3)+(Nov!C40*2)+(Dec!C40*1)</f>
        <v>135643</v>
      </c>
      <c r="E40" s="8"/>
      <c r="F40" s="31">
        <f>(Jul!E40*6)+(Aug!E40*5)+(Sep!E40*4)+(Oct!E40*3)+(Nov!E40*2)+(Dec!E40*1)</f>
        <v>0</v>
      </c>
      <c r="G40" s="8">
        <v>2787</v>
      </c>
      <c r="H40" s="31">
        <f>Nov!H40+G40</f>
        <v>131101</v>
      </c>
      <c r="I40" s="31">
        <f t="shared" si="0"/>
        <v>3184</v>
      </c>
      <c r="J40" s="31">
        <f t="shared" si="1"/>
        <v>266744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(Jul!C41*6)+(Aug!C41*5)+(Sep!C41*4)+(Oct!C41*3)+(Nov!C41*2)+(Dec!C41*1)</f>
        <v>40831</v>
      </c>
      <c r="E41" s="8"/>
      <c r="F41" s="31">
        <f>(Jul!E41*6)+(Aug!E41*5)+(Sep!E41*4)+(Oct!E41*3)+(Nov!E41*2)+(Dec!E41*1)</f>
        <v>0</v>
      </c>
      <c r="G41" s="8"/>
      <c r="H41" s="31">
        <f>Nov!H41+G41</f>
        <v>49100</v>
      </c>
      <c r="I41" s="31">
        <f t="shared" si="0"/>
        <v>0</v>
      </c>
      <c r="J41" s="31">
        <f t="shared" si="1"/>
        <v>89931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6168</v>
      </c>
      <c r="D42" s="31">
        <f>(Jul!C42*6)+(Aug!C42*5)+(Sep!C42*4)+(Oct!C42*3)+(Nov!C42*2)+(Dec!C42*1)</f>
        <v>56163</v>
      </c>
      <c r="E42" s="8">
        <v>778</v>
      </c>
      <c r="F42" s="31">
        <f>(Jul!E42*6)+(Aug!E42*5)+(Sep!E42*4)+(Oct!E42*3)+(Nov!E42*2)+(Dec!E42*1)</f>
        <v>11378</v>
      </c>
      <c r="G42" s="8">
        <v>5945</v>
      </c>
      <c r="H42" s="31">
        <f>Nov!H42+G42</f>
        <v>8962</v>
      </c>
      <c r="I42" s="31">
        <f t="shared" si="0"/>
        <v>12891</v>
      </c>
      <c r="J42" s="31">
        <f t="shared" si="1"/>
        <v>76503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4155</v>
      </c>
      <c r="D43" s="31">
        <f>(Jul!C43*6)+(Aug!C43*5)+(Sep!C43*4)+(Oct!C43*3)+(Nov!C43*2)+(Dec!C43*1)</f>
        <v>182830</v>
      </c>
      <c r="E43" s="8"/>
      <c r="F43" s="31">
        <f>(Jul!E43*6)+(Aug!E43*5)+(Sep!E43*4)+(Oct!E43*3)+(Nov!E43*2)+(Dec!E43*1)</f>
        <v>24025</v>
      </c>
      <c r="G43" s="8"/>
      <c r="H43" s="31">
        <f>Nov!H43+G43</f>
        <v>37485</v>
      </c>
      <c r="I43" s="31">
        <f t="shared" si="0"/>
        <v>4155</v>
      </c>
      <c r="J43" s="31">
        <f t="shared" si="1"/>
        <v>244340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7482</v>
      </c>
      <c r="D44" s="31">
        <f>(Jul!C44*6)+(Aug!C44*5)+(Sep!C44*4)+(Oct!C44*3)+(Nov!C44*2)+(Dec!C44*1)</f>
        <v>145078</v>
      </c>
      <c r="E44" s="8">
        <v>90</v>
      </c>
      <c r="F44" s="31">
        <f>(Jul!E44*6)+(Aug!E44*5)+(Sep!E44*4)+(Oct!E44*3)+(Nov!E44*2)+(Dec!E44*1)</f>
        <v>12674</v>
      </c>
      <c r="G44" s="8">
        <v>22869</v>
      </c>
      <c r="H44" s="31">
        <f>Nov!H44+G44</f>
        <v>94935</v>
      </c>
      <c r="I44" s="31">
        <f t="shared" si="0"/>
        <v>30441</v>
      </c>
      <c r="J44" s="31">
        <f t="shared" si="1"/>
        <v>252687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1127</v>
      </c>
      <c r="D45" s="31">
        <f>(Jul!C45*6)+(Aug!C45*5)+(Sep!C45*4)+(Oct!C45*3)+(Nov!C45*2)+(Dec!C45*1)</f>
        <v>12569</v>
      </c>
      <c r="E45" s="8"/>
      <c r="F45" s="31">
        <f>(Jul!E45*6)+(Aug!E45*5)+(Sep!E45*4)+(Oct!E45*3)+(Nov!E45*2)+(Dec!E45*1)</f>
        <v>0</v>
      </c>
      <c r="G45" s="8">
        <v>2962</v>
      </c>
      <c r="H45" s="31">
        <f>Nov!H45+G45</f>
        <v>4600</v>
      </c>
      <c r="I45" s="31">
        <f t="shared" si="0"/>
        <v>4089</v>
      </c>
      <c r="J45" s="31">
        <f t="shared" si="1"/>
        <v>17169</v>
      </c>
    </row>
    <row r="46" spans="1:10" s="11" customFormat="1" ht="15.75" customHeight="1" x14ac:dyDescent="0.2">
      <c r="A46" s="9" t="s">
        <v>53</v>
      </c>
      <c r="B46" s="10" t="s">
        <v>20</v>
      </c>
      <c r="C46" s="7">
        <v>917</v>
      </c>
      <c r="D46" s="31">
        <f>(Jul!C46*6)+(Aug!C46*5)+(Sep!C46*4)+(Oct!C46*3)+(Nov!C46*2)+(Dec!C46*1)</f>
        <v>917</v>
      </c>
      <c r="E46" s="8"/>
      <c r="F46" s="31">
        <f>(Jul!E46*6)+(Aug!E46*5)+(Sep!E46*4)+(Oct!E46*3)+(Nov!E46*2)+(Dec!E46*1)</f>
        <v>0</v>
      </c>
      <c r="G46" s="8"/>
      <c r="H46" s="31">
        <f>Nov!H46+G46</f>
        <v>0</v>
      </c>
      <c r="I46" s="31">
        <f t="shared" si="0"/>
        <v>917</v>
      </c>
      <c r="J46" s="31">
        <f t="shared" si="1"/>
        <v>917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1023</v>
      </c>
      <c r="D47" s="31">
        <f>(Jul!C47*6)+(Aug!C47*5)+(Sep!C47*4)+(Oct!C47*3)+(Nov!C47*2)+(Dec!C47*1)</f>
        <v>104611</v>
      </c>
      <c r="E47" s="8"/>
      <c r="F47" s="31">
        <f>(Jul!E47*6)+(Aug!E47*5)+(Sep!E47*4)+(Oct!E47*3)+(Nov!E47*2)+(Dec!E47*1)</f>
        <v>2508</v>
      </c>
      <c r="G47" s="8">
        <v>2727</v>
      </c>
      <c r="H47" s="31">
        <f>Nov!H47+G47</f>
        <v>48593</v>
      </c>
      <c r="I47" s="31">
        <f t="shared" si="0"/>
        <v>3750</v>
      </c>
      <c r="J47" s="31">
        <f t="shared" si="1"/>
        <v>155712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3562</v>
      </c>
      <c r="D48" s="31">
        <f>(Jul!C48*6)+(Aug!C48*5)+(Sep!C48*4)+(Oct!C48*3)+(Nov!C48*2)+(Dec!C48*1)</f>
        <v>250178</v>
      </c>
      <c r="E48" s="8"/>
      <c r="F48" s="31">
        <f>(Jul!E48*6)+(Aug!E48*5)+(Sep!E48*4)+(Oct!E48*3)+(Nov!E48*2)+(Dec!E48*1)</f>
        <v>0</v>
      </c>
      <c r="G48" s="8"/>
      <c r="H48" s="31">
        <f>Nov!H48+G48</f>
        <v>41162</v>
      </c>
      <c r="I48" s="31">
        <f t="shared" si="0"/>
        <v>3562</v>
      </c>
      <c r="J48" s="31">
        <f t="shared" si="1"/>
        <v>291340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7067</v>
      </c>
      <c r="D49" s="31">
        <f>(Jul!C49*6)+(Aug!C49*5)+(Sep!C49*4)+(Oct!C49*3)+(Nov!C49*2)+(Dec!C49*1)</f>
        <v>178805</v>
      </c>
      <c r="E49" s="8"/>
      <c r="F49" s="31">
        <f>(Jul!E49*6)+(Aug!E49*5)+(Sep!E49*4)+(Oct!E49*3)+(Nov!E49*2)+(Dec!E49*1)</f>
        <v>0</v>
      </c>
      <c r="G49" s="8">
        <v>31755</v>
      </c>
      <c r="H49" s="31">
        <f>Nov!H49+G49</f>
        <v>96365</v>
      </c>
      <c r="I49" s="31">
        <f t="shared" si="0"/>
        <v>38822</v>
      </c>
      <c r="J49" s="31">
        <f t="shared" si="1"/>
        <v>275170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1326</v>
      </c>
      <c r="D50" s="31">
        <f>(Jul!C50*6)+(Aug!C50*5)+(Sep!C50*4)+(Oct!C50*3)+(Nov!C50*2)+(Dec!C50*1)</f>
        <v>55857</v>
      </c>
      <c r="E50" s="8"/>
      <c r="F50" s="31">
        <f>(Jul!E50*6)+(Aug!E50*5)+(Sep!E50*4)+(Oct!E50*3)+(Nov!E50*2)+(Dec!E50*1)</f>
        <v>0</v>
      </c>
      <c r="G50" s="8">
        <v>25699</v>
      </c>
      <c r="H50" s="31">
        <f>Nov!H50+G50</f>
        <v>42628</v>
      </c>
      <c r="I50" s="31">
        <f t="shared" si="0"/>
        <v>27025</v>
      </c>
      <c r="J50" s="31">
        <f t="shared" si="1"/>
        <v>98485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9527</v>
      </c>
      <c r="D51" s="31">
        <f>(Jul!C51*6)+(Aug!C51*5)+(Sep!C51*4)+(Oct!C51*3)+(Nov!C51*2)+(Dec!C51*1)</f>
        <v>275489</v>
      </c>
      <c r="E51" s="8"/>
      <c r="F51" s="31">
        <f>(Jul!E51*6)+(Aug!E51*5)+(Sep!E51*4)+(Oct!E51*3)+(Nov!E51*2)+(Dec!E51*1)</f>
        <v>0</v>
      </c>
      <c r="G51" s="8">
        <v>32833</v>
      </c>
      <c r="H51" s="31">
        <f>Nov!H51+G51</f>
        <v>187639</v>
      </c>
      <c r="I51" s="31">
        <f t="shared" si="0"/>
        <v>42360</v>
      </c>
      <c r="J51" s="31">
        <f t="shared" si="1"/>
        <v>463128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(Jul!C52*6)+(Aug!C52*5)+(Sep!C52*4)+(Oct!C52*3)+(Nov!C52*2)+(Dec!C52*1)</f>
        <v>130442</v>
      </c>
      <c r="E52" s="8"/>
      <c r="F52" s="31">
        <f>(Jul!E52*6)+(Aug!E52*5)+(Sep!E52*4)+(Oct!E52*3)+(Nov!E52*2)+(Dec!E52*1)</f>
        <v>0</v>
      </c>
      <c r="G52" s="8"/>
      <c r="H52" s="31">
        <f>Nov!H52+G52</f>
        <v>62549</v>
      </c>
      <c r="I52" s="31">
        <f t="shared" si="0"/>
        <v>0</v>
      </c>
      <c r="J52" s="31">
        <f t="shared" si="1"/>
        <v>192991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(Jul!C53*6)+(Aug!C53*5)+(Sep!C53*4)+(Oct!C53*3)+(Nov!C53*2)+(Dec!C53*1)</f>
        <v>82356</v>
      </c>
      <c r="E53" s="8"/>
      <c r="F53" s="31">
        <f>(Jul!E53*6)+(Aug!E53*5)+(Sep!E53*4)+(Oct!E53*3)+(Nov!E53*2)+(Dec!E53*1)</f>
        <v>0</v>
      </c>
      <c r="G53" s="8"/>
      <c r="H53" s="31">
        <f>Nov!H53+G53</f>
        <v>5128</v>
      </c>
      <c r="I53" s="31">
        <f t="shared" si="0"/>
        <v>0</v>
      </c>
      <c r="J53" s="31">
        <f t="shared" si="1"/>
        <v>87484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1743</v>
      </c>
      <c r="D54" s="31">
        <f>(Jul!C54*6)+(Aug!C54*5)+(Sep!C54*4)+(Oct!C54*3)+(Nov!C54*2)+(Dec!C54*1)</f>
        <v>82505</v>
      </c>
      <c r="E54" s="8"/>
      <c r="F54" s="31">
        <f>(Jul!E54*6)+(Aug!E54*5)+(Sep!E54*4)+(Oct!E54*3)+(Nov!E54*2)+(Dec!E54*1)</f>
        <v>0</v>
      </c>
      <c r="G54" s="8">
        <v>2260</v>
      </c>
      <c r="H54" s="31">
        <f>Nov!H54+G54</f>
        <v>3669</v>
      </c>
      <c r="I54" s="31">
        <f t="shared" si="0"/>
        <v>4003</v>
      </c>
      <c r="J54" s="31">
        <f t="shared" si="1"/>
        <v>86174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3545</v>
      </c>
      <c r="D55" s="31">
        <f>(Jul!C55*6)+(Aug!C55*5)+(Sep!C55*4)+(Oct!C55*3)+(Nov!C55*2)+(Dec!C55*1)</f>
        <v>144587</v>
      </c>
      <c r="E55" s="8"/>
      <c r="F55" s="31">
        <f>(Jul!E55*6)+(Aug!E55*5)+(Sep!E55*4)+(Oct!E55*3)+(Nov!E55*2)+(Dec!E55*1)</f>
        <v>8000</v>
      </c>
      <c r="G55" s="8"/>
      <c r="H55" s="31">
        <f>Nov!H55+G55</f>
        <v>141303</v>
      </c>
      <c r="I55" s="31">
        <f t="shared" si="0"/>
        <v>3545</v>
      </c>
      <c r="J55" s="31">
        <f t="shared" si="1"/>
        <v>293890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(Jul!C56*6)+(Aug!C56*5)+(Sep!C56*4)+(Oct!C56*3)+(Nov!C56*2)+(Dec!C56*1)</f>
        <v>0</v>
      </c>
      <c r="E56" s="8"/>
      <c r="F56" s="31">
        <f>(Jul!E56*6)+(Aug!E56*5)+(Sep!E56*4)+(Oct!E56*3)+(Nov!E56*2)+(Dec!E56*1)</f>
        <v>0</v>
      </c>
      <c r="G56" s="8"/>
      <c r="H56" s="31">
        <f>Nov!H56+G56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6776</v>
      </c>
      <c r="D57" s="31">
        <f>(Jul!C57*6)+(Aug!C57*5)+(Sep!C57*4)+(Oct!C57*3)+(Nov!C57*2)+(Dec!C57*1)</f>
        <v>101806</v>
      </c>
      <c r="E57" s="8"/>
      <c r="F57" s="31">
        <f>(Jul!E57*6)+(Aug!E57*5)+(Sep!E57*4)+(Oct!E57*3)+(Nov!E57*2)+(Dec!E57*1)</f>
        <v>12000</v>
      </c>
      <c r="G57" s="8"/>
      <c r="H57" s="31">
        <f>Nov!H57+G57</f>
        <v>88116</v>
      </c>
      <c r="I57" s="31">
        <f t="shared" si="0"/>
        <v>6776</v>
      </c>
      <c r="J57" s="31">
        <f t="shared" si="1"/>
        <v>201922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(Jul!C58*6)+(Aug!C58*5)+(Sep!C58*4)+(Oct!C58*3)+(Nov!C58*2)+(Dec!C58*1)</f>
        <v>0</v>
      </c>
      <c r="E58" s="8"/>
      <c r="F58" s="31">
        <f>(Jul!E58*6)+(Aug!E58*5)+(Sep!E58*4)+(Oct!E58*3)+(Nov!E58*2)+(Dec!E58*1)</f>
        <v>0</v>
      </c>
      <c r="G58" s="8"/>
      <c r="H58" s="31">
        <f>Nov!H58+G58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(Jul!C59*6)+(Aug!C59*5)+(Sep!C59*4)+(Oct!C59*3)+(Nov!C59*2)+(Dec!C59*1)</f>
        <v>43334</v>
      </c>
      <c r="E59" s="8"/>
      <c r="F59" s="31">
        <f>(Jul!E59*6)+(Aug!E59*5)+(Sep!E59*4)+(Oct!E59*3)+(Nov!E59*2)+(Dec!E59*1)</f>
        <v>0</v>
      </c>
      <c r="G59" s="8"/>
      <c r="H59" s="31">
        <f>Nov!H59+G59</f>
        <v>45089</v>
      </c>
      <c r="I59" s="31">
        <f t="shared" si="0"/>
        <v>0</v>
      </c>
      <c r="J59" s="31">
        <f t="shared" si="1"/>
        <v>88423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18178</v>
      </c>
      <c r="D60" s="31">
        <f>(Jul!C60*6)+(Aug!C60*5)+(Sep!C60*4)+(Oct!C60*3)+(Nov!C60*2)+(Dec!C60*1)</f>
        <v>641661</v>
      </c>
      <c r="E60" s="8">
        <v>91</v>
      </c>
      <c r="F60" s="31">
        <f>(Jul!E60*6)+(Aug!E60*5)+(Sep!E60*4)+(Oct!E60*3)+(Nov!E60*2)+(Dec!E60*1)</f>
        <v>22500</v>
      </c>
      <c r="G60" s="8">
        <v>10611</v>
      </c>
      <c r="H60" s="31">
        <f>Nov!H60+G60</f>
        <v>318899</v>
      </c>
      <c r="I60" s="31">
        <f t="shared" si="0"/>
        <v>28880</v>
      </c>
      <c r="J60" s="31">
        <f t="shared" si="1"/>
        <v>983060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(Jul!C61*6)+(Aug!C61*5)+(Sep!C61*4)+(Oct!C61*3)+(Nov!C61*2)+(Dec!C61*1)</f>
        <v>12275</v>
      </c>
      <c r="E61" s="8"/>
      <c r="F61" s="31">
        <f>(Jul!E61*6)+(Aug!E61*5)+(Sep!E61*4)+(Oct!E61*3)+(Nov!E61*2)+(Dec!E61*1)</f>
        <v>0</v>
      </c>
      <c r="G61" s="8"/>
      <c r="H61" s="31">
        <f>Nov!H61+G61</f>
        <v>0</v>
      </c>
      <c r="I61" s="31">
        <f t="shared" si="0"/>
        <v>0</v>
      </c>
      <c r="J61" s="31">
        <f t="shared" si="1"/>
        <v>12275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(Jul!C62*6)+(Aug!C62*5)+(Sep!C62*4)+(Oct!C62*3)+(Nov!C62*2)+(Dec!C62*1)</f>
        <v>3522</v>
      </c>
      <c r="E62" s="8"/>
      <c r="F62" s="31">
        <f>(Jul!E62*6)+(Aug!E62*5)+(Sep!E62*4)+(Oct!E62*3)+(Nov!E62*2)+(Dec!E62*1)</f>
        <v>0</v>
      </c>
      <c r="G62" s="8"/>
      <c r="H62" s="31">
        <f>Nov!H62+G62</f>
        <v>0</v>
      </c>
      <c r="I62" s="31">
        <f t="shared" si="0"/>
        <v>0</v>
      </c>
      <c r="J62" s="31">
        <f t="shared" si="1"/>
        <v>3522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4976</v>
      </c>
      <c r="D63" s="31">
        <f>(Jul!C63*6)+(Aug!C63*5)+(Sep!C63*4)+(Oct!C63*3)+(Nov!C63*2)+(Dec!C63*1)</f>
        <v>94707</v>
      </c>
      <c r="E63" s="8"/>
      <c r="F63" s="31">
        <f>(Jul!E63*6)+(Aug!E63*5)+(Sep!E63*4)+(Oct!E63*3)+(Nov!E63*2)+(Dec!E63*1)</f>
        <v>0</v>
      </c>
      <c r="G63" s="8">
        <v>37068</v>
      </c>
      <c r="H63" s="31">
        <f>Nov!H63+G63</f>
        <v>47776</v>
      </c>
      <c r="I63" s="31">
        <f t="shared" si="0"/>
        <v>42044</v>
      </c>
      <c r="J63" s="31">
        <f t="shared" si="1"/>
        <v>142483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(Jul!C64*6)+(Aug!C64*5)+(Sep!C64*4)+(Oct!C64*3)+(Nov!C64*2)+(Dec!C64*1)</f>
        <v>31702</v>
      </c>
      <c r="E64" s="8"/>
      <c r="F64" s="31">
        <f>(Jul!E64*6)+(Aug!E64*5)+(Sep!E64*4)+(Oct!E64*3)+(Nov!E64*2)+(Dec!E64*1)</f>
        <v>0</v>
      </c>
      <c r="G64" s="8"/>
      <c r="H64" s="31">
        <f>Nov!H64+G64</f>
        <v>313</v>
      </c>
      <c r="I64" s="31">
        <f t="shared" ref="I64:I71" si="2">C64+E64+G64</f>
        <v>0</v>
      </c>
      <c r="J64" s="31">
        <f t="shared" ref="J64:J71" si="3">D64+F64+H64</f>
        <v>32015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0</v>
      </c>
      <c r="E65" s="8"/>
      <c r="F65" s="31">
        <f>(Jul!E65*6)+(Aug!E65*5)+(Sep!E65*4)+(Oct!E65*3)+(Nov!E65*2)+(Dec!E65*1)</f>
        <v>0</v>
      </c>
      <c r="G65" s="8"/>
      <c r="H65" s="31">
        <f>Nov!H65+G65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3545</v>
      </c>
      <c r="D66" s="31">
        <f>(Jul!C66*6)+(Aug!C66*5)+(Sep!C66*4)+(Oct!C66*3)+(Nov!C66*2)+(Dec!C66*1)</f>
        <v>41685</v>
      </c>
      <c r="E66" s="8"/>
      <c r="F66" s="31">
        <f>(Jul!E66*6)+(Aug!E66*5)+(Sep!E66*4)+(Oct!E66*3)+(Nov!E66*2)+(Dec!E66*1)</f>
        <v>6800</v>
      </c>
      <c r="G66" s="8">
        <v>1543</v>
      </c>
      <c r="H66" s="31">
        <f>Nov!H66+G66</f>
        <v>72149</v>
      </c>
      <c r="I66" s="31">
        <f t="shared" si="2"/>
        <v>5088</v>
      </c>
      <c r="J66" s="31">
        <f t="shared" si="3"/>
        <v>120634</v>
      </c>
    </row>
    <row r="67" spans="1:10" s="11" customFormat="1" ht="15.75" customHeight="1" x14ac:dyDescent="0.2">
      <c r="A67" s="9" t="s">
        <v>78</v>
      </c>
      <c r="B67" s="10" t="s">
        <v>20</v>
      </c>
      <c r="C67" s="7">
        <v>1019</v>
      </c>
      <c r="D67" s="31">
        <f>(Jul!C67*6)+(Aug!C67*5)+(Sep!C67*4)+(Oct!C67*3)+(Nov!C67*2)+(Dec!C67*1)</f>
        <v>1019</v>
      </c>
      <c r="E67" s="8"/>
      <c r="F67" s="31">
        <f>(Jul!E67*6)+(Aug!E67*5)+(Sep!E67*4)+(Oct!E67*3)+(Nov!E67*2)+(Dec!E67*1)</f>
        <v>0</v>
      </c>
      <c r="G67" s="8"/>
      <c r="H67" s="31">
        <f>Nov!H67+G67</f>
        <v>0</v>
      </c>
      <c r="I67" s="31">
        <f t="shared" si="2"/>
        <v>1019</v>
      </c>
      <c r="J67" s="31">
        <f t="shared" si="3"/>
        <v>1019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(Jul!C68*6)+(Aug!C68*5)+(Sep!C68*4)+(Oct!C68*3)+(Nov!C68*2)+(Dec!C68*1)</f>
        <v>0</v>
      </c>
      <c r="E68" s="8"/>
      <c r="F68" s="31">
        <f>(Jul!E68*6)+(Aug!E68*5)+(Sep!E68*4)+(Oct!E68*3)+(Nov!E68*2)+(Dec!E68*1)</f>
        <v>0</v>
      </c>
      <c r="G68" s="8"/>
      <c r="H68" s="31">
        <f>Nov!H68+G68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(Jul!C69*6)+(Aug!C69*5)+(Sep!C69*4)+(Oct!C69*3)+(Nov!C69*2)+(Dec!C69*1)</f>
        <v>28968</v>
      </c>
      <c r="E69" s="8"/>
      <c r="F69" s="31">
        <f>(Jul!E69*6)+(Aug!E69*5)+(Sep!E69*4)+(Oct!E69*3)+(Nov!E69*2)+(Dec!E69*1)</f>
        <v>0</v>
      </c>
      <c r="G69" s="8"/>
      <c r="H69" s="31">
        <f>Nov!H69+G69</f>
        <v>82960</v>
      </c>
      <c r="I69" s="31">
        <f t="shared" si="2"/>
        <v>0</v>
      </c>
      <c r="J69" s="31">
        <f t="shared" si="3"/>
        <v>111928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(Jul!C70*6)+(Aug!C70*5)+(Sep!C70*4)+(Oct!C70*3)+(Nov!C70*2)+(Dec!C70*1)</f>
        <v>34259</v>
      </c>
      <c r="E70" s="8"/>
      <c r="F70" s="31">
        <f>(Jul!E70*6)+(Aug!E70*5)+(Sep!E70*4)+(Oct!E70*3)+(Nov!E70*2)+(Dec!E70*1)</f>
        <v>1900</v>
      </c>
      <c r="G70" s="8"/>
      <c r="H70" s="31">
        <f>Nov!H70+G70</f>
        <v>43752</v>
      </c>
      <c r="I70" s="31">
        <f t="shared" si="2"/>
        <v>0</v>
      </c>
      <c r="J70" s="31">
        <f t="shared" si="3"/>
        <v>79911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(Jul!C71*6)+(Aug!C71*5)+(Sep!C71*4)+(Oct!C71*3)+(Nov!C71*2)+(Dec!C71*1)</f>
        <v>106675</v>
      </c>
      <c r="E71" s="8"/>
      <c r="F71" s="31">
        <f>(Jul!E71*6)+(Aug!E71*5)+(Sep!E71*4)+(Oct!E71*3)+(Nov!E71*2)+(Dec!E71*1)</f>
        <v>11762</v>
      </c>
      <c r="G71" s="8"/>
      <c r="H71" s="31">
        <f>Nov!H71+G71</f>
        <v>161799</v>
      </c>
      <c r="I71" s="31">
        <f t="shared" si="2"/>
        <v>0</v>
      </c>
      <c r="J71" s="31">
        <f t="shared" si="3"/>
        <v>280236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47207</v>
      </c>
      <c r="D72" s="32">
        <f t="shared" si="4"/>
        <v>896131</v>
      </c>
      <c r="E72" s="32">
        <f t="shared" si="4"/>
        <v>0</v>
      </c>
      <c r="F72" s="32">
        <f t="shared" si="4"/>
        <v>0</v>
      </c>
      <c r="G72" s="32">
        <f t="shared" si="4"/>
        <v>101156</v>
      </c>
      <c r="H72" s="32">
        <f t="shared" si="4"/>
        <v>821963</v>
      </c>
      <c r="I72" s="32">
        <f t="shared" si="4"/>
        <v>148363</v>
      </c>
      <c r="J72" s="32">
        <f t="shared" si="4"/>
        <v>1718094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102320</v>
      </c>
      <c r="D73" s="32">
        <f t="shared" si="5"/>
        <v>3638215</v>
      </c>
      <c r="E73" s="32">
        <f t="shared" si="5"/>
        <v>959</v>
      </c>
      <c r="F73" s="32">
        <f t="shared" si="5"/>
        <v>122063</v>
      </c>
      <c r="G73" s="32">
        <f t="shared" si="5"/>
        <v>203548</v>
      </c>
      <c r="H73" s="32">
        <f t="shared" si="5"/>
        <v>2208490</v>
      </c>
      <c r="I73" s="32">
        <f t="shared" si="5"/>
        <v>306827</v>
      </c>
      <c r="J73" s="32">
        <f t="shared" si="5"/>
        <v>5968768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149527</v>
      </c>
      <c r="D74" s="32">
        <f t="shared" ref="D74:J74" si="6">SUM(D72:D73)</f>
        <v>4534346</v>
      </c>
      <c r="E74" s="32">
        <f t="shared" si="6"/>
        <v>959</v>
      </c>
      <c r="F74" s="32">
        <f t="shared" si="6"/>
        <v>122063</v>
      </c>
      <c r="G74" s="32">
        <f t="shared" si="6"/>
        <v>304704</v>
      </c>
      <c r="H74" s="32">
        <f t="shared" si="6"/>
        <v>3030453</v>
      </c>
      <c r="I74" s="32">
        <f t="shared" si="6"/>
        <v>455190</v>
      </c>
      <c r="J74" s="32">
        <f t="shared" si="6"/>
        <v>7686862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20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62" activePane="bottomLeft" state="frozen"/>
      <selection pane="bottomLeft" activeCell="G71" sqref="G71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7508</v>
      </c>
      <c r="D5" s="31">
        <f>(Jul!C5*7)+(Aug!C5*6)+(Sep!C5*5)+(Oct!C5*4)+(Nov!C5*3)+(Dec!C5*2)+(Jan!C5*1)</f>
        <v>330246</v>
      </c>
      <c r="E5" s="8"/>
      <c r="F5" s="31">
        <f>(Jul!E5*7)+(Aug!E5*6)+(Sep!E5*5)+(Oct!E5*4)+(Nov!E5*3)+(Dec!E5*2)+(Jan!E5*1)</f>
        <v>0</v>
      </c>
      <c r="G5" s="8">
        <v>18343</v>
      </c>
      <c r="H5" s="31">
        <f>Dec!H5+G5</f>
        <v>83759</v>
      </c>
      <c r="I5" s="31">
        <f t="shared" ref="I5:I63" si="0">C5+E5+G5</f>
        <v>25851</v>
      </c>
      <c r="J5" s="31">
        <f t="shared" ref="J5:J63" si="1">D5+F5+H5</f>
        <v>414005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(Jul!C6*7)+(Aug!C6*6)+(Sep!C6*5)+(Oct!C6*4)+(Nov!C6*3)+(Dec!C6*2)+(Jan!C6*1)</f>
        <v>39120</v>
      </c>
      <c r="E6" s="8"/>
      <c r="F6" s="31">
        <f>(Jul!E6*7)+(Aug!E6*6)+(Sep!E6*5)+(Oct!E6*4)+(Nov!E6*3)+(Dec!E6*2)+(Jan!E6*1)</f>
        <v>0</v>
      </c>
      <c r="G6" s="8"/>
      <c r="H6" s="31">
        <f>Dec!H6+G6</f>
        <v>46267</v>
      </c>
      <c r="I6" s="31">
        <f t="shared" si="0"/>
        <v>0</v>
      </c>
      <c r="J6" s="31">
        <f t="shared" si="1"/>
        <v>85387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1263</v>
      </c>
      <c r="D7" s="31">
        <f>(Jul!C7*7)+(Aug!C7*6)+(Sep!C7*5)+(Oct!C7*4)+(Nov!C7*3)+(Dec!C7*2)+(Jan!C7*1)</f>
        <v>19845</v>
      </c>
      <c r="E7" s="8"/>
      <c r="F7" s="31">
        <f>(Jul!E7*7)+(Aug!E7*6)+(Sep!E7*5)+(Oct!E7*4)+(Nov!E7*3)+(Dec!E7*2)+(Jan!E7*1)</f>
        <v>0</v>
      </c>
      <c r="G7" s="8"/>
      <c r="H7" s="31">
        <f>Dec!H7+G7</f>
        <v>0</v>
      </c>
      <c r="I7" s="31">
        <f t="shared" si="0"/>
        <v>1263</v>
      </c>
      <c r="J7" s="31">
        <f t="shared" si="1"/>
        <v>19845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(Jul!C8*7)+(Aug!C8*6)+(Sep!C8*5)+(Oct!C8*4)+(Nov!C8*3)+(Dec!C8*2)+(Jan!C8*1)</f>
        <v>45023</v>
      </c>
      <c r="E8" s="8"/>
      <c r="F8" s="31">
        <f>(Jul!E8*7)+(Aug!E8*6)+(Sep!E8*5)+(Oct!E8*4)+(Nov!E8*3)+(Dec!E8*2)+(Jan!E8*1)</f>
        <v>0</v>
      </c>
      <c r="G8" s="8"/>
      <c r="H8" s="31">
        <f>Dec!H8+G8</f>
        <v>12963</v>
      </c>
      <c r="I8" s="31">
        <f t="shared" si="0"/>
        <v>0</v>
      </c>
      <c r="J8" s="31">
        <f t="shared" si="1"/>
        <v>57986</v>
      </c>
    </row>
    <row r="9" spans="1:10" s="1" customFormat="1" ht="15.75" customHeight="1" x14ac:dyDescent="0.2">
      <c r="A9" s="5" t="s">
        <v>27</v>
      </c>
      <c r="B9" s="6" t="s">
        <v>22</v>
      </c>
      <c r="C9" s="7">
        <v>7590</v>
      </c>
      <c r="D9" s="31">
        <f>(Jul!C9*7)+(Aug!C9*6)+(Sep!C9*5)+(Oct!C9*4)+(Nov!C9*3)+(Dec!C9*2)+(Jan!C9*1)</f>
        <v>119385</v>
      </c>
      <c r="E9" s="8"/>
      <c r="F9" s="31">
        <f>(Jul!E9*7)+(Aug!E9*6)+(Sep!E9*5)+(Oct!E9*4)+(Nov!E9*3)+(Dec!E9*2)+(Jan!E9*1)</f>
        <v>0</v>
      </c>
      <c r="G9" s="8">
        <v>42910</v>
      </c>
      <c r="H9" s="31">
        <f>Dec!H9+G9</f>
        <v>79756</v>
      </c>
      <c r="I9" s="31">
        <f t="shared" si="0"/>
        <v>50500</v>
      </c>
      <c r="J9" s="31">
        <f t="shared" si="1"/>
        <v>199141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3833</v>
      </c>
      <c r="D10" s="31">
        <f>(Jul!C10*7)+(Aug!C10*6)+(Sep!C10*5)+(Oct!C10*4)+(Nov!C10*3)+(Dec!C10*2)+(Jan!C10*1)</f>
        <v>136849</v>
      </c>
      <c r="E10" s="8"/>
      <c r="F10" s="31">
        <f>(Jul!E10*7)+(Aug!E10*6)+(Sep!E10*5)+(Oct!E10*4)+(Nov!E10*3)+(Dec!E10*2)+(Jan!E10*1)</f>
        <v>0</v>
      </c>
      <c r="G10" s="8">
        <v>13749</v>
      </c>
      <c r="H10" s="31">
        <f>Dec!H10+G10</f>
        <v>156329</v>
      </c>
      <c r="I10" s="31">
        <f t="shared" si="0"/>
        <v>17582</v>
      </c>
      <c r="J10" s="31">
        <f t="shared" si="1"/>
        <v>293178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2641</v>
      </c>
      <c r="D11" s="31">
        <f>(Jul!C11*7)+(Aug!C11*6)+(Sep!C11*5)+(Oct!C11*4)+(Nov!C11*3)+(Dec!C11*2)+(Jan!C11*1)</f>
        <v>34357</v>
      </c>
      <c r="E11" s="8"/>
      <c r="F11" s="31">
        <f>(Jul!E11*7)+(Aug!E11*6)+(Sep!E11*5)+(Oct!E11*4)+(Nov!E11*3)+(Dec!E11*2)+(Jan!E11*1)</f>
        <v>0</v>
      </c>
      <c r="G11" s="8">
        <v>1791</v>
      </c>
      <c r="H11" s="31">
        <f>Dec!H11+G11</f>
        <v>6983</v>
      </c>
      <c r="I11" s="31">
        <f t="shared" si="0"/>
        <v>4432</v>
      </c>
      <c r="J11" s="31">
        <f t="shared" si="1"/>
        <v>41340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517</v>
      </c>
      <c r="D12" s="31">
        <f>(Jul!C12*7)+(Aug!C12*6)+(Sep!C12*5)+(Oct!C12*4)+(Nov!C12*3)+(Dec!C12*2)+(Jan!C12*1)</f>
        <v>26650</v>
      </c>
      <c r="E12" s="8"/>
      <c r="F12" s="31">
        <f>(Jul!E12*7)+(Aug!E12*6)+(Sep!E12*5)+(Oct!E12*4)+(Nov!E12*3)+(Dec!E12*2)+(Jan!E12*1)</f>
        <v>0</v>
      </c>
      <c r="G12" s="8">
        <v>517</v>
      </c>
      <c r="H12" s="31">
        <f>Dec!H12+G12</f>
        <v>517</v>
      </c>
      <c r="I12" s="31">
        <f t="shared" si="0"/>
        <v>1034</v>
      </c>
      <c r="J12" s="31">
        <f t="shared" si="1"/>
        <v>27167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1062</v>
      </c>
      <c r="D13" s="31">
        <f>(Jul!C13*7)+(Aug!C13*6)+(Sep!C13*5)+(Oct!C13*4)+(Nov!C13*3)+(Dec!C13*2)+(Jan!C13*1)</f>
        <v>39682</v>
      </c>
      <c r="E13" s="8"/>
      <c r="F13" s="31">
        <f>(Jul!E13*7)+(Aug!E13*6)+(Sep!E13*5)+(Oct!E13*4)+(Nov!E13*3)+(Dec!E13*2)+(Jan!E13*1)</f>
        <v>0</v>
      </c>
      <c r="G13" s="8">
        <v>2118</v>
      </c>
      <c r="H13" s="31">
        <f>Dec!H13+G13</f>
        <v>12206</v>
      </c>
      <c r="I13" s="31">
        <f t="shared" si="0"/>
        <v>3180</v>
      </c>
      <c r="J13" s="31">
        <f t="shared" si="1"/>
        <v>51888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13860</v>
      </c>
      <c r="D14" s="31">
        <f>(Jul!C14*7)+(Aug!C14*6)+(Sep!C14*5)+(Oct!C14*4)+(Nov!C14*3)+(Dec!C14*2)+(Jan!C14*1)</f>
        <v>56641</v>
      </c>
      <c r="E14" s="8"/>
      <c r="F14" s="31">
        <f>(Jul!E14*7)+(Aug!E14*6)+(Sep!E14*5)+(Oct!E14*4)+(Nov!E14*3)+(Dec!E14*2)+(Jan!E14*1)</f>
        <v>0</v>
      </c>
      <c r="G14" s="8">
        <v>3860</v>
      </c>
      <c r="H14" s="31">
        <f>Dec!H14+G14</f>
        <v>13571</v>
      </c>
      <c r="I14" s="31">
        <f t="shared" si="0"/>
        <v>17720</v>
      </c>
      <c r="J14" s="31">
        <f t="shared" si="1"/>
        <v>70212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(Jul!C15*7)+(Aug!C15*6)+(Sep!C15*5)+(Oct!C15*4)+(Nov!C15*3)+(Dec!C15*2)+(Jan!C15*1)</f>
        <v>0</v>
      </c>
      <c r="E15" s="8"/>
      <c r="F15" s="31">
        <f>(Jul!E15*7)+(Aug!E15*6)+(Sep!E15*5)+(Oct!E15*4)+(Nov!E15*3)+(Dec!E15*2)+(Jan!E15*1)</f>
        <v>0</v>
      </c>
      <c r="G15" s="8"/>
      <c r="H15" s="31">
        <f>Dec!H15+G15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839</v>
      </c>
      <c r="D16" s="31">
        <f>(Jul!C16*7)+(Aug!C16*6)+(Sep!C16*5)+(Oct!C16*4)+(Nov!C16*3)+(Dec!C16*2)+(Jan!C16*1)</f>
        <v>33011</v>
      </c>
      <c r="E16" s="8"/>
      <c r="F16" s="31">
        <f>(Jul!E16*7)+(Aug!E16*6)+(Sep!E16*5)+(Oct!E16*4)+(Nov!E16*3)+(Dec!E16*2)+(Jan!E16*1)</f>
        <v>0</v>
      </c>
      <c r="G16" s="8">
        <v>4138</v>
      </c>
      <c r="H16" s="31">
        <f>Dec!H16+G16</f>
        <v>65413</v>
      </c>
      <c r="I16" s="31">
        <f t="shared" si="0"/>
        <v>4977</v>
      </c>
      <c r="J16" s="31">
        <f t="shared" si="1"/>
        <v>98424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(Jul!C17*7)+(Aug!C17*6)+(Sep!C17*5)+(Oct!C17*4)+(Nov!C17*3)+(Dec!C17*2)+(Jan!C17*1)</f>
        <v>5295</v>
      </c>
      <c r="E17" s="8"/>
      <c r="F17" s="31">
        <f>(Jul!E17*7)+(Aug!E17*6)+(Sep!E17*5)+(Oct!E17*4)+(Nov!E17*3)+(Dec!E17*2)+(Jan!E17*1)</f>
        <v>0</v>
      </c>
      <c r="G17" s="8"/>
      <c r="H17" s="31">
        <f>Dec!H17+G17</f>
        <v>25723</v>
      </c>
      <c r="I17" s="31">
        <f t="shared" si="0"/>
        <v>0</v>
      </c>
      <c r="J17" s="31">
        <f t="shared" si="1"/>
        <v>31018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0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(Jul!C19*7)+(Aug!C19*6)+(Sep!C19*5)+(Oct!C19*4)+(Nov!C19*3)+(Dec!C19*2)+(Jan!C19*1)</f>
        <v>11481</v>
      </c>
      <c r="E19" s="8"/>
      <c r="F19" s="31">
        <f>(Jul!E19*7)+(Aug!E19*6)+(Sep!E19*5)+(Oct!E19*4)+(Nov!E19*3)+(Dec!E19*2)+(Jan!E19*1)</f>
        <v>0</v>
      </c>
      <c r="G19" s="8"/>
      <c r="H19" s="31">
        <f>Dec!H19+G19</f>
        <v>0</v>
      </c>
      <c r="I19" s="31">
        <f t="shared" si="0"/>
        <v>0</v>
      </c>
      <c r="J19" s="31">
        <f t="shared" si="1"/>
        <v>11481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(Jul!C20*7)+(Aug!C20*6)+(Sep!C20*5)+(Oct!C20*4)+(Nov!C20*3)+(Dec!C20*2)+(Jan!C20*1)</f>
        <v>2893</v>
      </c>
      <c r="E20" s="8"/>
      <c r="F20" s="31">
        <f>(Jul!E20*7)+(Aug!E20*6)+(Sep!E20*5)+(Oct!E20*4)+(Nov!E20*3)+(Dec!E20*2)+(Jan!E20*1)</f>
        <v>0</v>
      </c>
      <c r="G20" s="8"/>
      <c r="H20" s="31">
        <f>Dec!H20+G20</f>
        <v>5006</v>
      </c>
      <c r="I20" s="31">
        <f t="shared" si="0"/>
        <v>0</v>
      </c>
      <c r="J20" s="31">
        <f t="shared" si="1"/>
        <v>7899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(Jul!C21*7)+(Aug!C21*6)+(Sep!C21*5)+(Oct!C21*4)+(Nov!C21*3)+(Dec!C21*2)+(Jan!C21*1)</f>
        <v>25178</v>
      </c>
      <c r="E21" s="8"/>
      <c r="F21" s="31">
        <f>(Jul!E21*7)+(Aug!E21*6)+(Sep!E21*5)+(Oct!E21*4)+(Nov!E21*3)+(Dec!E21*2)+(Jan!E21*1)</f>
        <v>0</v>
      </c>
      <c r="G21" s="8"/>
      <c r="H21" s="31">
        <f>Dec!H21+G21</f>
        <v>6081</v>
      </c>
      <c r="I21" s="31">
        <f t="shared" si="0"/>
        <v>0</v>
      </c>
      <c r="J21" s="31">
        <f t="shared" si="1"/>
        <v>31259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2916</v>
      </c>
      <c r="D22" s="31">
        <f>(Jul!C22*7)+(Aug!C22*6)+(Sep!C22*5)+(Oct!C22*4)+(Nov!C22*3)+(Dec!C22*2)+(Jan!C22*1)</f>
        <v>8661</v>
      </c>
      <c r="E22" s="8"/>
      <c r="F22" s="31">
        <f>(Jul!E22*7)+(Aug!E22*6)+(Sep!E22*5)+(Oct!E22*4)+(Nov!E22*3)+(Dec!E22*2)+(Jan!E22*1)</f>
        <v>0</v>
      </c>
      <c r="G22" s="8"/>
      <c r="H22" s="31">
        <f>Dec!H22+G22</f>
        <v>0</v>
      </c>
      <c r="I22" s="31">
        <f t="shared" si="0"/>
        <v>2916</v>
      </c>
      <c r="J22" s="31">
        <f t="shared" si="1"/>
        <v>8661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(Jul!C23*7)+(Aug!C23*6)+(Sep!C23*5)+(Oct!C23*4)+(Nov!C23*3)+(Dec!C23*2)+(Jan!C23*1)</f>
        <v>9830</v>
      </c>
      <c r="E23" s="8"/>
      <c r="F23" s="31">
        <f>(Jul!E23*7)+(Aug!E23*6)+(Sep!E23*5)+(Oct!E23*4)+(Nov!E23*3)+(Dec!E23*2)+(Jan!E23*1)</f>
        <v>0</v>
      </c>
      <c r="G23" s="8"/>
      <c r="H23" s="31">
        <f>Dec!H23+G23</f>
        <v>4667</v>
      </c>
      <c r="I23" s="31">
        <f t="shared" si="0"/>
        <v>0</v>
      </c>
      <c r="J23" s="31">
        <f t="shared" si="1"/>
        <v>14497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1518</v>
      </c>
      <c r="D24" s="31">
        <f>(Jul!C24*7)+(Aug!C24*6)+(Sep!C24*5)+(Oct!C24*4)+(Nov!C24*3)+(Dec!C24*2)+(Jan!C24*1)</f>
        <v>55721</v>
      </c>
      <c r="E24" s="8"/>
      <c r="F24" s="31">
        <f>(Jul!E24*7)+(Aug!E24*6)+(Sep!E24*5)+(Oct!E24*4)+(Nov!E24*3)+(Dec!E24*2)+(Jan!E24*1)</f>
        <v>0</v>
      </c>
      <c r="G24" s="8"/>
      <c r="H24" s="31">
        <f>Dec!H24+G24</f>
        <v>85227</v>
      </c>
      <c r="I24" s="31">
        <f t="shared" si="0"/>
        <v>1518</v>
      </c>
      <c r="J24" s="31">
        <f t="shared" si="1"/>
        <v>140948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3078</v>
      </c>
      <c r="D25" s="31">
        <f>(Jul!C25*7)+(Aug!C25*6)+(Sep!C25*5)+(Oct!C25*4)+(Nov!C25*3)+(Dec!C25*2)+(Jan!C25*1)</f>
        <v>25226</v>
      </c>
      <c r="E25" s="8"/>
      <c r="F25" s="31">
        <f>(Jul!E25*7)+(Aug!E25*6)+(Sep!E25*5)+(Oct!E25*4)+(Nov!E25*3)+(Dec!E25*2)+(Jan!E25*1)</f>
        <v>0</v>
      </c>
      <c r="G25" s="8">
        <v>2506</v>
      </c>
      <c r="H25" s="31">
        <f>Dec!H25+G25</f>
        <v>76009</v>
      </c>
      <c r="I25" s="31">
        <f t="shared" si="0"/>
        <v>5584</v>
      </c>
      <c r="J25" s="31">
        <f t="shared" si="1"/>
        <v>101235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104</v>
      </c>
      <c r="D26" s="31">
        <f>(Jul!C26*7)+(Aug!C26*6)+(Sep!C26*5)+(Oct!C26*4)+(Nov!C26*3)+(Dec!C26*2)+(Jan!C26*1)</f>
        <v>42910</v>
      </c>
      <c r="E26" s="8"/>
      <c r="F26" s="31">
        <f>(Jul!E26*7)+(Aug!E26*6)+(Sep!E26*5)+(Oct!E26*4)+(Nov!E26*3)+(Dec!E26*2)+(Jan!E26*1)</f>
        <v>0</v>
      </c>
      <c r="G26" s="8"/>
      <c r="H26" s="31">
        <f>Dec!H26+G26</f>
        <v>19046</v>
      </c>
      <c r="I26" s="31">
        <f t="shared" si="0"/>
        <v>104</v>
      </c>
      <c r="J26" s="31">
        <f t="shared" si="1"/>
        <v>61956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(Jul!C27*7)+(Aug!C27*6)+(Sep!C27*5)+(Oct!C27*4)+(Nov!C27*3)+(Dec!C27*2)+(Jan!C27*1)</f>
        <v>17750</v>
      </c>
      <c r="E27" s="8"/>
      <c r="F27" s="31">
        <f>(Jul!E27*7)+(Aug!E27*6)+(Sep!E27*5)+(Oct!E27*4)+(Nov!E27*3)+(Dec!E27*2)+(Jan!E27*1)</f>
        <v>0</v>
      </c>
      <c r="G27" s="8"/>
      <c r="H27" s="31">
        <f>Dec!H27+G27</f>
        <v>124625</v>
      </c>
      <c r="I27" s="31">
        <f t="shared" si="0"/>
        <v>0</v>
      </c>
      <c r="J27" s="31">
        <f t="shared" si="1"/>
        <v>142375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(Jul!C28*7)+(Aug!C28*6)+(Sep!C28*5)+(Oct!C28*4)+(Nov!C28*3)+(Dec!C28*2)+(Jan!C28*1)</f>
        <v>12900</v>
      </c>
      <c r="E28" s="8"/>
      <c r="F28" s="31">
        <f>(Jul!E28*7)+(Aug!E28*6)+(Sep!E28*5)+(Oct!E28*4)+(Nov!E28*3)+(Dec!E28*2)+(Jan!E28*1)</f>
        <v>0</v>
      </c>
      <c r="G28" s="8"/>
      <c r="H28" s="31">
        <f>Dec!H28+G28</f>
        <v>0</v>
      </c>
      <c r="I28" s="31">
        <f t="shared" si="0"/>
        <v>0</v>
      </c>
      <c r="J28" s="31">
        <f t="shared" si="1"/>
        <v>12900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(Jul!C29*7)+(Aug!C29*6)+(Sep!C29*5)+(Oct!C29*4)+(Nov!C29*3)+(Dec!C29*2)+(Jan!C29*1)</f>
        <v>180</v>
      </c>
      <c r="E29" s="8"/>
      <c r="F29" s="31">
        <f>(Jul!E29*7)+(Aug!E29*6)+(Sep!E29*5)+(Oct!E29*4)+(Nov!E29*3)+(Dec!E29*2)+(Jan!E29*1)</f>
        <v>0</v>
      </c>
      <c r="G29" s="8"/>
      <c r="H29" s="31">
        <f>Dec!H29+G29</f>
        <v>0</v>
      </c>
      <c r="I29" s="31">
        <f t="shared" si="0"/>
        <v>0</v>
      </c>
      <c r="J29" s="31">
        <f t="shared" si="1"/>
        <v>180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1287</v>
      </c>
      <c r="D30" s="31">
        <f>(Jul!C30*7)+(Aug!C30*6)+(Sep!C30*5)+(Oct!C30*4)+(Nov!C30*3)+(Dec!C30*2)+(Jan!C30*1)</f>
        <v>40896</v>
      </c>
      <c r="E30" s="8"/>
      <c r="F30" s="31">
        <f>(Jul!E30*7)+(Aug!E30*6)+(Sep!E30*5)+(Oct!E30*4)+(Nov!E30*3)+(Dec!E30*2)+(Jan!E30*1)</f>
        <v>0</v>
      </c>
      <c r="G30" s="8"/>
      <c r="H30" s="31">
        <f>Dec!H30+G30</f>
        <v>62554</v>
      </c>
      <c r="I30" s="31">
        <f t="shared" si="0"/>
        <v>1287</v>
      </c>
      <c r="J30" s="31">
        <f t="shared" si="1"/>
        <v>103450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1153</v>
      </c>
      <c r="D31" s="31">
        <f>(Jul!C31*7)+(Aug!C31*6)+(Sep!C31*5)+(Oct!C31*4)+(Nov!C31*3)+(Dec!C31*2)+(Jan!C31*1)</f>
        <v>53701</v>
      </c>
      <c r="E31" s="8"/>
      <c r="F31" s="31">
        <f>(Jul!E31*7)+(Aug!E31*6)+(Sep!E31*5)+(Oct!E31*4)+(Nov!E31*3)+(Dec!E31*2)+(Jan!E31*1)</f>
        <v>0</v>
      </c>
      <c r="G31" s="8"/>
      <c r="H31" s="31">
        <f>Dec!H31+G31</f>
        <v>25193</v>
      </c>
      <c r="I31" s="31">
        <f t="shared" si="0"/>
        <v>1153</v>
      </c>
      <c r="J31" s="31">
        <f t="shared" si="1"/>
        <v>78894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1471</v>
      </c>
      <c r="D32" s="31">
        <f>(Jul!C32*7)+(Aug!C32*6)+(Sep!C32*5)+(Oct!C32*4)+(Nov!C32*3)+(Dec!C32*2)+(Jan!C32*1)</f>
        <v>23016</v>
      </c>
      <c r="E32" s="8"/>
      <c r="F32" s="31">
        <f>(Jul!E32*7)+(Aug!E32*6)+(Sep!E32*5)+(Oct!E32*4)+(Nov!E32*3)+(Dec!E32*2)+(Jan!E32*1)</f>
        <v>0</v>
      </c>
      <c r="G32" s="8">
        <v>3408</v>
      </c>
      <c r="H32" s="31">
        <f>Dec!H32+G32</f>
        <v>3408</v>
      </c>
      <c r="I32" s="31">
        <f t="shared" si="0"/>
        <v>4879</v>
      </c>
      <c r="J32" s="31">
        <f t="shared" si="1"/>
        <v>26424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3903</v>
      </c>
      <c r="D33" s="31">
        <f>(Jul!C33*7)+(Aug!C33*6)+(Sep!C33*5)+(Oct!C33*4)+(Nov!C33*3)+(Dec!C33*2)+(Jan!C33*1)</f>
        <v>154956</v>
      </c>
      <c r="E33" s="8"/>
      <c r="F33" s="31">
        <f>(Jul!E33*7)+(Aug!E33*6)+(Sep!E33*5)+(Oct!E33*4)+(Nov!E33*3)+(Dec!E33*2)+(Jan!E33*1)</f>
        <v>140</v>
      </c>
      <c r="G33" s="8">
        <v>24926</v>
      </c>
      <c r="H33" s="31">
        <f>Dec!H33+G33</f>
        <v>121528</v>
      </c>
      <c r="I33" s="31">
        <f t="shared" si="0"/>
        <v>28829</v>
      </c>
      <c r="J33" s="31">
        <f t="shared" si="1"/>
        <v>276624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(Jul!C34*7)+(Aug!C34*6)+(Sep!C34*5)+(Oct!C34*4)+(Nov!C34*3)+(Dec!C34*2)+(Jan!C34*1)</f>
        <v>65211</v>
      </c>
      <c r="E34" s="8"/>
      <c r="F34" s="31">
        <f>(Jul!E34*7)+(Aug!E34*6)+(Sep!E34*5)+(Oct!E34*4)+(Nov!E34*3)+(Dec!E34*2)+(Jan!E34*1)</f>
        <v>0</v>
      </c>
      <c r="G34" s="8"/>
      <c r="H34" s="31">
        <f>Dec!H34+G34</f>
        <v>13535</v>
      </c>
      <c r="I34" s="31">
        <f t="shared" si="0"/>
        <v>0</v>
      </c>
      <c r="J34" s="31">
        <f t="shared" si="1"/>
        <v>78746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14674</v>
      </c>
      <c r="D35" s="31">
        <f>(Jul!C35*7)+(Aug!C35*6)+(Sep!C35*5)+(Oct!C35*4)+(Nov!C35*3)+(Dec!C35*2)+(Jan!C35*1)</f>
        <v>204220</v>
      </c>
      <c r="E35" s="8"/>
      <c r="F35" s="31">
        <f>(Jul!E35*7)+(Aug!E35*6)+(Sep!E35*5)+(Oct!E35*4)+(Nov!E35*3)+(Dec!E35*2)+(Jan!E35*1)</f>
        <v>0</v>
      </c>
      <c r="G35" s="8">
        <v>10008</v>
      </c>
      <c r="H35" s="31">
        <f>Dec!H35+G35</f>
        <v>82114</v>
      </c>
      <c r="I35" s="31">
        <f t="shared" si="0"/>
        <v>24682</v>
      </c>
      <c r="J35" s="31">
        <f t="shared" si="1"/>
        <v>286334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(Jul!C36*7)+(Aug!C36*6)+(Sep!C36*5)+(Oct!C36*4)+(Nov!C36*3)+(Dec!C36*2)+(Jan!C36*1)</f>
        <v>0</v>
      </c>
      <c r="E36" s="8"/>
      <c r="F36" s="31">
        <f>(Jul!E36*7)+(Aug!E36*6)+(Sep!E36*5)+(Oct!E36*4)+(Nov!E36*3)+(Dec!E36*2)+(Jan!E36*1)</f>
        <v>0</v>
      </c>
      <c r="G36" s="8"/>
      <c r="H36" s="31">
        <f>Dec!H36+G36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(Jul!C37*7)+(Aug!C37*6)+(Sep!C37*5)+(Oct!C37*4)+(Nov!C37*3)+(Dec!C37*2)+(Jan!C37*1)</f>
        <v>16883</v>
      </c>
      <c r="E37" s="8"/>
      <c r="F37" s="31">
        <f>(Jul!E37*7)+(Aug!E37*6)+(Sep!E37*5)+(Oct!E37*4)+(Nov!E37*3)+(Dec!E37*2)+(Jan!E37*1)</f>
        <v>0</v>
      </c>
      <c r="G37" s="8"/>
      <c r="H37" s="31">
        <f>Dec!H37+G37</f>
        <v>8269</v>
      </c>
      <c r="I37" s="31">
        <f t="shared" si="0"/>
        <v>0</v>
      </c>
      <c r="J37" s="31">
        <f t="shared" si="1"/>
        <v>25152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654</v>
      </c>
      <c r="D38" s="31">
        <f>(Jul!C38*7)+(Aug!C38*6)+(Sep!C38*5)+(Oct!C38*4)+(Nov!C38*3)+(Dec!C38*2)+(Jan!C38*1)</f>
        <v>56176</v>
      </c>
      <c r="E38" s="8"/>
      <c r="F38" s="31">
        <f>(Jul!E38*7)+(Aug!E38*6)+(Sep!E38*5)+(Oct!E38*4)+(Nov!E38*3)+(Dec!E38*2)+(Jan!E38*1)</f>
        <v>0</v>
      </c>
      <c r="G38" s="8">
        <v>896</v>
      </c>
      <c r="H38" s="31">
        <f>Dec!H38+G38</f>
        <v>50449</v>
      </c>
      <c r="I38" s="31">
        <f t="shared" si="0"/>
        <v>1550</v>
      </c>
      <c r="J38" s="31">
        <f t="shared" si="1"/>
        <v>106625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13790</v>
      </c>
      <c r="D39" s="31">
        <f>(Jul!C39*7)+(Aug!C39*6)+(Sep!C39*5)+(Oct!C39*4)+(Nov!C39*3)+(Dec!C39*2)+(Jan!C39*1)</f>
        <v>301710</v>
      </c>
      <c r="E39" s="8">
        <v>1143</v>
      </c>
      <c r="F39" s="31">
        <f>(Jul!E39*7)+(Aug!E39*6)+(Sep!E39*5)+(Oct!E39*4)+(Nov!E39*3)+(Dec!E39*2)+(Jan!E39*1)</f>
        <v>12020</v>
      </c>
      <c r="G39" s="8">
        <v>41931</v>
      </c>
      <c r="H39" s="31">
        <f>Dec!H39+G39</f>
        <v>194284</v>
      </c>
      <c r="I39" s="31">
        <f t="shared" si="0"/>
        <v>56864</v>
      </c>
      <c r="J39" s="31">
        <f t="shared" si="1"/>
        <v>508014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2417</v>
      </c>
      <c r="D40" s="31">
        <f>(Jul!C40*7)+(Aug!C40*6)+(Sep!C40*5)+(Oct!C40*4)+(Nov!C40*3)+(Dec!C40*2)+(Jan!C40*1)</f>
        <v>170495</v>
      </c>
      <c r="E40" s="8"/>
      <c r="F40" s="31">
        <f>(Jul!E40*7)+(Aug!E40*6)+(Sep!E40*5)+(Oct!E40*4)+(Nov!E40*3)+(Dec!E40*2)+(Jan!E40*1)</f>
        <v>0</v>
      </c>
      <c r="G40" s="8">
        <v>3856</v>
      </c>
      <c r="H40" s="31">
        <f>Dec!H40+G40</f>
        <v>134957</v>
      </c>
      <c r="I40" s="31">
        <f t="shared" si="0"/>
        <v>6273</v>
      </c>
      <c r="J40" s="31">
        <f t="shared" si="1"/>
        <v>305452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(Jul!C41*7)+(Aug!C41*6)+(Sep!C41*5)+(Oct!C41*4)+(Nov!C41*3)+(Dec!C41*2)+(Jan!C41*1)</f>
        <v>51075</v>
      </c>
      <c r="E41" s="8"/>
      <c r="F41" s="31">
        <f>(Jul!E41*7)+(Aug!E41*6)+(Sep!E41*5)+(Oct!E41*4)+(Nov!E41*3)+(Dec!E41*2)+(Jan!E41*1)</f>
        <v>0</v>
      </c>
      <c r="G41" s="8">
        <v>3856</v>
      </c>
      <c r="H41" s="31">
        <f>Dec!H41+G41</f>
        <v>52956</v>
      </c>
      <c r="I41" s="31">
        <f t="shared" si="0"/>
        <v>3856</v>
      </c>
      <c r="J41" s="31">
        <f t="shared" si="1"/>
        <v>104031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1278</v>
      </c>
      <c r="D42" s="31">
        <f>(Jul!C42*7)+(Aug!C42*6)+(Sep!C42*5)+(Oct!C42*4)+(Nov!C42*3)+(Dec!C42*2)+(Jan!C42*1)</f>
        <v>76154</v>
      </c>
      <c r="E42" s="8"/>
      <c r="F42" s="31">
        <f>(Jul!E42*7)+(Aug!E42*6)+(Sep!E42*5)+(Oct!E42*4)+(Nov!E42*3)+(Dec!E42*2)+(Jan!E42*1)</f>
        <v>14276</v>
      </c>
      <c r="G42" s="8">
        <v>2550</v>
      </c>
      <c r="H42" s="31">
        <f>Dec!H42+G42</f>
        <v>11512</v>
      </c>
      <c r="I42" s="31">
        <f t="shared" si="0"/>
        <v>3828</v>
      </c>
      <c r="J42" s="31">
        <f t="shared" si="1"/>
        <v>101942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5218</v>
      </c>
      <c r="D43" s="31">
        <f>(Jul!C43*7)+(Aug!C43*6)+(Sep!C43*5)+(Oct!C43*4)+(Nov!C43*3)+(Dec!C43*2)+(Jan!C43*1)</f>
        <v>227890</v>
      </c>
      <c r="E43" s="8"/>
      <c r="F43" s="31">
        <f>(Jul!E43*7)+(Aug!E43*6)+(Sep!E43*5)+(Oct!E43*4)+(Nov!E43*3)+(Dec!E43*2)+(Jan!E43*1)</f>
        <v>28830</v>
      </c>
      <c r="G43" s="8">
        <v>37639</v>
      </c>
      <c r="H43" s="31">
        <f>Dec!H43+G43</f>
        <v>75124</v>
      </c>
      <c r="I43" s="31">
        <f t="shared" si="0"/>
        <v>42857</v>
      </c>
      <c r="J43" s="31">
        <f t="shared" si="1"/>
        <v>331844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4768</v>
      </c>
      <c r="D44" s="31">
        <f>(Jul!C44*7)+(Aug!C44*6)+(Sep!C44*5)+(Oct!C44*4)+(Nov!C44*3)+(Dec!C44*2)+(Jan!C44*1)</f>
        <v>196989</v>
      </c>
      <c r="E44" s="8">
        <v>9792</v>
      </c>
      <c r="F44" s="31">
        <f>(Jul!E44*7)+(Aug!E44*6)+(Sep!E44*5)+(Oct!E44*4)+(Nov!E44*3)+(Dec!E44*2)+(Jan!E44*1)</f>
        <v>24848</v>
      </c>
      <c r="G44" s="8">
        <v>13688</v>
      </c>
      <c r="H44" s="31">
        <f>Dec!H44+G44</f>
        <v>108623</v>
      </c>
      <c r="I44" s="31">
        <f t="shared" si="0"/>
        <v>28248</v>
      </c>
      <c r="J44" s="31">
        <f t="shared" si="1"/>
        <v>330460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1156</v>
      </c>
      <c r="D45" s="31">
        <f>(Jul!C45*7)+(Aug!C45*6)+(Sep!C45*5)+(Oct!C45*4)+(Nov!C45*3)+(Dec!C45*2)+(Jan!C45*1)</f>
        <v>18666</v>
      </c>
      <c r="E45" s="8"/>
      <c r="F45" s="31">
        <f>(Jul!E45*7)+(Aug!E45*6)+(Sep!E45*5)+(Oct!E45*4)+(Nov!E45*3)+(Dec!E45*2)+(Jan!E45*1)</f>
        <v>0</v>
      </c>
      <c r="G45" s="8"/>
      <c r="H45" s="31">
        <f>Dec!H45+G45</f>
        <v>4600</v>
      </c>
      <c r="I45" s="31">
        <f t="shared" si="0"/>
        <v>1156</v>
      </c>
      <c r="J45" s="31">
        <f t="shared" si="1"/>
        <v>23266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1834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0</v>
      </c>
      <c r="I46" s="31">
        <f t="shared" si="0"/>
        <v>0</v>
      </c>
      <c r="J46" s="31">
        <f t="shared" si="1"/>
        <v>1834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9491</v>
      </c>
      <c r="D47" s="31">
        <f>(Jul!C47*7)+(Aug!C47*6)+(Sep!C47*5)+(Oct!C47*4)+(Nov!C47*3)+(Dec!C47*2)+(Jan!C47*1)</f>
        <v>141657</v>
      </c>
      <c r="E47" s="8"/>
      <c r="F47" s="31">
        <f>(Jul!E47*7)+(Aug!E47*6)+(Sep!E47*5)+(Oct!E47*4)+(Nov!E47*3)+(Dec!E47*2)+(Jan!E47*1)</f>
        <v>3762</v>
      </c>
      <c r="G47" s="8">
        <v>7437</v>
      </c>
      <c r="H47" s="31">
        <f>Dec!H47+G47</f>
        <v>56030</v>
      </c>
      <c r="I47" s="31">
        <f t="shared" si="0"/>
        <v>16928</v>
      </c>
      <c r="J47" s="31">
        <f t="shared" si="1"/>
        <v>201449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5453</v>
      </c>
      <c r="D48" s="31">
        <f>(Jul!C48*7)+(Aug!C48*6)+(Sep!C48*5)+(Oct!C48*4)+(Nov!C48*3)+(Dec!C48*2)+(Jan!C48*1)</f>
        <v>318920</v>
      </c>
      <c r="E48" s="8"/>
      <c r="F48" s="31">
        <f>(Jul!E48*7)+(Aug!E48*6)+(Sep!E48*5)+(Oct!E48*4)+(Nov!E48*3)+(Dec!E48*2)+(Jan!E48*1)</f>
        <v>0</v>
      </c>
      <c r="G48" s="8">
        <v>5969</v>
      </c>
      <c r="H48" s="31">
        <f>Dec!H48+G48</f>
        <v>47131</v>
      </c>
      <c r="I48" s="31">
        <f t="shared" si="0"/>
        <v>11422</v>
      </c>
      <c r="J48" s="31">
        <f t="shared" si="1"/>
        <v>366051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6415</v>
      </c>
      <c r="D49" s="31">
        <f>(Jul!C49*7)+(Aug!C49*6)+(Sep!C49*5)+(Oct!C49*4)+(Nov!C49*3)+(Dec!C49*2)+(Jan!C49*1)</f>
        <v>229333</v>
      </c>
      <c r="E49" s="8"/>
      <c r="F49" s="31">
        <f>(Jul!E49*7)+(Aug!E49*6)+(Sep!E49*5)+(Oct!E49*4)+(Nov!E49*3)+(Dec!E49*2)+(Jan!E49*1)</f>
        <v>0</v>
      </c>
      <c r="G49" s="8">
        <v>18939</v>
      </c>
      <c r="H49" s="31">
        <f>Dec!H49+G49</f>
        <v>115304</v>
      </c>
      <c r="I49" s="31">
        <f t="shared" si="0"/>
        <v>25354</v>
      </c>
      <c r="J49" s="31">
        <f t="shared" si="1"/>
        <v>344637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589</v>
      </c>
      <c r="D50" s="31">
        <f>(Jul!C50*7)+(Aug!C50*6)+(Sep!C50*5)+(Oct!C50*4)+(Nov!C50*3)+(Dec!C50*2)+(Jan!C50*1)</f>
        <v>69409</v>
      </c>
      <c r="E50" s="8"/>
      <c r="F50" s="31">
        <f>(Jul!E50*7)+(Aug!E50*6)+(Sep!E50*5)+(Oct!E50*4)+(Nov!E50*3)+(Dec!E50*2)+(Jan!E50*1)</f>
        <v>0</v>
      </c>
      <c r="G50" s="8">
        <v>1166</v>
      </c>
      <c r="H50" s="31">
        <f>Dec!H50+G50</f>
        <v>43794</v>
      </c>
      <c r="I50" s="31">
        <f t="shared" si="0"/>
        <v>1755</v>
      </c>
      <c r="J50" s="31">
        <f t="shared" si="1"/>
        <v>113203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9002</v>
      </c>
      <c r="D51" s="31">
        <f>(Jul!C51*7)+(Aug!C51*6)+(Sep!C51*5)+(Oct!C51*4)+(Nov!C51*3)+(Dec!C51*2)+(Jan!C51*1)</f>
        <v>365641</v>
      </c>
      <c r="E51" s="8">
        <v>1153</v>
      </c>
      <c r="F51" s="31">
        <f>(Jul!E51*7)+(Aug!E51*6)+(Sep!E51*5)+(Oct!E51*4)+(Nov!E51*3)+(Dec!E51*2)+(Jan!E51*1)</f>
        <v>1153</v>
      </c>
      <c r="G51" s="8">
        <v>24451</v>
      </c>
      <c r="H51" s="31">
        <f>Dec!H51+G51</f>
        <v>212090</v>
      </c>
      <c r="I51" s="31">
        <f t="shared" si="0"/>
        <v>34606</v>
      </c>
      <c r="J51" s="31">
        <f t="shared" si="1"/>
        <v>578884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312</v>
      </c>
      <c r="D52" s="31">
        <f>(Jul!C52*7)+(Aug!C52*6)+(Sep!C52*5)+(Oct!C52*4)+(Nov!C52*3)+(Dec!C52*2)+(Jan!C52*1)</f>
        <v>162424</v>
      </c>
      <c r="E52" s="8"/>
      <c r="F52" s="31">
        <f>(Jul!E52*7)+(Aug!E52*6)+(Sep!E52*5)+(Oct!E52*4)+(Nov!E52*3)+(Dec!E52*2)+(Jan!E52*1)</f>
        <v>0</v>
      </c>
      <c r="G52" s="8">
        <v>934</v>
      </c>
      <c r="H52" s="31">
        <f>Dec!H52+G52</f>
        <v>63483</v>
      </c>
      <c r="I52" s="31">
        <f t="shared" si="0"/>
        <v>1246</v>
      </c>
      <c r="J52" s="31">
        <f t="shared" si="1"/>
        <v>225907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(Jul!C53*7)+(Aug!C53*6)+(Sep!C53*5)+(Oct!C53*4)+(Nov!C53*3)+(Dec!C53*2)+(Jan!C53*1)</f>
        <v>100604</v>
      </c>
      <c r="E53" s="8"/>
      <c r="F53" s="31">
        <f>(Jul!E53*7)+(Aug!E53*6)+(Sep!E53*5)+(Oct!E53*4)+(Nov!E53*3)+(Dec!E53*2)+(Jan!E53*1)</f>
        <v>0</v>
      </c>
      <c r="G53" s="8"/>
      <c r="H53" s="31">
        <f>Dec!H53+G53</f>
        <v>5128</v>
      </c>
      <c r="I53" s="31">
        <f t="shared" si="0"/>
        <v>0</v>
      </c>
      <c r="J53" s="31">
        <f t="shared" si="1"/>
        <v>105732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3358</v>
      </c>
      <c r="D54" s="31">
        <f>(Jul!C54*7)+(Aug!C54*6)+(Sep!C54*5)+(Oct!C54*4)+(Nov!C54*3)+(Dec!C54*2)+(Jan!C54*1)</f>
        <v>102316</v>
      </c>
      <c r="E54" s="8"/>
      <c r="F54" s="31">
        <f>(Jul!E54*7)+(Aug!E54*6)+(Sep!E54*5)+(Oct!E54*4)+(Nov!E54*3)+(Dec!E54*2)+(Jan!E54*1)</f>
        <v>0</v>
      </c>
      <c r="G54" s="8">
        <v>80</v>
      </c>
      <c r="H54" s="31">
        <f>Dec!H54+G54</f>
        <v>3749</v>
      </c>
      <c r="I54" s="31">
        <f t="shared" si="0"/>
        <v>3438</v>
      </c>
      <c r="J54" s="31">
        <f t="shared" si="1"/>
        <v>106065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9690</v>
      </c>
      <c r="D55" s="31">
        <f>(Jul!C55*7)+(Aug!C55*6)+(Sep!C55*5)+(Oct!C55*4)+(Nov!C55*3)+(Dec!C55*2)+(Jan!C55*1)</f>
        <v>195328</v>
      </c>
      <c r="E55" s="8">
        <v>600</v>
      </c>
      <c r="F55" s="31">
        <f>(Jul!E55*7)+(Aug!E55*6)+(Sep!E55*5)+(Oct!E55*4)+(Nov!E55*3)+(Dec!E55*2)+(Jan!E55*1)</f>
        <v>10600</v>
      </c>
      <c r="G55" s="8">
        <v>1064</v>
      </c>
      <c r="H55" s="31">
        <f>Dec!H55+G55</f>
        <v>142367</v>
      </c>
      <c r="I55" s="31">
        <f t="shared" si="0"/>
        <v>11354</v>
      </c>
      <c r="J55" s="31">
        <f t="shared" si="1"/>
        <v>348295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(Jul!C56*7)+(Aug!C56*6)+(Sep!C56*5)+(Oct!C56*4)+(Nov!C56*3)+(Dec!C56*2)+(Jan!C56*1)</f>
        <v>0</v>
      </c>
      <c r="E56" s="8"/>
      <c r="F56" s="31">
        <f>(Jul!E56*7)+(Aug!E56*6)+(Sep!E56*5)+(Oct!E56*4)+(Nov!E56*3)+(Dec!E56*2)+(Jan!E56*1)</f>
        <v>0</v>
      </c>
      <c r="G56" s="8"/>
      <c r="H56" s="31">
        <f>Dec!H56+G56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1451</v>
      </c>
      <c r="D57" s="31">
        <f>(Jul!C57*7)+(Aug!C57*6)+(Sep!C57*5)+(Oct!C57*4)+(Nov!C57*3)+(Dec!C57*2)+(Jan!C57*1)</f>
        <v>133738</v>
      </c>
      <c r="E57" s="8"/>
      <c r="F57" s="31">
        <f>(Jul!E57*7)+(Aug!E57*6)+(Sep!E57*5)+(Oct!E57*4)+(Nov!E57*3)+(Dec!E57*2)+(Jan!E57*1)</f>
        <v>14000</v>
      </c>
      <c r="G57" s="8">
        <v>456</v>
      </c>
      <c r="H57" s="31">
        <f>Dec!H57+G57</f>
        <v>88572</v>
      </c>
      <c r="I57" s="31">
        <f t="shared" si="0"/>
        <v>1907</v>
      </c>
      <c r="J57" s="31">
        <f t="shared" si="1"/>
        <v>236310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408</v>
      </c>
      <c r="D58" s="31">
        <f>(Jul!C58*7)+(Aug!C58*6)+(Sep!C58*5)+(Oct!C58*4)+(Nov!C58*3)+(Dec!C58*2)+(Jan!C58*1)</f>
        <v>408</v>
      </c>
      <c r="E58" s="8"/>
      <c r="F58" s="31">
        <f>(Jul!E58*7)+(Aug!E58*6)+(Sep!E58*5)+(Oct!E58*4)+(Nov!E58*3)+(Dec!E58*2)+(Jan!E58*1)</f>
        <v>0</v>
      </c>
      <c r="G58" s="8"/>
      <c r="H58" s="31">
        <f>Dec!H58+G58</f>
        <v>0</v>
      </c>
      <c r="I58" s="31">
        <f t="shared" si="0"/>
        <v>408</v>
      </c>
      <c r="J58" s="31">
        <f t="shared" si="1"/>
        <v>408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(Jul!C59*7)+(Aug!C59*6)+(Sep!C59*5)+(Oct!C59*4)+(Nov!C59*3)+(Dec!C59*2)+(Jan!C59*1)</f>
        <v>54640</v>
      </c>
      <c r="E59" s="8"/>
      <c r="F59" s="31">
        <f>(Jul!E59*7)+(Aug!E59*6)+(Sep!E59*5)+(Oct!E59*4)+(Nov!E59*3)+(Dec!E59*2)+(Jan!E59*1)</f>
        <v>0</v>
      </c>
      <c r="G59" s="8"/>
      <c r="H59" s="31">
        <f>Dec!H59+G59</f>
        <v>45089</v>
      </c>
      <c r="I59" s="31">
        <f t="shared" si="0"/>
        <v>0</v>
      </c>
      <c r="J59" s="31">
        <f t="shared" si="1"/>
        <v>99729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19911</v>
      </c>
      <c r="D60" s="31">
        <f>(Jul!C60*7)+(Aug!C60*6)+(Sep!C60*5)+(Oct!C60*4)+(Nov!C60*3)+(Dec!C60*2)+(Jan!C60*1)</f>
        <v>829977</v>
      </c>
      <c r="E60" s="8">
        <v>2372</v>
      </c>
      <c r="F60" s="31">
        <f>(Jul!E60*7)+(Aug!E60*6)+(Sep!E60*5)+(Oct!E60*4)+(Nov!E60*3)+(Dec!E60*2)+(Jan!E60*1)</f>
        <v>31427</v>
      </c>
      <c r="G60" s="8">
        <v>114120</v>
      </c>
      <c r="H60" s="31">
        <f>Dec!H60+G60</f>
        <v>433019</v>
      </c>
      <c r="I60" s="31">
        <f t="shared" si="0"/>
        <v>136403</v>
      </c>
      <c r="J60" s="31">
        <f t="shared" si="1"/>
        <v>1294423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(Jul!C61*7)+(Aug!C61*6)+(Sep!C61*5)+(Oct!C61*4)+(Nov!C61*3)+(Dec!C61*2)+(Jan!C61*1)</f>
        <v>15402</v>
      </c>
      <c r="E61" s="8"/>
      <c r="F61" s="31">
        <f>(Jul!E61*7)+(Aug!E61*6)+(Sep!E61*5)+(Oct!E61*4)+(Nov!E61*3)+(Dec!E61*2)+(Jan!E61*1)</f>
        <v>0</v>
      </c>
      <c r="G61" s="8"/>
      <c r="H61" s="31">
        <f>Dec!H61+G61</f>
        <v>0</v>
      </c>
      <c r="I61" s="31">
        <f t="shared" si="0"/>
        <v>0</v>
      </c>
      <c r="J61" s="31">
        <f t="shared" si="1"/>
        <v>15402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(Jul!C62*7)+(Aug!C62*6)+(Sep!C62*5)+(Oct!C62*4)+(Nov!C62*3)+(Dec!C62*2)+(Jan!C62*1)</f>
        <v>4109</v>
      </c>
      <c r="E62" s="8"/>
      <c r="F62" s="31">
        <f>(Jul!E62*7)+(Aug!E62*6)+(Sep!E62*5)+(Oct!E62*4)+(Nov!E62*3)+(Dec!E62*2)+(Jan!E62*1)</f>
        <v>0</v>
      </c>
      <c r="G62" s="8"/>
      <c r="H62" s="31">
        <f>Dec!H62+G62</f>
        <v>0</v>
      </c>
      <c r="I62" s="31">
        <f t="shared" si="0"/>
        <v>0</v>
      </c>
      <c r="J62" s="31">
        <f t="shared" si="1"/>
        <v>4109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3078</v>
      </c>
      <c r="D63" s="31">
        <f>(Jul!C63*7)+(Aug!C63*6)+(Sep!C63*5)+(Oct!C63*4)+(Nov!C63*3)+(Dec!C63*2)+(Jan!C63*1)</f>
        <v>122054</v>
      </c>
      <c r="E63" s="8"/>
      <c r="F63" s="31">
        <f>(Jul!E63*7)+(Aug!E63*6)+(Sep!E63*5)+(Oct!E63*4)+(Nov!E63*3)+(Dec!E63*2)+(Jan!E63*1)</f>
        <v>0</v>
      </c>
      <c r="G63" s="8">
        <v>9446</v>
      </c>
      <c r="H63" s="31">
        <f>Dec!H63+G63</f>
        <v>57222</v>
      </c>
      <c r="I63" s="31">
        <f t="shared" si="0"/>
        <v>12524</v>
      </c>
      <c r="J63" s="31">
        <f t="shared" si="1"/>
        <v>179276</v>
      </c>
    </row>
    <row r="64" spans="1:10" s="1" customFormat="1" ht="15.75" customHeight="1" x14ac:dyDescent="0.2">
      <c r="A64" s="5" t="s">
        <v>74</v>
      </c>
      <c r="B64" s="6" t="s">
        <v>20</v>
      </c>
      <c r="C64" s="7">
        <v>3358</v>
      </c>
      <c r="D64" s="31">
        <f>(Jul!C64*7)+(Aug!C64*6)+(Sep!C64*5)+(Oct!C64*4)+(Nov!C64*3)+(Dec!C64*2)+(Jan!C64*1)</f>
        <v>42106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313</v>
      </c>
      <c r="I64" s="31">
        <f t="shared" ref="I64:I71" si="2">C64+E64+G64</f>
        <v>3358</v>
      </c>
      <c r="J64" s="31">
        <f t="shared" ref="J64:J71" si="3">D64+F64+H64</f>
        <v>42419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0</v>
      </c>
      <c r="E65" s="8"/>
      <c r="F65" s="31">
        <f>(Jul!E65*7)+(Aug!E65*6)+(Sep!E65*5)+(Oct!E65*4)+(Nov!E65*3)+(Dec!E65*2)+(Jan!E65*1)</f>
        <v>0</v>
      </c>
      <c r="G65" s="8"/>
      <c r="H65" s="31">
        <f>Dec!H65+G65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(Jul!C66*7)+(Aug!C66*6)+(Sep!C66*5)+(Oct!C66*4)+(Nov!C66*3)+(Dec!C66*2)+(Jan!C66*1)</f>
        <v>54962</v>
      </c>
      <c r="E66" s="8"/>
      <c r="F66" s="31">
        <f>(Jul!E66*7)+(Aug!E66*6)+(Sep!E66*5)+(Oct!E66*4)+(Nov!E66*3)+(Dec!E66*2)+(Jan!E66*1)</f>
        <v>8500</v>
      </c>
      <c r="G66" s="8"/>
      <c r="H66" s="31">
        <f>Dec!H66+G66</f>
        <v>72149</v>
      </c>
      <c r="I66" s="31">
        <f t="shared" si="2"/>
        <v>0</v>
      </c>
      <c r="J66" s="31">
        <f t="shared" si="3"/>
        <v>135611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(Jul!C67*7)+(Aug!C67*6)+(Sep!C67*5)+(Oct!C67*4)+(Nov!C67*3)+(Dec!C67*2)+(Jan!C67*1)</f>
        <v>2038</v>
      </c>
      <c r="E67" s="8"/>
      <c r="F67" s="31">
        <f>(Jul!E67*7)+(Aug!E67*6)+(Sep!E67*5)+(Oct!E67*4)+(Nov!E67*3)+(Dec!E67*2)+(Jan!E67*1)</f>
        <v>0</v>
      </c>
      <c r="G67" s="8"/>
      <c r="H67" s="31">
        <f>Dec!H67+G67</f>
        <v>0</v>
      </c>
      <c r="I67" s="31">
        <f t="shared" si="2"/>
        <v>0</v>
      </c>
      <c r="J67" s="31">
        <f t="shared" si="3"/>
        <v>2038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0</v>
      </c>
      <c r="E68" s="8"/>
      <c r="F68" s="31">
        <f>(Jul!E68*7)+(Aug!E68*6)+(Sep!E68*5)+(Oct!E68*4)+(Nov!E68*3)+(Dec!E68*2)+(Jan!E68*1)</f>
        <v>0</v>
      </c>
      <c r="G68" s="8"/>
      <c r="H68" s="31">
        <f>Dec!H68+G68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3330</v>
      </c>
      <c r="D69" s="31">
        <f>(Jul!C69*7)+(Aug!C69*6)+(Sep!C69*5)+(Oct!C69*4)+(Nov!C69*3)+(Dec!C69*2)+(Jan!C69*1)</f>
        <v>42792</v>
      </c>
      <c r="E69" s="8"/>
      <c r="F69" s="31">
        <f>(Jul!E69*7)+(Aug!E69*6)+(Sep!E69*5)+(Oct!E69*4)+(Nov!E69*3)+(Dec!E69*2)+(Jan!E69*1)</f>
        <v>0</v>
      </c>
      <c r="G69" s="8">
        <v>8916</v>
      </c>
      <c r="H69" s="31">
        <f>Dec!H69+G69</f>
        <v>91876</v>
      </c>
      <c r="I69" s="31">
        <f t="shared" si="2"/>
        <v>12246</v>
      </c>
      <c r="J69" s="31">
        <f t="shared" si="3"/>
        <v>134668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(Jul!C70*7)+(Aug!C70*6)+(Sep!C70*5)+(Oct!C70*4)+(Nov!C70*3)+(Dec!C70*2)+(Jan!C70*1)</f>
        <v>42687</v>
      </c>
      <c r="E70" s="8"/>
      <c r="F70" s="31">
        <f>(Jul!E70*7)+(Aug!E70*6)+(Sep!E70*5)+(Oct!E70*4)+(Nov!E70*3)+(Dec!E70*2)+(Jan!E70*1)</f>
        <v>2280</v>
      </c>
      <c r="G70" s="8"/>
      <c r="H70" s="31">
        <f>Dec!H70+G70</f>
        <v>43752</v>
      </c>
      <c r="I70" s="31">
        <f t="shared" si="2"/>
        <v>0</v>
      </c>
      <c r="J70" s="31">
        <f t="shared" si="3"/>
        <v>88719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3388</v>
      </c>
      <c r="D71" s="31">
        <f>(Jul!C71*7)+(Aug!C71*6)+(Sep!C71*5)+(Oct!C71*4)+(Nov!C71*3)+(Dec!C71*2)+(Jan!C71*1)</f>
        <v>136258</v>
      </c>
      <c r="E71" s="8"/>
      <c r="F71" s="31">
        <f>(Jul!E71*7)+(Aug!E71*6)+(Sep!E71*5)+(Oct!E71*4)+(Nov!E71*3)+(Dec!E71*2)+(Jan!E71*1)</f>
        <v>15016</v>
      </c>
      <c r="G71" s="8">
        <v>4238</v>
      </c>
      <c r="H71" s="31">
        <f>Dec!H71+G71</f>
        <v>166037</v>
      </c>
      <c r="I71" s="31">
        <f t="shared" si="2"/>
        <v>7626</v>
      </c>
      <c r="J71" s="31">
        <f t="shared" si="3"/>
        <v>317311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49169</v>
      </c>
      <c r="D72" s="32">
        <f t="shared" si="4"/>
        <v>1193431</v>
      </c>
      <c r="E72" s="32">
        <f t="shared" si="4"/>
        <v>0</v>
      </c>
      <c r="F72" s="32">
        <f t="shared" si="4"/>
        <v>0</v>
      </c>
      <c r="G72" s="32">
        <f t="shared" si="4"/>
        <v>89932</v>
      </c>
      <c r="H72" s="32">
        <f t="shared" si="4"/>
        <v>911895</v>
      </c>
      <c r="I72" s="32">
        <f t="shared" si="4"/>
        <v>139101</v>
      </c>
      <c r="J72" s="32">
        <f t="shared" si="4"/>
        <v>2105326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128563</v>
      </c>
      <c r="D73" s="32">
        <f t="shared" si="5"/>
        <v>4732078</v>
      </c>
      <c r="E73" s="32">
        <f t="shared" si="5"/>
        <v>15060</v>
      </c>
      <c r="F73" s="32">
        <f t="shared" si="5"/>
        <v>166852</v>
      </c>
      <c r="G73" s="32">
        <f t="shared" si="5"/>
        <v>339974</v>
      </c>
      <c r="H73" s="32">
        <f t="shared" si="5"/>
        <v>2548464</v>
      </c>
      <c r="I73" s="32">
        <f t="shared" si="5"/>
        <v>483597</v>
      </c>
      <c r="J73" s="32">
        <f t="shared" si="5"/>
        <v>7447394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177732</v>
      </c>
      <c r="D74" s="32">
        <f t="shared" ref="D74:J74" si="6">SUM(D72:D73)</f>
        <v>5925509</v>
      </c>
      <c r="E74" s="32">
        <f t="shared" si="6"/>
        <v>15060</v>
      </c>
      <c r="F74" s="32">
        <f t="shared" si="6"/>
        <v>166852</v>
      </c>
      <c r="G74" s="32">
        <f t="shared" si="6"/>
        <v>429906</v>
      </c>
      <c r="H74" s="32">
        <f t="shared" si="6"/>
        <v>3460359</v>
      </c>
      <c r="I74" s="32">
        <f t="shared" si="6"/>
        <v>622698</v>
      </c>
      <c r="J74" s="32">
        <f t="shared" si="6"/>
        <v>9552720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19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H72" sqref="H72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2446</v>
      </c>
      <c r="D5" s="31">
        <f>(Jul!C5*8)+(Aug!C5*7)+(Sep!C5*6)+(Oct!C5*5)+(Nov!C5*4)+(Dec!C5*3)+(Jan!C5*2)+(Feb!C5*1)</f>
        <v>408060</v>
      </c>
      <c r="E5" s="8"/>
      <c r="F5" s="31">
        <f>(Jul!E5*8)+(Aug!E5*7)+(Sep!E5*6)+(Oct!E5*5)+(Nov!E5*4)+(Dec!E5*3)+(Jan!E5*2)+(Feb!E5*1)</f>
        <v>0</v>
      </c>
      <c r="G5" s="8">
        <v>667</v>
      </c>
      <c r="H5" s="31">
        <f>Jan!H5+G5</f>
        <v>84426</v>
      </c>
      <c r="I5" s="31">
        <f t="shared" ref="I5:I63" si="0">C5+E5+G5</f>
        <v>3113</v>
      </c>
      <c r="J5" s="31">
        <f t="shared" ref="J5:J63" si="1">D5+F5+H5</f>
        <v>492486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(Jul!C6*8)+(Aug!C6*7)+(Sep!C6*6)+(Oct!C6*5)+(Nov!C6*4)+(Dec!C6*3)+(Jan!C6*2)+(Feb!C6*1)</f>
        <v>48324</v>
      </c>
      <c r="E6" s="8"/>
      <c r="F6" s="31">
        <f>(Jul!E6*8)+(Aug!E6*7)+(Sep!E6*6)+(Oct!E6*5)+(Nov!E6*4)+(Dec!E6*3)+(Jan!E6*2)+(Feb!E6*1)</f>
        <v>0</v>
      </c>
      <c r="G6" s="8"/>
      <c r="H6" s="31">
        <f>Jan!H6+G6</f>
        <v>46267</v>
      </c>
      <c r="I6" s="31">
        <f t="shared" si="0"/>
        <v>0</v>
      </c>
      <c r="J6" s="31">
        <f t="shared" si="1"/>
        <v>94591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1675</v>
      </c>
      <c r="D7" s="31">
        <f>(Jul!C7*8)+(Aug!C7*7)+(Sep!C7*6)+(Oct!C7*5)+(Nov!C7*4)+(Dec!C7*3)+(Jan!C7*2)+(Feb!C7*1)</f>
        <v>26462</v>
      </c>
      <c r="E7" s="8"/>
      <c r="F7" s="31">
        <f>(Jul!E7*8)+(Aug!E7*7)+(Sep!E7*6)+(Oct!E7*5)+(Nov!E7*4)+(Dec!E7*3)+(Jan!E7*2)+(Feb!E7*1)</f>
        <v>0</v>
      </c>
      <c r="G7" s="8">
        <v>1402</v>
      </c>
      <c r="H7" s="31">
        <f>Jan!H7+G7</f>
        <v>1402</v>
      </c>
      <c r="I7" s="31">
        <f t="shared" si="0"/>
        <v>3077</v>
      </c>
      <c r="J7" s="31">
        <f t="shared" si="1"/>
        <v>27864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(Jul!C8*8)+(Aug!C8*7)+(Sep!C8*6)+(Oct!C8*5)+(Nov!C8*4)+(Dec!C8*3)+(Jan!C8*2)+(Feb!C8*1)</f>
        <v>52725</v>
      </c>
      <c r="E8" s="8"/>
      <c r="F8" s="31">
        <f>(Jul!E8*8)+(Aug!E8*7)+(Sep!E8*6)+(Oct!E8*5)+(Nov!E8*4)+(Dec!E8*3)+(Jan!E8*2)+(Feb!E8*1)</f>
        <v>0</v>
      </c>
      <c r="G8" s="8"/>
      <c r="H8" s="31">
        <f>Jan!H8+G8</f>
        <v>12963</v>
      </c>
      <c r="I8" s="31">
        <f t="shared" si="0"/>
        <v>0</v>
      </c>
      <c r="J8" s="31">
        <f t="shared" si="1"/>
        <v>65688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1657</v>
      </c>
      <c r="D9" s="31">
        <f>(Jul!C9*8)+(Aug!C9*7)+(Sep!C9*6)+(Oct!C9*5)+(Nov!C9*4)+(Dec!C9*3)+(Jan!C9*2)+(Feb!C9*1)</f>
        <v>152242</v>
      </c>
      <c r="E9" s="8"/>
      <c r="F9" s="31">
        <f>(Jul!E9*8)+(Aug!E9*7)+(Sep!E9*6)+(Oct!E9*5)+(Nov!E9*4)+(Dec!E9*3)+(Jan!E9*2)+(Feb!E9*1)</f>
        <v>0</v>
      </c>
      <c r="G9" s="8">
        <v>278</v>
      </c>
      <c r="H9" s="31">
        <f>Jan!H9+G9</f>
        <v>80034</v>
      </c>
      <c r="I9" s="31">
        <f t="shared" si="0"/>
        <v>1935</v>
      </c>
      <c r="J9" s="31">
        <f t="shared" si="1"/>
        <v>232276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264</v>
      </c>
      <c r="D10" s="31">
        <f>(Jul!C10*8)+(Aug!C10*7)+(Sep!C10*6)+(Oct!C10*5)+(Nov!C10*4)+(Dec!C10*3)+(Jan!C10*2)+(Feb!C10*1)</f>
        <v>172989</v>
      </c>
      <c r="E10" s="8"/>
      <c r="F10" s="31">
        <f>(Jul!E10*8)+(Aug!E10*7)+(Sep!E10*6)+(Oct!E10*5)+(Nov!E10*4)+(Dec!E10*3)+(Jan!E10*2)+(Feb!E10*1)</f>
        <v>0</v>
      </c>
      <c r="G10" s="8">
        <v>2814</v>
      </c>
      <c r="H10" s="31">
        <f>Jan!H10+G10</f>
        <v>159143</v>
      </c>
      <c r="I10" s="31">
        <f t="shared" si="0"/>
        <v>3078</v>
      </c>
      <c r="J10" s="31">
        <f t="shared" si="1"/>
        <v>332132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(Jul!C11*8)+(Aug!C11*7)+(Sep!C11*6)+(Oct!C11*5)+(Nov!C11*4)+(Dec!C11*3)+(Jan!C11*2)+(Feb!C11*1)</f>
        <v>48438</v>
      </c>
      <c r="E11" s="8"/>
      <c r="F11" s="31">
        <f>(Jul!E11*8)+(Aug!E11*7)+(Sep!E11*6)+(Oct!E11*5)+(Nov!E11*4)+(Dec!E11*3)+(Jan!E11*2)+(Feb!E11*1)</f>
        <v>0</v>
      </c>
      <c r="G11" s="8"/>
      <c r="H11" s="31">
        <f>Jan!H11+G11</f>
        <v>6983</v>
      </c>
      <c r="I11" s="31">
        <f t="shared" si="0"/>
        <v>0</v>
      </c>
      <c r="J11" s="31">
        <f t="shared" si="1"/>
        <v>55421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(Jul!C12*8)+(Aug!C12*7)+(Sep!C12*6)+(Oct!C12*5)+(Nov!C12*4)+(Dec!C12*3)+(Jan!C12*2)+(Feb!C12*1)</f>
        <v>31867</v>
      </c>
      <c r="E12" s="8"/>
      <c r="F12" s="31">
        <f>(Jul!E12*8)+(Aug!E12*7)+(Sep!E12*6)+(Oct!E12*5)+(Nov!E12*4)+(Dec!E12*3)+(Jan!E12*2)+(Feb!E12*1)</f>
        <v>0</v>
      </c>
      <c r="G12" s="8"/>
      <c r="H12" s="31">
        <f>Jan!H12+G12</f>
        <v>517</v>
      </c>
      <c r="I12" s="31">
        <f t="shared" si="0"/>
        <v>0</v>
      </c>
      <c r="J12" s="31">
        <f t="shared" si="1"/>
        <v>32384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(Jul!C13*8)+(Aug!C13*7)+(Sep!C13*6)+(Oct!C13*5)+(Nov!C13*4)+(Dec!C13*3)+(Jan!C13*2)+(Feb!C13*1)</f>
        <v>47558</v>
      </c>
      <c r="E13" s="8"/>
      <c r="F13" s="31">
        <f>(Jul!E13*8)+(Aug!E13*7)+(Sep!E13*6)+(Oct!E13*5)+(Nov!E13*4)+(Dec!E13*3)+(Jan!E13*2)+(Feb!E13*1)</f>
        <v>0</v>
      </c>
      <c r="G13" s="8"/>
      <c r="H13" s="31">
        <f>Jan!H13+G13</f>
        <v>12206</v>
      </c>
      <c r="I13" s="31">
        <f t="shared" si="0"/>
        <v>0</v>
      </c>
      <c r="J13" s="31">
        <f t="shared" si="1"/>
        <v>59764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(Jul!C14*8)+(Aug!C14*7)+(Sep!C14*6)+(Oct!C14*5)+(Nov!C14*4)+(Dec!C14*3)+(Jan!C14*2)+(Feb!C14*1)</f>
        <v>78916</v>
      </c>
      <c r="E14" s="8"/>
      <c r="F14" s="31">
        <f>(Jul!E14*8)+(Aug!E14*7)+(Sep!E14*6)+(Oct!E14*5)+(Nov!E14*4)+(Dec!E14*3)+(Jan!E14*2)+(Feb!E14*1)</f>
        <v>0</v>
      </c>
      <c r="G14" s="8"/>
      <c r="H14" s="31">
        <f>Jan!H14+G14</f>
        <v>13571</v>
      </c>
      <c r="I14" s="31">
        <f t="shared" si="0"/>
        <v>0</v>
      </c>
      <c r="J14" s="31">
        <f t="shared" si="1"/>
        <v>92487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(Jul!C15*8)+(Aug!C15*7)+(Sep!C15*6)+(Oct!C15*5)+(Nov!C15*4)+(Dec!C15*3)+(Jan!C15*2)+(Feb!C15*1)</f>
        <v>0</v>
      </c>
      <c r="E15" s="8"/>
      <c r="F15" s="31">
        <f>(Jul!E15*8)+(Aug!E15*7)+(Sep!E15*6)+(Oct!E15*5)+(Nov!E15*4)+(Dec!E15*3)+(Jan!E15*2)+(Feb!E15*1)</f>
        <v>0</v>
      </c>
      <c r="G15" s="8"/>
      <c r="H15" s="31">
        <f>Jan!H15+G15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134</v>
      </c>
      <c r="D16" s="31">
        <f>(Jul!C16*8)+(Aug!C16*7)+(Sep!C16*6)+(Oct!C16*5)+(Nov!C16*4)+(Dec!C16*3)+(Jan!C16*2)+(Feb!C16*1)</f>
        <v>41837</v>
      </c>
      <c r="E16" s="8"/>
      <c r="F16" s="31">
        <f>(Jul!E16*8)+(Aug!E16*7)+(Sep!E16*6)+(Oct!E16*5)+(Nov!E16*4)+(Dec!E16*3)+(Jan!E16*2)+(Feb!E16*1)</f>
        <v>0</v>
      </c>
      <c r="G16" s="8"/>
      <c r="H16" s="31">
        <f>Jan!H16+G16</f>
        <v>65413</v>
      </c>
      <c r="I16" s="31">
        <f t="shared" si="0"/>
        <v>134</v>
      </c>
      <c r="J16" s="31">
        <f t="shared" si="1"/>
        <v>107250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1895</v>
      </c>
      <c r="D17" s="31">
        <f>(Jul!C17*8)+(Aug!C17*7)+(Sep!C17*6)+(Oct!C17*5)+(Nov!C17*4)+(Dec!C17*3)+(Jan!C17*2)+(Feb!C17*1)</f>
        <v>8249</v>
      </c>
      <c r="E17" s="8"/>
      <c r="F17" s="31">
        <f>(Jul!E17*8)+(Aug!E17*7)+(Sep!E17*6)+(Oct!E17*5)+(Nov!E17*4)+(Dec!E17*3)+(Jan!E17*2)+(Feb!E17*1)</f>
        <v>0</v>
      </c>
      <c r="G17" s="8"/>
      <c r="H17" s="31">
        <f>Jan!H17+G17</f>
        <v>25723</v>
      </c>
      <c r="I17" s="31">
        <f t="shared" si="0"/>
        <v>1895</v>
      </c>
      <c r="J17" s="31">
        <f t="shared" si="1"/>
        <v>33972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0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(Jul!C19*8)+(Aug!C19*7)+(Sep!C19*6)+(Oct!C19*5)+(Nov!C19*4)+(Dec!C19*3)+(Jan!C19*2)+(Feb!C19*1)</f>
        <v>14748</v>
      </c>
      <c r="E19" s="8"/>
      <c r="F19" s="31">
        <f>(Jul!E19*8)+(Aug!E19*7)+(Sep!E19*6)+(Oct!E19*5)+(Nov!E19*4)+(Dec!E19*3)+(Jan!E19*2)+(Feb!E19*1)</f>
        <v>0</v>
      </c>
      <c r="G19" s="8"/>
      <c r="H19" s="31">
        <f>Jan!H19+G19</f>
        <v>0</v>
      </c>
      <c r="I19" s="31">
        <f t="shared" si="0"/>
        <v>0</v>
      </c>
      <c r="J19" s="31">
        <f t="shared" si="1"/>
        <v>14748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(Jul!C20*8)+(Aug!C20*7)+(Sep!C20*6)+(Oct!C20*5)+(Nov!C20*4)+(Dec!C20*3)+(Jan!C20*2)+(Feb!C20*1)</f>
        <v>3419</v>
      </c>
      <c r="E20" s="8"/>
      <c r="F20" s="31">
        <f>(Jul!E20*8)+(Aug!E20*7)+(Sep!E20*6)+(Oct!E20*5)+(Nov!E20*4)+(Dec!E20*3)+(Jan!E20*2)+(Feb!E20*1)</f>
        <v>0</v>
      </c>
      <c r="G20" s="8"/>
      <c r="H20" s="31">
        <f>Jan!H20+G20</f>
        <v>5006</v>
      </c>
      <c r="I20" s="31">
        <f t="shared" si="0"/>
        <v>0</v>
      </c>
      <c r="J20" s="31">
        <f t="shared" si="1"/>
        <v>8425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(Jul!C21*8)+(Aug!C21*7)+(Sep!C21*6)+(Oct!C21*5)+(Nov!C21*4)+(Dec!C21*3)+(Jan!C21*2)+(Feb!C21*1)</f>
        <v>31509</v>
      </c>
      <c r="E21" s="8"/>
      <c r="F21" s="31">
        <f>(Jul!E21*8)+(Aug!E21*7)+(Sep!E21*6)+(Oct!E21*5)+(Nov!E21*4)+(Dec!E21*3)+(Jan!E21*2)+(Feb!E21*1)</f>
        <v>0</v>
      </c>
      <c r="G21" s="8"/>
      <c r="H21" s="31">
        <f>Jan!H21+G21</f>
        <v>6081</v>
      </c>
      <c r="I21" s="31">
        <f t="shared" si="0"/>
        <v>0</v>
      </c>
      <c r="J21" s="31">
        <f t="shared" si="1"/>
        <v>37590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(Jul!C22*8)+(Aug!C22*7)+(Sep!C22*6)+(Oct!C22*5)+(Nov!C22*4)+(Dec!C22*3)+(Jan!C22*2)+(Feb!C22*1)</f>
        <v>12726</v>
      </c>
      <c r="E22" s="8"/>
      <c r="F22" s="31">
        <f>(Jul!E22*8)+(Aug!E22*7)+(Sep!E22*6)+(Oct!E22*5)+(Nov!E22*4)+(Dec!E22*3)+(Jan!E22*2)+(Feb!E22*1)</f>
        <v>0</v>
      </c>
      <c r="G22" s="8"/>
      <c r="H22" s="31">
        <f>Jan!H22+G22</f>
        <v>0</v>
      </c>
      <c r="I22" s="31">
        <f t="shared" si="0"/>
        <v>0</v>
      </c>
      <c r="J22" s="31">
        <f t="shared" si="1"/>
        <v>12726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(Jul!C23*8)+(Aug!C23*7)+(Sep!C23*6)+(Oct!C23*5)+(Nov!C23*4)+(Dec!C23*3)+(Jan!C23*2)+(Feb!C23*1)</f>
        <v>12221</v>
      </c>
      <c r="E23" s="8"/>
      <c r="F23" s="31">
        <f>(Jul!E23*8)+(Aug!E23*7)+(Sep!E23*6)+(Oct!E23*5)+(Nov!E23*4)+(Dec!E23*3)+(Jan!E23*2)+(Feb!E23*1)</f>
        <v>0</v>
      </c>
      <c r="G23" s="8"/>
      <c r="H23" s="31">
        <f>Jan!H23+G23</f>
        <v>4667</v>
      </c>
      <c r="I23" s="31">
        <f t="shared" si="0"/>
        <v>0</v>
      </c>
      <c r="J23" s="31">
        <f t="shared" si="1"/>
        <v>16888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664</v>
      </c>
      <c r="D24" s="31">
        <f>(Jul!C24*8)+(Aug!C24*7)+(Sep!C24*6)+(Oct!C24*5)+(Nov!C24*4)+(Dec!C24*3)+(Jan!C24*2)+(Feb!C24*1)</f>
        <v>69228</v>
      </c>
      <c r="E24" s="8"/>
      <c r="F24" s="31">
        <f>(Jul!E24*8)+(Aug!E24*7)+(Sep!E24*6)+(Oct!E24*5)+(Nov!E24*4)+(Dec!E24*3)+(Jan!E24*2)+(Feb!E24*1)</f>
        <v>0</v>
      </c>
      <c r="G24" s="8"/>
      <c r="H24" s="31">
        <f>Jan!H24+G24</f>
        <v>85227</v>
      </c>
      <c r="I24" s="31">
        <f t="shared" si="0"/>
        <v>664</v>
      </c>
      <c r="J24" s="31">
        <f t="shared" si="1"/>
        <v>154455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314</v>
      </c>
      <c r="D25" s="31">
        <f>(Jul!C25*8)+(Aug!C25*7)+(Sep!C25*6)+(Oct!C25*5)+(Nov!C25*4)+(Dec!C25*3)+(Jan!C25*2)+(Feb!C25*1)</f>
        <v>31820</v>
      </c>
      <c r="E25" s="8"/>
      <c r="F25" s="31">
        <f>(Jul!E25*8)+(Aug!E25*7)+(Sep!E25*6)+(Oct!E25*5)+(Nov!E25*4)+(Dec!E25*3)+(Jan!E25*2)+(Feb!E25*1)</f>
        <v>0</v>
      </c>
      <c r="G25" s="8">
        <v>314</v>
      </c>
      <c r="H25" s="31">
        <f>Jan!H25+G25</f>
        <v>76323</v>
      </c>
      <c r="I25" s="31">
        <f t="shared" si="0"/>
        <v>628</v>
      </c>
      <c r="J25" s="31">
        <f t="shared" si="1"/>
        <v>108143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(Jul!C26*8)+(Aug!C26*7)+(Sep!C26*6)+(Oct!C26*5)+(Nov!C26*4)+(Dec!C26*3)+(Jan!C26*2)+(Feb!C26*1)</f>
        <v>51469</v>
      </c>
      <c r="E26" s="8"/>
      <c r="F26" s="31">
        <f>(Jul!E26*8)+(Aug!E26*7)+(Sep!E26*6)+(Oct!E26*5)+(Nov!E26*4)+(Dec!E26*3)+(Jan!E26*2)+(Feb!E26*1)</f>
        <v>0</v>
      </c>
      <c r="G26" s="8"/>
      <c r="H26" s="31">
        <f>Jan!H26+G26</f>
        <v>19046</v>
      </c>
      <c r="I26" s="31">
        <f t="shared" si="0"/>
        <v>0</v>
      </c>
      <c r="J26" s="31">
        <f t="shared" si="1"/>
        <v>70515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(Jul!C27*8)+(Aug!C27*7)+(Sep!C27*6)+(Oct!C27*5)+(Nov!C27*4)+(Dec!C27*3)+(Jan!C27*2)+(Feb!C27*1)</f>
        <v>24535</v>
      </c>
      <c r="E27" s="8"/>
      <c r="F27" s="31">
        <f>(Jul!E27*8)+(Aug!E27*7)+(Sep!E27*6)+(Oct!E27*5)+(Nov!E27*4)+(Dec!E27*3)+(Jan!E27*2)+(Feb!E27*1)</f>
        <v>0</v>
      </c>
      <c r="G27" s="8"/>
      <c r="H27" s="31">
        <f>Jan!H27+G27</f>
        <v>124625</v>
      </c>
      <c r="I27" s="31">
        <f t="shared" si="0"/>
        <v>0</v>
      </c>
      <c r="J27" s="31">
        <f t="shared" si="1"/>
        <v>149160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(Jul!C28*8)+(Aug!C28*7)+(Sep!C28*6)+(Oct!C28*5)+(Nov!C28*4)+(Dec!C28*3)+(Jan!C28*2)+(Feb!C28*1)</f>
        <v>15267</v>
      </c>
      <c r="E28" s="8"/>
      <c r="F28" s="31">
        <f>(Jul!E28*8)+(Aug!E28*7)+(Sep!E28*6)+(Oct!E28*5)+(Nov!E28*4)+(Dec!E28*3)+(Jan!E28*2)+(Feb!E28*1)</f>
        <v>0</v>
      </c>
      <c r="G28" s="8"/>
      <c r="H28" s="31">
        <f>Jan!H28+G28</f>
        <v>0</v>
      </c>
      <c r="I28" s="31">
        <f t="shared" si="0"/>
        <v>0</v>
      </c>
      <c r="J28" s="31">
        <f t="shared" si="1"/>
        <v>15267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(Jul!C29*8)+(Aug!C29*7)+(Sep!C29*6)+(Oct!C29*5)+(Nov!C29*4)+(Dec!C29*3)+(Jan!C29*2)+(Feb!C29*1)</f>
        <v>270</v>
      </c>
      <c r="E29" s="8"/>
      <c r="F29" s="31">
        <f>(Jul!E29*8)+(Aug!E29*7)+(Sep!E29*6)+(Oct!E29*5)+(Nov!E29*4)+(Dec!E29*3)+(Jan!E29*2)+(Feb!E29*1)</f>
        <v>0</v>
      </c>
      <c r="G29" s="8">
        <v>674</v>
      </c>
      <c r="H29" s="31">
        <f>Jan!H29+G29</f>
        <v>674</v>
      </c>
      <c r="I29" s="31">
        <f t="shared" si="0"/>
        <v>674</v>
      </c>
      <c r="J29" s="31">
        <f t="shared" si="1"/>
        <v>944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3019</v>
      </c>
      <c r="D30" s="31">
        <f>(Jul!C30*8)+(Aug!C30*7)+(Sep!C30*6)+(Oct!C30*5)+(Nov!C30*4)+(Dec!C30*3)+(Jan!C30*2)+(Feb!C30*1)</f>
        <v>51651</v>
      </c>
      <c r="E30" s="8"/>
      <c r="F30" s="31">
        <f>(Jul!E30*8)+(Aug!E30*7)+(Sep!E30*6)+(Oct!E30*5)+(Nov!E30*4)+(Dec!E30*3)+(Jan!E30*2)+(Feb!E30*1)</f>
        <v>0</v>
      </c>
      <c r="G30" s="8"/>
      <c r="H30" s="31">
        <f>Jan!H30+G30</f>
        <v>62554</v>
      </c>
      <c r="I30" s="31">
        <f t="shared" si="0"/>
        <v>3019</v>
      </c>
      <c r="J30" s="31">
        <f t="shared" si="1"/>
        <v>114205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648</v>
      </c>
      <c r="D31" s="31">
        <f>(Jul!C31*8)+(Aug!C31*7)+(Sep!C31*6)+(Oct!C31*5)+(Nov!C31*4)+(Dec!C31*3)+(Jan!C31*2)+(Feb!C31*1)</f>
        <v>66917</v>
      </c>
      <c r="E31" s="8"/>
      <c r="F31" s="31">
        <f>(Jul!E31*8)+(Aug!E31*7)+(Sep!E31*6)+(Oct!E31*5)+(Nov!E31*4)+(Dec!E31*3)+(Jan!E31*2)+(Feb!E31*1)</f>
        <v>0</v>
      </c>
      <c r="G31" s="8">
        <v>145</v>
      </c>
      <c r="H31" s="31">
        <f>Jan!H31+G31</f>
        <v>25338</v>
      </c>
      <c r="I31" s="31">
        <f t="shared" si="0"/>
        <v>793</v>
      </c>
      <c r="J31" s="31">
        <f t="shared" si="1"/>
        <v>92255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1748</v>
      </c>
      <c r="D32" s="31">
        <f>(Jul!C32*8)+(Aug!C32*7)+(Sep!C32*6)+(Oct!C32*5)+(Nov!C32*4)+(Dec!C32*3)+(Jan!C32*2)+(Feb!C32*1)</f>
        <v>29728</v>
      </c>
      <c r="E32" s="8"/>
      <c r="F32" s="31">
        <f>(Jul!E32*8)+(Aug!E32*7)+(Sep!E32*6)+(Oct!E32*5)+(Nov!E32*4)+(Dec!E32*3)+(Jan!E32*2)+(Feb!E32*1)</f>
        <v>0</v>
      </c>
      <c r="G32" s="8">
        <v>15514</v>
      </c>
      <c r="H32" s="31">
        <f>Jan!H32+G32</f>
        <v>18922</v>
      </c>
      <c r="I32" s="31">
        <f t="shared" si="0"/>
        <v>17262</v>
      </c>
      <c r="J32" s="31">
        <f t="shared" si="1"/>
        <v>48650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3019</v>
      </c>
      <c r="D33" s="31">
        <f>(Jul!C33*8)+(Aug!C33*7)+(Sep!C33*6)+(Oct!C33*5)+(Nov!C33*4)+(Dec!C33*3)+(Jan!C33*2)+(Feb!C33*1)</f>
        <v>192580</v>
      </c>
      <c r="E33" s="8"/>
      <c r="F33" s="31">
        <f>(Jul!E33*8)+(Aug!E33*7)+(Sep!E33*6)+(Oct!E33*5)+(Nov!E33*4)+(Dec!E33*3)+(Jan!E33*2)+(Feb!E33*1)</f>
        <v>160</v>
      </c>
      <c r="G33" s="8">
        <v>10745</v>
      </c>
      <c r="H33" s="31">
        <f>Jan!H33+G33</f>
        <v>132273</v>
      </c>
      <c r="I33" s="31">
        <f t="shared" si="0"/>
        <v>13764</v>
      </c>
      <c r="J33" s="31">
        <f t="shared" si="1"/>
        <v>325013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1556</v>
      </c>
      <c r="D34" s="31">
        <f>(Jul!C34*8)+(Aug!C34*7)+(Sep!C34*6)+(Oct!C34*5)+(Nov!C34*4)+(Dec!C34*3)+(Jan!C34*2)+(Feb!C34*1)</f>
        <v>78540</v>
      </c>
      <c r="E34" s="8"/>
      <c r="F34" s="31">
        <f>(Jul!E34*8)+(Aug!E34*7)+(Sep!E34*6)+(Oct!E34*5)+(Nov!E34*4)+(Dec!E34*3)+(Jan!E34*2)+(Feb!E34*1)</f>
        <v>0</v>
      </c>
      <c r="G34" s="8">
        <v>2602</v>
      </c>
      <c r="H34" s="31">
        <f>Jan!H34+G34</f>
        <v>16137</v>
      </c>
      <c r="I34" s="31">
        <f t="shared" si="0"/>
        <v>4158</v>
      </c>
      <c r="J34" s="31">
        <f t="shared" si="1"/>
        <v>94677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11857</v>
      </c>
      <c r="D35" s="31">
        <f>(Jul!C35*8)+(Aug!C35*7)+(Sep!C35*6)+(Oct!C35*5)+(Nov!C35*4)+(Dec!C35*3)+(Jan!C35*2)+(Feb!C35*1)</f>
        <v>274489</v>
      </c>
      <c r="E35" s="8"/>
      <c r="F35" s="31">
        <f>(Jul!E35*8)+(Aug!E35*7)+(Sep!E35*6)+(Oct!E35*5)+(Nov!E35*4)+(Dec!E35*3)+(Jan!E35*2)+(Feb!E35*1)</f>
        <v>0</v>
      </c>
      <c r="G35" s="8">
        <v>14523</v>
      </c>
      <c r="H35" s="31">
        <f>Jan!H35+G35</f>
        <v>96637</v>
      </c>
      <c r="I35" s="31">
        <f t="shared" si="0"/>
        <v>26380</v>
      </c>
      <c r="J35" s="31">
        <f t="shared" si="1"/>
        <v>371126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0</v>
      </c>
      <c r="E36" s="8"/>
      <c r="F36" s="31">
        <f>(Jul!E36*8)+(Aug!E36*7)+(Sep!E36*6)+(Oct!E36*5)+(Nov!E36*4)+(Dec!E36*3)+(Jan!E36*2)+(Feb!E36*1)</f>
        <v>0</v>
      </c>
      <c r="G36" s="8"/>
      <c r="H36" s="31">
        <f>Jan!H36+G36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(Jul!C37*8)+(Aug!C37*7)+(Sep!C37*6)+(Oct!C37*5)+(Nov!C37*4)+(Dec!C37*3)+(Jan!C37*2)+(Feb!C37*1)</f>
        <v>20418</v>
      </c>
      <c r="E37" s="8"/>
      <c r="F37" s="31">
        <f>(Jul!E37*8)+(Aug!E37*7)+(Sep!E37*6)+(Oct!E37*5)+(Nov!E37*4)+(Dec!E37*3)+(Jan!E37*2)+(Feb!E37*1)</f>
        <v>0</v>
      </c>
      <c r="G37" s="8"/>
      <c r="H37" s="31">
        <f>Jan!H37+G37</f>
        <v>8269</v>
      </c>
      <c r="I37" s="31">
        <f t="shared" si="0"/>
        <v>0</v>
      </c>
      <c r="J37" s="31">
        <f t="shared" si="1"/>
        <v>28687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1748</v>
      </c>
      <c r="D38" s="31">
        <f>(Jul!C38*8)+(Aug!C38*7)+(Sep!C38*6)+(Oct!C38*5)+(Nov!C38*4)+(Dec!C38*3)+(Jan!C38*2)+(Feb!C38*1)</f>
        <v>72268</v>
      </c>
      <c r="E38" s="8"/>
      <c r="F38" s="31">
        <f>(Jul!E38*8)+(Aug!E38*7)+(Sep!E38*6)+(Oct!E38*5)+(Nov!E38*4)+(Dec!E38*3)+(Jan!E38*2)+(Feb!E38*1)</f>
        <v>0</v>
      </c>
      <c r="G38" s="8">
        <v>7739</v>
      </c>
      <c r="H38" s="31">
        <f>Jan!H38+G38</f>
        <v>58188</v>
      </c>
      <c r="I38" s="31">
        <f t="shared" si="0"/>
        <v>9487</v>
      </c>
      <c r="J38" s="31">
        <f t="shared" si="1"/>
        <v>130456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11057</v>
      </c>
      <c r="D39" s="31">
        <f>(Jul!C39*8)+(Aug!C39*7)+(Sep!C39*6)+(Oct!C39*5)+(Nov!C39*4)+(Dec!C39*3)+(Jan!C39*2)+(Feb!C39*1)</f>
        <v>389565</v>
      </c>
      <c r="E39" s="8"/>
      <c r="F39" s="31">
        <f>(Jul!E39*8)+(Aug!E39*7)+(Sep!E39*6)+(Oct!E39*5)+(Nov!E39*4)+(Dec!E39*3)+(Jan!E39*2)+(Feb!E39*1)</f>
        <v>15644</v>
      </c>
      <c r="G39" s="8">
        <v>45744</v>
      </c>
      <c r="H39" s="31">
        <f>Jan!H39+G39</f>
        <v>240028</v>
      </c>
      <c r="I39" s="31">
        <f t="shared" si="0"/>
        <v>56801</v>
      </c>
      <c r="J39" s="31">
        <f t="shared" si="1"/>
        <v>645237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6075</v>
      </c>
      <c r="D40" s="31">
        <f>(Jul!C40*8)+(Aug!C40*7)+(Sep!C40*6)+(Oct!C40*5)+(Nov!C40*4)+(Dec!C40*3)+(Jan!C40*2)+(Feb!C40*1)</f>
        <v>211422</v>
      </c>
      <c r="E40" s="8"/>
      <c r="F40" s="31">
        <f>(Jul!E40*8)+(Aug!E40*7)+(Sep!E40*6)+(Oct!E40*5)+(Nov!E40*4)+(Dec!E40*3)+(Jan!E40*2)+(Feb!E40*1)</f>
        <v>0</v>
      </c>
      <c r="G40" s="8">
        <v>38906</v>
      </c>
      <c r="H40" s="31">
        <f>Jan!H40+G40</f>
        <v>173863</v>
      </c>
      <c r="I40" s="31">
        <f t="shared" si="0"/>
        <v>44981</v>
      </c>
      <c r="J40" s="31">
        <f t="shared" si="1"/>
        <v>385285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654</v>
      </c>
      <c r="D41" s="31">
        <f>(Jul!C41*8)+(Aug!C41*7)+(Sep!C41*6)+(Oct!C41*5)+(Nov!C41*4)+(Dec!C41*3)+(Jan!C41*2)+(Feb!C41*1)</f>
        <v>61973</v>
      </c>
      <c r="E41" s="8"/>
      <c r="F41" s="31">
        <f>(Jul!E41*8)+(Aug!E41*7)+(Sep!E41*6)+(Oct!E41*5)+(Nov!E41*4)+(Dec!E41*3)+(Jan!E41*2)+(Feb!E41*1)</f>
        <v>0</v>
      </c>
      <c r="G41" s="8">
        <v>30189</v>
      </c>
      <c r="H41" s="31">
        <f>Jan!H41+G41</f>
        <v>83145</v>
      </c>
      <c r="I41" s="31">
        <f t="shared" si="0"/>
        <v>30843</v>
      </c>
      <c r="J41" s="31">
        <f t="shared" si="1"/>
        <v>145118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5858</v>
      </c>
      <c r="D42" s="31">
        <f>(Jul!C42*8)+(Aug!C42*7)+(Sep!C42*6)+(Oct!C42*5)+(Nov!C42*4)+(Dec!C42*3)+(Jan!C42*2)+(Feb!C42*1)</f>
        <v>102003</v>
      </c>
      <c r="E42" s="8"/>
      <c r="F42" s="31">
        <f>(Jul!E42*8)+(Aug!E42*7)+(Sep!E42*6)+(Oct!E42*5)+(Nov!E42*4)+(Dec!E42*3)+(Jan!E42*2)+(Feb!E42*1)</f>
        <v>17174</v>
      </c>
      <c r="G42" s="8">
        <v>20275</v>
      </c>
      <c r="H42" s="31">
        <f>Jan!H42+G42</f>
        <v>31787</v>
      </c>
      <c r="I42" s="31">
        <f t="shared" si="0"/>
        <v>26133</v>
      </c>
      <c r="J42" s="31">
        <f t="shared" si="1"/>
        <v>150964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6444</v>
      </c>
      <c r="D43" s="31">
        <f>(Jul!C43*8)+(Aug!C43*7)+(Sep!C43*6)+(Oct!C43*5)+(Nov!C43*4)+(Dec!C43*3)+(Jan!C43*2)+(Feb!C43*1)</f>
        <v>279394</v>
      </c>
      <c r="E43" s="8"/>
      <c r="F43" s="31">
        <f>(Jul!E43*8)+(Aug!E43*7)+(Sep!E43*6)+(Oct!E43*5)+(Nov!E43*4)+(Dec!E43*3)+(Jan!E43*2)+(Feb!E43*1)</f>
        <v>33635</v>
      </c>
      <c r="G43" s="8">
        <v>17306</v>
      </c>
      <c r="H43" s="31">
        <f>Jan!H43+G43</f>
        <v>92430</v>
      </c>
      <c r="I43" s="31">
        <f t="shared" si="0"/>
        <v>23750</v>
      </c>
      <c r="J43" s="31">
        <f t="shared" si="1"/>
        <v>405459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6661</v>
      </c>
      <c r="D44" s="31">
        <f>(Jul!C44*8)+(Aug!C44*7)+(Sep!C44*6)+(Oct!C44*5)+(Nov!C44*4)+(Dec!C44*3)+(Jan!C44*2)+(Feb!C44*1)</f>
        <v>255561</v>
      </c>
      <c r="E44" s="8"/>
      <c r="F44" s="31">
        <f>(Jul!E44*8)+(Aug!E44*7)+(Sep!E44*6)+(Oct!E44*5)+(Nov!E44*4)+(Dec!E44*3)+(Jan!E44*2)+(Feb!E44*1)</f>
        <v>37022</v>
      </c>
      <c r="G44" s="8">
        <v>59196</v>
      </c>
      <c r="H44" s="31">
        <f>Jan!H44+G44</f>
        <v>167819</v>
      </c>
      <c r="I44" s="31">
        <f t="shared" si="0"/>
        <v>65857</v>
      </c>
      <c r="J44" s="31">
        <f t="shared" si="1"/>
        <v>460402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(Jul!C45*8)+(Aug!C45*7)+(Sep!C45*6)+(Oct!C45*5)+(Nov!C45*4)+(Dec!C45*3)+(Jan!C45*2)+(Feb!C45*1)</f>
        <v>24763</v>
      </c>
      <c r="E45" s="8"/>
      <c r="F45" s="31">
        <f>(Jul!E45*8)+(Aug!E45*7)+(Sep!E45*6)+(Oct!E45*5)+(Nov!E45*4)+(Dec!E45*3)+(Jan!E45*2)+(Feb!E45*1)</f>
        <v>0</v>
      </c>
      <c r="G45" s="8"/>
      <c r="H45" s="31">
        <f>Jan!H45+G45</f>
        <v>4600</v>
      </c>
      <c r="I45" s="31">
        <f t="shared" si="0"/>
        <v>0</v>
      </c>
      <c r="J45" s="31">
        <f t="shared" si="1"/>
        <v>29363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(Jul!C46*8)+(Aug!C46*7)+(Sep!C46*6)+(Oct!C46*5)+(Nov!C46*4)+(Dec!C46*3)+(Jan!C46*2)+(Feb!C46*1)</f>
        <v>2751</v>
      </c>
      <c r="E46" s="8"/>
      <c r="F46" s="31">
        <f>(Jul!E46*8)+(Aug!E46*7)+(Sep!E46*6)+(Oct!E46*5)+(Nov!E46*4)+(Dec!E46*3)+(Jan!E46*2)+(Feb!E46*1)</f>
        <v>0</v>
      </c>
      <c r="G46" s="8"/>
      <c r="H46" s="31">
        <f>Jan!H46+G46</f>
        <v>0</v>
      </c>
      <c r="I46" s="31">
        <f t="shared" si="0"/>
        <v>0</v>
      </c>
      <c r="J46" s="31">
        <f t="shared" si="1"/>
        <v>2751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9460</v>
      </c>
      <c r="D47" s="31">
        <f>(Jul!C47*8)+(Aug!C47*7)+(Sep!C47*6)+(Oct!C47*5)+(Nov!C47*4)+(Dec!C47*3)+(Jan!C47*2)+(Feb!C47*1)</f>
        <v>188163</v>
      </c>
      <c r="E47" s="8"/>
      <c r="F47" s="31">
        <f>(Jul!E47*8)+(Aug!E47*7)+(Sep!E47*6)+(Oct!E47*5)+(Nov!E47*4)+(Dec!E47*3)+(Jan!E47*2)+(Feb!E47*1)</f>
        <v>5016</v>
      </c>
      <c r="G47" s="8">
        <v>163</v>
      </c>
      <c r="H47" s="31">
        <f>Jan!H47+G47</f>
        <v>56193</v>
      </c>
      <c r="I47" s="31">
        <f t="shared" si="0"/>
        <v>9623</v>
      </c>
      <c r="J47" s="31">
        <f t="shared" si="1"/>
        <v>249372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5239</v>
      </c>
      <c r="D48" s="31">
        <f>(Jul!C48*8)+(Aug!C48*7)+(Sep!C48*6)+(Oct!C48*5)+(Nov!C48*4)+(Dec!C48*3)+(Jan!C48*2)+(Feb!C48*1)</f>
        <v>392901</v>
      </c>
      <c r="E48" s="8"/>
      <c r="F48" s="31">
        <f>(Jul!E48*8)+(Aug!E48*7)+(Sep!E48*6)+(Oct!E48*5)+(Nov!E48*4)+(Dec!E48*3)+(Jan!E48*2)+(Feb!E48*1)</f>
        <v>0</v>
      </c>
      <c r="G48" s="8">
        <v>79776</v>
      </c>
      <c r="H48" s="31">
        <f>Jan!H48+G48</f>
        <v>126907</v>
      </c>
      <c r="I48" s="31">
        <f t="shared" si="0"/>
        <v>85015</v>
      </c>
      <c r="J48" s="31">
        <f t="shared" si="1"/>
        <v>519808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5679</v>
      </c>
      <c r="D49" s="31">
        <f>(Jul!C49*8)+(Aug!C49*7)+(Sep!C49*6)+(Oct!C49*5)+(Nov!C49*4)+(Dec!C49*3)+(Jan!C49*2)+(Feb!C49*1)</f>
        <v>285540</v>
      </c>
      <c r="E49" s="8"/>
      <c r="F49" s="31">
        <f>(Jul!E49*8)+(Aug!E49*7)+(Sep!E49*6)+(Oct!E49*5)+(Nov!E49*4)+(Dec!E49*3)+(Jan!E49*2)+(Feb!E49*1)</f>
        <v>0</v>
      </c>
      <c r="G49" s="8">
        <v>1410</v>
      </c>
      <c r="H49" s="31">
        <f>Jan!H49+G49</f>
        <v>116714</v>
      </c>
      <c r="I49" s="31">
        <f t="shared" si="0"/>
        <v>7089</v>
      </c>
      <c r="J49" s="31">
        <f t="shared" si="1"/>
        <v>402254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1642</v>
      </c>
      <c r="D50" s="31">
        <f>(Jul!C50*8)+(Aug!C50*7)+(Sep!C50*6)+(Oct!C50*5)+(Nov!C50*4)+(Dec!C50*3)+(Jan!C50*2)+(Feb!C50*1)</f>
        <v>84603</v>
      </c>
      <c r="E50" s="8"/>
      <c r="F50" s="31">
        <f>(Jul!E50*8)+(Aug!E50*7)+(Sep!E50*6)+(Oct!E50*5)+(Nov!E50*4)+(Dec!E50*3)+(Jan!E50*2)+(Feb!E50*1)</f>
        <v>0</v>
      </c>
      <c r="G50" s="8">
        <v>7766</v>
      </c>
      <c r="H50" s="31">
        <f>Jan!H50+G50</f>
        <v>51560</v>
      </c>
      <c r="I50" s="31">
        <f t="shared" si="0"/>
        <v>9408</v>
      </c>
      <c r="J50" s="31">
        <f t="shared" si="1"/>
        <v>136163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7306</v>
      </c>
      <c r="D51" s="31">
        <f>(Jul!C51*8)+(Aug!C51*7)+(Sep!C51*6)+(Oct!C51*5)+(Nov!C51*4)+(Dec!C51*3)+(Jan!C51*2)+(Feb!C51*1)</f>
        <v>463099</v>
      </c>
      <c r="E51" s="8"/>
      <c r="F51" s="31">
        <f>(Jul!E51*8)+(Aug!E51*7)+(Sep!E51*6)+(Oct!E51*5)+(Nov!E51*4)+(Dec!E51*3)+(Jan!E51*2)+(Feb!E51*1)</f>
        <v>2306</v>
      </c>
      <c r="G51" s="8">
        <v>13400</v>
      </c>
      <c r="H51" s="31">
        <f>Jan!H51+G51</f>
        <v>225490</v>
      </c>
      <c r="I51" s="31">
        <f t="shared" si="0"/>
        <v>20706</v>
      </c>
      <c r="J51" s="31">
        <f t="shared" si="1"/>
        <v>690895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(Jul!C52*8)+(Aug!C52*7)+(Sep!C52*6)+(Oct!C52*5)+(Nov!C52*4)+(Dec!C52*3)+(Jan!C52*2)+(Feb!C52*1)</f>
        <v>194406</v>
      </c>
      <c r="E52" s="8"/>
      <c r="F52" s="31">
        <f>(Jul!E52*8)+(Aug!E52*7)+(Sep!E52*6)+(Oct!E52*5)+(Nov!E52*4)+(Dec!E52*3)+(Jan!E52*2)+(Feb!E52*1)</f>
        <v>0</v>
      </c>
      <c r="G52" s="8"/>
      <c r="H52" s="31">
        <f>Jan!H52+G52</f>
        <v>63483</v>
      </c>
      <c r="I52" s="31">
        <f t="shared" si="0"/>
        <v>0</v>
      </c>
      <c r="J52" s="31">
        <f t="shared" si="1"/>
        <v>257889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1062</v>
      </c>
      <c r="D53" s="31">
        <f>(Jul!C53*8)+(Aug!C53*7)+(Sep!C53*6)+(Oct!C53*5)+(Nov!C53*4)+(Dec!C53*3)+(Jan!C53*2)+(Feb!C53*1)</f>
        <v>119914</v>
      </c>
      <c r="E53" s="8"/>
      <c r="F53" s="31">
        <f>(Jul!E53*8)+(Aug!E53*7)+(Sep!E53*6)+(Oct!E53*5)+(Nov!E53*4)+(Dec!E53*3)+(Jan!E53*2)+(Feb!E53*1)</f>
        <v>0</v>
      </c>
      <c r="G53" s="8">
        <v>2273</v>
      </c>
      <c r="H53" s="31">
        <f>Jan!H53+G53</f>
        <v>7401</v>
      </c>
      <c r="I53" s="31">
        <f t="shared" si="0"/>
        <v>3335</v>
      </c>
      <c r="J53" s="31">
        <f t="shared" si="1"/>
        <v>127315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(Jul!C54*8)+(Aug!C54*7)+(Sep!C54*6)+(Oct!C54*5)+(Nov!C54*4)+(Dec!C54*3)+(Jan!C54*2)+(Feb!C54*1)</f>
        <v>122127</v>
      </c>
      <c r="E54" s="8"/>
      <c r="F54" s="31">
        <f>(Jul!E54*8)+(Aug!E54*7)+(Sep!E54*6)+(Oct!E54*5)+(Nov!E54*4)+(Dec!E54*3)+(Jan!E54*2)+(Feb!E54*1)</f>
        <v>0</v>
      </c>
      <c r="G54" s="8"/>
      <c r="H54" s="31">
        <f>Jan!H54+G54</f>
        <v>3749</v>
      </c>
      <c r="I54" s="31">
        <f t="shared" si="0"/>
        <v>0</v>
      </c>
      <c r="J54" s="31">
        <f t="shared" si="1"/>
        <v>125876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21015</v>
      </c>
      <c r="D55" s="31">
        <f>(Jul!C55*8)+(Aug!C55*7)+(Sep!C55*6)+(Oct!C55*5)+(Nov!C55*4)+(Dec!C55*3)+(Jan!C55*2)+(Feb!C55*1)</f>
        <v>267084</v>
      </c>
      <c r="E55" s="8"/>
      <c r="F55" s="31">
        <f>(Jul!E55*8)+(Aug!E55*7)+(Sep!E55*6)+(Oct!E55*5)+(Nov!E55*4)+(Dec!E55*3)+(Jan!E55*2)+(Feb!E55*1)</f>
        <v>13200</v>
      </c>
      <c r="G55" s="8">
        <v>35947</v>
      </c>
      <c r="H55" s="31">
        <f>Jan!H55+G55</f>
        <v>178314</v>
      </c>
      <c r="I55" s="31">
        <f t="shared" si="0"/>
        <v>56962</v>
      </c>
      <c r="J55" s="31">
        <f t="shared" si="1"/>
        <v>458598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(Jul!C56*8)+(Aug!C56*7)+(Sep!C56*6)+(Oct!C56*5)+(Nov!C56*4)+(Dec!C56*3)+(Jan!C56*2)+(Feb!C56*1)</f>
        <v>0</v>
      </c>
      <c r="E56" s="8"/>
      <c r="F56" s="31">
        <f>(Jul!E56*8)+(Aug!E56*7)+(Sep!E56*6)+(Oct!E56*5)+(Nov!E56*4)+(Dec!E56*3)+(Jan!E56*2)+(Feb!E56*1)</f>
        <v>0</v>
      </c>
      <c r="G56" s="8"/>
      <c r="H56" s="31">
        <f>Jan!H56+G56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(Jul!C57*8)+(Aug!C57*7)+(Sep!C57*6)+(Oct!C57*5)+(Nov!C57*4)+(Dec!C57*3)+(Jan!C57*2)+(Feb!C57*1)</f>
        <v>165670</v>
      </c>
      <c r="E57" s="8"/>
      <c r="F57" s="31">
        <f>(Jul!E57*8)+(Aug!E57*7)+(Sep!E57*6)+(Oct!E57*5)+(Nov!E57*4)+(Dec!E57*3)+(Jan!E57*2)+(Feb!E57*1)</f>
        <v>16000</v>
      </c>
      <c r="G57" s="8"/>
      <c r="H57" s="31">
        <f>Jan!H57+G57</f>
        <v>88572</v>
      </c>
      <c r="I57" s="31">
        <f t="shared" si="0"/>
        <v>0</v>
      </c>
      <c r="J57" s="31">
        <f t="shared" si="1"/>
        <v>270242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(Jul!C58*8)+(Aug!C58*7)+(Sep!C58*6)+(Oct!C58*5)+(Nov!C58*4)+(Dec!C58*3)+(Jan!C58*2)+(Feb!C58*1)</f>
        <v>816</v>
      </c>
      <c r="E58" s="8"/>
      <c r="F58" s="31">
        <f>(Jul!E58*8)+(Aug!E58*7)+(Sep!E58*6)+(Oct!E58*5)+(Nov!E58*4)+(Dec!E58*3)+(Jan!E58*2)+(Feb!E58*1)</f>
        <v>0</v>
      </c>
      <c r="G58" s="8"/>
      <c r="H58" s="31">
        <f>Jan!H58+G58</f>
        <v>0</v>
      </c>
      <c r="I58" s="31">
        <f t="shared" si="0"/>
        <v>0</v>
      </c>
      <c r="J58" s="31">
        <f t="shared" si="1"/>
        <v>816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3729</v>
      </c>
      <c r="D59" s="31">
        <f>(Jul!C59*8)+(Aug!C59*7)+(Sep!C59*6)+(Oct!C59*5)+(Nov!C59*4)+(Dec!C59*3)+(Jan!C59*2)+(Feb!C59*1)</f>
        <v>69675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45089</v>
      </c>
      <c r="I59" s="31">
        <f t="shared" si="0"/>
        <v>3729</v>
      </c>
      <c r="J59" s="31">
        <f t="shared" si="1"/>
        <v>114764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26564</v>
      </c>
      <c r="D60" s="31">
        <f>(Jul!C60*8)+(Aug!C60*7)+(Sep!C60*6)+(Oct!C60*5)+(Nov!C60*4)+(Dec!C60*3)+(Jan!C60*2)+(Feb!C60*1)</f>
        <v>1044857</v>
      </c>
      <c r="E60" s="8">
        <v>1075</v>
      </c>
      <c r="F60" s="31">
        <f>(Jul!E60*8)+(Aug!E60*7)+(Sep!E60*6)+(Oct!E60*5)+(Nov!E60*4)+(Dec!E60*3)+(Jan!E60*2)+(Feb!E60*1)</f>
        <v>41429</v>
      </c>
      <c r="G60" s="8">
        <v>53700</v>
      </c>
      <c r="H60" s="31">
        <f>Jan!H60+G60</f>
        <v>486719</v>
      </c>
      <c r="I60" s="31">
        <f t="shared" si="0"/>
        <v>81339</v>
      </c>
      <c r="J60" s="31">
        <f t="shared" si="1"/>
        <v>1573005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(Jul!C61*8)+(Aug!C61*7)+(Sep!C61*6)+(Oct!C61*5)+(Nov!C61*4)+(Dec!C61*3)+(Jan!C61*2)+(Feb!C61*1)</f>
        <v>18529</v>
      </c>
      <c r="E61" s="8"/>
      <c r="F61" s="31">
        <f>(Jul!E61*8)+(Aug!E61*7)+(Sep!E61*6)+(Oct!E61*5)+(Nov!E61*4)+(Dec!E61*3)+(Jan!E61*2)+(Feb!E61*1)</f>
        <v>0</v>
      </c>
      <c r="G61" s="8"/>
      <c r="H61" s="31">
        <f>Jan!H61+G61</f>
        <v>0</v>
      </c>
      <c r="I61" s="31">
        <f t="shared" si="0"/>
        <v>0</v>
      </c>
      <c r="J61" s="31">
        <f t="shared" si="1"/>
        <v>18529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(Jul!C62*8)+(Aug!C62*7)+(Sep!C62*6)+(Oct!C62*5)+(Nov!C62*4)+(Dec!C62*3)+(Jan!C62*2)+(Feb!C62*1)</f>
        <v>4696</v>
      </c>
      <c r="E62" s="8"/>
      <c r="F62" s="31">
        <f>(Jul!E62*8)+(Aug!E62*7)+(Sep!E62*6)+(Oct!E62*5)+(Nov!E62*4)+(Dec!E62*3)+(Jan!E62*2)+(Feb!E62*1)</f>
        <v>0</v>
      </c>
      <c r="G62" s="8"/>
      <c r="H62" s="31">
        <f>Jan!H62+G62</f>
        <v>0</v>
      </c>
      <c r="I62" s="31">
        <f t="shared" si="0"/>
        <v>0</v>
      </c>
      <c r="J62" s="31">
        <f t="shared" si="1"/>
        <v>4696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133</v>
      </c>
      <c r="D63" s="31">
        <f>(Jul!C63*8)+(Aug!C63*7)+(Sep!C63*6)+(Oct!C63*5)+(Nov!C63*4)+(Dec!C63*3)+(Jan!C63*2)+(Feb!C63*1)</f>
        <v>149534</v>
      </c>
      <c r="E63" s="8"/>
      <c r="F63" s="31">
        <f>(Jul!E63*8)+(Aug!E63*7)+(Sep!E63*6)+(Oct!E63*5)+(Nov!E63*4)+(Dec!E63*3)+(Jan!E63*2)+(Feb!E63*1)</f>
        <v>0</v>
      </c>
      <c r="G63" s="8">
        <v>266</v>
      </c>
      <c r="H63" s="31">
        <f>Jan!H63+G63</f>
        <v>57488</v>
      </c>
      <c r="I63" s="31">
        <f t="shared" si="0"/>
        <v>399</v>
      </c>
      <c r="J63" s="31">
        <f t="shared" si="1"/>
        <v>207022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52510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313</v>
      </c>
      <c r="I64" s="31">
        <f t="shared" ref="I64:I71" si="2">C64+E64+G64</f>
        <v>0</v>
      </c>
      <c r="J64" s="31">
        <f t="shared" ref="J64:J71" si="3">D64+F64+H64</f>
        <v>52823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0</v>
      </c>
      <c r="E65" s="8"/>
      <c r="F65" s="31">
        <f>(Jul!E65*8)+(Aug!E65*7)+(Sep!E65*6)+(Oct!E65*5)+(Nov!E65*4)+(Dec!E65*3)+(Jan!E65*2)+(Feb!E65*1)</f>
        <v>0</v>
      </c>
      <c r="G65" s="8"/>
      <c r="H65" s="31">
        <f>Jan!H65+G65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3078</v>
      </c>
      <c r="D66" s="31">
        <f>(Jul!C66*8)+(Aug!C66*7)+(Sep!C66*6)+(Oct!C66*5)+(Nov!C66*4)+(Dec!C66*3)+(Jan!C66*2)+(Feb!C66*1)</f>
        <v>71317</v>
      </c>
      <c r="E66" s="8"/>
      <c r="F66" s="31">
        <f>(Jul!E66*8)+(Aug!E66*7)+(Sep!E66*6)+(Oct!E66*5)+(Nov!E66*4)+(Dec!E66*3)+(Jan!E66*2)+(Feb!E66*1)</f>
        <v>10200</v>
      </c>
      <c r="G66" s="8"/>
      <c r="H66" s="31">
        <f>Jan!H66+G66</f>
        <v>72149</v>
      </c>
      <c r="I66" s="31">
        <f t="shared" si="2"/>
        <v>3078</v>
      </c>
      <c r="J66" s="31">
        <f t="shared" si="3"/>
        <v>153666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(Jul!C67*8)+(Aug!C67*7)+(Sep!C67*6)+(Oct!C67*5)+(Nov!C67*4)+(Dec!C67*3)+(Jan!C67*2)+(Feb!C67*1)</f>
        <v>3057</v>
      </c>
      <c r="E67" s="8"/>
      <c r="F67" s="31">
        <f>(Jul!E67*8)+(Aug!E67*7)+(Sep!E67*6)+(Oct!E67*5)+(Nov!E67*4)+(Dec!E67*3)+(Jan!E67*2)+(Feb!E67*1)</f>
        <v>0</v>
      </c>
      <c r="G67" s="8"/>
      <c r="H67" s="31">
        <f>Jan!H67+G67</f>
        <v>0</v>
      </c>
      <c r="I67" s="31">
        <f t="shared" si="2"/>
        <v>0</v>
      </c>
      <c r="J67" s="31">
        <f t="shared" si="3"/>
        <v>3057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(Jul!C68*8)+(Aug!C68*7)+(Sep!C68*6)+(Oct!C68*5)+(Nov!C68*4)+(Dec!C68*3)+(Jan!C68*2)+(Feb!C68*1)</f>
        <v>0</v>
      </c>
      <c r="E68" s="8"/>
      <c r="F68" s="31">
        <f>(Jul!E68*8)+(Aug!E68*7)+(Sep!E68*6)+(Oct!E68*5)+(Nov!E68*4)+(Dec!E68*3)+(Jan!E68*2)+(Feb!E68*1)</f>
        <v>0</v>
      </c>
      <c r="G68" s="8"/>
      <c r="H68" s="31">
        <f>Jan!H68+G68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5368</v>
      </c>
      <c r="D69" s="31">
        <f>(Jul!C69*8)+(Aug!C69*7)+(Sep!C69*6)+(Oct!C69*5)+(Nov!C69*4)+(Dec!C69*3)+(Jan!C69*2)+(Feb!C69*1)</f>
        <v>61984</v>
      </c>
      <c r="E69" s="8"/>
      <c r="F69" s="31">
        <f>(Jul!E69*8)+(Aug!E69*7)+(Sep!E69*6)+(Oct!E69*5)+(Nov!E69*4)+(Dec!E69*3)+(Jan!E69*2)+(Feb!E69*1)</f>
        <v>0</v>
      </c>
      <c r="G69" s="8">
        <v>17912</v>
      </c>
      <c r="H69" s="31">
        <f>Jan!H69+G69</f>
        <v>109788</v>
      </c>
      <c r="I69" s="31">
        <f t="shared" si="2"/>
        <v>23280</v>
      </c>
      <c r="J69" s="31">
        <f t="shared" si="3"/>
        <v>171772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3447</v>
      </c>
      <c r="D70" s="31">
        <f>(Jul!C70*8)+(Aug!C70*7)+(Sep!C70*6)+(Oct!C70*5)+(Nov!C70*4)+(Dec!C70*3)+(Jan!C70*2)+(Feb!C70*1)</f>
        <v>54562</v>
      </c>
      <c r="E70" s="8"/>
      <c r="F70" s="31">
        <f>(Jul!E70*8)+(Aug!E70*7)+(Sep!E70*6)+(Oct!E70*5)+(Nov!E70*4)+(Dec!E70*3)+(Jan!E70*2)+(Feb!E70*1)</f>
        <v>2660</v>
      </c>
      <c r="G70" s="8">
        <v>24126</v>
      </c>
      <c r="H70" s="31">
        <f>Jan!H70+G70</f>
        <v>67878</v>
      </c>
      <c r="I70" s="31">
        <f t="shared" si="2"/>
        <v>27573</v>
      </c>
      <c r="J70" s="31">
        <f t="shared" si="3"/>
        <v>125100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3494</v>
      </c>
      <c r="D71" s="31">
        <f>(Jul!C71*8)+(Aug!C71*7)+(Sep!C71*6)+(Oct!C71*5)+(Nov!C71*4)+(Dec!C71*3)+(Jan!C71*2)+(Feb!C71*1)</f>
        <v>169335</v>
      </c>
      <c r="E71" s="8"/>
      <c r="F71" s="31">
        <f>(Jul!E71*8)+(Aug!E71*7)+(Sep!E71*6)+(Oct!E71*5)+(Nov!E71*4)+(Dec!E71*3)+(Jan!E71*2)+(Feb!E71*1)</f>
        <v>18270</v>
      </c>
      <c r="G71" s="8">
        <v>5733</v>
      </c>
      <c r="H71" s="31">
        <f>Jan!H71+G71</f>
        <v>171770</v>
      </c>
      <c r="I71" s="31">
        <f t="shared" si="2"/>
        <v>9227</v>
      </c>
      <c r="J71" s="31">
        <f t="shared" si="3"/>
        <v>359375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12716</v>
      </c>
      <c r="D72" s="32">
        <f t="shared" si="4"/>
        <v>1503447</v>
      </c>
      <c r="E72" s="32">
        <f t="shared" si="4"/>
        <v>0</v>
      </c>
      <c r="F72" s="32">
        <f t="shared" si="4"/>
        <v>0</v>
      </c>
      <c r="G72" s="32">
        <f t="shared" si="4"/>
        <v>6294</v>
      </c>
      <c r="H72" s="32">
        <f t="shared" si="4"/>
        <v>918189</v>
      </c>
      <c r="I72" s="32">
        <f t="shared" si="4"/>
        <v>19010</v>
      </c>
      <c r="J72" s="32">
        <f t="shared" si="4"/>
        <v>2421636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153893</v>
      </c>
      <c r="D73" s="32">
        <f t="shared" si="5"/>
        <v>5979834</v>
      </c>
      <c r="E73" s="32">
        <f t="shared" si="5"/>
        <v>1075</v>
      </c>
      <c r="F73" s="32">
        <f t="shared" si="5"/>
        <v>212716</v>
      </c>
      <c r="G73" s="32">
        <f t="shared" si="5"/>
        <v>505211</v>
      </c>
      <c r="H73" s="32">
        <f t="shared" si="5"/>
        <v>3053675</v>
      </c>
      <c r="I73" s="32">
        <f t="shared" si="5"/>
        <v>660179</v>
      </c>
      <c r="J73" s="32">
        <f t="shared" si="5"/>
        <v>9246225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166609</v>
      </c>
      <c r="D74" s="31">
        <f>SUM(D72:D73)</f>
        <v>7483281</v>
      </c>
      <c r="E74" s="32">
        <f t="shared" ref="E74:J74" si="6">SUM(E72:E73)</f>
        <v>1075</v>
      </c>
      <c r="F74" s="32">
        <f t="shared" si="6"/>
        <v>212716</v>
      </c>
      <c r="G74" s="32">
        <f t="shared" si="6"/>
        <v>511505</v>
      </c>
      <c r="H74" s="32">
        <f t="shared" si="6"/>
        <v>3971864</v>
      </c>
      <c r="I74" s="32">
        <f t="shared" si="6"/>
        <v>679189</v>
      </c>
      <c r="J74" s="32">
        <f t="shared" si="6"/>
        <v>11667861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18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50" activePane="bottomLeft" state="frozen"/>
      <selection pane="bottomLeft" activeCell="G43" sqref="G43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7705</v>
      </c>
      <c r="D5" s="31">
        <f>(Jul!C5*9)+(Aug!C5*8)+(Sep!C5*7)+(Oct!C5*6)+(Nov!C5*5)+(Dec!C5*4)+(Jan!C5*3)+(Feb!C5*2)+(Mar!C5*1)</f>
        <v>493579</v>
      </c>
      <c r="E5" s="8">
        <v>4525</v>
      </c>
      <c r="F5" s="31">
        <f>(Jul!E5*9)+(Aug!E5*8)+(Sep!E5*7)+(Oct!E5*6)+(Nov!E5*5)+(Dec!E5*4)+(Jan!E5*3)+(Feb!E5*2)+(Mar!E5*1)</f>
        <v>4525</v>
      </c>
      <c r="G5" s="8">
        <v>10659</v>
      </c>
      <c r="H5" s="31">
        <f>Feb!H5+G5</f>
        <v>95085</v>
      </c>
      <c r="I5" s="31">
        <f t="shared" ref="I5:I63" si="0">C5+E5+G5</f>
        <v>22889</v>
      </c>
      <c r="J5" s="31">
        <f t="shared" ref="J5:J63" si="1">D5+F5+H5</f>
        <v>593189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3078</v>
      </c>
      <c r="D6" s="31">
        <f>(Jul!C6*9)+(Aug!C6*8)+(Sep!C6*7)+(Oct!C6*6)+(Nov!C6*5)+(Dec!C6*4)+(Jan!C6*3)+(Feb!C6*2)+(Mar!C6*1)</f>
        <v>60606</v>
      </c>
      <c r="E6" s="8"/>
      <c r="F6" s="31">
        <f>(Jul!E6*9)+(Aug!E6*8)+(Sep!E6*7)+(Oct!E6*6)+(Nov!E6*5)+(Dec!E6*4)+(Jan!E6*3)+(Feb!E6*2)+(Mar!E6*1)</f>
        <v>0</v>
      </c>
      <c r="G6" s="8"/>
      <c r="H6" s="31">
        <f>Feb!H6+G6</f>
        <v>46267</v>
      </c>
      <c r="I6" s="31">
        <f t="shared" si="0"/>
        <v>3078</v>
      </c>
      <c r="J6" s="31">
        <f t="shared" si="1"/>
        <v>106873</v>
      </c>
    </row>
    <row r="7" spans="1:10" s="1" customFormat="1" ht="15.75" customHeight="1" x14ac:dyDescent="0.2">
      <c r="A7" s="5" t="s">
        <v>24</v>
      </c>
      <c r="B7" s="6" t="s">
        <v>22</v>
      </c>
      <c r="C7" s="7">
        <v>734</v>
      </c>
      <c r="D7" s="31">
        <f>(Jul!C7*9)+(Aug!C7*8)+(Sep!C7*7)+(Oct!C7*6)+(Nov!C7*5)+(Dec!C7*4)+(Jan!C7*3)+(Feb!C7*2)+(Mar!C7*1)</f>
        <v>33813</v>
      </c>
      <c r="E7" s="8"/>
      <c r="F7" s="31">
        <f>(Jul!E7*9)+(Aug!E7*8)+(Sep!E7*7)+(Oct!E7*6)+(Nov!E7*5)+(Dec!E7*4)+(Jan!E7*3)+(Feb!E7*2)+(Mar!E7*1)</f>
        <v>0</v>
      </c>
      <c r="G7" s="8"/>
      <c r="H7" s="31">
        <f>Feb!H7+G7</f>
        <v>1402</v>
      </c>
      <c r="I7" s="31">
        <f t="shared" si="0"/>
        <v>734</v>
      </c>
      <c r="J7" s="31">
        <f t="shared" si="1"/>
        <v>35215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1591</v>
      </c>
      <c r="D8" s="31">
        <f>(Jul!C8*9)+(Aug!C8*8)+(Sep!C8*7)+(Oct!C8*6)+(Nov!C8*5)+(Dec!C8*4)+(Jan!C8*3)+(Feb!C8*2)+(Mar!C8*1)</f>
        <v>62018</v>
      </c>
      <c r="E8" s="8"/>
      <c r="F8" s="31">
        <f>(Jul!E8*9)+(Aug!E8*8)+(Sep!E8*7)+(Oct!E8*6)+(Nov!E8*5)+(Dec!E8*4)+(Jan!E8*3)+(Feb!E8*2)+(Mar!E8*1)</f>
        <v>0</v>
      </c>
      <c r="G8" s="8"/>
      <c r="H8" s="31">
        <f>Feb!H8+G8</f>
        <v>12963</v>
      </c>
      <c r="I8" s="31">
        <f t="shared" si="0"/>
        <v>1591</v>
      </c>
      <c r="J8" s="31">
        <f t="shared" si="1"/>
        <v>74981</v>
      </c>
    </row>
    <row r="9" spans="1:10" s="1" customFormat="1" ht="15.75" customHeight="1" x14ac:dyDescent="0.2">
      <c r="A9" s="5" t="s">
        <v>27</v>
      </c>
      <c r="B9" s="6" t="s">
        <v>22</v>
      </c>
      <c r="C9" s="7">
        <v>3266</v>
      </c>
      <c r="D9" s="31">
        <f>(Jul!C9*9)+(Aug!C9*8)+(Sep!C9*7)+(Oct!C9*6)+(Nov!C9*5)+(Dec!C9*4)+(Jan!C9*3)+(Feb!C9*2)+(Mar!C9*1)</f>
        <v>188365</v>
      </c>
      <c r="E9" s="8">
        <v>154</v>
      </c>
      <c r="F9" s="31">
        <f>(Jul!E9*9)+(Aug!E9*8)+(Sep!E9*7)+(Oct!E9*6)+(Nov!E9*5)+(Dec!E9*4)+(Jan!E9*3)+(Feb!E9*2)+(Mar!E9*1)</f>
        <v>154</v>
      </c>
      <c r="G9" s="8">
        <v>11480</v>
      </c>
      <c r="H9" s="31">
        <f>Feb!H9+G9</f>
        <v>91514</v>
      </c>
      <c r="I9" s="31">
        <f t="shared" si="0"/>
        <v>14900</v>
      </c>
      <c r="J9" s="31">
        <f t="shared" si="1"/>
        <v>280033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4616</v>
      </c>
      <c r="D10" s="31">
        <f>(Jul!C10*9)+(Aug!C10*8)+(Sep!C10*7)+(Oct!C10*6)+(Nov!C10*5)+(Dec!C10*4)+(Jan!C10*3)+(Feb!C10*2)+(Mar!C10*1)</f>
        <v>213745</v>
      </c>
      <c r="E10" s="8">
        <v>3303</v>
      </c>
      <c r="F10" s="31">
        <f>(Jul!E10*9)+(Aug!E10*8)+(Sep!E10*7)+(Oct!E10*6)+(Nov!E10*5)+(Dec!E10*4)+(Jan!E10*3)+(Feb!E10*2)+(Mar!E10*1)</f>
        <v>3303</v>
      </c>
      <c r="G10" s="8">
        <v>226</v>
      </c>
      <c r="H10" s="31">
        <f>Feb!H10+G10</f>
        <v>159369</v>
      </c>
      <c r="I10" s="31">
        <f t="shared" si="0"/>
        <v>8145</v>
      </c>
      <c r="J10" s="31">
        <f t="shared" si="1"/>
        <v>376417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2401</v>
      </c>
      <c r="D11" s="31">
        <f>(Jul!C11*9)+(Aug!C11*8)+(Sep!C11*7)+(Oct!C11*6)+(Nov!C11*5)+(Dec!C11*4)+(Jan!C11*3)+(Feb!C11*2)+(Mar!C11*1)</f>
        <v>64920</v>
      </c>
      <c r="E11" s="8">
        <v>1153</v>
      </c>
      <c r="F11" s="31">
        <f>(Jul!E11*9)+(Aug!E11*8)+(Sep!E11*7)+(Oct!E11*6)+(Nov!E11*5)+(Dec!E11*4)+(Jan!E11*3)+(Feb!E11*2)+(Mar!E11*1)</f>
        <v>1153</v>
      </c>
      <c r="G11" s="8">
        <v>5305</v>
      </c>
      <c r="H11" s="31">
        <f>Feb!H11+G11</f>
        <v>12288</v>
      </c>
      <c r="I11" s="31">
        <f t="shared" si="0"/>
        <v>8859</v>
      </c>
      <c r="J11" s="31">
        <f t="shared" si="1"/>
        <v>78361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(Jul!C12*9)+(Aug!C12*8)+(Sep!C12*7)+(Oct!C12*6)+(Nov!C12*5)+(Dec!C12*4)+(Jan!C12*3)+(Feb!C12*2)+(Mar!C12*1)</f>
        <v>37084</v>
      </c>
      <c r="E12" s="8">
        <v>1075</v>
      </c>
      <c r="F12" s="31">
        <f>(Jul!E12*9)+(Aug!E12*8)+(Sep!E12*7)+(Oct!E12*6)+(Nov!E12*5)+(Dec!E12*4)+(Jan!E12*3)+(Feb!E12*2)+(Mar!E12*1)</f>
        <v>1075</v>
      </c>
      <c r="G12" s="8"/>
      <c r="H12" s="31">
        <f>Feb!H12+G12</f>
        <v>517</v>
      </c>
      <c r="I12" s="31">
        <f t="shared" si="0"/>
        <v>1075</v>
      </c>
      <c r="J12" s="31">
        <f t="shared" si="1"/>
        <v>38676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734</v>
      </c>
      <c r="D13" s="31">
        <f>(Jul!C13*9)+(Aug!C13*8)+(Sep!C13*7)+(Oct!C13*6)+(Nov!C13*5)+(Dec!C13*4)+(Jan!C13*3)+(Feb!C13*2)+(Mar!C13*1)</f>
        <v>56168</v>
      </c>
      <c r="E13" s="8"/>
      <c r="F13" s="31">
        <f>(Jul!E13*9)+(Aug!E13*8)+(Sep!E13*7)+(Oct!E13*6)+(Nov!E13*5)+(Dec!E13*4)+(Jan!E13*3)+(Feb!E13*2)+(Mar!E13*1)</f>
        <v>0</v>
      </c>
      <c r="G13" s="8">
        <v>96</v>
      </c>
      <c r="H13" s="31">
        <f>Feb!H13+G13</f>
        <v>12302</v>
      </c>
      <c r="I13" s="31">
        <f t="shared" si="0"/>
        <v>830</v>
      </c>
      <c r="J13" s="31">
        <f t="shared" si="1"/>
        <v>68470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4869</v>
      </c>
      <c r="D14" s="31">
        <f>(Jul!C14*9)+(Aug!C14*8)+(Sep!C14*7)+(Oct!C14*6)+(Nov!C14*5)+(Dec!C14*4)+(Jan!C14*3)+(Feb!C14*2)+(Mar!C14*1)</f>
        <v>106060</v>
      </c>
      <c r="E14" s="8">
        <v>2667</v>
      </c>
      <c r="F14" s="31">
        <f>(Jul!E14*9)+(Aug!E14*8)+(Sep!E14*7)+(Oct!E14*6)+(Nov!E14*5)+(Dec!E14*4)+(Jan!E14*3)+(Feb!E14*2)+(Mar!E14*1)</f>
        <v>2667</v>
      </c>
      <c r="G14" s="8">
        <v>63169</v>
      </c>
      <c r="H14" s="31">
        <f>Feb!H14+G14</f>
        <v>76740</v>
      </c>
      <c r="I14" s="31">
        <f t="shared" si="0"/>
        <v>70705</v>
      </c>
      <c r="J14" s="31">
        <f t="shared" si="1"/>
        <v>185467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(Jul!C15*9)+(Aug!C15*8)+(Sep!C15*7)+(Oct!C15*6)+(Nov!C15*5)+(Dec!C15*4)+(Jan!C15*3)+(Feb!C15*2)+(Mar!C15*1)</f>
        <v>0</v>
      </c>
      <c r="E15" s="8"/>
      <c r="F15" s="31">
        <f>(Jul!E15*9)+(Aug!E15*8)+(Sep!E15*7)+(Oct!E15*6)+(Nov!E15*5)+(Dec!E15*4)+(Jan!E15*3)+(Feb!E15*2)+(Mar!E15*1)</f>
        <v>0</v>
      </c>
      <c r="G15" s="8"/>
      <c r="H15" s="31">
        <f>Feb!H15+G15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(Jul!C16*9)+(Aug!C16*8)+(Sep!C16*7)+(Oct!C16*6)+(Nov!C16*5)+(Dec!C16*4)+(Jan!C16*3)+(Feb!C16*2)+(Mar!C16*1)</f>
        <v>50663</v>
      </c>
      <c r="E16" s="8"/>
      <c r="F16" s="31">
        <f>(Jul!E16*9)+(Aug!E16*8)+(Sep!E16*7)+(Oct!E16*6)+(Nov!E16*5)+(Dec!E16*4)+(Jan!E16*3)+(Feb!E16*2)+(Mar!E16*1)</f>
        <v>0</v>
      </c>
      <c r="G16" s="8"/>
      <c r="H16" s="31">
        <f>Feb!H16+G16</f>
        <v>65413</v>
      </c>
      <c r="I16" s="31">
        <f t="shared" si="0"/>
        <v>0</v>
      </c>
      <c r="J16" s="31">
        <f t="shared" si="1"/>
        <v>116076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(Jul!C17*9)+(Aug!C17*8)+(Sep!C17*7)+(Oct!C17*6)+(Nov!C17*5)+(Dec!C17*4)+(Jan!C17*3)+(Feb!C17*2)+(Mar!C17*1)</f>
        <v>11203</v>
      </c>
      <c r="E17" s="8">
        <v>1075</v>
      </c>
      <c r="F17" s="31">
        <f>(Jul!E17*9)+(Aug!E17*8)+(Sep!E17*7)+(Oct!E17*6)+(Nov!E17*5)+(Dec!E17*4)+(Jan!E17*3)+(Feb!E17*2)+(Mar!E17*1)</f>
        <v>1075</v>
      </c>
      <c r="G17" s="8"/>
      <c r="H17" s="31">
        <f>Feb!H17+G17</f>
        <v>25723</v>
      </c>
      <c r="I17" s="31">
        <f t="shared" si="0"/>
        <v>1075</v>
      </c>
      <c r="J17" s="31">
        <f t="shared" si="1"/>
        <v>38001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0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(Jul!C19*9)+(Aug!C19*8)+(Sep!C19*7)+(Oct!C19*6)+(Nov!C19*5)+(Dec!C19*4)+(Jan!C19*3)+(Feb!C19*2)+(Mar!C19*1)</f>
        <v>18015</v>
      </c>
      <c r="E19" s="8"/>
      <c r="F19" s="31">
        <f>(Jul!E19*9)+(Aug!E19*8)+(Sep!E19*7)+(Oct!E19*6)+(Nov!E19*5)+(Dec!E19*4)+(Jan!E19*3)+(Feb!E19*2)+(Mar!E19*1)</f>
        <v>0</v>
      </c>
      <c r="G19" s="8"/>
      <c r="H19" s="31">
        <f>Feb!H19+G19</f>
        <v>0</v>
      </c>
      <c r="I19" s="31">
        <f t="shared" si="0"/>
        <v>0</v>
      </c>
      <c r="J19" s="31">
        <f t="shared" si="1"/>
        <v>18015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(Jul!C20*9)+(Aug!C20*8)+(Sep!C20*7)+(Oct!C20*6)+(Nov!C20*5)+(Dec!C20*4)+(Jan!C20*3)+(Feb!C20*2)+(Mar!C20*1)</f>
        <v>3945</v>
      </c>
      <c r="E20" s="8"/>
      <c r="F20" s="31">
        <f>(Jul!E20*9)+(Aug!E20*8)+(Sep!E20*7)+(Oct!E20*6)+(Nov!E20*5)+(Dec!E20*4)+(Jan!E20*3)+(Feb!E20*2)+(Mar!E20*1)</f>
        <v>0</v>
      </c>
      <c r="G20" s="8"/>
      <c r="H20" s="31">
        <f>Feb!H20+G20</f>
        <v>5006</v>
      </c>
      <c r="I20" s="31">
        <f t="shared" si="0"/>
        <v>0</v>
      </c>
      <c r="J20" s="31">
        <f t="shared" si="1"/>
        <v>8951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(Jul!C21*9)+(Aug!C21*8)+(Sep!C21*7)+(Oct!C21*6)+(Nov!C21*5)+(Dec!C21*4)+(Jan!C21*3)+(Feb!C21*2)+(Mar!C21*1)</f>
        <v>37840</v>
      </c>
      <c r="E21" s="8"/>
      <c r="F21" s="31">
        <f>(Jul!E21*9)+(Aug!E21*8)+(Sep!E21*7)+(Oct!E21*6)+(Nov!E21*5)+(Dec!E21*4)+(Jan!E21*3)+(Feb!E21*2)+(Mar!E21*1)</f>
        <v>0</v>
      </c>
      <c r="G21" s="8"/>
      <c r="H21" s="31">
        <f>Feb!H21+G21</f>
        <v>6081</v>
      </c>
      <c r="I21" s="31">
        <f t="shared" si="0"/>
        <v>0</v>
      </c>
      <c r="J21" s="31">
        <f t="shared" si="1"/>
        <v>43921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(Jul!C22*9)+(Aug!C22*8)+(Sep!C22*7)+(Oct!C22*6)+(Nov!C22*5)+(Dec!C22*4)+(Jan!C22*3)+(Feb!C22*2)+(Mar!C22*1)</f>
        <v>16791</v>
      </c>
      <c r="E22" s="8"/>
      <c r="F22" s="31">
        <f>(Jul!E22*9)+(Aug!E22*8)+(Sep!E22*7)+(Oct!E22*6)+(Nov!E22*5)+(Dec!E22*4)+(Jan!E22*3)+(Feb!E22*2)+(Mar!E22*1)</f>
        <v>0</v>
      </c>
      <c r="G22" s="8"/>
      <c r="H22" s="31">
        <f>Feb!H22+G22</f>
        <v>0</v>
      </c>
      <c r="I22" s="31">
        <f t="shared" si="0"/>
        <v>0</v>
      </c>
      <c r="J22" s="31">
        <f t="shared" si="1"/>
        <v>16791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(Jul!C23*9)+(Aug!C23*8)+(Sep!C23*7)+(Oct!C23*6)+(Nov!C23*5)+(Dec!C23*4)+(Jan!C23*3)+(Feb!C23*2)+(Mar!C23*1)</f>
        <v>14612</v>
      </c>
      <c r="E23" s="8"/>
      <c r="F23" s="31">
        <f>(Jul!E23*9)+(Aug!E23*8)+(Sep!E23*7)+(Oct!E23*6)+(Nov!E23*5)+(Dec!E23*4)+(Jan!E23*3)+(Feb!E23*2)+(Mar!E23*1)</f>
        <v>0</v>
      </c>
      <c r="G23" s="8"/>
      <c r="H23" s="31">
        <f>Feb!H23+G23</f>
        <v>4667</v>
      </c>
      <c r="I23" s="31">
        <f t="shared" si="0"/>
        <v>0</v>
      </c>
      <c r="J23" s="31">
        <f t="shared" si="1"/>
        <v>19279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(Jul!C24*9)+(Aug!C24*8)+(Sep!C24*7)+(Oct!C24*6)+(Nov!C24*5)+(Dec!C24*4)+(Jan!C24*3)+(Feb!C24*2)+(Mar!C24*1)</f>
        <v>82735</v>
      </c>
      <c r="E24" s="8">
        <v>2097</v>
      </c>
      <c r="F24" s="31">
        <f>(Jul!E24*9)+(Aug!E24*8)+(Sep!E24*7)+(Oct!E24*6)+(Nov!E24*5)+(Dec!E24*4)+(Jan!E24*3)+(Feb!E24*2)+(Mar!E24*1)</f>
        <v>2097</v>
      </c>
      <c r="G24" s="8"/>
      <c r="H24" s="31">
        <f>Feb!H24+G24</f>
        <v>85227</v>
      </c>
      <c r="I24" s="31">
        <f t="shared" si="0"/>
        <v>2097</v>
      </c>
      <c r="J24" s="31">
        <f t="shared" si="1"/>
        <v>170059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(Jul!C25*9)+(Aug!C25*8)+(Sep!C25*7)+(Oct!C25*6)+(Nov!C25*5)+(Dec!C25*4)+(Jan!C25*3)+(Feb!C25*2)+(Mar!C25*1)</f>
        <v>38414</v>
      </c>
      <c r="E25" s="8"/>
      <c r="F25" s="31">
        <f>(Jul!E25*9)+(Aug!E25*8)+(Sep!E25*7)+(Oct!E25*6)+(Nov!E25*5)+(Dec!E25*4)+(Jan!E25*3)+(Feb!E25*2)+(Mar!E25*1)</f>
        <v>0</v>
      </c>
      <c r="G25" s="8"/>
      <c r="H25" s="31">
        <f>Feb!H25+G25</f>
        <v>76323</v>
      </c>
      <c r="I25" s="31">
        <f t="shared" si="0"/>
        <v>0</v>
      </c>
      <c r="J25" s="31">
        <f t="shared" si="1"/>
        <v>114737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457</v>
      </c>
      <c r="D26" s="31">
        <f>(Jul!C26*9)+(Aug!C26*8)+(Sep!C26*7)+(Oct!C26*6)+(Nov!C26*5)+(Dec!C26*4)+(Jan!C26*3)+(Feb!C26*2)+(Mar!C26*1)</f>
        <v>60485</v>
      </c>
      <c r="E26" s="8">
        <v>464</v>
      </c>
      <c r="F26" s="31">
        <f>(Jul!E26*9)+(Aug!E26*8)+(Sep!E26*7)+(Oct!E26*6)+(Nov!E26*5)+(Dec!E26*4)+(Jan!E26*3)+(Feb!E26*2)+(Mar!E26*1)</f>
        <v>464</v>
      </c>
      <c r="G26" s="8"/>
      <c r="H26" s="31">
        <f>Feb!H26+G26</f>
        <v>19046</v>
      </c>
      <c r="I26" s="31">
        <f t="shared" si="0"/>
        <v>921</v>
      </c>
      <c r="J26" s="31">
        <f t="shared" si="1"/>
        <v>79995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1846</v>
      </c>
      <c r="D27" s="31">
        <f>(Jul!C27*9)+(Aug!C27*8)+(Sep!C27*7)+(Oct!C27*6)+(Nov!C27*5)+(Dec!C27*4)+(Jan!C27*3)+(Feb!C27*2)+(Mar!C27*1)</f>
        <v>33166</v>
      </c>
      <c r="E27" s="8"/>
      <c r="F27" s="31">
        <f>(Jul!E27*9)+(Aug!E27*8)+(Sep!E27*7)+(Oct!E27*6)+(Nov!E27*5)+(Dec!E27*4)+(Jan!E27*3)+(Feb!E27*2)+(Mar!E27*1)</f>
        <v>0</v>
      </c>
      <c r="G27" s="8">
        <v>776</v>
      </c>
      <c r="H27" s="31">
        <f>Feb!H27+G27</f>
        <v>125401</v>
      </c>
      <c r="I27" s="31">
        <f t="shared" si="0"/>
        <v>2622</v>
      </c>
      <c r="J27" s="31">
        <f t="shared" si="1"/>
        <v>158567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(Jul!C28*9)+(Aug!C28*8)+(Sep!C28*7)+(Oct!C28*6)+(Nov!C28*5)+(Dec!C28*4)+(Jan!C28*3)+(Feb!C28*2)+(Mar!C28*1)</f>
        <v>17634</v>
      </c>
      <c r="E28" s="8"/>
      <c r="F28" s="31">
        <f>(Jul!E28*9)+(Aug!E28*8)+(Sep!E28*7)+(Oct!E28*6)+(Nov!E28*5)+(Dec!E28*4)+(Jan!E28*3)+(Feb!E28*2)+(Mar!E28*1)</f>
        <v>0</v>
      </c>
      <c r="G28" s="8"/>
      <c r="H28" s="31">
        <f>Feb!H28+G28</f>
        <v>0</v>
      </c>
      <c r="I28" s="31">
        <f t="shared" si="0"/>
        <v>0</v>
      </c>
      <c r="J28" s="31">
        <f t="shared" si="1"/>
        <v>17634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(Jul!C29*9)+(Aug!C29*8)+(Sep!C29*7)+(Oct!C29*6)+(Nov!C29*5)+(Dec!C29*4)+(Jan!C29*3)+(Feb!C29*2)+(Mar!C29*1)</f>
        <v>360</v>
      </c>
      <c r="E29" s="8"/>
      <c r="F29" s="31">
        <f>(Jul!E29*9)+(Aug!E29*8)+(Sep!E29*7)+(Oct!E29*6)+(Nov!E29*5)+(Dec!E29*4)+(Jan!E29*3)+(Feb!E29*2)+(Mar!E29*1)</f>
        <v>0</v>
      </c>
      <c r="G29" s="8"/>
      <c r="H29" s="31">
        <f>Feb!H29+G29</f>
        <v>674</v>
      </c>
      <c r="I29" s="31">
        <f t="shared" si="0"/>
        <v>0</v>
      </c>
      <c r="J29" s="31">
        <f t="shared" si="1"/>
        <v>1034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(Jul!C30*9)+(Aug!C30*8)+(Sep!C30*7)+(Oct!C30*6)+(Nov!C30*5)+(Dec!C30*4)+(Jan!C30*3)+(Feb!C30*2)+(Mar!C30*1)</f>
        <v>62406</v>
      </c>
      <c r="E30" s="8">
        <v>1153</v>
      </c>
      <c r="F30" s="31">
        <f>(Jul!E30*9)+(Aug!E30*8)+(Sep!E30*7)+(Oct!E30*6)+(Nov!E30*5)+(Dec!E30*4)+(Jan!E30*3)+(Feb!E30*2)+(Mar!E30*1)</f>
        <v>1153</v>
      </c>
      <c r="G30" s="8"/>
      <c r="H30" s="31">
        <f>Feb!H30+G30</f>
        <v>62554</v>
      </c>
      <c r="I30" s="31">
        <f t="shared" si="0"/>
        <v>1153</v>
      </c>
      <c r="J30" s="31">
        <f t="shared" si="1"/>
        <v>126113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3541</v>
      </c>
      <c r="D31" s="31">
        <f>(Jul!C31*9)+(Aug!C31*8)+(Sep!C31*7)+(Oct!C31*6)+(Nov!C31*5)+(Dec!C31*4)+(Jan!C31*3)+(Feb!C31*2)+(Mar!C31*1)</f>
        <v>83674</v>
      </c>
      <c r="E31" s="8">
        <v>1075</v>
      </c>
      <c r="F31" s="31">
        <f>(Jul!E31*9)+(Aug!E31*8)+(Sep!E31*7)+(Oct!E31*6)+(Nov!E31*5)+(Dec!E31*4)+(Jan!E31*3)+(Feb!E31*2)+(Mar!E31*1)</f>
        <v>1075</v>
      </c>
      <c r="G31" s="8">
        <v>1732</v>
      </c>
      <c r="H31" s="31">
        <f>Feb!H31+G31</f>
        <v>27070</v>
      </c>
      <c r="I31" s="31">
        <f t="shared" si="0"/>
        <v>6348</v>
      </c>
      <c r="J31" s="31">
        <f t="shared" si="1"/>
        <v>111819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1815</v>
      </c>
      <c r="D32" s="31">
        <f>(Jul!C32*9)+(Aug!C32*8)+(Sep!C32*7)+(Oct!C32*6)+(Nov!C32*5)+(Dec!C32*4)+(Jan!C32*3)+(Feb!C32*2)+(Mar!C32*1)</f>
        <v>38255</v>
      </c>
      <c r="E32" s="8"/>
      <c r="F32" s="31">
        <f>(Jul!E32*9)+(Aug!E32*8)+(Sep!E32*7)+(Oct!E32*6)+(Nov!E32*5)+(Dec!E32*4)+(Jan!E32*3)+(Feb!E32*2)+(Mar!E32*1)</f>
        <v>0</v>
      </c>
      <c r="G32" s="8">
        <v>4201</v>
      </c>
      <c r="H32" s="31">
        <f>Feb!H32+G32</f>
        <v>23123</v>
      </c>
      <c r="I32" s="31">
        <f t="shared" si="0"/>
        <v>6016</v>
      </c>
      <c r="J32" s="31">
        <f t="shared" si="1"/>
        <v>61378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13993</v>
      </c>
      <c r="D33" s="31">
        <f>(Jul!C33*9)+(Aug!C33*8)+(Sep!C33*7)+(Oct!C33*6)+(Nov!C33*5)+(Dec!C33*4)+(Jan!C33*3)+(Feb!C33*2)+(Mar!C33*1)</f>
        <v>244197</v>
      </c>
      <c r="E33" s="8"/>
      <c r="F33" s="31">
        <f>(Jul!E33*9)+(Aug!E33*8)+(Sep!E33*7)+(Oct!E33*6)+(Nov!E33*5)+(Dec!E33*4)+(Jan!E33*3)+(Feb!E33*2)+(Mar!E33*1)</f>
        <v>180</v>
      </c>
      <c r="G33" s="8">
        <v>30448</v>
      </c>
      <c r="H33" s="31">
        <f>Feb!H33+G33</f>
        <v>162721</v>
      </c>
      <c r="I33" s="31">
        <f t="shared" si="0"/>
        <v>44441</v>
      </c>
      <c r="J33" s="31">
        <f t="shared" si="1"/>
        <v>407098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3078</v>
      </c>
      <c r="D34" s="31">
        <f>(Jul!C34*9)+(Aug!C34*8)+(Sep!C34*7)+(Oct!C34*6)+(Nov!C34*5)+(Dec!C34*4)+(Jan!C34*3)+(Feb!C34*2)+(Mar!C34*1)</f>
        <v>94947</v>
      </c>
      <c r="E34" s="8"/>
      <c r="F34" s="31">
        <f>(Jul!E34*9)+(Aug!E34*8)+(Sep!E34*7)+(Oct!E34*6)+(Nov!E34*5)+(Dec!E34*4)+(Jan!E34*3)+(Feb!E34*2)+(Mar!E34*1)</f>
        <v>0</v>
      </c>
      <c r="G34" s="8">
        <v>16849</v>
      </c>
      <c r="H34" s="31">
        <f>Feb!H34+G34</f>
        <v>32986</v>
      </c>
      <c r="I34" s="31">
        <f t="shared" si="0"/>
        <v>19927</v>
      </c>
      <c r="J34" s="31">
        <f t="shared" si="1"/>
        <v>127933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16670</v>
      </c>
      <c r="D35" s="31">
        <f>(Jul!C35*9)+(Aug!C35*8)+(Sep!C35*7)+(Oct!C35*6)+(Nov!C35*5)+(Dec!C35*4)+(Jan!C35*3)+(Feb!C35*2)+(Mar!C35*1)</f>
        <v>361428</v>
      </c>
      <c r="E35" s="8"/>
      <c r="F35" s="31">
        <f>(Jul!E35*9)+(Aug!E35*8)+(Sep!E35*7)+(Oct!E35*6)+(Nov!E35*5)+(Dec!E35*4)+(Jan!E35*3)+(Feb!E35*2)+(Mar!E35*1)</f>
        <v>0</v>
      </c>
      <c r="G35" s="8">
        <v>251013</v>
      </c>
      <c r="H35" s="31">
        <f>Feb!H35+G35</f>
        <v>347650</v>
      </c>
      <c r="I35" s="31">
        <f t="shared" si="0"/>
        <v>267683</v>
      </c>
      <c r="J35" s="31">
        <f t="shared" si="1"/>
        <v>709078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(Jul!C36*9)+(Aug!C36*8)+(Sep!C36*7)+(Oct!C36*6)+(Nov!C36*5)+(Dec!C36*4)+(Jan!C36*3)+(Feb!C36*2)+(Mar!C36*1)</f>
        <v>0</v>
      </c>
      <c r="E36" s="8"/>
      <c r="F36" s="31">
        <f>(Jul!E36*9)+(Aug!E36*8)+(Sep!E36*7)+(Oct!E36*6)+(Nov!E36*5)+(Dec!E36*4)+(Jan!E36*3)+(Feb!E36*2)+(Mar!E36*1)</f>
        <v>0</v>
      </c>
      <c r="G36" s="8"/>
      <c r="H36" s="31">
        <f>Feb!H36+G36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(Jul!C37*9)+(Aug!C37*8)+(Sep!C37*7)+(Oct!C37*6)+(Nov!C37*5)+(Dec!C37*4)+(Jan!C37*3)+(Feb!C37*2)+(Mar!C37*1)</f>
        <v>23953</v>
      </c>
      <c r="E37" s="8"/>
      <c r="F37" s="31">
        <f>(Jul!E37*9)+(Aug!E37*8)+(Sep!E37*7)+(Oct!E37*6)+(Nov!E37*5)+(Dec!E37*4)+(Jan!E37*3)+(Feb!E37*2)+(Mar!E37*1)</f>
        <v>0</v>
      </c>
      <c r="G37" s="8"/>
      <c r="H37" s="31">
        <f>Feb!H37+G37</f>
        <v>8269</v>
      </c>
      <c r="I37" s="31">
        <f t="shared" si="0"/>
        <v>0</v>
      </c>
      <c r="J37" s="31">
        <f t="shared" si="1"/>
        <v>32222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133</v>
      </c>
      <c r="D38" s="31">
        <f>(Jul!C38*9)+(Aug!C38*8)+(Sep!C38*7)+(Oct!C38*6)+(Nov!C38*5)+(Dec!C38*4)+(Jan!C38*3)+(Feb!C38*2)+(Mar!C38*1)</f>
        <v>88493</v>
      </c>
      <c r="E38" s="8"/>
      <c r="F38" s="31">
        <f>(Jul!E38*9)+(Aug!E38*8)+(Sep!E38*7)+(Oct!E38*6)+(Nov!E38*5)+(Dec!E38*4)+(Jan!E38*3)+(Feb!E38*2)+(Mar!E38*1)</f>
        <v>0</v>
      </c>
      <c r="G38" s="8"/>
      <c r="H38" s="31">
        <f>Feb!H38+G38</f>
        <v>58188</v>
      </c>
      <c r="I38" s="31">
        <f t="shared" si="0"/>
        <v>133</v>
      </c>
      <c r="J38" s="31">
        <f t="shared" si="1"/>
        <v>146681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7632</v>
      </c>
      <c r="D39" s="31">
        <f>(Jul!C39*9)+(Aug!C39*8)+(Sep!C39*7)+(Oct!C39*6)+(Nov!C39*5)+(Dec!C39*4)+(Jan!C39*3)+(Feb!C39*2)+(Mar!C39*1)</f>
        <v>485052</v>
      </c>
      <c r="E39" s="8"/>
      <c r="F39" s="31">
        <f>(Jul!E39*9)+(Aug!E39*8)+(Sep!E39*7)+(Oct!E39*6)+(Nov!E39*5)+(Dec!E39*4)+(Jan!E39*3)+(Feb!E39*2)+(Mar!E39*1)</f>
        <v>19268</v>
      </c>
      <c r="G39" s="8">
        <v>69700</v>
      </c>
      <c r="H39" s="31">
        <f>Feb!H39+G39</f>
        <v>309728</v>
      </c>
      <c r="I39" s="31">
        <f t="shared" si="0"/>
        <v>77332</v>
      </c>
      <c r="J39" s="31">
        <f t="shared" si="1"/>
        <v>814048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1159</v>
      </c>
      <c r="D40" s="31">
        <f>(Jul!C40*9)+(Aug!C40*8)+(Sep!C40*7)+(Oct!C40*6)+(Nov!C40*5)+(Dec!C40*4)+(Jan!C40*3)+(Feb!C40*2)+(Mar!C40*1)</f>
        <v>253508</v>
      </c>
      <c r="E40" s="8"/>
      <c r="F40" s="31">
        <f>(Jul!E40*9)+(Aug!E40*8)+(Sep!E40*7)+(Oct!E40*6)+(Nov!E40*5)+(Dec!E40*4)+(Jan!E40*3)+(Feb!E40*2)+(Mar!E40*1)</f>
        <v>0</v>
      </c>
      <c r="G40" s="8">
        <v>3190</v>
      </c>
      <c r="H40" s="31">
        <f>Feb!H40+G40</f>
        <v>177053</v>
      </c>
      <c r="I40" s="31">
        <f t="shared" si="0"/>
        <v>4349</v>
      </c>
      <c r="J40" s="31">
        <f t="shared" si="1"/>
        <v>430561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4657</v>
      </c>
      <c r="D41" s="31">
        <f>(Jul!C41*9)+(Aug!C41*8)+(Sep!C41*7)+(Oct!C41*6)+(Nov!C41*5)+(Dec!C41*4)+(Jan!C41*3)+(Feb!C41*2)+(Mar!C41*1)</f>
        <v>77528</v>
      </c>
      <c r="E41" s="8"/>
      <c r="F41" s="31">
        <f>(Jul!E41*9)+(Aug!E41*8)+(Sep!E41*7)+(Oct!E41*6)+(Nov!E41*5)+(Dec!E41*4)+(Jan!E41*3)+(Feb!E41*2)+(Mar!E41*1)</f>
        <v>0</v>
      </c>
      <c r="G41" s="8"/>
      <c r="H41" s="31">
        <f>Feb!H41+G41</f>
        <v>83145</v>
      </c>
      <c r="I41" s="31">
        <f t="shared" si="0"/>
        <v>4657</v>
      </c>
      <c r="J41" s="31">
        <f t="shared" si="1"/>
        <v>160673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4512</v>
      </c>
      <c r="D42" s="31">
        <f>(Jul!C42*9)+(Aug!C42*8)+(Sep!C42*7)+(Oct!C42*6)+(Nov!C42*5)+(Dec!C42*4)+(Jan!C42*3)+(Feb!C42*2)+(Mar!C42*1)</f>
        <v>132364</v>
      </c>
      <c r="E42" s="8">
        <v>90</v>
      </c>
      <c r="F42" s="31">
        <f>(Jul!E42*9)+(Aug!E42*8)+(Sep!E42*7)+(Oct!E42*6)+(Nov!E42*5)+(Dec!E42*4)+(Jan!E42*3)+(Feb!E42*2)+(Mar!E42*1)</f>
        <v>20162</v>
      </c>
      <c r="G42" s="8">
        <v>3444</v>
      </c>
      <c r="H42" s="31">
        <f>Feb!H42+G42</f>
        <v>35231</v>
      </c>
      <c r="I42" s="31">
        <f t="shared" si="0"/>
        <v>8046</v>
      </c>
      <c r="J42" s="31">
        <f t="shared" si="1"/>
        <v>187757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6156</v>
      </c>
      <c r="D43" s="31">
        <f>(Jul!C43*9)+(Aug!C43*8)+(Sep!C43*7)+(Oct!C43*6)+(Nov!C43*5)+(Dec!C43*4)+(Jan!C43*3)+(Feb!C43*2)+(Mar!C43*1)</f>
        <v>337054</v>
      </c>
      <c r="E43" s="8"/>
      <c r="F43" s="31">
        <f>(Jul!E43*9)+(Aug!E43*8)+(Sep!E43*7)+(Oct!E43*6)+(Nov!E43*5)+(Dec!E43*4)+(Jan!E43*3)+(Feb!E43*2)+(Mar!E43*1)</f>
        <v>38440</v>
      </c>
      <c r="G43" s="8">
        <v>21091</v>
      </c>
      <c r="H43" s="31">
        <f>Feb!H43+G43</f>
        <v>113521</v>
      </c>
      <c r="I43" s="31">
        <f t="shared" si="0"/>
        <v>27247</v>
      </c>
      <c r="J43" s="31">
        <f t="shared" si="1"/>
        <v>489015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3556</v>
      </c>
      <c r="D44" s="31">
        <f>(Jul!C44*9)+(Aug!C44*8)+(Sep!C44*7)+(Oct!C44*6)+(Nov!C44*5)+(Dec!C44*4)+(Jan!C44*3)+(Feb!C44*2)+(Mar!C44*1)</f>
        <v>317689</v>
      </c>
      <c r="E44" s="8">
        <v>353</v>
      </c>
      <c r="F44" s="31">
        <f>(Jul!E44*9)+(Aug!E44*8)+(Sep!E44*7)+(Oct!E44*6)+(Nov!E44*5)+(Dec!E44*4)+(Jan!E44*3)+(Feb!E44*2)+(Mar!E44*1)</f>
        <v>49549</v>
      </c>
      <c r="G44" s="8">
        <v>1849</v>
      </c>
      <c r="H44" s="31">
        <f>Feb!H44+G44</f>
        <v>169668</v>
      </c>
      <c r="I44" s="31">
        <f t="shared" si="0"/>
        <v>5758</v>
      </c>
      <c r="J44" s="31">
        <f t="shared" si="1"/>
        <v>536906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1190</v>
      </c>
      <c r="D45" s="31">
        <f>(Jul!C45*9)+(Aug!C45*8)+(Sep!C45*7)+(Oct!C45*6)+(Nov!C45*5)+(Dec!C45*4)+(Jan!C45*3)+(Feb!C45*2)+(Mar!C45*1)</f>
        <v>32050</v>
      </c>
      <c r="E45" s="8">
        <v>1153</v>
      </c>
      <c r="F45" s="31">
        <f>(Jul!E45*9)+(Aug!E45*8)+(Sep!E45*7)+(Oct!E45*6)+(Nov!E45*5)+(Dec!E45*4)+(Jan!E45*3)+(Feb!E45*2)+(Mar!E45*1)</f>
        <v>1153</v>
      </c>
      <c r="G45" s="8"/>
      <c r="H45" s="31">
        <f>Feb!H45+G45</f>
        <v>4600</v>
      </c>
      <c r="I45" s="31">
        <f t="shared" si="0"/>
        <v>2343</v>
      </c>
      <c r="J45" s="31">
        <f t="shared" si="1"/>
        <v>37803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(Jul!C46*9)+(Aug!C46*8)+(Sep!C46*7)+(Oct!C46*6)+(Nov!C46*5)+(Dec!C46*4)+(Jan!C46*3)+(Feb!C46*2)+(Mar!C46*1)</f>
        <v>3668</v>
      </c>
      <c r="E46" s="8"/>
      <c r="F46" s="31">
        <f>(Jul!E46*9)+(Aug!E46*8)+(Sep!E46*7)+(Oct!E46*6)+(Nov!E46*5)+(Dec!E46*4)+(Jan!E46*3)+(Feb!E46*2)+(Mar!E46*1)</f>
        <v>0</v>
      </c>
      <c r="G46" s="8"/>
      <c r="H46" s="31">
        <f>Feb!H46+G46</f>
        <v>0</v>
      </c>
      <c r="I46" s="31">
        <f t="shared" si="0"/>
        <v>0</v>
      </c>
      <c r="J46" s="31">
        <f t="shared" si="1"/>
        <v>3668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2636</v>
      </c>
      <c r="D47" s="31">
        <f>(Jul!C47*9)+(Aug!C47*8)+(Sep!C47*7)+(Oct!C47*6)+(Nov!C47*5)+(Dec!C47*4)+(Jan!C47*3)+(Feb!C47*2)+(Mar!C47*1)</f>
        <v>237305</v>
      </c>
      <c r="E47" s="8">
        <v>226</v>
      </c>
      <c r="F47" s="31">
        <f>(Jul!E47*9)+(Aug!E47*8)+(Sep!E47*7)+(Oct!E47*6)+(Nov!E47*5)+(Dec!E47*4)+(Jan!E47*3)+(Feb!E47*2)+(Mar!E47*1)</f>
        <v>6496</v>
      </c>
      <c r="G47" s="8">
        <v>14143</v>
      </c>
      <c r="H47" s="31">
        <f>Feb!H47+G47</f>
        <v>70336</v>
      </c>
      <c r="I47" s="31">
        <f t="shared" si="0"/>
        <v>17005</v>
      </c>
      <c r="J47" s="31">
        <f t="shared" si="1"/>
        <v>314137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10504</v>
      </c>
      <c r="D48" s="31">
        <f>(Jul!C48*9)+(Aug!C48*8)+(Sep!C48*7)+(Oct!C48*6)+(Nov!C48*5)+(Dec!C48*4)+(Jan!C48*3)+(Feb!C48*2)+(Mar!C48*1)</f>
        <v>477386</v>
      </c>
      <c r="E48" s="8"/>
      <c r="F48" s="31">
        <f>(Jul!E48*9)+(Aug!E48*8)+(Sep!E48*7)+(Oct!E48*6)+(Nov!E48*5)+(Dec!E48*4)+(Jan!E48*3)+(Feb!E48*2)+(Mar!E48*1)</f>
        <v>0</v>
      </c>
      <c r="G48" s="8">
        <v>10189</v>
      </c>
      <c r="H48" s="31">
        <f>Feb!H48+G48</f>
        <v>137096</v>
      </c>
      <c r="I48" s="31">
        <f t="shared" si="0"/>
        <v>20693</v>
      </c>
      <c r="J48" s="31">
        <f t="shared" si="1"/>
        <v>614482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4203</v>
      </c>
      <c r="D49" s="31">
        <f>(Jul!C49*9)+(Aug!C49*8)+(Sep!C49*7)+(Oct!C49*6)+(Nov!C49*5)+(Dec!C49*4)+(Jan!C49*3)+(Feb!C49*2)+(Mar!C49*1)</f>
        <v>345950</v>
      </c>
      <c r="E49" s="8"/>
      <c r="F49" s="31">
        <f>(Jul!E49*9)+(Aug!E49*8)+(Sep!E49*7)+(Oct!E49*6)+(Nov!E49*5)+(Dec!E49*4)+(Jan!E49*3)+(Feb!E49*2)+(Mar!E49*1)</f>
        <v>0</v>
      </c>
      <c r="G49" s="8">
        <v>34060</v>
      </c>
      <c r="H49" s="31">
        <f>Feb!H49+G49</f>
        <v>150774</v>
      </c>
      <c r="I49" s="31">
        <f t="shared" si="0"/>
        <v>38263</v>
      </c>
      <c r="J49" s="31">
        <f t="shared" si="1"/>
        <v>496724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1338</v>
      </c>
      <c r="D50" s="31">
        <f>(Jul!C50*9)+(Aug!C50*8)+(Sep!C50*7)+(Oct!C50*6)+(Nov!C50*5)+(Dec!C50*4)+(Jan!C50*3)+(Feb!C50*2)+(Mar!C50*1)</f>
        <v>101135</v>
      </c>
      <c r="E50" s="8"/>
      <c r="F50" s="31">
        <f>(Jul!E50*9)+(Aug!E50*8)+(Sep!E50*7)+(Oct!E50*6)+(Nov!E50*5)+(Dec!E50*4)+(Jan!E50*3)+(Feb!E50*2)+(Mar!E50*1)</f>
        <v>0</v>
      </c>
      <c r="G50" s="8">
        <v>1980</v>
      </c>
      <c r="H50" s="31">
        <f>Feb!H50+G50</f>
        <v>53540</v>
      </c>
      <c r="I50" s="31">
        <f t="shared" si="0"/>
        <v>3318</v>
      </c>
      <c r="J50" s="31">
        <f t="shared" si="1"/>
        <v>154675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9098</v>
      </c>
      <c r="D51" s="31">
        <f>(Jul!C51*9)+(Aug!C51*8)+(Sep!C51*7)+(Oct!C51*6)+(Nov!C51*5)+(Dec!C51*4)+(Jan!C51*3)+(Feb!C51*2)+(Mar!C51*1)</f>
        <v>569655</v>
      </c>
      <c r="E51" s="8"/>
      <c r="F51" s="31">
        <f>(Jul!E51*9)+(Aug!E51*8)+(Sep!E51*7)+(Oct!E51*6)+(Nov!E51*5)+(Dec!E51*4)+(Jan!E51*3)+(Feb!E51*2)+(Mar!E51*1)</f>
        <v>3459</v>
      </c>
      <c r="G51" s="8">
        <v>115846</v>
      </c>
      <c r="H51" s="31">
        <f>Feb!H51+G51</f>
        <v>341336</v>
      </c>
      <c r="I51" s="31">
        <f t="shared" si="0"/>
        <v>124944</v>
      </c>
      <c r="J51" s="31">
        <f t="shared" si="1"/>
        <v>914450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133</v>
      </c>
      <c r="D52" s="31">
        <f>(Jul!C52*9)+(Aug!C52*8)+(Sep!C52*7)+(Oct!C52*6)+(Nov!C52*5)+(Dec!C52*4)+(Jan!C52*3)+(Feb!C52*2)+(Mar!C52*1)</f>
        <v>226521</v>
      </c>
      <c r="E52" s="8"/>
      <c r="F52" s="31">
        <f>(Jul!E52*9)+(Aug!E52*8)+(Sep!E52*7)+(Oct!E52*6)+(Nov!E52*5)+(Dec!E52*4)+(Jan!E52*3)+(Feb!E52*2)+(Mar!E52*1)</f>
        <v>0</v>
      </c>
      <c r="G52" s="8">
        <v>933</v>
      </c>
      <c r="H52" s="31">
        <f>Feb!H52+G52</f>
        <v>64416</v>
      </c>
      <c r="I52" s="31">
        <f t="shared" si="0"/>
        <v>1066</v>
      </c>
      <c r="J52" s="31">
        <f t="shared" si="1"/>
        <v>290937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(Jul!C53*9)+(Aug!C53*8)+(Sep!C53*7)+(Oct!C53*6)+(Nov!C53*5)+(Dec!C53*4)+(Jan!C53*3)+(Feb!C53*2)+(Mar!C53*1)</f>
        <v>139224</v>
      </c>
      <c r="E53" s="8"/>
      <c r="F53" s="31">
        <f>(Jul!E53*9)+(Aug!E53*8)+(Sep!E53*7)+(Oct!E53*6)+(Nov!E53*5)+(Dec!E53*4)+(Jan!E53*3)+(Feb!E53*2)+(Mar!E53*1)</f>
        <v>0</v>
      </c>
      <c r="G53" s="8"/>
      <c r="H53" s="31">
        <f>Feb!H53+G53</f>
        <v>7401</v>
      </c>
      <c r="I53" s="31">
        <f t="shared" si="0"/>
        <v>0</v>
      </c>
      <c r="J53" s="31">
        <f t="shared" si="1"/>
        <v>146625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2673</v>
      </c>
      <c r="D54" s="31">
        <f>(Jul!C54*9)+(Aug!C54*8)+(Sep!C54*7)+(Oct!C54*6)+(Nov!C54*5)+(Dec!C54*4)+(Jan!C54*3)+(Feb!C54*2)+(Mar!C54*1)</f>
        <v>144611</v>
      </c>
      <c r="E54" s="8"/>
      <c r="F54" s="31">
        <f>(Jul!E54*9)+(Aug!E54*8)+(Sep!E54*7)+(Oct!E54*6)+(Nov!E54*5)+(Dec!E54*4)+(Jan!E54*3)+(Feb!E54*2)+(Mar!E54*1)</f>
        <v>0</v>
      </c>
      <c r="G54" s="8">
        <v>240</v>
      </c>
      <c r="H54" s="31">
        <f>Feb!H54+G54</f>
        <v>3989</v>
      </c>
      <c r="I54" s="31">
        <f t="shared" si="0"/>
        <v>2913</v>
      </c>
      <c r="J54" s="31">
        <f t="shared" si="1"/>
        <v>148600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9480</v>
      </c>
      <c r="D55" s="31">
        <f>(Jul!C55*9)+(Aug!C55*8)+(Sep!C55*7)+(Oct!C55*6)+(Nov!C55*5)+(Dec!C55*4)+(Jan!C55*3)+(Feb!C55*2)+(Mar!C55*1)</f>
        <v>348320</v>
      </c>
      <c r="E55" s="8"/>
      <c r="F55" s="31">
        <f>(Jul!E55*9)+(Aug!E55*8)+(Sep!E55*7)+(Oct!E55*6)+(Nov!E55*5)+(Dec!E55*4)+(Jan!E55*3)+(Feb!E55*2)+(Mar!E55*1)</f>
        <v>15800</v>
      </c>
      <c r="G55" s="8">
        <v>16751</v>
      </c>
      <c r="H55" s="31">
        <f>Feb!H55+G55</f>
        <v>195065</v>
      </c>
      <c r="I55" s="31">
        <f t="shared" si="0"/>
        <v>26231</v>
      </c>
      <c r="J55" s="31">
        <f t="shared" si="1"/>
        <v>559185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(Jul!C56*9)+(Aug!C56*8)+(Sep!C56*7)+(Oct!C56*6)+(Nov!C56*5)+(Dec!C56*4)+(Jan!C56*3)+(Feb!C56*2)+(Mar!C56*1)</f>
        <v>0</v>
      </c>
      <c r="E56" s="8"/>
      <c r="F56" s="31">
        <f>(Jul!E56*9)+(Aug!E56*8)+(Sep!E56*7)+(Oct!E56*6)+(Nov!E56*5)+(Dec!E56*4)+(Jan!E56*3)+(Feb!E56*2)+(Mar!E56*1)</f>
        <v>0</v>
      </c>
      <c r="G56" s="8"/>
      <c r="H56" s="31">
        <f>Feb!H56+G56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(Jul!C57*9)+(Aug!C57*8)+(Sep!C57*7)+(Oct!C57*6)+(Nov!C57*5)+(Dec!C57*4)+(Jan!C57*3)+(Feb!C57*2)+(Mar!C57*1)</f>
        <v>197602</v>
      </c>
      <c r="E57" s="8"/>
      <c r="F57" s="31">
        <f>(Jul!E57*9)+(Aug!E57*8)+(Sep!E57*7)+(Oct!E57*6)+(Nov!E57*5)+(Dec!E57*4)+(Jan!E57*3)+(Feb!E57*2)+(Mar!E57*1)</f>
        <v>18000</v>
      </c>
      <c r="G57" s="8"/>
      <c r="H57" s="31">
        <f>Feb!H57+G57</f>
        <v>88572</v>
      </c>
      <c r="I57" s="31">
        <f t="shared" si="0"/>
        <v>0</v>
      </c>
      <c r="J57" s="31">
        <f t="shared" si="1"/>
        <v>304174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(Jul!C58*9)+(Aug!C58*8)+(Sep!C58*7)+(Oct!C58*6)+(Nov!C58*5)+(Dec!C58*4)+(Jan!C58*3)+(Feb!C58*2)+(Mar!C58*1)</f>
        <v>1224</v>
      </c>
      <c r="E58" s="8"/>
      <c r="F58" s="31">
        <f>(Jul!E58*9)+(Aug!E58*8)+(Sep!E58*7)+(Oct!E58*6)+(Nov!E58*5)+(Dec!E58*4)+(Jan!E58*3)+(Feb!E58*2)+(Mar!E58*1)</f>
        <v>0</v>
      </c>
      <c r="G58" s="8"/>
      <c r="H58" s="31">
        <f>Feb!H58+G58</f>
        <v>0</v>
      </c>
      <c r="I58" s="31">
        <f t="shared" si="0"/>
        <v>0</v>
      </c>
      <c r="J58" s="31">
        <f t="shared" si="1"/>
        <v>1224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1321</v>
      </c>
      <c r="D59" s="31">
        <f>(Jul!C59*9)+(Aug!C59*8)+(Sep!C59*7)+(Oct!C59*6)+(Nov!C59*5)+(Dec!C59*4)+(Jan!C59*3)+(Feb!C59*2)+(Mar!C59*1)</f>
        <v>86031</v>
      </c>
      <c r="E59" s="8"/>
      <c r="F59" s="31">
        <f>(Jul!E59*9)+(Aug!E59*8)+(Sep!E59*7)+(Oct!E59*6)+(Nov!E59*5)+(Dec!E59*4)+(Jan!E59*3)+(Feb!E59*2)+(Mar!E59*1)</f>
        <v>0</v>
      </c>
      <c r="G59" s="8"/>
      <c r="H59" s="31">
        <f>Feb!H59+G59</f>
        <v>45089</v>
      </c>
      <c r="I59" s="31">
        <f t="shared" si="0"/>
        <v>1321</v>
      </c>
      <c r="J59" s="31">
        <f t="shared" si="1"/>
        <v>131120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47622</v>
      </c>
      <c r="D60" s="31">
        <f>(Jul!C60*9)+(Aug!C60*8)+(Sep!C60*7)+(Oct!C60*6)+(Nov!C60*5)+(Dec!C60*4)+(Jan!C60*3)+(Feb!C60*2)+(Mar!C60*1)</f>
        <v>1307359</v>
      </c>
      <c r="E60" s="8"/>
      <c r="F60" s="31">
        <f>(Jul!E60*9)+(Aug!E60*8)+(Sep!E60*7)+(Oct!E60*6)+(Nov!E60*5)+(Dec!E60*4)+(Jan!E60*3)+(Feb!E60*2)+(Mar!E60*1)</f>
        <v>51431</v>
      </c>
      <c r="G60" s="8">
        <v>91630</v>
      </c>
      <c r="H60" s="31">
        <f>Feb!H60+G60</f>
        <v>578349</v>
      </c>
      <c r="I60" s="31">
        <f t="shared" si="0"/>
        <v>139252</v>
      </c>
      <c r="J60" s="31">
        <f t="shared" si="1"/>
        <v>1937139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(Jul!C61*9)+(Aug!C61*8)+(Sep!C61*7)+(Oct!C61*6)+(Nov!C61*5)+(Dec!C61*4)+(Jan!C61*3)+(Feb!C61*2)+(Mar!C61*1)</f>
        <v>21656</v>
      </c>
      <c r="E61" s="8"/>
      <c r="F61" s="31">
        <f>(Jul!E61*9)+(Aug!E61*8)+(Sep!E61*7)+(Oct!E61*6)+(Nov!E61*5)+(Dec!E61*4)+(Jan!E61*3)+(Feb!E61*2)+(Mar!E61*1)</f>
        <v>0</v>
      </c>
      <c r="G61" s="8"/>
      <c r="H61" s="31">
        <f>Feb!H61+G61</f>
        <v>0</v>
      </c>
      <c r="I61" s="31">
        <f t="shared" si="0"/>
        <v>0</v>
      </c>
      <c r="J61" s="31">
        <f t="shared" si="1"/>
        <v>21656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(Jul!C62*9)+(Aug!C62*8)+(Sep!C62*7)+(Oct!C62*6)+(Nov!C62*5)+(Dec!C62*4)+(Jan!C62*3)+(Feb!C62*2)+(Mar!C62*1)</f>
        <v>5283</v>
      </c>
      <c r="E62" s="8"/>
      <c r="F62" s="31">
        <f>(Jul!E62*9)+(Aug!E62*8)+(Sep!E62*7)+(Oct!E62*6)+(Nov!E62*5)+(Dec!E62*4)+(Jan!E62*3)+(Feb!E62*2)+(Mar!E62*1)</f>
        <v>0</v>
      </c>
      <c r="G62" s="8"/>
      <c r="H62" s="31">
        <f>Feb!H62+G62</f>
        <v>0</v>
      </c>
      <c r="I62" s="31">
        <f t="shared" si="0"/>
        <v>0</v>
      </c>
      <c r="J62" s="31">
        <f t="shared" si="1"/>
        <v>5283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5517</v>
      </c>
      <c r="D63" s="31">
        <f>(Jul!C63*9)+(Aug!C63*8)+(Sep!C63*7)+(Oct!C63*6)+(Nov!C63*5)+(Dec!C63*4)+(Jan!C63*3)+(Feb!C63*2)+(Mar!C63*1)</f>
        <v>182531</v>
      </c>
      <c r="E63" s="8"/>
      <c r="F63" s="31">
        <f>(Jul!E63*9)+(Aug!E63*8)+(Sep!E63*7)+(Oct!E63*6)+(Nov!E63*5)+(Dec!E63*4)+(Jan!E63*3)+(Feb!E63*2)+(Mar!E63*1)</f>
        <v>0</v>
      </c>
      <c r="G63" s="8">
        <v>21989</v>
      </c>
      <c r="H63" s="31">
        <f>Feb!H63+G63</f>
        <v>79477</v>
      </c>
      <c r="I63" s="31">
        <f t="shared" si="0"/>
        <v>27506</v>
      </c>
      <c r="J63" s="31">
        <f t="shared" si="1"/>
        <v>262008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(Jul!C64*9)+(Aug!C64*8)+(Sep!C64*7)+(Oct!C64*6)+(Nov!C64*5)+(Dec!C64*4)+(Jan!C64*3)+(Feb!C64*2)+(Mar!C64*1)</f>
        <v>62914</v>
      </c>
      <c r="E64" s="8"/>
      <c r="F64" s="31">
        <f>(Jul!E64*9)+(Aug!E64*8)+(Sep!E64*7)+(Oct!E64*6)+(Nov!E64*5)+(Dec!E64*4)+(Jan!E64*3)+(Feb!E64*2)+(Mar!E64*1)</f>
        <v>0</v>
      </c>
      <c r="G64" s="8"/>
      <c r="H64" s="31">
        <f>Feb!H64+G64</f>
        <v>313</v>
      </c>
      <c r="I64" s="31">
        <f t="shared" ref="I64:I71" si="2">C64+E64+G64</f>
        <v>0</v>
      </c>
      <c r="J64" s="31">
        <f t="shared" ref="J64:J71" si="3">D64+F64+H64</f>
        <v>63227</v>
      </c>
    </row>
    <row r="65" spans="1:13" s="11" customFormat="1" ht="15.75" customHeight="1" x14ac:dyDescent="0.2">
      <c r="A65" s="9" t="s">
        <v>76</v>
      </c>
      <c r="B65" s="10" t="s">
        <v>20</v>
      </c>
      <c r="C65" s="7">
        <v>133</v>
      </c>
      <c r="D65" s="31">
        <f>(Jul!C65*9)+(Aug!C65*8)+(Sep!C65*7)+(Oct!C65*6)+(Nov!C65*5)+(Dec!C65*4)+(Jan!C65*3)+(Feb!C65*2)+(Mar!C65*1)</f>
        <v>133</v>
      </c>
      <c r="E65" s="8"/>
      <c r="F65" s="31">
        <f>(Jul!E65*9)+(Aug!E65*8)+(Sep!E65*7)+(Oct!E65*6)+(Nov!E65*5)+(Dec!E65*4)+(Jan!E65*3)+(Feb!E65*2)+(Mar!E65*1)</f>
        <v>0</v>
      </c>
      <c r="G65" s="8">
        <v>266</v>
      </c>
      <c r="H65" s="31">
        <f>Feb!H65+G65</f>
        <v>266</v>
      </c>
      <c r="I65" s="31">
        <f t="shared" si="2"/>
        <v>399</v>
      </c>
      <c r="J65" s="31">
        <f t="shared" si="3"/>
        <v>399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1">
        <f>(Jul!C66*9)+(Aug!C66*8)+(Sep!C66*7)+(Oct!C66*6)+(Nov!C66*5)+(Dec!C66*4)+(Jan!C66*3)+(Feb!C66*2)+(Mar!C66*1)</f>
        <v>87672</v>
      </c>
      <c r="E66" s="8"/>
      <c r="F66" s="31">
        <f>(Jul!E66*9)+(Aug!E66*8)+(Sep!E66*7)+(Oct!E66*6)+(Nov!E66*5)+(Dec!E66*4)+(Jan!E66*3)+(Feb!E66*2)+(Mar!E66*1)</f>
        <v>11900</v>
      </c>
      <c r="G66" s="8"/>
      <c r="H66" s="31">
        <f>Feb!H66+G66</f>
        <v>72149</v>
      </c>
      <c r="I66" s="31">
        <f t="shared" si="2"/>
        <v>0</v>
      </c>
      <c r="J66" s="31">
        <f t="shared" si="3"/>
        <v>171721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1">
        <f>(Jul!C67*9)+(Aug!C67*8)+(Sep!C67*7)+(Oct!C67*6)+(Nov!C67*5)+(Dec!C67*4)+(Jan!C67*3)+(Feb!C67*2)+(Mar!C67*1)</f>
        <v>4076</v>
      </c>
      <c r="E67" s="8"/>
      <c r="F67" s="31">
        <f>(Jul!E67*9)+(Aug!E67*8)+(Sep!E67*7)+(Oct!E67*6)+(Nov!E67*5)+(Dec!E67*4)+(Jan!E67*3)+(Feb!E67*2)+(Mar!E67*1)</f>
        <v>0</v>
      </c>
      <c r="G67" s="8"/>
      <c r="H67" s="31">
        <f>Feb!H67+G67</f>
        <v>0</v>
      </c>
      <c r="I67" s="31">
        <f t="shared" si="2"/>
        <v>0</v>
      </c>
      <c r="J67" s="31">
        <f t="shared" si="3"/>
        <v>4076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0</v>
      </c>
      <c r="E68" s="8"/>
      <c r="F68" s="31">
        <f>(Jul!E68*9)+(Aug!E68*8)+(Sep!E68*7)+(Oct!E68*6)+(Nov!E68*5)+(Dec!E68*4)+(Jan!E68*3)+(Feb!E68*2)+(Mar!E68*1)</f>
        <v>0</v>
      </c>
      <c r="G68" s="8"/>
      <c r="H68" s="31">
        <f>Feb!H68+G68</f>
        <v>0</v>
      </c>
      <c r="I68" s="31">
        <f t="shared" si="2"/>
        <v>0</v>
      </c>
      <c r="J68" s="31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>
        <v>2856</v>
      </c>
      <c r="D69" s="31">
        <f>(Jul!C69*9)+(Aug!C69*8)+(Sep!C69*7)+(Oct!C69*6)+(Nov!C69*5)+(Dec!C69*4)+(Jan!C69*3)+(Feb!C69*2)+(Mar!C69*1)</f>
        <v>84032</v>
      </c>
      <c r="E69" s="8"/>
      <c r="F69" s="31">
        <f>(Jul!E69*9)+(Aug!E69*8)+(Sep!E69*7)+(Oct!E69*6)+(Nov!E69*5)+(Dec!E69*4)+(Jan!E69*3)+(Feb!E69*2)+(Mar!E69*1)</f>
        <v>0</v>
      </c>
      <c r="G69" s="8">
        <v>1062</v>
      </c>
      <c r="H69" s="31">
        <f>Feb!H69+G69</f>
        <v>110850</v>
      </c>
      <c r="I69" s="31">
        <f t="shared" si="2"/>
        <v>3918</v>
      </c>
      <c r="J69" s="31">
        <f t="shared" si="3"/>
        <v>194882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1">
        <f>(Jul!C70*9)+(Aug!C70*8)+(Sep!C70*7)+(Oct!C70*6)+(Nov!C70*5)+(Dec!C70*4)+(Jan!C70*3)+(Feb!C70*2)+(Mar!C70*1)</f>
        <v>66437</v>
      </c>
      <c r="E70" s="8"/>
      <c r="F70" s="31">
        <f>(Jul!E70*9)+(Aug!E70*8)+(Sep!E70*7)+(Oct!E70*6)+(Nov!E70*5)+(Dec!E70*4)+(Jan!E70*3)+(Feb!E70*2)+(Mar!E70*1)</f>
        <v>3040</v>
      </c>
      <c r="G70" s="8"/>
      <c r="H70" s="31">
        <f>Feb!H70+G70</f>
        <v>67878</v>
      </c>
      <c r="I70" s="31">
        <f t="shared" si="2"/>
        <v>0</v>
      </c>
      <c r="J70" s="31">
        <f t="shared" si="3"/>
        <v>137355</v>
      </c>
    </row>
    <row r="71" spans="1:13" s="1" customFormat="1" ht="15.75" customHeight="1" x14ac:dyDescent="0.2">
      <c r="A71" s="5" t="s">
        <v>86</v>
      </c>
      <c r="B71" s="6" t="s">
        <v>20</v>
      </c>
      <c r="C71" s="7">
        <v>5229</v>
      </c>
      <c r="D71" s="31">
        <f>(Jul!C71*9)+(Aug!C71*8)+(Sep!C71*7)+(Oct!C71*6)+(Nov!C71*5)+(Dec!C71*4)+(Jan!C71*3)+(Feb!C71*2)+(Mar!C71*1)</f>
        <v>207641</v>
      </c>
      <c r="E71" s="8"/>
      <c r="F71" s="31">
        <f>(Jul!E71*9)+(Aug!E71*8)+(Sep!E71*7)+(Oct!E71*6)+(Nov!E71*5)+(Dec!E71*4)+(Jan!E71*3)+(Feb!E71*2)+(Mar!E71*1)</f>
        <v>21524</v>
      </c>
      <c r="G71" s="8">
        <v>931</v>
      </c>
      <c r="H71" s="31">
        <f>Feb!H71+G71</f>
        <v>172701</v>
      </c>
      <c r="I71" s="31">
        <f t="shared" si="2"/>
        <v>6160</v>
      </c>
      <c r="J71" s="31">
        <f t="shared" si="3"/>
        <v>401866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34838</v>
      </c>
      <c r="D72" s="32">
        <f t="shared" si="4"/>
        <v>1848301</v>
      </c>
      <c r="E72" s="32">
        <f t="shared" si="4"/>
        <v>18741</v>
      </c>
      <c r="F72" s="32">
        <f t="shared" si="4"/>
        <v>18741</v>
      </c>
      <c r="G72" s="32">
        <f t="shared" si="4"/>
        <v>93443</v>
      </c>
      <c r="H72" s="32">
        <f t="shared" si="4"/>
        <v>1011632</v>
      </c>
      <c r="I72" s="32">
        <f t="shared" si="4"/>
        <v>147022</v>
      </c>
      <c r="J72" s="32">
        <f t="shared" si="4"/>
        <v>2878674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167294</v>
      </c>
      <c r="D73" s="32">
        <f t="shared" si="5"/>
        <v>7394884</v>
      </c>
      <c r="E73" s="32">
        <f t="shared" si="5"/>
        <v>1822</v>
      </c>
      <c r="F73" s="32">
        <f t="shared" si="5"/>
        <v>260402</v>
      </c>
      <c r="G73" s="32">
        <f t="shared" si="5"/>
        <v>711805</v>
      </c>
      <c r="H73" s="32">
        <f t="shared" si="5"/>
        <v>3765480</v>
      </c>
      <c r="I73" s="32">
        <f t="shared" si="5"/>
        <v>880921</v>
      </c>
      <c r="J73" s="32">
        <f t="shared" si="5"/>
        <v>11420766</v>
      </c>
    </row>
    <row r="74" spans="1:13" s="3" customFormat="1" ht="15.75" customHeight="1" x14ac:dyDescent="0.2">
      <c r="A74" s="17" t="s">
        <v>87</v>
      </c>
      <c r="B74" s="2"/>
      <c r="C74" s="32">
        <f>SUM(C72:C73)</f>
        <v>202132</v>
      </c>
      <c r="D74" s="32">
        <f t="shared" ref="D74:J74" si="6">SUM(D72:D73)</f>
        <v>9243185</v>
      </c>
      <c r="E74" s="32">
        <f t="shared" si="6"/>
        <v>20563</v>
      </c>
      <c r="F74" s="32">
        <f t="shared" si="6"/>
        <v>279143</v>
      </c>
      <c r="G74" s="32">
        <f t="shared" si="6"/>
        <v>805248</v>
      </c>
      <c r="H74" s="32">
        <f t="shared" si="6"/>
        <v>4777112</v>
      </c>
      <c r="I74" s="32">
        <f t="shared" si="6"/>
        <v>1027943</v>
      </c>
      <c r="J74" s="32">
        <f t="shared" si="6"/>
        <v>14299440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49"/>
      <c r="D78" s="49"/>
      <c r="E78" s="49"/>
      <c r="F78" s="49"/>
      <c r="G78" s="49"/>
      <c r="H78" s="49"/>
      <c r="I78" s="49"/>
      <c r="J78" s="49"/>
      <c r="M78" s="49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17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8F6416-F462-4E65-A3D5-41C5AC6DFBF1}"/>
</file>

<file path=customXml/itemProps2.xml><?xml version="1.0" encoding="utf-8"?>
<ds:datastoreItem xmlns:ds="http://schemas.openxmlformats.org/officeDocument/2006/customXml" ds:itemID="{55F9DE47-8DF8-47C4-A49E-4DCD5AA8027D}"/>
</file>

<file path=customXml/itemProps3.xml><?xml version="1.0" encoding="utf-8"?>
<ds:datastoreItem xmlns:ds="http://schemas.openxmlformats.org/officeDocument/2006/customXml" ds:itemID="{D94EF1BC-A36F-4886-8298-92FB09FD3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Gilliland, Nicholas</cp:lastModifiedBy>
  <cp:lastPrinted>2017-06-14T17:42:45Z</cp:lastPrinted>
  <dcterms:created xsi:type="dcterms:W3CDTF">2005-09-22T19:10:16Z</dcterms:created>
  <dcterms:modified xsi:type="dcterms:W3CDTF">2017-08-16T13:48:43Z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25400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