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<sst xmlns="http://schemas.openxmlformats.org/spreadsheetml/2006/main" count="1789" uniqueCount="142">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</sst>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2" activePane="bottomLeft" state="frozen"/>
      <selection pane="bottomLeft" activeCell="H82" sqref="H8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7151</v>
      </c>
      <c r="D9" s="30">
        <f t="shared" si="0"/>
        <v>7151</v>
      </c>
      <c r="E9" s="59"/>
      <c r="F9" s="30">
        <f t="shared" si="1"/>
        <v>0</v>
      </c>
      <c r="G9" s="60">
        <v>44648</v>
      </c>
      <c r="H9" s="30">
        <f t="shared" si="2"/>
        <v>44648</v>
      </c>
      <c r="I9" s="30">
        <f t="shared" si="3"/>
        <v>51799</v>
      </c>
      <c r="J9" s="30">
        <f t="shared" si="4"/>
        <v>51799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1046</v>
      </c>
      <c r="D11" s="30">
        <f t="shared" si="0"/>
        <v>1046</v>
      </c>
      <c r="E11" s="59">
        <v>1557</v>
      </c>
      <c r="F11" s="30">
        <f t="shared" si="1"/>
        <v>1557</v>
      </c>
      <c r="G11" s="60">
        <v>21675</v>
      </c>
      <c r="H11" s="30">
        <f t="shared" si="2"/>
        <v>21675</v>
      </c>
      <c r="I11" s="30">
        <f t="shared" si="3"/>
        <v>24278</v>
      </c>
      <c r="J11" s="30">
        <f t="shared" si="4"/>
        <v>24278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59"/>
      <c r="F13" s="30">
        <f t="shared" si="1"/>
        <v>0</v>
      </c>
      <c r="G13" s="60"/>
      <c r="H13" s="30">
        <f t="shared" si="2"/>
        <v>0</v>
      </c>
      <c r="I13" s="30">
        <f t="shared" si="3"/>
        <v>0</v>
      </c>
      <c r="J13" s="30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>
        <v>524</v>
      </c>
      <c r="D27" s="30">
        <f t="shared" si="0"/>
        <v>524</v>
      </c>
      <c r="E27" s="59"/>
      <c r="F27" s="30">
        <f t="shared" si="1"/>
        <v>0</v>
      </c>
      <c r="G27" s="60">
        <v>2096</v>
      </c>
      <c r="H27" s="30">
        <f t="shared" si="2"/>
        <v>2096</v>
      </c>
      <c r="I27" s="30">
        <f t="shared" si="3"/>
        <v>2620</v>
      </c>
      <c r="J27" s="30">
        <f t="shared" si="4"/>
        <v>2620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10858</v>
      </c>
      <c r="D39" s="30">
        <f t="shared" si="0"/>
        <v>10858</v>
      </c>
      <c r="E39" s="59"/>
      <c r="F39" s="30">
        <f t="shared" si="1"/>
        <v>0</v>
      </c>
      <c r="G39" s="60">
        <v>24045</v>
      </c>
      <c r="H39" s="30">
        <f t="shared" si="2"/>
        <v>24045</v>
      </c>
      <c r="I39" s="30">
        <f t="shared" si="3"/>
        <v>34903</v>
      </c>
      <c r="J39" s="30">
        <f t="shared" si="4"/>
        <v>34903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133</v>
      </c>
      <c r="D47" s="30">
        <f t="shared" si="0"/>
        <v>133</v>
      </c>
      <c r="E47" s="59"/>
      <c r="F47" s="30">
        <f t="shared" si="1"/>
        <v>0</v>
      </c>
      <c r="G47" s="60">
        <v>4178</v>
      </c>
      <c r="H47" s="30">
        <f t="shared" si="2"/>
        <v>4178</v>
      </c>
      <c r="I47" s="30">
        <f t="shared" si="3"/>
        <v>4311</v>
      </c>
      <c r="J47" s="30">
        <f t="shared" si="4"/>
        <v>4311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>
        <v>133</v>
      </c>
      <c r="D51" s="30">
        <f t="shared" si="0"/>
        <v>133</v>
      </c>
      <c r="E51" s="59"/>
      <c r="F51" s="30">
        <f t="shared" si="1"/>
        <v>0</v>
      </c>
      <c r="G51" s="60">
        <v>1064</v>
      </c>
      <c r="H51" s="30">
        <f t="shared" si="2"/>
        <v>1064</v>
      </c>
      <c r="I51" s="30">
        <f t="shared" si="3"/>
        <v>1197</v>
      </c>
      <c r="J51" s="30">
        <f t="shared" si="4"/>
        <v>1197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558</v>
      </c>
      <c r="D55" s="30">
        <f t="shared" si="0"/>
        <v>558</v>
      </c>
      <c r="E55" s="59"/>
      <c r="F55" s="30">
        <f t="shared" si="1"/>
        <v>0</v>
      </c>
      <c r="G55" s="60">
        <v>1116</v>
      </c>
      <c r="H55" s="30">
        <f t="shared" si="2"/>
        <v>1116</v>
      </c>
      <c r="I55" s="30">
        <f t="shared" si="3"/>
        <v>1674</v>
      </c>
      <c r="J55" s="30">
        <f t="shared" si="4"/>
        <v>1674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5081</v>
      </c>
      <c r="D60" s="30">
        <f t="shared" si="0"/>
        <v>5081</v>
      </c>
      <c r="E60" s="59"/>
      <c r="F60" s="30">
        <f t="shared" si="1"/>
        <v>0</v>
      </c>
      <c r="G60" s="60">
        <v>22670</v>
      </c>
      <c r="H60" s="30">
        <f t="shared" si="2"/>
        <v>22670</v>
      </c>
      <c r="I60" s="30">
        <f t="shared" si="3"/>
        <v>27751</v>
      </c>
      <c r="J60" s="30">
        <f t="shared" si="4"/>
        <v>27751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8721</v>
      </c>
      <c r="D72" s="32">
        <f t="shared" si="10"/>
        <v>8721</v>
      </c>
      <c r="E72" s="32">
        <f t="shared" si="10"/>
        <v>1557</v>
      </c>
      <c r="F72" s="32">
        <f t="shared" si="10"/>
        <v>1557</v>
      </c>
      <c r="G72" s="32">
        <f t="shared" si="10"/>
        <v>68419</v>
      </c>
      <c r="H72" s="32">
        <f t="shared" si="10"/>
        <v>68419</v>
      </c>
      <c r="I72" s="32">
        <f t="shared" si="10"/>
        <v>78697</v>
      </c>
      <c r="J72" s="32">
        <f t="shared" si="10"/>
        <v>78697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16763</v>
      </c>
      <c r="D73" s="32">
        <f t="shared" si="11"/>
        <v>16763</v>
      </c>
      <c r="E73" s="32">
        <f t="shared" si="11"/>
        <v>0</v>
      </c>
      <c r="F73" s="32">
        <f t="shared" si="11"/>
        <v>0</v>
      </c>
      <c r="G73" s="32">
        <f t="shared" si="11"/>
        <v>53073</v>
      </c>
      <c r="H73" s="32">
        <f t="shared" si="11"/>
        <v>53073</v>
      </c>
      <c r="I73" s="32">
        <f t="shared" si="11"/>
        <v>69836</v>
      </c>
      <c r="J73" s="32">
        <f t="shared" si="11"/>
        <v>69836</v>
      </c>
    </row>
    <row r="74" spans="1:10" s="3" customFormat="1" ht="15.75" customHeight="1" x14ac:dyDescent="0.2">
      <c r="A74" s="5" t="s">
        <v>87</v>
      </c>
      <c r="B74" s="13"/>
      <c r="C74" s="32">
        <f>SUM(C72:C73)</f>
        <v>25484</v>
      </c>
      <c r="D74" s="32">
        <f t="shared" ref="D74:J74" si="12">SUM(D72:D73)</f>
        <v>25484</v>
      </c>
      <c r="E74" s="36">
        <f t="shared" si="12"/>
        <v>1557</v>
      </c>
      <c r="F74" s="32">
        <f t="shared" si="12"/>
        <v>1557</v>
      </c>
      <c r="G74" s="36">
        <f t="shared" si="12"/>
        <v>121492</v>
      </c>
      <c r="H74" s="32">
        <f t="shared" si="12"/>
        <v>121492</v>
      </c>
      <c r="I74" s="32">
        <f t="shared" si="12"/>
        <v>148533</v>
      </c>
      <c r="J74" s="32">
        <f t="shared" si="12"/>
        <v>148533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E50" sqref="E50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196</v>
      </c>
      <c r="D8" s="31">
        <f>(Jul!C8*10)+(Aug!C8*9)+(Sep!C8*8)+(Oct!C8*7)+(Nov!C8*6)+(Dec!C8*5)+(Jan!C8*4)+(Feb!C8*3)+(Mar!C8*2)+(Apr!C8*1)</f>
        <v>32680</v>
      </c>
      <c r="E8" s="8"/>
      <c r="F8" s="31">
        <f>(Jul!E8*10)+(Aug!E8*9)+(Sep!E8*8)+(Oct!E8*7)+(Nov!E8*6)+(Dec!E8*5)+(Jan!E8*4)+(Feb!E8*3)+(Mar!E8*2)+(Apr!E8*1)</f>
        <v>0</v>
      </c>
      <c r="G8" s="8">
        <v>2156</v>
      </c>
      <c r="H8" s="31">
        <f>Mar!H8+G8</f>
        <v>154509</v>
      </c>
      <c r="I8" s="31">
        <f t="shared" si="0"/>
        <v>2352</v>
      </c>
      <c r="J8" s="31">
        <f t="shared" si="1"/>
        <v>187189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5168</v>
      </c>
      <c r="D9" s="31">
        <f>(Jul!C9*10)+(Aug!C9*9)+(Sep!C9*8)+(Oct!C9*7)+(Nov!C9*6)+(Dec!C9*5)+(Jan!C9*4)+(Feb!C9*3)+(Mar!C9*2)+(Apr!C9*1)</f>
        <v>311082</v>
      </c>
      <c r="E9" s="8"/>
      <c r="F9" s="31">
        <f>(Jul!E9*10)+(Aug!E9*9)+(Sep!E9*8)+(Oct!E9*7)+(Nov!E9*6)+(Dec!E9*5)+(Jan!E9*4)+(Feb!E9*3)+(Mar!E9*2)+(Apr!E9*1)</f>
        <v>7772</v>
      </c>
      <c r="G9" s="8">
        <v>24071</v>
      </c>
      <c r="H9" s="31">
        <f>Mar!H9+G9</f>
        <v>670661</v>
      </c>
      <c r="I9" s="31">
        <f t="shared" si="0"/>
        <v>29239</v>
      </c>
      <c r="J9" s="31">
        <f t="shared" si="1"/>
        <v>989515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0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4804</v>
      </c>
      <c r="D11" s="31">
        <f>(Jul!C11*10)+(Aug!C11*9)+(Sep!C11*8)+(Oct!C11*7)+(Nov!C11*6)+(Dec!C11*5)+(Jan!C11*4)+(Feb!C11*3)+(Mar!C11*2)+(Apr!C11*1)</f>
        <v>140569</v>
      </c>
      <c r="E11" s="8"/>
      <c r="F11" s="31">
        <f>(Jul!E11*10)+(Aug!E11*9)+(Sep!E11*8)+(Oct!E11*7)+(Nov!E11*6)+(Dec!E11*5)+(Jan!E11*4)+(Feb!E11*3)+(Mar!E11*2)+(Apr!E11*1)</f>
        <v>15570</v>
      </c>
      <c r="G11" s="8">
        <v>65011</v>
      </c>
      <c r="H11" s="31">
        <f>Mar!H11+G11</f>
        <v>554704</v>
      </c>
      <c r="I11" s="31">
        <f t="shared" si="0"/>
        <v>69815</v>
      </c>
      <c r="J11" s="31">
        <f t="shared" si="1"/>
        <v>710843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130</v>
      </c>
      <c r="D13" s="31">
        <f>(Jul!C13*10)+(Aug!C13*9)+(Sep!C13*8)+(Oct!C13*7)+(Nov!C13*6)+(Dec!C13*5)+(Jan!C13*4)+(Feb!C13*3)+(Mar!C13*2)+(Apr!C13*1)</f>
        <v>25286</v>
      </c>
      <c r="E13" s="8"/>
      <c r="F13" s="31">
        <f>(Jul!E13*10)+(Aug!E13*9)+(Sep!E13*8)+(Oct!E13*7)+(Nov!E13*6)+(Dec!E13*5)+(Jan!E13*4)+(Feb!E13*3)+(Mar!E13*2)+(Apr!E13*1)</f>
        <v>0</v>
      </c>
      <c r="G13" s="8">
        <v>390</v>
      </c>
      <c r="H13" s="31">
        <f>Mar!H13+G13</f>
        <v>110060</v>
      </c>
      <c r="I13" s="31">
        <f t="shared" si="0"/>
        <v>520</v>
      </c>
      <c r="J13" s="31">
        <f t="shared" si="1"/>
        <v>135346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8561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38161</v>
      </c>
      <c r="I15" s="31">
        <f t="shared" si="0"/>
        <v>0</v>
      </c>
      <c r="J15" s="31">
        <f t="shared" si="1"/>
        <v>46722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268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1258</v>
      </c>
      <c r="I16" s="31">
        <f t="shared" si="0"/>
        <v>0</v>
      </c>
      <c r="J16" s="31">
        <f t="shared" si="1"/>
        <v>1526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0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72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36</v>
      </c>
      <c r="I19" s="31">
        <f t="shared" si="0"/>
        <v>0</v>
      </c>
      <c r="J19" s="31">
        <f t="shared" si="1"/>
        <v>108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7884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3942</v>
      </c>
      <c r="I20" s="31">
        <f t="shared" si="0"/>
        <v>0</v>
      </c>
      <c r="J20" s="31">
        <f t="shared" si="1"/>
        <v>11826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66</v>
      </c>
      <c r="D21" s="31">
        <f>(Jul!C21*10)+(Aug!C21*9)+(Sep!C21*8)+(Oct!C21*7)+(Nov!C21*6)+(Dec!C21*5)+(Jan!C21*4)+(Feb!C21*3)+(Mar!C21*2)+(Apr!C21*1)</f>
        <v>14571</v>
      </c>
      <c r="E21" s="8"/>
      <c r="F21" s="31">
        <f>(Jul!E21*10)+(Aug!E21*9)+(Sep!E21*8)+(Oct!E21*7)+(Nov!E21*6)+(Dec!E21*5)+(Jan!E21*4)+(Feb!E21*3)+(Mar!E21*2)+(Apr!E21*1)</f>
        <v>0</v>
      </c>
      <c r="G21" s="8">
        <v>4454</v>
      </c>
      <c r="H21" s="31">
        <f>Mar!H21+G21</f>
        <v>97229</v>
      </c>
      <c r="I21" s="31">
        <f t="shared" si="0"/>
        <v>4520</v>
      </c>
      <c r="J21" s="31">
        <f t="shared" si="1"/>
        <v>111800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13260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19896</v>
      </c>
      <c r="I22" s="31">
        <f t="shared" si="0"/>
        <v>0</v>
      </c>
      <c r="J22" s="31">
        <f t="shared" si="1"/>
        <v>33156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2120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28334</v>
      </c>
      <c r="I23" s="31">
        <f t="shared" si="0"/>
        <v>0</v>
      </c>
      <c r="J23" s="31">
        <f t="shared" si="1"/>
        <v>30454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52158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144280</v>
      </c>
      <c r="I27" s="31">
        <f t="shared" si="0"/>
        <v>0</v>
      </c>
      <c r="J27" s="31">
        <f t="shared" si="1"/>
        <v>196438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0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0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0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28208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15721</v>
      </c>
      <c r="I33" s="31">
        <f t="shared" si="0"/>
        <v>0</v>
      </c>
      <c r="J33" s="31">
        <f t="shared" si="1"/>
        <v>43929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59616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154323</v>
      </c>
      <c r="I35" s="31">
        <f t="shared" si="0"/>
        <v>0</v>
      </c>
      <c r="J35" s="31">
        <f t="shared" si="1"/>
        <v>213939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2810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13125</v>
      </c>
      <c r="I37" s="31">
        <f t="shared" si="0"/>
        <v>0</v>
      </c>
      <c r="J37" s="31">
        <f t="shared" si="1"/>
        <v>15935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2885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7632</v>
      </c>
      <c r="I38" s="31">
        <f t="shared" si="0"/>
        <v>0</v>
      </c>
      <c r="J38" s="31">
        <f t="shared" si="1"/>
        <v>10517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2091</v>
      </c>
      <c r="D39" s="31">
        <f>(Jul!C39*10)+(Aug!C39*9)+(Sep!C39*8)+(Oct!C39*7)+(Nov!C39*6)+(Dec!C39*5)+(Jan!C39*4)+(Feb!C39*3)+(Mar!C39*2)+(Apr!C39*1)</f>
        <v>273868</v>
      </c>
      <c r="E39" s="8"/>
      <c r="F39" s="31">
        <f>(Jul!E39*10)+(Aug!E39*9)+(Sep!E39*8)+(Oct!E39*7)+(Nov!E39*6)+(Dec!E39*5)+(Jan!E39*4)+(Feb!E39*3)+(Mar!E39*2)+(Apr!E39*1)</f>
        <v>0</v>
      </c>
      <c r="G39" s="8">
        <v>10460</v>
      </c>
      <c r="H39" s="31">
        <f>Mar!H39+G39</f>
        <v>201342</v>
      </c>
      <c r="I39" s="31">
        <f t="shared" si="0"/>
        <v>12551</v>
      </c>
      <c r="J39" s="31">
        <f t="shared" si="1"/>
        <v>475210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219</v>
      </c>
      <c r="I41" s="31">
        <f t="shared" si="0"/>
        <v>0</v>
      </c>
      <c r="J41" s="31">
        <f t="shared" si="1"/>
        <v>219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587</v>
      </c>
      <c r="D42" s="31">
        <f>(Jul!C42*10)+(Aug!C42*9)+(Sep!C42*8)+(Oct!C42*7)+(Nov!C42*6)+(Dec!C42*5)+(Jan!C42*4)+(Feb!C42*3)+(Mar!C42*2)+(Apr!C42*1)</f>
        <v>806</v>
      </c>
      <c r="E42" s="8"/>
      <c r="F42" s="31">
        <f>(Jul!E42*10)+(Aug!E42*9)+(Sep!E42*8)+(Oct!E42*7)+(Nov!E42*6)+(Dec!E42*5)+(Jan!E42*4)+(Feb!E42*3)+(Mar!E42*2)+(Apr!E42*1)</f>
        <v>0</v>
      </c>
      <c r="G42" s="8">
        <v>12863</v>
      </c>
      <c r="H42" s="31">
        <f>Mar!H42+G42</f>
        <v>17777</v>
      </c>
      <c r="I42" s="31">
        <f t="shared" si="0"/>
        <v>13450</v>
      </c>
      <c r="J42" s="31">
        <f t="shared" si="1"/>
        <v>18583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0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836</v>
      </c>
      <c r="D44" s="31">
        <f>(Jul!C44*10)+(Aug!C44*9)+(Sep!C44*8)+(Oct!C44*7)+(Nov!C44*6)+(Dec!C44*5)+(Jan!C44*4)+(Feb!C44*3)+(Mar!C44*2)+(Apr!C44*1)</f>
        <v>50319</v>
      </c>
      <c r="E44" s="8"/>
      <c r="F44" s="31">
        <f>(Jul!E44*10)+(Aug!E44*9)+(Sep!E44*8)+(Oct!E44*7)+(Nov!E44*6)+(Dec!E44*5)+(Jan!E44*4)+(Feb!E44*3)+(Mar!E44*2)+(Apr!E44*1)</f>
        <v>0</v>
      </c>
      <c r="G44" s="8">
        <v>2508</v>
      </c>
      <c r="H44" s="31">
        <f>Mar!H44+G44</f>
        <v>68732</v>
      </c>
      <c r="I44" s="31">
        <f t="shared" si="0"/>
        <v>3344</v>
      </c>
      <c r="J44" s="31">
        <f t="shared" si="1"/>
        <v>119051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16249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32270</v>
      </c>
      <c r="I45" s="31">
        <f t="shared" si="0"/>
        <v>0</v>
      </c>
      <c r="J45" s="31">
        <f t="shared" si="1"/>
        <v>48519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1330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4178</v>
      </c>
      <c r="I47" s="31">
        <f t="shared" si="0"/>
        <v>0</v>
      </c>
      <c r="J47" s="31">
        <f t="shared" si="1"/>
        <v>5508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2035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1631</v>
      </c>
      <c r="I48" s="31">
        <f t="shared" si="0"/>
        <v>0</v>
      </c>
      <c r="J48" s="31">
        <f t="shared" si="1"/>
        <v>3666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1174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4111</v>
      </c>
      <c r="I50" s="31">
        <f t="shared" si="0"/>
        <v>0</v>
      </c>
      <c r="J50" s="31">
        <f t="shared" si="1"/>
        <v>5285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1596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2129</v>
      </c>
      <c r="I51" s="31">
        <f t="shared" si="0"/>
        <v>0</v>
      </c>
      <c r="J51" s="31">
        <f t="shared" si="1"/>
        <v>3725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266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532</v>
      </c>
      <c r="I52" s="31">
        <f t="shared" si="0"/>
        <v>0</v>
      </c>
      <c r="J52" s="31">
        <f t="shared" si="1"/>
        <v>798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1105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15017</v>
      </c>
      <c r="I53" s="31">
        <f t="shared" si="0"/>
        <v>0</v>
      </c>
      <c r="J53" s="31">
        <f t="shared" si="1"/>
        <v>16122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6204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4654</v>
      </c>
      <c r="I54" s="31">
        <f t="shared" si="0"/>
        <v>0</v>
      </c>
      <c r="J54" s="31">
        <f t="shared" si="1"/>
        <v>10858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31017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3965</v>
      </c>
      <c r="I55" s="31">
        <f t="shared" si="0"/>
        <v>0</v>
      </c>
      <c r="J55" s="31">
        <f t="shared" si="1"/>
        <v>34982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13023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13023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165476</v>
      </c>
      <c r="E60" s="8"/>
      <c r="F60" s="31">
        <f>(Jul!E60*10)+(Aug!E60*9)+(Sep!E60*8)+(Oct!E60*7)+(Nov!E60*6)+(Dec!E60*5)+(Jan!E60*4)+(Feb!E60*3)+(Mar!E60*2)+(Apr!E60*1)</f>
        <v>0</v>
      </c>
      <c r="G60" s="8"/>
      <c r="H60" s="31">
        <f>Mar!H60+G60</f>
        <v>120309</v>
      </c>
      <c r="I60" s="31">
        <f t="shared" si="0"/>
        <v>0</v>
      </c>
      <c r="J60" s="31">
        <f t="shared" si="1"/>
        <v>285785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15306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16991</v>
      </c>
      <c r="I62" s="31">
        <f t="shared" si="0"/>
        <v>0</v>
      </c>
      <c r="J62" s="31">
        <f t="shared" si="1"/>
        <v>32297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0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0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10364</v>
      </c>
      <c r="D72" s="32">
        <f t="shared" si="4"/>
        <v>608511</v>
      </c>
      <c r="E72" s="32">
        <f t="shared" si="4"/>
        <v>0</v>
      </c>
      <c r="F72" s="32">
        <f t="shared" si="4"/>
        <v>23342</v>
      </c>
      <c r="G72" s="32">
        <f t="shared" si="4"/>
        <v>96082</v>
      </c>
      <c r="H72" s="32">
        <f t="shared" si="4"/>
        <v>1823070</v>
      </c>
      <c r="I72" s="32">
        <f t="shared" si="4"/>
        <v>106446</v>
      </c>
      <c r="J72" s="32">
        <f t="shared" si="4"/>
        <v>2454923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3514</v>
      </c>
      <c r="D73" s="32">
        <f t="shared" si="5"/>
        <v>673293</v>
      </c>
      <c r="E73" s="32">
        <f t="shared" si="5"/>
        <v>0</v>
      </c>
      <c r="F73" s="32">
        <f t="shared" si="5"/>
        <v>0</v>
      </c>
      <c r="G73" s="32">
        <f t="shared" si="5"/>
        <v>25831</v>
      </c>
      <c r="H73" s="32">
        <f t="shared" si="5"/>
        <v>684658</v>
      </c>
      <c r="I73" s="32">
        <f t="shared" si="5"/>
        <v>29345</v>
      </c>
      <c r="J73" s="32">
        <f t="shared" si="5"/>
        <v>1357951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13878</v>
      </c>
      <c r="D74" s="32">
        <f t="shared" ref="D74:J74" si="6">SUM(D72:D73)</f>
        <v>1281804</v>
      </c>
      <c r="E74" s="32">
        <f t="shared" si="6"/>
        <v>0</v>
      </c>
      <c r="F74" s="32">
        <f t="shared" si="6"/>
        <v>23342</v>
      </c>
      <c r="G74" s="32">
        <f t="shared" si="6"/>
        <v>121913</v>
      </c>
      <c r="H74" s="32">
        <f t="shared" si="6"/>
        <v>2507728</v>
      </c>
      <c r="I74" s="32">
        <f t="shared" si="6"/>
        <v>135791</v>
      </c>
      <c r="J74" s="32">
        <f t="shared" si="6"/>
        <v>3812874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3" activePane="bottomLeft" state="frozen"/>
      <selection pane="bottomLeft" activeCell="F64" sqref="F63:F64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41887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154509</v>
      </c>
      <c r="I8" s="31">
        <f t="shared" si="0"/>
        <v>0</v>
      </c>
      <c r="J8" s="49">
        <f t="shared" si="1"/>
        <v>196396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7032</v>
      </c>
      <c r="D9" s="31">
        <f>(Jul!C9*11)+(Aug!C9*10)+(Sep!C9*9)+(Oct!C9*8)+(Nov!C9*7)+(Dec!C9*6)+(Jan!C9*5)+(Feb!C9*4)+(Mar!C9*3)+(Apr!C9*2)+(May!C9*1)</f>
        <v>386683</v>
      </c>
      <c r="E9" s="8"/>
      <c r="F9" s="31">
        <f>(Jul!E9*11)+(Aug!E9*10)+(Sep!E9*9)+(Oct!E9*8)+(Nov!E9*7)+(Dec!E9*6)+(Jan!E9*5)+(Feb!E9*4)+(Mar!E9*3)+(Apr!E9*2)+(May!E9*1)</f>
        <v>9021</v>
      </c>
      <c r="G9" s="8">
        <v>9529</v>
      </c>
      <c r="H9" s="31">
        <f>Apr!H9+G9</f>
        <v>680190</v>
      </c>
      <c r="I9" s="31">
        <f t="shared" si="0"/>
        <v>16561</v>
      </c>
      <c r="J9" s="49">
        <f t="shared" si="1"/>
        <v>1075894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0</v>
      </c>
      <c r="I10" s="31">
        <f t="shared" si="0"/>
        <v>0</v>
      </c>
      <c r="J10" s="49">
        <f t="shared" si="1"/>
        <v>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179448</v>
      </c>
      <c r="E11" s="8"/>
      <c r="F11" s="31">
        <f>(Jul!E11*11)+(Aug!E11*10)+(Sep!E11*9)+(Oct!E11*8)+(Nov!E11*7)+(Dec!E11*6)+(Jan!E11*5)+(Feb!E11*4)+(Mar!E11*3)+(Apr!E11*2)+(May!E11*1)</f>
        <v>17127</v>
      </c>
      <c r="G11" s="8"/>
      <c r="H11" s="31">
        <f>Apr!H11+G11</f>
        <v>554704</v>
      </c>
      <c r="I11" s="31">
        <f t="shared" si="0"/>
        <v>0</v>
      </c>
      <c r="J11" s="49">
        <f t="shared" si="1"/>
        <v>751279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0</v>
      </c>
      <c r="I12" s="31">
        <f t="shared" si="0"/>
        <v>0</v>
      </c>
      <c r="J12" s="49">
        <f t="shared" si="1"/>
        <v>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30827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110060</v>
      </c>
      <c r="I13" s="31">
        <f t="shared" si="0"/>
        <v>0</v>
      </c>
      <c r="J13" s="49">
        <f t="shared" si="1"/>
        <v>140887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9784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38161</v>
      </c>
      <c r="I15" s="31">
        <f t="shared" si="0"/>
        <v>0</v>
      </c>
      <c r="J15" s="49">
        <f t="shared" si="1"/>
        <v>47945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335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1258</v>
      </c>
      <c r="I16" s="31">
        <f t="shared" si="0"/>
        <v>0</v>
      </c>
      <c r="J16" s="49">
        <f t="shared" si="1"/>
        <v>1593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0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0</v>
      </c>
      <c r="I17" s="31">
        <f t="shared" si="0"/>
        <v>0</v>
      </c>
      <c r="J17" s="49">
        <f t="shared" si="1"/>
        <v>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108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36</v>
      </c>
      <c r="I19" s="31">
        <f t="shared" si="0"/>
        <v>0</v>
      </c>
      <c r="J19" s="49">
        <f t="shared" si="1"/>
        <v>144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9198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3942</v>
      </c>
      <c r="I20" s="31">
        <f t="shared" si="0"/>
        <v>0</v>
      </c>
      <c r="J20" s="49">
        <f t="shared" si="1"/>
        <v>13140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20346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97229</v>
      </c>
      <c r="I21" s="31">
        <f t="shared" si="0"/>
        <v>0</v>
      </c>
      <c r="J21" s="49">
        <f t="shared" si="1"/>
        <v>117575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>
        <v>1071</v>
      </c>
      <c r="D22" s="31">
        <f>(Jul!C22*11)+(Aug!C22*10)+(Sep!C22*9)+(Oct!C22*8)+(Nov!C22*7)+(Dec!C22*6)+(Jan!C22*5)+(Feb!C22*4)+(Mar!C22*3)+(Apr!C22*2)+(May!C22*1)</f>
        <v>18451</v>
      </c>
      <c r="E22" s="8"/>
      <c r="F22" s="31">
        <f>(Jul!E22*11)+(Aug!E22*10)+(Sep!E22*9)+(Oct!E22*8)+(Nov!E22*7)+(Dec!E22*6)+(Jan!E22*5)+(Feb!E22*4)+(Mar!E22*3)+(Apr!E22*2)+(May!E22*1)</f>
        <v>0</v>
      </c>
      <c r="G22" s="8">
        <v>2142</v>
      </c>
      <c r="H22" s="31">
        <f>Apr!H22+G22</f>
        <v>22038</v>
      </c>
      <c r="I22" s="31">
        <f t="shared" si="0"/>
        <v>3213</v>
      </c>
      <c r="J22" s="49">
        <f t="shared" si="1"/>
        <v>40489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2650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28334</v>
      </c>
      <c r="I23" s="31">
        <f t="shared" si="0"/>
        <v>0</v>
      </c>
      <c r="J23" s="49">
        <f t="shared" si="1"/>
        <v>30984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61712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144280</v>
      </c>
      <c r="I27" s="31">
        <f t="shared" si="0"/>
        <v>0</v>
      </c>
      <c r="J27" s="49">
        <f t="shared" si="1"/>
        <v>205992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>
        <v>2906</v>
      </c>
      <c r="D28" s="31">
        <f>(Jul!C28*11)+(Aug!C28*10)+(Sep!C28*9)+(Oct!C28*8)+(Nov!C28*7)+(Dec!C28*6)+(Jan!C28*5)+(Feb!C28*4)+(Mar!C28*3)+(Apr!C28*2)+(May!C28*1)</f>
        <v>2906</v>
      </c>
      <c r="E28" s="8"/>
      <c r="F28" s="31">
        <f>(Jul!E28*11)+(Aug!E28*10)+(Sep!E28*9)+(Oct!E28*8)+(Nov!E28*7)+(Dec!E28*6)+(Jan!E28*5)+(Feb!E28*4)+(Mar!E28*3)+(Apr!E28*2)+(May!E28*1)</f>
        <v>0</v>
      </c>
      <c r="G28" s="8">
        <v>7275</v>
      </c>
      <c r="H28" s="31">
        <f>Apr!H28+G28</f>
        <v>7275</v>
      </c>
      <c r="I28" s="31">
        <f t="shared" si="0"/>
        <v>10181</v>
      </c>
      <c r="J28" s="49">
        <f t="shared" si="1"/>
        <v>10181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0</v>
      </c>
      <c r="I30" s="31">
        <f t="shared" si="0"/>
        <v>0</v>
      </c>
      <c r="J30" s="49">
        <f t="shared" si="1"/>
        <v>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0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0</v>
      </c>
      <c r="I31" s="31">
        <f t="shared" si="0"/>
        <v>0</v>
      </c>
      <c r="J31" s="49">
        <f t="shared" si="1"/>
        <v>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0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32949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15721</v>
      </c>
      <c r="I33" s="31">
        <f t="shared" si="0"/>
        <v>0</v>
      </c>
      <c r="J33" s="49">
        <f t="shared" si="1"/>
        <v>48670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66240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154323</v>
      </c>
      <c r="I35" s="31">
        <f t="shared" si="0"/>
        <v>0</v>
      </c>
      <c r="J35" s="49">
        <f t="shared" si="1"/>
        <v>220563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4215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13125</v>
      </c>
      <c r="I37" s="31">
        <f t="shared" si="0"/>
        <v>0</v>
      </c>
      <c r="J37" s="49">
        <f t="shared" si="1"/>
        <v>17340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3322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7632</v>
      </c>
      <c r="I38" s="31">
        <f t="shared" si="0"/>
        <v>0</v>
      </c>
      <c r="J38" s="49">
        <f t="shared" si="1"/>
        <v>10954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315591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201342</v>
      </c>
      <c r="I39" s="31">
        <f t="shared" si="0"/>
        <v>0</v>
      </c>
      <c r="J39" s="49">
        <f t="shared" si="1"/>
        <v>516933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219</v>
      </c>
      <c r="I41" s="31">
        <f t="shared" si="0"/>
        <v>0</v>
      </c>
      <c r="J41" s="49">
        <f t="shared" si="1"/>
        <v>219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1466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17777</v>
      </c>
      <c r="I42" s="31">
        <f t="shared" si="0"/>
        <v>0</v>
      </c>
      <c r="J42" s="49">
        <f t="shared" si="1"/>
        <v>19243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0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0</v>
      </c>
      <c r="I43" s="31">
        <f t="shared" si="0"/>
        <v>0</v>
      </c>
      <c r="J43" s="49">
        <f t="shared" si="1"/>
        <v>0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60838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68732</v>
      </c>
      <c r="I44" s="31">
        <f t="shared" si="0"/>
        <v>0</v>
      </c>
      <c r="J44" s="49">
        <f t="shared" si="1"/>
        <v>129570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19289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32270</v>
      </c>
      <c r="I45" s="31">
        <f t="shared" si="0"/>
        <v>0</v>
      </c>
      <c r="J45" s="49">
        <f t="shared" si="1"/>
        <v>51559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>
        <v>133</v>
      </c>
      <c r="D47" s="31">
        <f>(Jul!C47*11)+(Aug!C47*10)+(Sep!C47*9)+(Oct!C47*8)+(Nov!C47*7)+(Dec!C47*6)+(Jan!C47*5)+(Feb!C47*4)+(Mar!C47*3)+(Apr!C47*2)+(May!C47*1)</f>
        <v>1596</v>
      </c>
      <c r="E47" s="8"/>
      <c r="F47" s="31">
        <f>(Jul!E47*11)+(Aug!E47*10)+(Sep!E47*9)+(Oct!E47*8)+(Nov!E47*7)+(Dec!E47*6)+(Jan!E47*5)+(Feb!E47*4)+(Mar!E47*3)+(Apr!E47*2)+(May!E47*1)</f>
        <v>0</v>
      </c>
      <c r="G47" s="8">
        <v>932</v>
      </c>
      <c r="H47" s="31">
        <f>Apr!H47+G47</f>
        <v>5110</v>
      </c>
      <c r="I47" s="31">
        <f t="shared" si="0"/>
        <v>1065</v>
      </c>
      <c r="J47" s="49">
        <f t="shared" si="1"/>
        <v>6706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2332</v>
      </c>
      <c r="D48" s="31">
        <f>(Jul!C48*11)+(Aug!C48*10)+(Sep!C48*9)+(Oct!C48*8)+(Nov!C48*7)+(Dec!C48*6)+(Jan!C48*5)+(Feb!C48*4)+(Mar!C48*3)+(Apr!C48*2)+(May!C48*1)</f>
        <v>4774</v>
      </c>
      <c r="E48" s="8"/>
      <c r="F48" s="31">
        <f>(Jul!E48*11)+(Aug!E48*10)+(Sep!E48*9)+(Oct!E48*8)+(Nov!E48*7)+(Dec!E48*6)+(Jan!E48*5)+(Feb!E48*4)+(Mar!E48*3)+(Apr!E48*2)+(May!E48*1)</f>
        <v>0</v>
      </c>
      <c r="G48" s="8">
        <v>16328</v>
      </c>
      <c r="H48" s="31">
        <f>Apr!H48+G48</f>
        <v>17959</v>
      </c>
      <c r="I48" s="31">
        <f t="shared" si="0"/>
        <v>18660</v>
      </c>
      <c r="J48" s="49">
        <f t="shared" si="1"/>
        <v>22733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0</v>
      </c>
      <c r="I49" s="31">
        <f t="shared" si="0"/>
        <v>0</v>
      </c>
      <c r="J49" s="49">
        <f t="shared" si="1"/>
        <v>0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1761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4111</v>
      </c>
      <c r="I50" s="31">
        <f t="shared" si="0"/>
        <v>0</v>
      </c>
      <c r="J50" s="49">
        <f t="shared" si="1"/>
        <v>5872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337</v>
      </c>
      <c r="D51" s="31">
        <f>(Jul!C51*11)+(Aug!C51*10)+(Sep!C51*9)+(Oct!C51*8)+(Nov!C51*7)+(Dec!C51*6)+(Jan!C51*5)+(Feb!C51*4)+(Mar!C51*3)+(Apr!C51*2)+(May!C51*1)</f>
        <v>2199</v>
      </c>
      <c r="E51" s="8"/>
      <c r="F51" s="31">
        <f>(Jul!E51*11)+(Aug!E51*10)+(Sep!E51*9)+(Oct!E51*8)+(Nov!E51*7)+(Dec!E51*6)+(Jan!E51*5)+(Feb!E51*4)+(Mar!E51*3)+(Apr!E51*2)+(May!E51*1)</f>
        <v>0</v>
      </c>
      <c r="G51" s="8">
        <v>1508</v>
      </c>
      <c r="H51" s="31">
        <f>Apr!H51+G51</f>
        <v>3637</v>
      </c>
      <c r="I51" s="31">
        <f t="shared" si="0"/>
        <v>1845</v>
      </c>
      <c r="J51" s="49">
        <f t="shared" si="1"/>
        <v>5836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399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532</v>
      </c>
      <c r="I52" s="31">
        <f t="shared" si="0"/>
        <v>0</v>
      </c>
      <c r="J52" s="49">
        <f t="shared" si="1"/>
        <v>931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1326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15017</v>
      </c>
      <c r="I53" s="31">
        <f t="shared" si="0"/>
        <v>0</v>
      </c>
      <c r="J53" s="49">
        <f t="shared" si="1"/>
        <v>16343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7755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4654</v>
      </c>
      <c r="I54" s="31">
        <f t="shared" si="0"/>
        <v>0</v>
      </c>
      <c r="J54" s="49">
        <f t="shared" si="1"/>
        <v>12409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35333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3965</v>
      </c>
      <c r="I55" s="31">
        <f t="shared" si="0"/>
        <v>0</v>
      </c>
      <c r="J55" s="49">
        <f t="shared" si="1"/>
        <v>39298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14470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14470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5076</v>
      </c>
      <c r="D60" s="31">
        <f>(Jul!C60*11)+(Aug!C60*10)+(Sep!C60*9)+(Oct!C60*8)+(Nov!C60*7)+(Dec!C60*6)+(Jan!C60*5)+(Feb!C60*4)+(Mar!C60*3)+(Apr!C60*2)+(May!C60*1)</f>
        <v>200717</v>
      </c>
      <c r="E60" s="8"/>
      <c r="F60" s="31">
        <f>(Jul!E60*11)+(Aug!E60*10)+(Sep!E60*9)+(Oct!E60*8)+(Nov!E60*7)+(Dec!E60*6)+(Jan!E60*5)+(Feb!E60*4)+(Mar!E60*3)+(Apr!E60*2)+(May!E60*1)</f>
        <v>0</v>
      </c>
      <c r="G60" s="8">
        <v>32897</v>
      </c>
      <c r="H60" s="31">
        <f>Apr!H60+G60</f>
        <v>153206</v>
      </c>
      <c r="I60" s="31">
        <f t="shared" si="0"/>
        <v>37973</v>
      </c>
      <c r="J60" s="49">
        <f t="shared" si="1"/>
        <v>353923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18977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16991</v>
      </c>
      <c r="I62" s="31">
        <f t="shared" si="0"/>
        <v>0</v>
      </c>
      <c r="J62" s="49">
        <f t="shared" si="1"/>
        <v>35968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0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0</v>
      </c>
      <c r="I63" s="31">
        <f t="shared" si="0"/>
        <v>0</v>
      </c>
      <c r="J63" s="49">
        <f t="shared" si="1"/>
        <v>0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0</v>
      </c>
      <c r="I71" s="31">
        <f t="shared" si="2"/>
        <v>0</v>
      </c>
      <c r="J71" s="49">
        <f t="shared" si="3"/>
        <v>0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11009</v>
      </c>
      <c r="D72" s="32">
        <f t="shared" si="4"/>
        <v>764335</v>
      </c>
      <c r="E72" s="32">
        <f t="shared" si="4"/>
        <v>0</v>
      </c>
      <c r="F72" s="32">
        <f t="shared" si="4"/>
        <v>26148</v>
      </c>
      <c r="G72" s="32">
        <f t="shared" si="4"/>
        <v>18946</v>
      </c>
      <c r="H72" s="32">
        <f t="shared" si="4"/>
        <v>1842016</v>
      </c>
      <c r="I72" s="32">
        <f t="shared" si="4"/>
        <v>29955</v>
      </c>
      <c r="J72" s="32">
        <f t="shared" si="4"/>
        <v>2632499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7878</v>
      </c>
      <c r="D73" s="32">
        <f t="shared" si="5"/>
        <v>793217</v>
      </c>
      <c r="E73" s="32">
        <f t="shared" si="5"/>
        <v>0</v>
      </c>
      <c r="F73" s="32">
        <f t="shared" si="5"/>
        <v>0</v>
      </c>
      <c r="G73" s="32">
        <f t="shared" si="5"/>
        <v>51665</v>
      </c>
      <c r="H73" s="32">
        <f t="shared" si="5"/>
        <v>736323</v>
      </c>
      <c r="I73" s="32">
        <f t="shared" si="5"/>
        <v>59543</v>
      </c>
      <c r="J73" s="32">
        <f t="shared" si="5"/>
        <v>1529540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18887</v>
      </c>
      <c r="D74" s="32">
        <f t="shared" ref="D74:J74" si="6">SUM(D72:D73)</f>
        <v>1557552</v>
      </c>
      <c r="E74" s="32">
        <f t="shared" si="6"/>
        <v>0</v>
      </c>
      <c r="F74" s="32">
        <f t="shared" si="6"/>
        <v>26148</v>
      </c>
      <c r="G74" s="32">
        <f t="shared" si="6"/>
        <v>70611</v>
      </c>
      <c r="H74" s="32">
        <f t="shared" si="6"/>
        <v>2578339</v>
      </c>
      <c r="I74" s="32">
        <f t="shared" si="6"/>
        <v>89498</v>
      </c>
      <c r="J74" s="32">
        <f t="shared" si="6"/>
        <v>4162039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" activePane="bottomLeft" state="frozen"/>
      <selection pane="bottomLeft" activeCell="F69" sqref="F69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1706</v>
      </c>
      <c r="D8" s="49">
        <f>(Jul!C8*12)+(Aug!C8*11)+(Sep!C8*10)+(Oct!C8*9)+(Nov!C8*8)+(Dec!C8*7)+(Jan!C8*6)+(Feb!C8*5)+(Mar!C8*4)+(Apr!C8*3)+(May!C8*2)+(Jun!C8*1)</f>
        <v>52800</v>
      </c>
      <c r="E8" s="8"/>
      <c r="F8" s="49">
        <f>(Jul!E8*12)+(Aug!E8*11)+(Sep!E8*10)+(Oct!E8*9)+(Nov!E8*8)+(Dec!E8*7)+(Jan!E8*6)+(Feb!E8*5)+(Mar!E8*4)+(Apr!E8*3)+(May!E8*2)+(Jun!E8*1)</f>
        <v>0</v>
      </c>
      <c r="G8" s="8">
        <v>27400</v>
      </c>
      <c r="H8" s="31">
        <f>May!H8+G8</f>
        <v>181909</v>
      </c>
      <c r="I8" s="31">
        <f t="shared" si="0"/>
        <v>29106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234709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39881</v>
      </c>
      <c r="D9" s="49">
        <f>(Jul!C9*12)+(Aug!C9*11)+(Sep!C9*10)+(Oct!C9*9)+(Nov!C9*8)+(Dec!C9*7)+(Jan!C9*6)+(Feb!C9*5)+(Mar!C9*4)+(Apr!C9*3)+(May!C9*2)+(Jun!C9*1)</f>
        <v>502165</v>
      </c>
      <c r="E9" s="8"/>
      <c r="F9" s="49">
        <f>(Jul!E9*12)+(Aug!E9*11)+(Sep!E9*10)+(Oct!E9*9)+(Nov!E9*8)+(Dec!E9*7)+(Jan!E9*6)+(Feb!E9*5)+(Mar!E9*4)+(Apr!E9*3)+(May!E9*2)+(Jun!E9*1)</f>
        <v>10270</v>
      </c>
      <c r="G9" s="8">
        <v>568672</v>
      </c>
      <c r="H9" s="31">
        <f>May!H9+G9</f>
        <v>1248862</v>
      </c>
      <c r="I9" s="31">
        <f t="shared" si="0"/>
        <v>608553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1761297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0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0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22937</v>
      </c>
      <c r="D11" s="49">
        <f>(Jul!C11*12)+(Aug!C11*11)+(Sep!C11*10)+(Oct!C11*9)+(Nov!C11*8)+(Dec!C11*7)+(Jan!C11*6)+(Feb!C11*5)+(Mar!C11*4)+(Apr!C11*3)+(May!C11*2)+(Jun!C11*1)</f>
        <v>241264</v>
      </c>
      <c r="E11" s="8">
        <v>100</v>
      </c>
      <c r="F11" s="49">
        <f>(Jul!E11*12)+(Aug!E11*11)+(Sep!E11*10)+(Oct!E11*9)+(Nov!E11*8)+(Dec!E11*7)+(Jan!E11*6)+(Feb!E11*5)+(Mar!E11*4)+(Apr!E11*3)+(May!E11*2)+(Jun!E11*1)</f>
        <v>18784</v>
      </c>
      <c r="G11" s="8">
        <v>356374</v>
      </c>
      <c r="H11" s="31">
        <f>May!H11+G11</f>
        <v>911078</v>
      </c>
      <c r="I11" s="31">
        <f t="shared" si="0"/>
        <v>379411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1171126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0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1621</v>
      </c>
      <c r="D13" s="49">
        <f>(Jul!C13*12)+(Aug!C13*11)+(Sep!C13*10)+(Oct!C13*9)+(Nov!C13*8)+(Dec!C13*7)+(Jan!C13*6)+(Feb!C13*5)+(Mar!C13*4)+(Apr!C13*3)+(May!C13*2)+(Jun!C13*1)</f>
        <v>37989</v>
      </c>
      <c r="E13" s="8">
        <v>1072</v>
      </c>
      <c r="F13" s="49">
        <f>(Jul!E13*12)+(Aug!E13*11)+(Sep!E13*10)+(Oct!E13*9)+(Nov!E13*8)+(Dec!E13*7)+(Jan!E13*6)+(Feb!E13*5)+(Mar!E13*4)+(Apr!E13*3)+(May!E13*2)+(Jun!E13*1)</f>
        <v>1072</v>
      </c>
      <c r="G13" s="8">
        <v>26034</v>
      </c>
      <c r="H13" s="31">
        <f>May!H13+G13</f>
        <v>136094</v>
      </c>
      <c r="I13" s="31">
        <f t="shared" si="0"/>
        <v>28727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175155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11007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38161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49168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402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1258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1660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0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144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36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180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10512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3942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14454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3551</v>
      </c>
      <c r="D21" s="49">
        <f>(Jul!C21*12)+(Aug!C21*11)+(Sep!C21*10)+(Oct!C21*9)+(Nov!C21*8)+(Dec!C21*7)+(Jan!C21*6)+(Feb!C21*5)+(Mar!C21*4)+(Apr!C21*3)+(May!C21*2)+(Jun!C21*1)</f>
        <v>29672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63114</v>
      </c>
      <c r="H21" s="31">
        <f>May!H21+G21</f>
        <v>160343</v>
      </c>
      <c r="I21" s="31">
        <f t="shared" si="0"/>
        <v>66665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190015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>
        <v>4898</v>
      </c>
      <c r="D22" s="49">
        <f>(Jul!C22*12)+(Aug!C22*11)+(Sep!C22*10)+(Oct!C22*9)+(Nov!C22*8)+(Dec!C22*7)+(Jan!C22*6)+(Feb!C22*5)+(Mar!C22*4)+(Apr!C22*3)+(May!C22*2)+(Jun!C22*1)</f>
        <v>28540</v>
      </c>
      <c r="E22" s="8"/>
      <c r="F22" s="49">
        <f>(Jul!E22*12)+(Aug!E22*11)+(Sep!E22*10)+(Oct!E22*9)+(Nov!E22*8)+(Dec!E22*7)+(Jan!E22*6)+(Feb!E22*5)+(Mar!E22*4)+(Apr!E22*3)+(May!E22*2)+(Jun!E22*1)</f>
        <v>0</v>
      </c>
      <c r="G22" s="8">
        <v>88474</v>
      </c>
      <c r="H22" s="31">
        <f>May!H22+G22</f>
        <v>110512</v>
      </c>
      <c r="I22" s="31">
        <f t="shared" si="0"/>
        <v>93372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139052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1560</v>
      </c>
      <c r="D23" s="49">
        <f>(Jul!C23*12)+(Aug!C23*11)+(Sep!C23*10)+(Oct!C23*9)+(Nov!C23*8)+(Dec!C23*7)+(Jan!C23*6)+(Feb!C23*5)+(Mar!C23*4)+(Apr!C23*3)+(May!C23*2)+(Jun!C23*1)</f>
        <v>4740</v>
      </c>
      <c r="E23" s="8"/>
      <c r="F23" s="49">
        <f>(Jul!E23*12)+(Aug!E23*11)+(Sep!E23*10)+(Oct!E23*9)+(Nov!E23*8)+(Dec!E23*7)+(Jan!E23*6)+(Feb!E23*5)+(Mar!E23*4)+(Apr!E23*3)+(May!E23*2)+(Jun!E23*1)</f>
        <v>0</v>
      </c>
      <c r="G23" s="8">
        <v>20098</v>
      </c>
      <c r="H23" s="31">
        <f>May!H23+G23</f>
        <v>48432</v>
      </c>
      <c r="I23" s="31">
        <f t="shared" si="0"/>
        <v>21658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53172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>
        <v>2956</v>
      </c>
      <c r="D27" s="49">
        <f>(Jul!C27*12)+(Aug!C27*11)+(Sep!C27*10)+(Oct!C27*9)+(Nov!C27*8)+(Dec!C27*7)+(Jan!C27*6)+(Feb!C27*5)+(Mar!C27*4)+(Apr!C27*3)+(May!C27*2)+(Jun!C27*1)</f>
        <v>74222</v>
      </c>
      <c r="E27" s="8"/>
      <c r="F27" s="49">
        <f>(Jul!E27*12)+(Aug!E27*11)+(Sep!E27*10)+(Oct!E27*9)+(Nov!E27*8)+(Dec!E27*7)+(Jan!E27*6)+(Feb!E27*5)+(Mar!E27*4)+(Apr!E27*3)+(May!E27*2)+(Jun!E27*1)</f>
        <v>0</v>
      </c>
      <c r="G27" s="8">
        <v>22145</v>
      </c>
      <c r="H27" s="31">
        <f>May!H27+G27</f>
        <v>166425</v>
      </c>
      <c r="I27" s="31">
        <f t="shared" si="0"/>
        <v>25101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240647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5812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7275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13087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0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0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0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0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37690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15721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53411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72864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154323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227187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5620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13125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18745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>
        <v>4488</v>
      </c>
      <c r="D38" s="49">
        <f>(Jul!C38*12)+(Aug!C38*11)+(Sep!C38*10)+(Oct!C38*9)+(Nov!C38*8)+(Dec!C38*7)+(Jan!C38*6)+(Feb!C38*5)+(Mar!C38*4)+(Apr!C38*3)+(May!C38*2)+(Jun!C38*1)</f>
        <v>8247</v>
      </c>
      <c r="E38" s="8"/>
      <c r="F38" s="49">
        <f>(Jul!E38*12)+(Aug!E38*11)+(Sep!E38*10)+(Oct!E38*9)+(Nov!E38*8)+(Dec!E38*7)+(Jan!E38*6)+(Feb!E38*5)+(Mar!E38*4)+(Apr!E38*3)+(May!E38*2)+(Jun!E38*1)</f>
        <v>0</v>
      </c>
      <c r="G38" s="8">
        <v>99934</v>
      </c>
      <c r="H38" s="31">
        <f>May!H38+G38</f>
        <v>107566</v>
      </c>
      <c r="I38" s="31">
        <f t="shared" si="0"/>
        <v>104422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115813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357314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201342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558656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219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219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2126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17777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19903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0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0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71357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68732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140089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22329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32270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54599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1862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5110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6972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7513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17959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25472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0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2348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4111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6459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2802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3637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6439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>
        <v>400</v>
      </c>
      <c r="D52" s="49">
        <f>(Jul!C52*12)+(Aug!C52*11)+(Sep!C52*10)+(Oct!C52*9)+(Nov!C52*8)+(Dec!C52*7)+(Jan!C52*6)+(Feb!C52*5)+(Mar!C52*4)+(Apr!C52*3)+(May!C52*2)+(Jun!C52*1)</f>
        <v>932</v>
      </c>
      <c r="E52" s="8"/>
      <c r="F52" s="49">
        <f>(Jul!E52*12)+(Aug!E52*11)+(Sep!E52*10)+(Oct!E52*9)+(Nov!E52*8)+(Dec!E52*7)+(Jan!E52*6)+(Feb!E52*5)+(Mar!E52*4)+(Apr!E52*3)+(May!E52*2)+(Jun!E52*1)</f>
        <v>0</v>
      </c>
      <c r="G52" s="8">
        <v>5200</v>
      </c>
      <c r="H52" s="31">
        <f>May!H52+G52</f>
        <v>5732</v>
      </c>
      <c r="I52" s="31">
        <f t="shared" si="0"/>
        <v>5600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6664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>
        <v>624</v>
      </c>
      <c r="D53" s="49">
        <f>(Jul!C53*12)+(Aug!C53*11)+(Sep!C53*10)+(Oct!C53*9)+(Nov!C53*8)+(Dec!C53*7)+(Jan!C53*6)+(Feb!C53*5)+(Mar!C53*4)+(Apr!C53*3)+(May!C53*2)+(Jun!C53*1)</f>
        <v>2171</v>
      </c>
      <c r="E53" s="8"/>
      <c r="F53" s="49">
        <f>(Jul!E53*12)+(Aug!E53*11)+(Sep!E53*10)+(Oct!E53*9)+(Nov!E53*8)+(Dec!E53*7)+(Jan!E53*6)+(Feb!E53*5)+(Mar!E53*4)+(Apr!E53*3)+(May!E53*2)+(Jun!E53*1)</f>
        <v>0</v>
      </c>
      <c r="G53" s="8">
        <v>3744</v>
      </c>
      <c r="H53" s="31">
        <f>May!H53+G53</f>
        <v>18761</v>
      </c>
      <c r="I53" s="31">
        <f t="shared" si="0"/>
        <v>4368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20932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9306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4654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13960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39649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3965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43614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15917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15917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4013</v>
      </c>
      <c r="D60" s="49">
        <f>(Jul!C60*12)+(Aug!C60*11)+(Sep!C60*10)+(Oct!C60*9)+(Nov!C60*8)+(Dec!C60*7)+(Jan!C60*6)+(Feb!C60*5)+(Mar!C60*4)+(Apr!C60*3)+(May!C60*2)+(Jun!C60*1)</f>
        <v>239971</v>
      </c>
      <c r="E60" s="8"/>
      <c r="F60" s="49">
        <f>(Jul!E60*12)+(Aug!E60*11)+(Sep!E60*10)+(Oct!E60*9)+(Nov!E60*8)+(Dec!E60*7)+(Jan!E60*6)+(Feb!E60*5)+(Mar!E60*4)+(Apr!E60*3)+(May!E60*2)+(Jun!E60*1)</f>
        <v>0</v>
      </c>
      <c r="G60" s="8">
        <v>27378</v>
      </c>
      <c r="H60" s="31">
        <f>May!H60+G60</f>
        <v>180584</v>
      </c>
      <c r="I60" s="31">
        <f t="shared" si="0"/>
        <v>31391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420555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22648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16991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39639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0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0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133</v>
      </c>
      <c r="D71" s="49">
        <f>(Jul!C71*12)+(Aug!C71*11)+(Sep!C71*10)+(Oct!C71*9)+(Nov!C71*8)+(Dec!C71*7)+(Jan!C71*6)+(Feb!C71*5)+(Mar!C71*4)+(Apr!C71*3)+(May!C71*2)+(Jun!C71*1)</f>
        <v>133</v>
      </c>
      <c r="E71" s="8"/>
      <c r="F71" s="49">
        <f>(Jul!E71*12)+(Aug!E71*11)+(Sep!E71*10)+(Oct!E71*9)+(Nov!E71*8)+(Dec!E71*7)+(Jan!E71*6)+(Feb!E71*5)+(Mar!E71*4)+(Apr!E71*3)+(May!E71*2)+(Jun!E71*1)</f>
        <v>0</v>
      </c>
      <c r="G71" s="8">
        <v>399</v>
      </c>
      <c r="H71" s="31">
        <f>May!H71+G71</f>
        <v>399</v>
      </c>
      <c r="I71" s="31">
        <f t="shared" si="1"/>
        <v>532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532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79110</v>
      </c>
      <c r="D72" s="32">
        <f t="shared" si="2"/>
        <v>999269</v>
      </c>
      <c r="E72" s="32">
        <f t="shared" si="2"/>
        <v>1172</v>
      </c>
      <c r="F72" s="31">
        <f t="shared" si="2"/>
        <v>30126</v>
      </c>
      <c r="G72" s="32">
        <f t="shared" si="2"/>
        <v>1172311</v>
      </c>
      <c r="H72" s="32">
        <f t="shared" si="2"/>
        <v>3014327</v>
      </c>
      <c r="I72" s="32">
        <f t="shared" si="2"/>
        <v>1252593</v>
      </c>
      <c r="J72" s="32">
        <f t="shared" si="2"/>
        <v>4043722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9658</v>
      </c>
      <c r="D73" s="32">
        <f t="shared" si="3"/>
        <v>922799</v>
      </c>
      <c r="E73" s="32">
        <f t="shared" si="3"/>
        <v>0</v>
      </c>
      <c r="F73" s="32">
        <f t="shared" si="3"/>
        <v>0</v>
      </c>
      <c r="G73" s="32">
        <f t="shared" si="3"/>
        <v>136655</v>
      </c>
      <c r="H73" s="32">
        <f t="shared" si="3"/>
        <v>872978</v>
      </c>
      <c r="I73" s="32">
        <f t="shared" si="3"/>
        <v>146313</v>
      </c>
      <c r="J73" s="32">
        <f t="shared" si="3"/>
        <v>1795777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88768</v>
      </c>
      <c r="D74" s="32">
        <f t="shared" si="4"/>
        <v>1922068</v>
      </c>
      <c r="E74" s="32">
        <f t="shared" si="4"/>
        <v>1172</v>
      </c>
      <c r="F74" s="32">
        <f t="shared" si="4"/>
        <v>30126</v>
      </c>
      <c r="G74" s="32">
        <f t="shared" si="4"/>
        <v>1308966</v>
      </c>
      <c r="H74" s="32">
        <f t="shared" si="4"/>
        <v>3887305</v>
      </c>
      <c r="I74" s="32">
        <f>SUM(I72:I73)</f>
        <v>1398906</v>
      </c>
      <c r="J74" s="32">
        <f>SUM(J72:J73)</f>
        <v>5839499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H60" sqref="H6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31">
        <f>(Jul!C9*2)+(Aug!C9*1)</f>
        <v>14302</v>
      </c>
      <c r="E9" s="62"/>
      <c r="F9" s="31">
        <f>(Jul!E9*2)+(Aug!E9*1)</f>
        <v>0</v>
      </c>
      <c r="G9" s="63"/>
      <c r="H9" s="31">
        <f>Jul!H9+Aug!G9</f>
        <v>44648</v>
      </c>
      <c r="I9" s="31">
        <f t="shared" si="0"/>
        <v>0</v>
      </c>
      <c r="J9" s="31">
        <f t="shared" si="1"/>
        <v>58950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263</v>
      </c>
      <c r="D11" s="31">
        <f>(Jul!C11*2)+(Aug!C11*1)</f>
        <v>2355</v>
      </c>
      <c r="E11" s="62"/>
      <c r="F11" s="31">
        <f>(Jul!E11*2)+(Aug!E11*1)</f>
        <v>3114</v>
      </c>
      <c r="G11" s="63">
        <v>4440</v>
      </c>
      <c r="H11" s="31">
        <f>Jul!H11+Aug!G11</f>
        <v>26115</v>
      </c>
      <c r="I11" s="31">
        <f t="shared" si="0"/>
        <v>4703</v>
      </c>
      <c r="J11" s="31">
        <f t="shared" si="1"/>
        <v>31584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0</v>
      </c>
      <c r="E13" s="62"/>
      <c r="F13" s="31">
        <f>(Jul!E13*2)+(Aug!E13*1)</f>
        <v>0</v>
      </c>
      <c r="G13" s="63"/>
      <c r="H13" s="31">
        <f>Jul!H13+Aug!G13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0</v>
      </c>
      <c r="E21" s="62"/>
      <c r="F21" s="31">
        <f>(Jul!E21*2)+(Aug!E21*1)</f>
        <v>0</v>
      </c>
      <c r="G21" s="63"/>
      <c r="H21" s="31">
        <f>Jul!H21+Aug!G21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0</v>
      </c>
      <c r="E22" s="62"/>
      <c r="F22" s="31">
        <f>(Jul!E22*2)+(Aug!E22*1)</f>
        <v>0</v>
      </c>
      <c r="G22" s="63"/>
      <c r="H22" s="31">
        <f>Jul!H22+Aug!G22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1254</v>
      </c>
      <c r="D27" s="31">
        <f>(Jul!C27*2)+(Aug!C27*1)</f>
        <v>2302</v>
      </c>
      <c r="E27" s="62"/>
      <c r="F27" s="31">
        <f>(Jul!E27*2)+(Aug!E27*1)</f>
        <v>0</v>
      </c>
      <c r="G27" s="63">
        <v>37212</v>
      </c>
      <c r="H27" s="31">
        <f>Jul!H27+Aug!G27</f>
        <v>39308</v>
      </c>
      <c r="I27" s="31">
        <f t="shared" si="0"/>
        <v>38466</v>
      </c>
      <c r="J27" s="31">
        <f t="shared" si="1"/>
        <v>41610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0</v>
      </c>
      <c r="E30" s="62"/>
      <c r="F30" s="31">
        <f>(Jul!E30*2)+(Aug!E30*1)</f>
        <v>0</v>
      </c>
      <c r="G30" s="63"/>
      <c r="H30" s="31">
        <f>Jul!H30+Aug!G30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6624</v>
      </c>
      <c r="D35" s="31">
        <f>(Jul!C35*2)+(Aug!C35*1)</f>
        <v>6624</v>
      </c>
      <c r="E35" s="62"/>
      <c r="F35" s="31">
        <f>(Jul!E35*2)+(Aug!E35*1)</f>
        <v>0</v>
      </c>
      <c r="G35" s="63">
        <v>154323</v>
      </c>
      <c r="H35" s="31">
        <f>Jul!H35+Aug!G35</f>
        <v>154323</v>
      </c>
      <c r="I35" s="31">
        <f t="shared" si="0"/>
        <v>160947</v>
      </c>
      <c r="J35" s="31">
        <f t="shared" si="1"/>
        <v>160947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3039</v>
      </c>
      <c r="D39" s="31">
        <f>(Jul!C39*2)+(Aug!C39*1)</f>
        <v>24755</v>
      </c>
      <c r="E39" s="62"/>
      <c r="F39" s="31">
        <f>(Jul!E39*2)+(Aug!E39*1)</f>
        <v>0</v>
      </c>
      <c r="G39" s="63">
        <v>3438</v>
      </c>
      <c r="H39" s="31">
        <f>Jul!H39+Aug!G39</f>
        <v>27483</v>
      </c>
      <c r="I39" s="31">
        <f t="shared" si="0"/>
        <v>6477</v>
      </c>
      <c r="J39" s="31">
        <f t="shared" si="1"/>
        <v>52238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0</v>
      </c>
      <c r="E42" s="62"/>
      <c r="F42" s="31">
        <f>(Jul!E42*2)+(Aug!E42*1)</f>
        <v>0</v>
      </c>
      <c r="G42" s="63"/>
      <c r="H42" s="31">
        <f>Jul!H42+Aug!G42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1888</v>
      </c>
      <c r="D44" s="31">
        <f>(Jul!C44*2)+(Aug!C44*1)</f>
        <v>1888</v>
      </c>
      <c r="E44" s="62"/>
      <c r="F44" s="31">
        <f>(Jul!E44*2)+(Aug!E44*1)</f>
        <v>0</v>
      </c>
      <c r="G44" s="63">
        <v>18447</v>
      </c>
      <c r="H44" s="31">
        <f>Jul!H44+Aug!G44</f>
        <v>18447</v>
      </c>
      <c r="I44" s="31">
        <f t="shared" si="0"/>
        <v>20335</v>
      </c>
      <c r="J44" s="31">
        <f t="shared" si="1"/>
        <v>20335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266</v>
      </c>
      <c r="E47" s="62"/>
      <c r="F47" s="31">
        <f>(Jul!E47*2)+(Aug!E47*1)</f>
        <v>0</v>
      </c>
      <c r="G47" s="63"/>
      <c r="H47" s="31">
        <f>Jul!H47+Aug!G47</f>
        <v>4178</v>
      </c>
      <c r="I47" s="31">
        <f t="shared" si="0"/>
        <v>0</v>
      </c>
      <c r="J47" s="31">
        <f t="shared" si="1"/>
        <v>4444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266</v>
      </c>
      <c r="E51" s="62"/>
      <c r="F51" s="31">
        <f>(Jul!E51*2)+(Aug!E51*1)</f>
        <v>0</v>
      </c>
      <c r="G51" s="63"/>
      <c r="H51" s="31">
        <f>Jul!H51+Aug!G51</f>
        <v>1064</v>
      </c>
      <c r="I51" s="31">
        <f t="shared" si="0"/>
        <v>0</v>
      </c>
      <c r="J51" s="31">
        <f t="shared" si="1"/>
        <v>1330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1116</v>
      </c>
      <c r="E55" s="62"/>
      <c r="F55" s="31">
        <f>(Jul!E55*2)+(Aug!E55*1)</f>
        <v>0</v>
      </c>
      <c r="G55" s="63"/>
      <c r="H55" s="31">
        <f>Jul!H55+Aug!G55</f>
        <v>1116</v>
      </c>
      <c r="I55" s="31">
        <f t="shared" si="0"/>
        <v>0</v>
      </c>
      <c r="J55" s="31">
        <f t="shared" si="1"/>
        <v>2232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1447</v>
      </c>
      <c r="D58" s="31">
        <f>(Jul!C58*2)+(Aug!C58*1)</f>
        <v>1447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1447</v>
      </c>
      <c r="J58" s="31">
        <f t="shared" si="1"/>
        <v>1447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3768</v>
      </c>
      <c r="D60" s="31">
        <f>(Jul!C60*2)+(Aug!C60*1)</f>
        <v>13930</v>
      </c>
      <c r="E60" s="62"/>
      <c r="F60" s="31">
        <f>(Jul!E60*2)+(Aug!E60*1)</f>
        <v>0</v>
      </c>
      <c r="G60" s="63">
        <v>10461</v>
      </c>
      <c r="H60" s="31">
        <f>Jul!H60+Aug!G60</f>
        <v>33131</v>
      </c>
      <c r="I60" s="31">
        <f t="shared" si="0"/>
        <v>14229</v>
      </c>
      <c r="J60" s="31">
        <f t="shared" si="1"/>
        <v>47061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1517</v>
      </c>
      <c r="D72" s="36">
        <f t="shared" si="4"/>
        <v>18959</v>
      </c>
      <c r="E72" s="36">
        <f t="shared" si="4"/>
        <v>0</v>
      </c>
      <c r="F72" s="36">
        <f t="shared" si="4"/>
        <v>3114</v>
      </c>
      <c r="G72" s="36">
        <f t="shared" si="4"/>
        <v>41652</v>
      </c>
      <c r="H72" s="36">
        <f t="shared" si="4"/>
        <v>110071</v>
      </c>
      <c r="I72" s="36">
        <f t="shared" si="4"/>
        <v>43169</v>
      </c>
      <c r="J72" s="36">
        <f t="shared" si="4"/>
        <v>132144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16766</v>
      </c>
      <c r="D73" s="36">
        <f t="shared" si="5"/>
        <v>50292</v>
      </c>
      <c r="E73" s="36">
        <f t="shared" si="5"/>
        <v>0</v>
      </c>
      <c r="F73" s="36">
        <f t="shared" si="5"/>
        <v>0</v>
      </c>
      <c r="G73" s="36">
        <f t="shared" si="5"/>
        <v>186669</v>
      </c>
      <c r="H73" s="36">
        <f t="shared" si="5"/>
        <v>239742</v>
      </c>
      <c r="I73" s="36">
        <f t="shared" si="5"/>
        <v>203435</v>
      </c>
      <c r="J73" s="36">
        <f t="shared" si="5"/>
        <v>290034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18283</v>
      </c>
      <c r="D74" s="32">
        <f t="shared" ref="D74:J74" si="6">SUM(D72:D73)</f>
        <v>69251</v>
      </c>
      <c r="E74" s="36">
        <f t="shared" si="6"/>
        <v>0</v>
      </c>
      <c r="F74" s="32">
        <f t="shared" si="6"/>
        <v>3114</v>
      </c>
      <c r="G74" s="36">
        <f t="shared" si="6"/>
        <v>228321</v>
      </c>
      <c r="H74" s="32">
        <f t="shared" si="6"/>
        <v>349813</v>
      </c>
      <c r="I74" s="32">
        <f t="shared" si="6"/>
        <v>246604</v>
      </c>
      <c r="J74" s="32">
        <f t="shared" si="6"/>
        <v>422178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8" activePane="bottomLeft" state="frozen"/>
      <selection pane="bottomLeft" activeCell="H60" sqref="H6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133</v>
      </c>
      <c r="D8" s="31">
        <f>(Jul!C8*3)+(Aug!C8*2)+(Sep!C8*1)</f>
        <v>133</v>
      </c>
      <c r="E8" s="8"/>
      <c r="F8" s="31">
        <f>(Jul!E8*3)+(Aug!E8*2)+(Sep!E8*1)</f>
        <v>0</v>
      </c>
      <c r="G8" s="8">
        <v>2114</v>
      </c>
      <c r="H8" s="31">
        <f>SUM(Aug!H8+G8)</f>
        <v>2114</v>
      </c>
      <c r="I8" s="31">
        <f t="shared" si="0"/>
        <v>2247</v>
      </c>
      <c r="J8" s="31">
        <f t="shared" si="1"/>
        <v>2247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7186</v>
      </c>
      <c r="D9" s="31">
        <f>(Jul!C9*3)+(Aug!C9*2)+(Sep!C9*1)</f>
        <v>28639</v>
      </c>
      <c r="E9" s="8">
        <v>613</v>
      </c>
      <c r="F9" s="31">
        <f>(Jul!E9*3)+(Aug!E9*2)+(Sep!E9*1)</f>
        <v>613</v>
      </c>
      <c r="G9" s="8">
        <v>79297</v>
      </c>
      <c r="H9" s="31">
        <f>SUM(Aug!H9+G9)</f>
        <v>123945</v>
      </c>
      <c r="I9" s="31">
        <f t="shared" si="0"/>
        <v>87096</v>
      </c>
      <c r="J9" s="31">
        <f t="shared" si="1"/>
        <v>153197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2168</v>
      </c>
      <c r="D11" s="31">
        <f>(Jul!C11*3)+(Aug!C11*2)+(Sep!C11*1)</f>
        <v>5832</v>
      </c>
      <c r="E11" s="8"/>
      <c r="F11" s="31">
        <f>(Jul!E11*3)+(Aug!E11*2)+(Sep!E11*1)</f>
        <v>4671</v>
      </c>
      <c r="G11" s="8">
        <v>25149</v>
      </c>
      <c r="H11" s="31">
        <f>SUM(Aug!H11+G11)</f>
        <v>51264</v>
      </c>
      <c r="I11" s="31">
        <f t="shared" si="0"/>
        <v>27317</v>
      </c>
      <c r="J11" s="31">
        <f t="shared" si="1"/>
        <v>61767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/>
      <c r="D13" s="31">
        <f>(Jul!C13*3)+(Aug!C13*2)+(Sep!C13*1)</f>
        <v>0</v>
      </c>
      <c r="E13" s="8"/>
      <c r="F13" s="31">
        <f>(Jul!E13*3)+(Aug!E13*2)+(Sep!E13*1)</f>
        <v>0</v>
      </c>
      <c r="G13" s="8"/>
      <c r="H13" s="31">
        <f>SUM(Aug!H13+G13)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0</v>
      </c>
      <c r="E21" s="8"/>
      <c r="F21" s="31">
        <f>(Jul!E21*3)+(Aug!E21*2)+(Sep!E21*1)</f>
        <v>0</v>
      </c>
      <c r="G21" s="8"/>
      <c r="H21" s="31">
        <f>SUM(Aug!H21+G21)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0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2781</v>
      </c>
      <c r="D27" s="31">
        <f>(Jul!C27*3)+(Aug!C27*2)+(Sep!C27*1)</f>
        <v>6861</v>
      </c>
      <c r="E27" s="8"/>
      <c r="F27" s="31">
        <f>(Jul!E27*3)+(Aug!E27*2)+(Sep!E27*1)</f>
        <v>0</v>
      </c>
      <c r="G27" s="8">
        <v>43320</v>
      </c>
      <c r="H27" s="31">
        <f>SUM(Aug!H27+G27)</f>
        <v>82628</v>
      </c>
      <c r="I27" s="31">
        <f t="shared" si="0"/>
        <v>46101</v>
      </c>
      <c r="J27" s="31">
        <f t="shared" si="1"/>
        <v>89489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0</v>
      </c>
      <c r="E30" s="8"/>
      <c r="F30" s="31">
        <f>(Jul!E30*3)+(Aug!E30*2)+(Sep!E30*1)</f>
        <v>0</v>
      </c>
      <c r="G30" s="8"/>
      <c r="H30" s="31">
        <f>SUM(Aug!H30+G30)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13248</v>
      </c>
      <c r="E35" s="8"/>
      <c r="F35" s="31">
        <f>(Jul!E35*3)+(Aug!E35*2)+(Sep!E35*1)</f>
        <v>0</v>
      </c>
      <c r="G35" s="8"/>
      <c r="H35" s="31">
        <f>SUM(Aug!H35+G35)</f>
        <v>154323</v>
      </c>
      <c r="I35" s="31">
        <f t="shared" si="0"/>
        <v>0</v>
      </c>
      <c r="J35" s="31">
        <f t="shared" si="1"/>
        <v>167571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0</v>
      </c>
      <c r="G38" s="8"/>
      <c r="H38" s="31">
        <f>SUM(Aug!H38+G38)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6207</v>
      </c>
      <c r="D39" s="31">
        <f>(Jul!C39*3)+(Aug!C39*2)+(Sep!C39*1)</f>
        <v>44859</v>
      </c>
      <c r="E39" s="8"/>
      <c r="F39" s="31">
        <f>(Jul!E39*3)+(Aug!E39*2)+(Sep!E39*1)</f>
        <v>0</v>
      </c>
      <c r="G39" s="8">
        <v>38977</v>
      </c>
      <c r="H39" s="31">
        <f>SUM(Aug!H39+G39)</f>
        <v>66460</v>
      </c>
      <c r="I39" s="31">
        <f t="shared" si="0"/>
        <v>45184</v>
      </c>
      <c r="J39" s="31">
        <f t="shared" si="1"/>
        <v>111319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0</v>
      </c>
      <c r="E42" s="8"/>
      <c r="F42" s="31">
        <f>(Jul!E42*3)+(Aug!E42*2)+(Sep!E42*1)</f>
        <v>0</v>
      </c>
      <c r="G42" s="8"/>
      <c r="H42" s="31">
        <f>SUM(Aug!H42+G42)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0</v>
      </c>
      <c r="E43" s="8"/>
      <c r="F43" s="31">
        <f>(Jul!E43*3)+(Aug!E43*2)+(Sep!E43*1)</f>
        <v>0</v>
      </c>
      <c r="G43" s="8"/>
      <c r="H43" s="31">
        <f>SUM(Aug!H43+G43)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3776</v>
      </c>
      <c r="E44" s="8"/>
      <c r="F44" s="31">
        <f>(Jul!E44*3)+(Aug!E44*2)+(Sep!E44*1)</f>
        <v>0</v>
      </c>
      <c r="G44" s="8"/>
      <c r="H44" s="31">
        <f>SUM(Aug!H44+G44)</f>
        <v>18447</v>
      </c>
      <c r="I44" s="31">
        <f t="shared" si="0"/>
        <v>0</v>
      </c>
      <c r="J44" s="31">
        <f t="shared" si="1"/>
        <v>22223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399</v>
      </c>
      <c r="E47" s="8"/>
      <c r="F47" s="31">
        <f>(Jul!E47*3)+(Aug!E47*2)+(Sep!E47*1)</f>
        <v>0</v>
      </c>
      <c r="G47" s="8"/>
      <c r="H47" s="31">
        <f>SUM(Aug!H47+G47)</f>
        <v>4178</v>
      </c>
      <c r="I47" s="31">
        <f t="shared" si="0"/>
        <v>0</v>
      </c>
      <c r="J47" s="31">
        <f t="shared" si="1"/>
        <v>4577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399</v>
      </c>
      <c r="E51" s="8"/>
      <c r="F51" s="31">
        <f>(Jul!E51*3)+(Aug!E51*2)+(Sep!E51*1)</f>
        <v>0</v>
      </c>
      <c r="G51" s="8"/>
      <c r="H51" s="31">
        <f>SUM(Aug!H51+G51)</f>
        <v>1064</v>
      </c>
      <c r="I51" s="31">
        <f t="shared" si="0"/>
        <v>0</v>
      </c>
      <c r="J51" s="31">
        <f t="shared" si="1"/>
        <v>1463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/>
      <c r="D55" s="31">
        <f>(Jul!C55*3)+(Aug!C55*2)+(Sep!C55*1)</f>
        <v>1674</v>
      </c>
      <c r="E55" s="8"/>
      <c r="F55" s="31">
        <f>(Jul!E55*3)+(Aug!E55*2)+(Sep!E55*1)</f>
        <v>0</v>
      </c>
      <c r="G55" s="8"/>
      <c r="H55" s="31">
        <f>SUM(Aug!H55+G55)</f>
        <v>1116</v>
      </c>
      <c r="I55" s="31">
        <f t="shared" si="0"/>
        <v>0</v>
      </c>
      <c r="J55" s="31">
        <f t="shared" si="1"/>
        <v>2790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2894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2894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2202</v>
      </c>
      <c r="D60" s="31">
        <f>(Jul!C60*3)+(Aug!C60*2)+(Sep!C60*1)</f>
        <v>24981</v>
      </c>
      <c r="E60" s="8"/>
      <c r="F60" s="31">
        <f>(Jul!E60*3)+(Aug!E60*2)+(Sep!E60*1)</f>
        <v>0</v>
      </c>
      <c r="G60" s="8">
        <v>11336</v>
      </c>
      <c r="H60" s="31">
        <f>SUM(Aug!H60+G60)</f>
        <v>44467</v>
      </c>
      <c r="I60" s="31">
        <f t="shared" si="0"/>
        <v>13538</v>
      </c>
      <c r="J60" s="31">
        <f t="shared" si="1"/>
        <v>69448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12268</v>
      </c>
      <c r="D72" s="32">
        <f t="shared" si="4"/>
        <v>41465</v>
      </c>
      <c r="E72" s="32">
        <f t="shared" si="4"/>
        <v>613</v>
      </c>
      <c r="F72" s="32">
        <f t="shared" si="4"/>
        <v>5284</v>
      </c>
      <c r="G72" s="32">
        <f t="shared" si="4"/>
        <v>149880</v>
      </c>
      <c r="H72" s="32">
        <f t="shared" si="4"/>
        <v>259951</v>
      </c>
      <c r="I72" s="32">
        <f t="shared" si="4"/>
        <v>162761</v>
      </c>
      <c r="J72" s="32">
        <f t="shared" si="4"/>
        <v>306700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8409</v>
      </c>
      <c r="D73" s="32">
        <f t="shared" si="5"/>
        <v>92230</v>
      </c>
      <c r="E73" s="32">
        <f t="shared" si="5"/>
        <v>0</v>
      </c>
      <c r="F73" s="32">
        <f t="shared" si="5"/>
        <v>0</v>
      </c>
      <c r="G73" s="32">
        <f t="shared" si="5"/>
        <v>50313</v>
      </c>
      <c r="H73" s="32">
        <f t="shared" si="5"/>
        <v>290055</v>
      </c>
      <c r="I73" s="32">
        <f t="shared" si="5"/>
        <v>58722</v>
      </c>
      <c r="J73" s="32">
        <f t="shared" si="5"/>
        <v>382285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20677</v>
      </c>
      <c r="D74" s="32">
        <f t="shared" ref="D74:J74" si="6">SUM(D72:D73)</f>
        <v>133695</v>
      </c>
      <c r="E74" s="32">
        <f t="shared" si="6"/>
        <v>613</v>
      </c>
      <c r="F74" s="32">
        <f t="shared" si="6"/>
        <v>5284</v>
      </c>
      <c r="G74" s="32">
        <f t="shared" si="6"/>
        <v>200193</v>
      </c>
      <c r="H74" s="32">
        <f t="shared" si="6"/>
        <v>550006</v>
      </c>
      <c r="I74" s="32">
        <f t="shared" si="6"/>
        <v>221483</v>
      </c>
      <c r="J74" s="32">
        <f t="shared" si="6"/>
        <v>688985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61" sqref="G61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456</v>
      </c>
      <c r="D8" s="30">
        <f>(Jul!C8*4)+(Aug!C8*3)+(Sep!C8*2)+(Oct!C8*1)</f>
        <v>722</v>
      </c>
      <c r="E8" s="26"/>
      <c r="F8" s="30">
        <f>(Jul!E8*4)+(Aug!E8*3)+(Sep!E8*2)+(Oct!E8*1)</f>
        <v>0</v>
      </c>
      <c r="G8" s="26">
        <v>1823</v>
      </c>
      <c r="H8" s="30">
        <f>Sep!H8+G8</f>
        <v>3937</v>
      </c>
      <c r="I8" s="30">
        <f t="shared" si="0"/>
        <v>2279</v>
      </c>
      <c r="J8" s="30">
        <f t="shared" si="1"/>
        <v>4659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245</v>
      </c>
      <c r="D9" s="30">
        <f>(Jul!C9*4)+(Aug!C9*3)+(Sep!C9*2)+(Oct!C9*1)</f>
        <v>43221</v>
      </c>
      <c r="E9" s="26"/>
      <c r="F9" s="30">
        <f>(Jul!E9*4)+(Aug!E9*3)+(Sep!E9*2)+(Oct!E9*1)</f>
        <v>1226</v>
      </c>
      <c r="G9" s="26">
        <v>2341</v>
      </c>
      <c r="H9" s="30">
        <f>Sep!H9+G9</f>
        <v>126286</v>
      </c>
      <c r="I9" s="30">
        <f t="shared" si="0"/>
        <v>2586</v>
      </c>
      <c r="J9" s="30">
        <f t="shared" si="1"/>
        <v>170733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2787</v>
      </c>
      <c r="D11" s="30">
        <f>(Jul!C11*4)+(Aug!C11*3)+(Sep!C11*2)+(Oct!C11*1)</f>
        <v>12096</v>
      </c>
      <c r="E11" s="26"/>
      <c r="F11" s="30">
        <f>(Jul!E11*4)+(Aug!E11*3)+(Sep!E11*2)+(Oct!E11*1)</f>
        <v>6228</v>
      </c>
      <c r="G11" s="26">
        <v>81670</v>
      </c>
      <c r="H11" s="30">
        <f>Sep!H11+G11</f>
        <v>132934</v>
      </c>
      <c r="I11" s="30">
        <f t="shared" si="0"/>
        <v>84457</v>
      </c>
      <c r="J11" s="30">
        <f t="shared" si="1"/>
        <v>151258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133</v>
      </c>
      <c r="D13" s="30">
        <f>(Jul!C13*4)+(Aug!C13*3)+(Sep!C13*2)+(Oct!C13*1)</f>
        <v>133</v>
      </c>
      <c r="E13" s="26"/>
      <c r="F13" s="30">
        <f>(Jul!E13*4)+(Aug!E13*3)+(Sep!E13*2)+(Oct!E13*1)</f>
        <v>0</v>
      </c>
      <c r="G13" s="26">
        <v>2379</v>
      </c>
      <c r="H13" s="30">
        <f>Sep!H13+G13</f>
        <v>2379</v>
      </c>
      <c r="I13" s="30">
        <f t="shared" si="0"/>
        <v>2512</v>
      </c>
      <c r="J13" s="30">
        <f t="shared" si="1"/>
        <v>2512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>
        <v>1223</v>
      </c>
      <c r="D15" s="30">
        <f>(Jul!C15*4)+(Aug!C15*3)+(Sep!C15*2)+(Oct!C15*1)</f>
        <v>1223</v>
      </c>
      <c r="E15" s="26"/>
      <c r="F15" s="30">
        <f>(Jul!E15*4)+(Aug!E15*3)+(Sep!E15*2)+(Oct!E15*1)</f>
        <v>0</v>
      </c>
      <c r="G15" s="26">
        <v>38161</v>
      </c>
      <c r="H15" s="30">
        <f>Sep!H15+G15</f>
        <v>38161</v>
      </c>
      <c r="I15" s="30">
        <f t="shared" si="0"/>
        <v>39384</v>
      </c>
      <c r="J15" s="30">
        <f t="shared" si="1"/>
        <v>39384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0</v>
      </c>
      <c r="E21" s="26"/>
      <c r="F21" s="30">
        <f>(Jul!E21*4)+(Aug!E21*3)+(Sep!E21*2)+(Oct!E21*1)</f>
        <v>0</v>
      </c>
      <c r="G21" s="26">
        <v>5546</v>
      </c>
      <c r="H21" s="30">
        <f>Sep!H21+G21</f>
        <v>5546</v>
      </c>
      <c r="I21" s="30">
        <f t="shared" si="0"/>
        <v>5546</v>
      </c>
      <c r="J21" s="30">
        <f t="shared" si="1"/>
        <v>5546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0</v>
      </c>
      <c r="E22" s="26"/>
      <c r="F22" s="30">
        <f>(Jul!E22*4)+(Aug!E22*3)+(Sep!E22*2)+(Oct!E22*1)</f>
        <v>0</v>
      </c>
      <c r="G22" s="26"/>
      <c r="H22" s="30">
        <f>Sep!H22+G22</f>
        <v>0</v>
      </c>
      <c r="I22" s="30">
        <f t="shared" si="0"/>
        <v>0</v>
      </c>
      <c r="J22" s="30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11420</v>
      </c>
      <c r="E27" s="26"/>
      <c r="F27" s="30">
        <f>(Jul!E27*4)+(Aug!E27*3)+(Sep!E27*2)+(Oct!E27*1)</f>
        <v>0</v>
      </c>
      <c r="G27" s="26"/>
      <c r="H27" s="30">
        <f>Sep!H27+G27</f>
        <v>82628</v>
      </c>
      <c r="I27" s="30">
        <f t="shared" si="0"/>
        <v>0</v>
      </c>
      <c r="J27" s="30">
        <f t="shared" si="1"/>
        <v>94048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0</v>
      </c>
      <c r="E30" s="26"/>
      <c r="F30" s="30">
        <f>(Jul!E30*4)+(Aug!E30*3)+(Sep!E30*2)+(Oct!E30*1)</f>
        <v>0</v>
      </c>
      <c r="G30" s="26"/>
      <c r="H30" s="30">
        <f>Sep!H30+G30</f>
        <v>0</v>
      </c>
      <c r="I30" s="30">
        <f t="shared" si="0"/>
        <v>0</v>
      </c>
      <c r="J30" s="30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2906</v>
      </c>
      <c r="D33" s="30">
        <f>(Jul!C33*4)+(Aug!C33*3)+(Sep!C33*2)+(Oct!C33*1)</f>
        <v>2906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2906</v>
      </c>
      <c r="J33" s="30">
        <f t="shared" si="1"/>
        <v>2906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19872</v>
      </c>
      <c r="E35" s="26"/>
      <c r="F35" s="30">
        <f>(Jul!E35*4)+(Aug!E35*3)+(Sep!E35*2)+(Oct!E35*1)</f>
        <v>0</v>
      </c>
      <c r="G35" s="26"/>
      <c r="H35" s="30">
        <f>Sep!H35+G35</f>
        <v>154323</v>
      </c>
      <c r="I35" s="30">
        <f t="shared" si="0"/>
        <v>0</v>
      </c>
      <c r="J35" s="30">
        <f t="shared" si="1"/>
        <v>174195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263</v>
      </c>
      <c r="D38" s="30">
        <f>(Jul!C38*4)+(Aug!C38*3)+(Sep!C38*2)+(Oct!C38*1)</f>
        <v>263</v>
      </c>
      <c r="E38" s="26"/>
      <c r="F38" s="30">
        <f>(Jul!E38*4)+(Aug!E38*3)+(Sep!E38*2)+(Oct!E38*1)</f>
        <v>0</v>
      </c>
      <c r="G38" s="26">
        <v>1052</v>
      </c>
      <c r="H38" s="30">
        <f>Sep!H38+G38</f>
        <v>1052</v>
      </c>
      <c r="I38" s="30">
        <f t="shared" si="0"/>
        <v>1315</v>
      </c>
      <c r="J38" s="30">
        <f t="shared" si="1"/>
        <v>1315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3415</v>
      </c>
      <c r="D39" s="30">
        <f>(Jul!C39*4)+(Aug!C39*3)+(Sep!C39*2)+(Oct!C39*1)</f>
        <v>68378</v>
      </c>
      <c r="E39" s="26"/>
      <c r="F39" s="30">
        <f>(Jul!E39*4)+(Aug!E39*3)+(Sep!E39*2)+(Oct!E39*1)</f>
        <v>0</v>
      </c>
      <c r="G39" s="26">
        <v>6322</v>
      </c>
      <c r="H39" s="30">
        <f>Sep!H39+G39</f>
        <v>72782</v>
      </c>
      <c r="I39" s="30">
        <f t="shared" si="0"/>
        <v>9737</v>
      </c>
      <c r="J39" s="30">
        <f t="shared" si="1"/>
        <v>141160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0</v>
      </c>
      <c r="E42" s="26"/>
      <c r="F42" s="30">
        <f>(Jul!E42*4)+(Aug!E42*3)+(Sep!E42*2)+(Oct!E42*1)</f>
        <v>0</v>
      </c>
      <c r="G42" s="26"/>
      <c r="H42" s="30">
        <f>Sep!H42+G42</f>
        <v>0</v>
      </c>
      <c r="I42" s="30">
        <f t="shared" si="0"/>
        <v>0</v>
      </c>
      <c r="J42" s="30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0</v>
      </c>
      <c r="E43" s="26"/>
      <c r="F43" s="30">
        <f>(Jul!E43*4)+(Aug!E43*3)+(Sep!E43*2)+(Oct!E43*1)</f>
        <v>0</v>
      </c>
      <c r="G43" s="26"/>
      <c r="H43" s="30">
        <f>Sep!H43+G43</f>
        <v>0</v>
      </c>
      <c r="I43" s="30">
        <f t="shared" si="0"/>
        <v>0</v>
      </c>
      <c r="J43" s="30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1425</v>
      </c>
      <c r="D44" s="30">
        <f>(Jul!C44*4)+(Aug!C44*3)+(Sep!C44*2)+(Oct!C44*1)</f>
        <v>7089</v>
      </c>
      <c r="E44" s="26"/>
      <c r="F44" s="30">
        <f>(Jul!E44*4)+(Aug!E44*3)+(Sep!E44*2)+(Oct!E44*1)</f>
        <v>0</v>
      </c>
      <c r="G44" s="26">
        <v>10309</v>
      </c>
      <c r="H44" s="30">
        <f>Sep!H44+G44</f>
        <v>28756</v>
      </c>
      <c r="I44" s="30">
        <f t="shared" si="0"/>
        <v>11734</v>
      </c>
      <c r="J44" s="30">
        <f t="shared" si="1"/>
        <v>35845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1477</v>
      </c>
      <c r="D45" s="30">
        <f>(Jul!C45*4)+(Aug!C45*3)+(Sep!C45*2)+(Oct!C45*1)</f>
        <v>1477</v>
      </c>
      <c r="E45" s="26"/>
      <c r="F45" s="30">
        <f>(Jul!E45*4)+(Aug!E45*3)+(Sep!E45*2)+(Oct!E45*1)</f>
        <v>0</v>
      </c>
      <c r="G45" s="26">
        <v>8686</v>
      </c>
      <c r="H45" s="30">
        <f>Sep!H45+G45</f>
        <v>8686</v>
      </c>
      <c r="I45" s="30">
        <f t="shared" si="0"/>
        <v>10163</v>
      </c>
      <c r="J45" s="30">
        <f t="shared" si="1"/>
        <v>10163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532</v>
      </c>
      <c r="E47" s="26"/>
      <c r="F47" s="30">
        <f>(Jul!E47*4)+(Aug!E47*3)+(Sep!E47*2)+(Oct!E47*1)</f>
        <v>0</v>
      </c>
      <c r="G47" s="26"/>
      <c r="H47" s="30">
        <f>Sep!H47+G47</f>
        <v>4178</v>
      </c>
      <c r="I47" s="30">
        <f t="shared" si="0"/>
        <v>0</v>
      </c>
      <c r="J47" s="30">
        <f t="shared" si="1"/>
        <v>4710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0</v>
      </c>
      <c r="G48" s="26"/>
      <c r="H48" s="30">
        <f>Sep!H48+G48</f>
        <v>0</v>
      </c>
      <c r="I48" s="30">
        <f t="shared" si="0"/>
        <v>0</v>
      </c>
      <c r="J48" s="30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532</v>
      </c>
      <c r="E51" s="26"/>
      <c r="F51" s="30">
        <f>(Jul!E51*4)+(Aug!E51*3)+(Sep!E51*2)+(Oct!E51*1)</f>
        <v>0</v>
      </c>
      <c r="G51" s="26"/>
      <c r="H51" s="30">
        <f>Sep!H51+G51</f>
        <v>1064</v>
      </c>
      <c r="I51" s="30">
        <f t="shared" si="0"/>
        <v>0</v>
      </c>
      <c r="J51" s="30">
        <f t="shared" si="1"/>
        <v>1596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3415</v>
      </c>
      <c r="D55" s="30">
        <f>(Jul!C55*4)+(Aug!C55*3)+(Sep!C55*2)+(Oct!C55*1)</f>
        <v>5647</v>
      </c>
      <c r="E55" s="26"/>
      <c r="F55" s="30">
        <f>(Jul!E55*4)+(Aug!E55*3)+(Sep!E55*2)+(Oct!E55*1)</f>
        <v>0</v>
      </c>
      <c r="G55" s="26"/>
      <c r="H55" s="30">
        <f>Sep!H55+G55</f>
        <v>1116</v>
      </c>
      <c r="I55" s="30">
        <f t="shared" si="0"/>
        <v>3415</v>
      </c>
      <c r="J55" s="30">
        <f t="shared" si="1"/>
        <v>6763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4341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4341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1156</v>
      </c>
      <c r="D60" s="30">
        <f>(Jul!C60*4)+(Aug!C60*3)+(Sep!C60*2)+(Oct!C60*1)</f>
        <v>37188</v>
      </c>
      <c r="E60" s="26"/>
      <c r="F60" s="30">
        <f>(Jul!E60*4)+(Aug!E60*3)+(Sep!E60*2)+(Oct!E60*1)</f>
        <v>0</v>
      </c>
      <c r="G60" s="26">
        <v>2312</v>
      </c>
      <c r="H60" s="30">
        <f>Sep!H60+G60</f>
        <v>46779</v>
      </c>
      <c r="I60" s="30">
        <f t="shared" si="0"/>
        <v>3468</v>
      </c>
      <c r="J60" s="30">
        <f t="shared" si="1"/>
        <v>83967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4844</v>
      </c>
      <c r="D72" s="32">
        <f t="shared" si="4"/>
        <v>68815</v>
      </c>
      <c r="E72" s="32">
        <f t="shared" si="4"/>
        <v>0</v>
      </c>
      <c r="F72" s="32">
        <f t="shared" si="4"/>
        <v>7454</v>
      </c>
      <c r="G72" s="32">
        <f t="shared" si="4"/>
        <v>131920</v>
      </c>
      <c r="H72" s="32">
        <f t="shared" si="4"/>
        <v>391871</v>
      </c>
      <c r="I72" s="32">
        <f t="shared" si="4"/>
        <v>136764</v>
      </c>
      <c r="J72" s="32">
        <f t="shared" si="4"/>
        <v>468140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14057</v>
      </c>
      <c r="D73" s="32">
        <f t="shared" si="5"/>
        <v>148225</v>
      </c>
      <c r="E73" s="32">
        <f t="shared" si="5"/>
        <v>0</v>
      </c>
      <c r="F73" s="32">
        <f t="shared" si="5"/>
        <v>0</v>
      </c>
      <c r="G73" s="32">
        <f t="shared" si="5"/>
        <v>28681</v>
      </c>
      <c r="H73" s="32">
        <f t="shared" si="5"/>
        <v>318736</v>
      </c>
      <c r="I73" s="32">
        <f t="shared" si="5"/>
        <v>42738</v>
      </c>
      <c r="J73" s="32">
        <f t="shared" si="5"/>
        <v>466961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18901</v>
      </c>
      <c r="D74" s="32">
        <f t="shared" ref="D74:J74" si="6">SUM(D72:D73)</f>
        <v>217040</v>
      </c>
      <c r="E74" s="32">
        <f t="shared" si="6"/>
        <v>0</v>
      </c>
      <c r="F74" s="32">
        <f t="shared" si="6"/>
        <v>7454</v>
      </c>
      <c r="G74" s="32">
        <f t="shared" si="6"/>
        <v>160601</v>
      </c>
      <c r="H74" s="32">
        <f t="shared" si="6"/>
        <v>710607</v>
      </c>
      <c r="I74" s="32">
        <f t="shared" si="6"/>
        <v>179502</v>
      </c>
      <c r="J74" s="32">
        <f t="shared" si="6"/>
        <v>935101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7" activePane="bottomLeft" state="frozen"/>
      <selection pane="bottomLeft" activeCell="G63" sqref="G63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133</v>
      </c>
      <c r="D8" s="31">
        <f>(Jul!C8*5)+(Aug!C8*4)+(Sep!C8*3)+(Oct!C8*2)+(Nov!C8*1)</f>
        <v>1444</v>
      </c>
      <c r="E8" s="8"/>
      <c r="F8" s="31">
        <f>(Jul!E8*5)+(Aug!E8*4)+(Sep!E8*3)+(Oct!E8*2)+(Nov!E8*1)</f>
        <v>0</v>
      </c>
      <c r="G8" s="8">
        <v>4717</v>
      </c>
      <c r="H8" s="31">
        <f>Oct!H8+G8</f>
        <v>8654</v>
      </c>
      <c r="I8" s="31">
        <f t="shared" si="0"/>
        <v>4850</v>
      </c>
      <c r="J8" s="31">
        <f t="shared" si="1"/>
        <v>10098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2943</v>
      </c>
      <c r="D9" s="31">
        <f>(Jul!C9*5)+(Aug!C9*4)+(Sep!C9*3)+(Oct!C9*2)+(Nov!C9*1)</f>
        <v>60746</v>
      </c>
      <c r="E9" s="8"/>
      <c r="F9" s="31">
        <f>(Jul!E9*5)+(Aug!E9*4)+(Sep!E9*3)+(Oct!E9*2)+(Nov!E9*1)</f>
        <v>1839</v>
      </c>
      <c r="G9" s="8">
        <v>40195</v>
      </c>
      <c r="H9" s="31">
        <f>Oct!H9+G9</f>
        <v>166481</v>
      </c>
      <c r="I9" s="31">
        <f t="shared" si="0"/>
        <v>43138</v>
      </c>
      <c r="J9" s="31">
        <f t="shared" si="1"/>
        <v>229066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396</v>
      </c>
      <c r="D11" s="31">
        <f>(Jul!C11*5)+(Aug!C11*4)+(Sep!C11*3)+(Oct!C11*2)+(Nov!C11*1)</f>
        <v>18756</v>
      </c>
      <c r="E11" s="8"/>
      <c r="F11" s="31">
        <f>(Jul!E11*5)+(Aug!E11*4)+(Sep!E11*3)+(Oct!E11*2)+(Nov!E11*1)</f>
        <v>7785</v>
      </c>
      <c r="G11" s="8">
        <v>4862</v>
      </c>
      <c r="H11" s="31">
        <f>Oct!H11+G11</f>
        <v>137796</v>
      </c>
      <c r="I11" s="31">
        <f t="shared" si="0"/>
        <v>5258</v>
      </c>
      <c r="J11" s="31">
        <f t="shared" si="1"/>
        <v>164337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2861</v>
      </c>
      <c r="D13" s="31">
        <f>(Jul!C13*5)+(Aug!C13*4)+(Sep!C13*3)+(Oct!C13*2)+(Nov!C13*1)</f>
        <v>3127</v>
      </c>
      <c r="E13" s="8"/>
      <c r="F13" s="31">
        <f>(Jul!E13*5)+(Aug!E13*4)+(Sep!E13*3)+(Oct!E13*2)+(Nov!E13*1)</f>
        <v>0</v>
      </c>
      <c r="G13" s="8">
        <v>76569</v>
      </c>
      <c r="H13" s="31">
        <f>Oct!H13+G13</f>
        <v>78948</v>
      </c>
      <c r="I13" s="31">
        <f t="shared" si="0"/>
        <v>79430</v>
      </c>
      <c r="J13" s="31">
        <f t="shared" si="1"/>
        <v>82075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2446</v>
      </c>
      <c r="E15" s="8"/>
      <c r="F15" s="31">
        <f>(Jul!E15*5)+(Aug!E15*4)+(Sep!E15*3)+(Oct!E15*2)+(Nov!E15*1)</f>
        <v>0</v>
      </c>
      <c r="G15" s="8"/>
      <c r="H15" s="31">
        <f>Oct!H15+G15</f>
        <v>38161</v>
      </c>
      <c r="I15" s="31">
        <f t="shared" si="0"/>
        <v>0</v>
      </c>
      <c r="J15" s="31">
        <f t="shared" si="1"/>
        <v>40607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1314</v>
      </c>
      <c r="D20" s="31">
        <f>(Jul!C20*5)+(Aug!C20*4)+(Sep!C20*3)+(Oct!C20*2)+(Nov!C20*1)</f>
        <v>1314</v>
      </c>
      <c r="E20" s="8"/>
      <c r="F20" s="31">
        <f>(Jul!E20*5)+(Aug!E20*4)+(Sep!E20*3)+(Oct!E20*2)+(Nov!E20*1)</f>
        <v>0</v>
      </c>
      <c r="G20" s="8">
        <v>3942</v>
      </c>
      <c r="H20" s="31">
        <f>Oct!H20+G20</f>
        <v>3942</v>
      </c>
      <c r="I20" s="31">
        <f t="shared" si="0"/>
        <v>5256</v>
      </c>
      <c r="J20" s="31">
        <f t="shared" si="1"/>
        <v>5256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0</v>
      </c>
      <c r="E21" s="8"/>
      <c r="F21" s="31">
        <f>(Jul!E21*5)+(Aug!E21*4)+(Sep!E21*3)+(Oct!E21*2)+(Nov!E21*1)</f>
        <v>0</v>
      </c>
      <c r="G21" s="8"/>
      <c r="H21" s="31">
        <f>Oct!H21+G21</f>
        <v>5546</v>
      </c>
      <c r="I21" s="31">
        <f t="shared" si="0"/>
        <v>0</v>
      </c>
      <c r="J21" s="31">
        <f t="shared" si="1"/>
        <v>5546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0</v>
      </c>
      <c r="E22" s="8"/>
      <c r="F22" s="31">
        <f>(Jul!E22*5)+(Aug!E22*4)+(Sep!E22*3)+(Oct!E22*2)+(Nov!E22*1)</f>
        <v>0</v>
      </c>
      <c r="G22" s="8"/>
      <c r="H22" s="31">
        <f>Oct!H22+G22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569</v>
      </c>
      <c r="D27" s="31">
        <f>(Jul!C27*5)+(Aug!C27*4)+(Sep!C27*3)+(Oct!C27*2)+(Nov!C27*1)</f>
        <v>16548</v>
      </c>
      <c r="E27" s="8"/>
      <c r="F27" s="31">
        <f>(Jul!E27*5)+(Aug!E27*4)+(Sep!E27*3)+(Oct!E27*2)+(Nov!E27*1)</f>
        <v>0</v>
      </c>
      <c r="G27" s="8">
        <v>21311</v>
      </c>
      <c r="H27" s="31">
        <f>Oct!H27+G27</f>
        <v>103939</v>
      </c>
      <c r="I27" s="31">
        <f t="shared" si="0"/>
        <v>21880</v>
      </c>
      <c r="J27" s="31">
        <f t="shared" si="1"/>
        <v>120487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0</v>
      </c>
      <c r="E30" s="8"/>
      <c r="F30" s="31">
        <f>(Jul!E30*5)+(Aug!E30*4)+(Sep!E30*3)+(Oct!E30*2)+(Nov!E30*1)</f>
        <v>0</v>
      </c>
      <c r="G30" s="8"/>
      <c r="H30" s="31">
        <f>Oct!H30+G30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(Jul!C31*5)+(Aug!C31*4)+(Sep!C31*3)+(Oct!C31*2)+(Nov!C31*1)</f>
        <v>0</v>
      </c>
      <c r="E31" s="8"/>
      <c r="F31" s="31">
        <f>(Jul!E31*5)+(Aug!E31*4)+(Sep!E31*3)+(Oct!E31*2)+(Nov!E31*1)</f>
        <v>0</v>
      </c>
      <c r="G31" s="8"/>
      <c r="H31" s="31">
        <f>Oct!H31+G31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263</v>
      </c>
      <c r="D33" s="31">
        <f>(Jul!C33*5)+(Aug!C33*4)+(Sep!C33*3)+(Oct!C33*2)+(Nov!C33*1)</f>
        <v>6075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263</v>
      </c>
      <c r="J33" s="31">
        <f t="shared" si="1"/>
        <v>6075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26496</v>
      </c>
      <c r="E35" s="8"/>
      <c r="F35" s="31">
        <f>(Jul!E35*5)+(Aug!E35*4)+(Sep!E35*3)+(Oct!E35*2)+(Nov!E35*1)</f>
        <v>0</v>
      </c>
      <c r="G35" s="8"/>
      <c r="H35" s="31">
        <f>Oct!H35+G35</f>
        <v>154323</v>
      </c>
      <c r="I35" s="31">
        <f t="shared" si="0"/>
        <v>0</v>
      </c>
      <c r="J35" s="31">
        <f t="shared" si="1"/>
        <v>180819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174</v>
      </c>
      <c r="D38" s="31">
        <f>(Jul!C38*5)+(Aug!C38*4)+(Sep!C38*3)+(Oct!C38*2)+(Nov!C38*1)</f>
        <v>700</v>
      </c>
      <c r="E38" s="8"/>
      <c r="F38" s="31">
        <f>(Jul!E38*5)+(Aug!E38*4)+(Sep!E38*3)+(Oct!E38*2)+(Nov!E38*1)</f>
        <v>0</v>
      </c>
      <c r="G38" s="8">
        <v>6580</v>
      </c>
      <c r="H38" s="31">
        <f>Oct!H38+G38</f>
        <v>7632</v>
      </c>
      <c r="I38" s="31">
        <f t="shared" si="0"/>
        <v>6754</v>
      </c>
      <c r="J38" s="31">
        <f t="shared" si="1"/>
        <v>8332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2906</v>
      </c>
      <c r="D39" s="31">
        <f>(Jul!C39*5)+(Aug!C39*4)+(Sep!C39*3)+(Oct!C39*2)+(Nov!C39*1)</f>
        <v>94803</v>
      </c>
      <c r="E39" s="8"/>
      <c r="F39" s="31">
        <f>(Jul!E39*5)+(Aug!E39*4)+(Sep!E39*3)+(Oct!E39*2)+(Nov!E39*1)</f>
        <v>0</v>
      </c>
      <c r="G39" s="8">
        <v>8720</v>
      </c>
      <c r="H39" s="31">
        <f>Oct!H39+G39</f>
        <v>81502</v>
      </c>
      <c r="I39" s="31">
        <f t="shared" si="0"/>
        <v>11626</v>
      </c>
      <c r="J39" s="31">
        <f t="shared" si="1"/>
        <v>176305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0</v>
      </c>
      <c r="E42" s="8"/>
      <c r="F42" s="31">
        <f>(Jul!E42*5)+(Aug!E42*4)+(Sep!E42*3)+(Oct!E42*2)+(Nov!E42*1)</f>
        <v>0</v>
      </c>
      <c r="G42" s="8"/>
      <c r="H42" s="31">
        <f>Oct!H42+G42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0</v>
      </c>
      <c r="E43" s="8"/>
      <c r="F43" s="31">
        <f>(Jul!E43*5)+(Aug!E43*4)+(Sep!E43*3)+(Oct!E43*2)+(Nov!E43*1)</f>
        <v>0</v>
      </c>
      <c r="G43" s="8"/>
      <c r="H43" s="31">
        <f>Oct!H43+G43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133</v>
      </c>
      <c r="D44" s="31">
        <f>(Jul!C44*5)+(Aug!C44*4)+(Sep!C44*3)+(Oct!C44*2)+(Nov!C44*1)</f>
        <v>10535</v>
      </c>
      <c r="E44" s="8"/>
      <c r="F44" s="31">
        <f>(Jul!E44*5)+(Aug!E44*4)+(Sep!E44*3)+(Oct!E44*2)+(Nov!E44*1)</f>
        <v>0</v>
      </c>
      <c r="G44" s="8">
        <v>932</v>
      </c>
      <c r="H44" s="31">
        <f>Oct!H44+G44</f>
        <v>29688</v>
      </c>
      <c r="I44" s="31">
        <f t="shared" si="0"/>
        <v>1065</v>
      </c>
      <c r="J44" s="31">
        <f t="shared" si="1"/>
        <v>40223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407</v>
      </c>
      <c r="D45" s="31">
        <f>(Jul!C45*5)+(Aug!C45*4)+(Sep!C45*3)+(Oct!C45*2)+(Nov!C45*1)</f>
        <v>3361</v>
      </c>
      <c r="E45" s="8"/>
      <c r="F45" s="31">
        <f>(Jul!E45*5)+(Aug!E45*4)+(Sep!E45*3)+(Oct!E45*2)+(Nov!E45*1)</f>
        <v>0</v>
      </c>
      <c r="G45" s="8">
        <v>2854</v>
      </c>
      <c r="H45" s="31">
        <f>Oct!H45+G45</f>
        <v>11540</v>
      </c>
      <c r="I45" s="31">
        <f t="shared" si="0"/>
        <v>3261</v>
      </c>
      <c r="J45" s="31">
        <f t="shared" si="1"/>
        <v>14901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665</v>
      </c>
      <c r="E47" s="8"/>
      <c r="F47" s="31">
        <f>(Jul!E47*5)+(Aug!E47*4)+(Sep!E47*3)+(Oct!E47*2)+(Nov!E47*1)</f>
        <v>0</v>
      </c>
      <c r="G47" s="8"/>
      <c r="H47" s="31">
        <f>Oct!H47+G47</f>
        <v>4178</v>
      </c>
      <c r="I47" s="31">
        <f t="shared" si="0"/>
        <v>0</v>
      </c>
      <c r="J47" s="31">
        <f t="shared" si="1"/>
        <v>4843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0</v>
      </c>
      <c r="G48" s="8"/>
      <c r="H48" s="31">
        <f>Oct!H48+G48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665</v>
      </c>
      <c r="E51" s="8"/>
      <c r="F51" s="31">
        <f>(Jul!E51*5)+(Aug!E51*4)+(Sep!E51*3)+(Oct!E51*2)+(Nov!E51*1)</f>
        <v>0</v>
      </c>
      <c r="G51" s="8"/>
      <c r="H51" s="31">
        <f>Oct!H51+G51</f>
        <v>1064</v>
      </c>
      <c r="I51" s="31">
        <f t="shared" si="0"/>
        <v>0</v>
      </c>
      <c r="J51" s="31">
        <f t="shared" si="1"/>
        <v>1729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80</v>
      </c>
      <c r="D55" s="31">
        <f>(Jul!C55*5)+(Aug!C55*4)+(Sep!C55*3)+(Oct!C55*2)+(Nov!C55*1)</f>
        <v>9700</v>
      </c>
      <c r="E55" s="8"/>
      <c r="F55" s="31">
        <f>(Jul!E55*5)+(Aug!E55*4)+(Sep!E55*3)+(Oct!E55*2)+(Nov!E55*1)</f>
        <v>0</v>
      </c>
      <c r="G55" s="8">
        <v>2060</v>
      </c>
      <c r="H55" s="31">
        <f>Oct!H55+G55</f>
        <v>3176</v>
      </c>
      <c r="I55" s="31">
        <f t="shared" si="0"/>
        <v>2140</v>
      </c>
      <c r="J55" s="31">
        <f t="shared" si="1"/>
        <v>12876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5788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5788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(Jul!C60*5)+(Aug!C60*4)+(Sep!C60*3)+(Oct!C60*2)+(Nov!C60*1)</f>
        <v>49395</v>
      </c>
      <c r="E60" s="8"/>
      <c r="F60" s="31">
        <f>(Jul!E60*5)+(Aug!E60*4)+(Sep!E60*3)+(Oct!E60*2)+(Nov!E60*1)</f>
        <v>0</v>
      </c>
      <c r="G60" s="8"/>
      <c r="H60" s="31">
        <f>Oct!H60+G60</f>
        <v>46779</v>
      </c>
      <c r="I60" s="31">
        <f t="shared" si="0"/>
        <v>0</v>
      </c>
      <c r="J60" s="31">
        <f t="shared" si="1"/>
        <v>96174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1991</v>
      </c>
      <c r="D62" s="31">
        <f>(Jul!C62*5)+(Aug!C62*4)+(Sep!C62*3)+(Oct!C62*2)+(Nov!C62*1)</f>
        <v>1991</v>
      </c>
      <c r="E62" s="8"/>
      <c r="F62" s="31">
        <f>(Jul!E62*5)+(Aug!E62*4)+(Sep!E62*3)+(Oct!E62*2)+(Nov!E62*1)</f>
        <v>0</v>
      </c>
      <c r="G62" s="11">
        <v>11950</v>
      </c>
      <c r="H62" s="31">
        <f>Oct!H62+G62</f>
        <v>11950</v>
      </c>
      <c r="I62" s="31">
        <f t="shared" si="0"/>
        <v>13941</v>
      </c>
      <c r="J62" s="31">
        <f t="shared" si="1"/>
        <v>13941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0</v>
      </c>
      <c r="E63" s="8"/>
      <c r="F63" s="31">
        <f>(Jul!E63*5)+(Aug!E63*4)+(Sep!E63*3)+(Oct!E63*2)+(Nov!E63*1)</f>
        <v>0</v>
      </c>
      <c r="G63" s="8"/>
      <c r="H63" s="31">
        <f>Oct!H63+G63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SUM(C32:C71)</f>
        <v>5954</v>
      </c>
      <c r="D72" s="32">
        <f t="shared" ref="D72:J72" si="4">SUM(D5:D31)</f>
        <v>104381</v>
      </c>
      <c r="E72" s="32">
        <f t="shared" si="4"/>
        <v>0</v>
      </c>
      <c r="F72" s="32">
        <f t="shared" si="4"/>
        <v>9624</v>
      </c>
      <c r="G72" s="32">
        <f t="shared" si="4"/>
        <v>151596</v>
      </c>
      <c r="H72" s="32">
        <f t="shared" si="4"/>
        <v>543467</v>
      </c>
      <c r="I72" s="32">
        <f t="shared" si="4"/>
        <v>159812</v>
      </c>
      <c r="J72" s="32">
        <f t="shared" si="4"/>
        <v>657472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5954</v>
      </c>
      <c r="D73" s="32">
        <f t="shared" si="5"/>
        <v>210174</v>
      </c>
      <c r="E73" s="32">
        <f t="shared" si="5"/>
        <v>0</v>
      </c>
      <c r="F73" s="32">
        <f t="shared" si="5"/>
        <v>0</v>
      </c>
      <c r="G73" s="32">
        <f t="shared" si="5"/>
        <v>33096</v>
      </c>
      <c r="H73" s="32">
        <f t="shared" si="5"/>
        <v>351832</v>
      </c>
      <c r="I73" s="32">
        <f t="shared" si="5"/>
        <v>39050</v>
      </c>
      <c r="J73" s="32">
        <f t="shared" si="5"/>
        <v>562006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11908</v>
      </c>
      <c r="D74" s="32">
        <f t="shared" ref="D74:J74" si="6">SUM(D72:D73)</f>
        <v>314555</v>
      </c>
      <c r="E74" s="32">
        <f t="shared" si="6"/>
        <v>0</v>
      </c>
      <c r="F74" s="32">
        <f t="shared" si="6"/>
        <v>9624</v>
      </c>
      <c r="G74" s="32">
        <f t="shared" si="6"/>
        <v>184692</v>
      </c>
      <c r="H74" s="32">
        <f t="shared" si="6"/>
        <v>895299</v>
      </c>
      <c r="I74" s="32">
        <f t="shared" si="6"/>
        <v>198862</v>
      </c>
      <c r="J74" s="32">
        <f t="shared" si="6"/>
        <v>1219478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F32" sqref="F32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236</v>
      </c>
      <c r="D8" s="31">
        <f>(Jul!C8*6)+(Aug!C8*5)+(Sep!C8*4)+(Oct!C8*3)+(Nov!C8*2)+(Dec!C8*1)</f>
        <v>2402</v>
      </c>
      <c r="E8" s="8"/>
      <c r="F8" s="31">
        <f>(Jul!E8*6)+(Aug!E8*5)+(Sep!E8*4)+(Oct!E8*3)+(Nov!E8*2)+(Dec!E8*1)</f>
        <v>0</v>
      </c>
      <c r="G8" s="8">
        <v>3767</v>
      </c>
      <c r="H8" s="31">
        <f>Nov!H8+G8</f>
        <v>12421</v>
      </c>
      <c r="I8" s="31">
        <f t="shared" si="0"/>
        <v>4003</v>
      </c>
      <c r="J8" s="31">
        <f t="shared" si="1"/>
        <v>14823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5605</v>
      </c>
      <c r="D9" s="31">
        <f>(Jul!C9*6)+(Aug!C9*5)+(Sep!C9*4)+(Oct!C9*3)+(Nov!C9*2)+(Dec!C9*1)</f>
        <v>83876</v>
      </c>
      <c r="E9" s="8">
        <v>324</v>
      </c>
      <c r="F9" s="31">
        <f>(Jul!E9*6)+(Aug!E9*5)+(Sep!E9*4)+(Oct!E9*3)+(Nov!E9*2)+(Dec!E9*1)</f>
        <v>2776</v>
      </c>
      <c r="G9" s="8">
        <v>67692</v>
      </c>
      <c r="H9" s="31">
        <f>Nov!H9+G9</f>
        <v>234173</v>
      </c>
      <c r="I9" s="31">
        <f t="shared" si="0"/>
        <v>73621</v>
      </c>
      <c r="J9" s="31">
        <f t="shared" si="1"/>
        <v>320825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2675</v>
      </c>
      <c r="D11" s="31">
        <f>(Jul!C11*6)+(Aug!C11*5)+(Sep!C11*4)+(Oct!C11*3)+(Nov!C11*2)+(Dec!C11*1)</f>
        <v>28091</v>
      </c>
      <c r="E11" s="8"/>
      <c r="F11" s="31">
        <f>(Jul!E11*6)+(Aug!E11*5)+(Sep!E11*4)+(Oct!E11*3)+(Nov!E11*2)+(Dec!E11*1)</f>
        <v>9342</v>
      </c>
      <c r="G11" s="8">
        <v>32851</v>
      </c>
      <c r="H11" s="31">
        <f>Nov!H11+G11</f>
        <v>170647</v>
      </c>
      <c r="I11" s="31">
        <f t="shared" si="0"/>
        <v>35526</v>
      </c>
      <c r="J11" s="31">
        <f t="shared" si="1"/>
        <v>208080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6121</v>
      </c>
      <c r="E13" s="8"/>
      <c r="F13" s="31">
        <f>(Jul!E13*6)+(Aug!E13*5)+(Sep!E13*4)+(Oct!E13*3)+(Nov!E13*2)+(Dec!E13*1)</f>
        <v>0</v>
      </c>
      <c r="G13" s="8"/>
      <c r="H13" s="31">
        <f>Nov!H13+G13</f>
        <v>78948</v>
      </c>
      <c r="I13" s="31">
        <f t="shared" si="0"/>
        <v>0</v>
      </c>
      <c r="J13" s="31">
        <f t="shared" si="1"/>
        <v>85069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3669</v>
      </c>
      <c r="E15" s="8"/>
      <c r="F15" s="31">
        <f>(Jul!E15*6)+(Aug!E15*5)+(Sep!E15*4)+(Oct!E15*3)+(Nov!E15*2)+(Dec!E15*1)</f>
        <v>0</v>
      </c>
      <c r="G15" s="8"/>
      <c r="H15" s="31">
        <f>Nov!H15+G15</f>
        <v>38161</v>
      </c>
      <c r="I15" s="31">
        <f t="shared" si="0"/>
        <v>0</v>
      </c>
      <c r="J15" s="31">
        <f t="shared" si="1"/>
        <v>41830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2628</v>
      </c>
      <c r="E20" s="8"/>
      <c r="F20" s="31">
        <f>(Jul!E20*6)+(Aug!E20*5)+(Sep!E20*4)+(Oct!E20*3)+(Nov!E20*2)+(Dec!E20*1)</f>
        <v>0</v>
      </c>
      <c r="G20" s="8"/>
      <c r="H20" s="31">
        <f>Nov!H20+G20</f>
        <v>3942</v>
      </c>
      <c r="I20" s="31">
        <f t="shared" si="0"/>
        <v>0</v>
      </c>
      <c r="J20" s="31">
        <f t="shared" si="1"/>
        <v>6570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223</v>
      </c>
      <c r="D21" s="31">
        <f>(Jul!C21*6)+(Aug!C21*5)+(Sep!C21*4)+(Oct!C21*3)+(Nov!C21*2)+(Dec!C21*1)</f>
        <v>223</v>
      </c>
      <c r="E21" s="8"/>
      <c r="F21" s="31">
        <f>(Jul!E21*6)+(Aug!E21*5)+(Sep!E21*4)+(Oct!E21*3)+(Nov!E21*2)+(Dec!E21*1)</f>
        <v>0</v>
      </c>
      <c r="G21" s="8">
        <v>16736</v>
      </c>
      <c r="H21" s="31">
        <f>Nov!H21+G21</f>
        <v>22282</v>
      </c>
      <c r="I21" s="31">
        <f t="shared" si="0"/>
        <v>16959</v>
      </c>
      <c r="J21" s="31">
        <f t="shared" si="1"/>
        <v>22505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0</v>
      </c>
      <c r="E22" s="8"/>
      <c r="F22" s="31">
        <f>(Jul!E22*6)+(Aug!E22*5)+(Sep!E22*4)+(Oct!E22*3)+(Nov!E22*2)+(Dec!E22*1)</f>
        <v>0</v>
      </c>
      <c r="G22" s="8"/>
      <c r="H22" s="31">
        <f>Nov!H22+G22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120</v>
      </c>
      <c r="D27" s="31">
        <f>(Jul!C27*6)+(Aug!C27*5)+(Sep!C27*4)+(Oct!C27*3)+(Nov!C27*2)+(Dec!C27*1)</f>
        <v>21796</v>
      </c>
      <c r="E27" s="8"/>
      <c r="F27" s="31">
        <f>(Jul!E27*6)+(Aug!E27*5)+(Sep!E27*4)+(Oct!E27*3)+(Nov!E27*2)+(Dec!E27*1)</f>
        <v>0</v>
      </c>
      <c r="G27" s="8">
        <v>240</v>
      </c>
      <c r="H27" s="31">
        <f>Nov!H27+G27</f>
        <v>104179</v>
      </c>
      <c r="I27" s="31">
        <f t="shared" si="0"/>
        <v>360</v>
      </c>
      <c r="J27" s="31">
        <f t="shared" si="1"/>
        <v>125975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0</v>
      </c>
      <c r="E30" s="8"/>
      <c r="F30" s="31">
        <f>(Jul!E30*6)+(Aug!E30*5)+(Sep!E30*4)+(Oct!E30*3)+(Nov!E30*2)+(Dec!E30*1)</f>
        <v>0</v>
      </c>
      <c r="G30" s="8"/>
      <c r="H30" s="31">
        <f>Nov!H30+G30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0</v>
      </c>
      <c r="E31" s="8"/>
      <c r="F31" s="31">
        <f>(Jul!E31*6)+(Aug!E31*5)+(Sep!E31*4)+(Oct!E31*3)+(Nov!E31*2)+(Dec!E31*1)</f>
        <v>0</v>
      </c>
      <c r="G31" s="8"/>
      <c r="H31" s="31">
        <f>Nov!H31+G31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9244</v>
      </c>
      <c r="E33" s="8"/>
      <c r="F33" s="31">
        <f>(Jul!E33*6)+(Aug!E33*5)+(Sep!E33*4)+(Oct!E33*3)+(Nov!E33*2)+(Dec!E33*1)</f>
        <v>0</v>
      </c>
      <c r="G33" s="8"/>
      <c r="H33" s="31">
        <f>Nov!H33+G33</f>
        <v>0</v>
      </c>
      <c r="I33" s="31">
        <f t="shared" si="0"/>
        <v>0</v>
      </c>
      <c r="J33" s="31">
        <f t="shared" si="1"/>
        <v>9244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33120</v>
      </c>
      <c r="E35" s="8"/>
      <c r="F35" s="31">
        <f>(Jul!E35*6)+(Aug!E35*5)+(Sep!E35*4)+(Oct!E35*3)+(Nov!E35*2)+(Dec!E35*1)</f>
        <v>0</v>
      </c>
      <c r="G35" s="8"/>
      <c r="H35" s="31">
        <f>Nov!H35+G35</f>
        <v>154323</v>
      </c>
      <c r="I35" s="31">
        <f t="shared" si="0"/>
        <v>0</v>
      </c>
      <c r="J35" s="31">
        <f t="shared" si="1"/>
        <v>187443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1137</v>
      </c>
      <c r="E38" s="8"/>
      <c r="F38" s="31">
        <f>(Jul!E38*6)+(Aug!E38*5)+(Sep!E38*4)+(Oct!E38*3)+(Nov!E38*2)+(Dec!E38*1)</f>
        <v>0</v>
      </c>
      <c r="G38" s="8"/>
      <c r="H38" s="31">
        <f>Nov!H38+G38</f>
        <v>7632</v>
      </c>
      <c r="I38" s="31">
        <f t="shared" si="0"/>
        <v>0</v>
      </c>
      <c r="J38" s="31">
        <f t="shared" si="1"/>
        <v>8769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2906</v>
      </c>
      <c r="D39" s="31">
        <f>(Jul!C39*6)+(Aug!C39*5)+(Sep!C39*4)+(Oct!C39*3)+(Nov!C39*2)+(Dec!C39*1)</f>
        <v>124134</v>
      </c>
      <c r="E39" s="8"/>
      <c r="F39" s="31">
        <f>(Jul!E39*6)+(Aug!E39*5)+(Sep!E39*4)+(Oct!E39*3)+(Nov!E39*2)+(Dec!E39*1)</f>
        <v>0</v>
      </c>
      <c r="G39" s="8">
        <v>54938</v>
      </c>
      <c r="H39" s="31">
        <f>Nov!H39+G39</f>
        <v>136440</v>
      </c>
      <c r="I39" s="31">
        <f t="shared" si="0"/>
        <v>57844</v>
      </c>
      <c r="J39" s="31">
        <f t="shared" si="1"/>
        <v>260574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0</v>
      </c>
      <c r="E42" s="8"/>
      <c r="F42" s="31">
        <f>(Jul!E42*6)+(Aug!E42*5)+(Sep!E42*4)+(Oct!E42*3)+(Nov!E42*2)+(Dec!E42*1)</f>
        <v>0</v>
      </c>
      <c r="G42" s="8"/>
      <c r="H42" s="31">
        <f>Nov!H42+G42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0</v>
      </c>
      <c r="E43" s="8"/>
      <c r="F43" s="31">
        <f>(Jul!E43*6)+(Aug!E43*5)+(Sep!E43*4)+(Oct!E43*3)+(Nov!E43*2)+(Dec!E43*1)</f>
        <v>0</v>
      </c>
      <c r="G43" s="8"/>
      <c r="H43" s="31">
        <f>Nov!H43+G43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2906</v>
      </c>
      <c r="D44" s="31">
        <f>(Jul!C44*6)+(Aug!C44*5)+(Sep!C44*4)+(Oct!C44*3)+(Nov!C44*2)+(Dec!C44*1)</f>
        <v>16887</v>
      </c>
      <c r="E44" s="8"/>
      <c r="F44" s="31">
        <f>(Jul!E44*6)+(Aug!E44*5)+(Sep!E44*4)+(Oct!E44*3)+(Nov!E44*2)+(Dec!E44*1)</f>
        <v>0</v>
      </c>
      <c r="G44" s="8">
        <v>14534</v>
      </c>
      <c r="H44" s="31">
        <f>Nov!H44+G44</f>
        <v>44222</v>
      </c>
      <c r="I44" s="31">
        <f t="shared" si="0"/>
        <v>17440</v>
      </c>
      <c r="J44" s="31">
        <f t="shared" si="1"/>
        <v>61109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5245</v>
      </c>
      <c r="E45" s="8"/>
      <c r="F45" s="31">
        <f>(Jul!E45*6)+(Aug!E45*5)+(Sep!E45*4)+(Oct!E45*3)+(Nov!E45*2)+(Dec!E45*1)</f>
        <v>0</v>
      </c>
      <c r="G45" s="8"/>
      <c r="H45" s="31">
        <f>Nov!H45+G45</f>
        <v>11540</v>
      </c>
      <c r="I45" s="31">
        <f t="shared" si="0"/>
        <v>0</v>
      </c>
      <c r="J45" s="31">
        <f t="shared" si="1"/>
        <v>16785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798</v>
      </c>
      <c r="E47" s="8"/>
      <c r="F47" s="31">
        <f>(Jul!E47*6)+(Aug!E47*5)+(Sep!E47*4)+(Oct!E47*3)+(Nov!E47*2)+(Dec!E47*1)</f>
        <v>0</v>
      </c>
      <c r="G47" s="8"/>
      <c r="H47" s="31">
        <f>Nov!H47+G47</f>
        <v>4178</v>
      </c>
      <c r="I47" s="31">
        <f t="shared" si="0"/>
        <v>0</v>
      </c>
      <c r="J47" s="31">
        <f t="shared" si="1"/>
        <v>4976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407</v>
      </c>
      <c r="D48" s="31">
        <f>(Jul!C48*6)+(Aug!C48*5)+(Sep!C48*4)+(Oct!C48*3)+(Nov!C48*2)+(Dec!C48*1)</f>
        <v>407</v>
      </c>
      <c r="E48" s="8"/>
      <c r="F48" s="31">
        <f>(Jul!E48*6)+(Aug!E48*5)+(Sep!E48*4)+(Oct!E48*3)+(Nov!E48*2)+(Dec!E48*1)</f>
        <v>0</v>
      </c>
      <c r="G48" s="8">
        <v>1631</v>
      </c>
      <c r="H48" s="31">
        <f>Nov!H48+G48</f>
        <v>1631</v>
      </c>
      <c r="I48" s="31">
        <f t="shared" si="0"/>
        <v>2038</v>
      </c>
      <c r="J48" s="31">
        <f t="shared" si="1"/>
        <v>2038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798</v>
      </c>
      <c r="E51" s="8"/>
      <c r="F51" s="31">
        <f>(Jul!E51*6)+(Aug!E51*5)+(Sep!E51*4)+(Oct!E51*3)+(Nov!E51*2)+(Dec!E51*1)</f>
        <v>0</v>
      </c>
      <c r="G51" s="8"/>
      <c r="H51" s="31">
        <f>Nov!H51+G51</f>
        <v>1064</v>
      </c>
      <c r="I51" s="31">
        <f t="shared" si="0"/>
        <v>0</v>
      </c>
      <c r="J51" s="31">
        <f t="shared" si="1"/>
        <v>1862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221</v>
      </c>
      <c r="D53" s="31">
        <f>(Jul!C53*6)+(Aug!C53*5)+(Sep!C53*4)+(Oct!C53*3)+(Nov!C53*2)+(Dec!C53*1)</f>
        <v>221</v>
      </c>
      <c r="E53" s="8"/>
      <c r="F53" s="31">
        <f>(Jul!E53*6)+(Aug!E53*5)+(Sep!E53*4)+(Oct!E53*3)+(Nov!E53*2)+(Dec!E53*1)</f>
        <v>0</v>
      </c>
      <c r="G53" s="8">
        <v>15017</v>
      </c>
      <c r="H53" s="31">
        <f>Nov!H53+G53</f>
        <v>15017</v>
      </c>
      <c r="I53" s="31">
        <f t="shared" si="0"/>
        <v>15238</v>
      </c>
      <c r="J53" s="31">
        <f t="shared" si="1"/>
        <v>15238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13753</v>
      </c>
      <c r="E55" s="8"/>
      <c r="F55" s="31">
        <f>(Jul!E55*6)+(Aug!E55*5)+(Sep!E55*4)+(Oct!E55*3)+(Nov!E55*2)+(Dec!E55*1)</f>
        <v>0</v>
      </c>
      <c r="G55" s="8"/>
      <c r="H55" s="31">
        <f>Nov!H55+G55</f>
        <v>3176</v>
      </c>
      <c r="I55" s="31">
        <f t="shared" si="0"/>
        <v>0</v>
      </c>
      <c r="J55" s="31">
        <f t="shared" si="1"/>
        <v>16929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7235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7235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2554</v>
      </c>
      <c r="D60" s="31">
        <f>(Jul!C60*6)+(Aug!C60*5)+(Sep!C60*4)+(Oct!C60*3)+(Nov!C60*2)+(Dec!C60*1)</f>
        <v>64156</v>
      </c>
      <c r="E60" s="8"/>
      <c r="F60" s="31">
        <f>(Jul!E60*6)+(Aug!E60*5)+(Sep!E60*4)+(Oct!E60*3)+(Nov!E60*2)+(Dec!E60*1)</f>
        <v>0</v>
      </c>
      <c r="G60" s="8">
        <v>37694</v>
      </c>
      <c r="H60" s="31">
        <f>Nov!H60+G60</f>
        <v>84473</v>
      </c>
      <c r="I60" s="31">
        <f t="shared" si="0"/>
        <v>40248</v>
      </c>
      <c r="J60" s="31">
        <f t="shared" si="1"/>
        <v>148629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3982</v>
      </c>
      <c r="E62" s="8"/>
      <c r="F62" s="31">
        <f>(Jul!E62*6)+(Aug!E62*5)+(Sep!E62*4)+(Oct!E62*3)+(Nov!E62*2)+(Dec!E62*1)</f>
        <v>0</v>
      </c>
      <c r="G62" s="8"/>
      <c r="H62" s="31">
        <f>Nov!H62+G62</f>
        <v>11950</v>
      </c>
      <c r="I62" s="31">
        <f t="shared" si="0"/>
        <v>0</v>
      </c>
      <c r="J62" s="31">
        <f t="shared" si="1"/>
        <v>15932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0</v>
      </c>
      <c r="E63" s="8"/>
      <c r="F63" s="31">
        <f>(Jul!E63*6)+(Aug!E63*5)+(Sep!E63*4)+(Oct!E63*3)+(Nov!E63*2)+(Dec!E63*1)</f>
        <v>0</v>
      </c>
      <c r="G63" s="8"/>
      <c r="H63" s="31">
        <f>Nov!H63+G63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8859</v>
      </c>
      <c r="D72" s="32">
        <f t="shared" si="4"/>
        <v>148806</v>
      </c>
      <c r="E72" s="32">
        <f t="shared" si="4"/>
        <v>324</v>
      </c>
      <c r="F72" s="32">
        <f t="shared" si="4"/>
        <v>12118</v>
      </c>
      <c r="G72" s="32">
        <f t="shared" si="4"/>
        <v>121286</v>
      </c>
      <c r="H72" s="32">
        <f t="shared" si="4"/>
        <v>664753</v>
      </c>
      <c r="I72" s="32">
        <f t="shared" si="4"/>
        <v>130469</v>
      </c>
      <c r="J72" s="32">
        <f t="shared" si="4"/>
        <v>825677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8994</v>
      </c>
      <c r="D73" s="32">
        <f t="shared" si="5"/>
        <v>281117</v>
      </c>
      <c r="E73" s="32">
        <f t="shared" si="5"/>
        <v>0</v>
      </c>
      <c r="F73" s="32">
        <f t="shared" si="5"/>
        <v>0</v>
      </c>
      <c r="G73" s="32">
        <f t="shared" si="5"/>
        <v>123814</v>
      </c>
      <c r="H73" s="32">
        <f t="shared" si="5"/>
        <v>475646</v>
      </c>
      <c r="I73" s="32">
        <f t="shared" si="5"/>
        <v>132808</v>
      </c>
      <c r="J73" s="32">
        <f t="shared" si="5"/>
        <v>756763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17853</v>
      </c>
      <c r="D74" s="32">
        <f t="shared" ref="D74:J74" si="6">SUM(D72:D73)</f>
        <v>429923</v>
      </c>
      <c r="E74" s="32">
        <f t="shared" si="6"/>
        <v>324</v>
      </c>
      <c r="F74" s="32">
        <f t="shared" si="6"/>
        <v>12118</v>
      </c>
      <c r="G74" s="32">
        <f t="shared" si="6"/>
        <v>245100</v>
      </c>
      <c r="H74" s="32">
        <f t="shared" si="6"/>
        <v>1140399</v>
      </c>
      <c r="I74" s="32">
        <f t="shared" si="6"/>
        <v>263277</v>
      </c>
      <c r="J74" s="32">
        <f t="shared" si="6"/>
        <v>1582440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G61" sqref="G6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4508</v>
      </c>
      <c r="D8" s="31">
        <f>(Jul!C8*7)+(Aug!C8*6)+(Sep!C8*5)+(Oct!C8*4)+(Nov!C8*3)+(Dec!C8*2)+(Jan!C8*1)</f>
        <v>7868</v>
      </c>
      <c r="E8" s="8"/>
      <c r="F8" s="31">
        <f>(Jul!E8*7)+(Aug!E8*6)+(Sep!E8*5)+(Oct!E8*4)+(Nov!E8*3)+(Dec!E8*2)+(Jan!E8*1)</f>
        <v>0</v>
      </c>
      <c r="G8" s="8">
        <v>102015</v>
      </c>
      <c r="H8" s="31">
        <f>Dec!H8+G8</f>
        <v>114436</v>
      </c>
      <c r="I8" s="31">
        <f t="shared" si="0"/>
        <v>106523</v>
      </c>
      <c r="J8" s="31">
        <f t="shared" si="1"/>
        <v>122304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17928</v>
      </c>
      <c r="D9" s="31">
        <f>(Jul!C9*7)+(Aug!C9*6)+(Sep!C9*5)+(Oct!C9*4)+(Nov!C9*3)+(Dec!C9*2)+(Jan!C9*1)</f>
        <v>124934</v>
      </c>
      <c r="E9" s="8">
        <v>312</v>
      </c>
      <c r="F9" s="31">
        <f>(Jul!E9*7)+(Aug!E9*6)+(Sep!E9*5)+(Oct!E9*4)+(Nov!E9*3)+(Dec!E9*2)+(Jan!E9*1)</f>
        <v>4025</v>
      </c>
      <c r="G9" s="8">
        <v>167399</v>
      </c>
      <c r="H9" s="31">
        <f>Dec!H9+G9</f>
        <v>401572</v>
      </c>
      <c r="I9" s="31">
        <f t="shared" si="0"/>
        <v>185639</v>
      </c>
      <c r="J9" s="31">
        <f t="shared" si="1"/>
        <v>530531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0</v>
      </c>
      <c r="E10" s="8"/>
      <c r="F10" s="31">
        <f>(Jul!E10*7)+(Aug!E10*6)+(Sep!E10*5)+(Oct!E10*4)+(Nov!E10*3)+(Dec!E10*2)+(Jan!E10*1)</f>
        <v>0</v>
      </c>
      <c r="G10" s="8"/>
      <c r="H10" s="31">
        <f>Dec!H10+G10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4661</v>
      </c>
      <c r="D11" s="31">
        <f>(Jul!C11*7)+(Aug!C11*6)+(Sep!C11*5)+(Oct!C11*4)+(Nov!C11*3)+(Dec!C11*2)+(Jan!C11*1)</f>
        <v>42087</v>
      </c>
      <c r="E11" s="8"/>
      <c r="F11" s="31">
        <f>(Jul!E11*7)+(Aug!E11*6)+(Sep!E11*5)+(Oct!E11*4)+(Nov!E11*3)+(Dec!E11*2)+(Jan!E11*1)</f>
        <v>10899</v>
      </c>
      <c r="G11" s="8">
        <v>54560</v>
      </c>
      <c r="H11" s="31">
        <f>Dec!H11+G11</f>
        <v>225207</v>
      </c>
      <c r="I11" s="31">
        <f t="shared" si="0"/>
        <v>59221</v>
      </c>
      <c r="J11" s="31">
        <f t="shared" si="1"/>
        <v>278193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9115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78948</v>
      </c>
      <c r="I13" s="31">
        <f t="shared" si="0"/>
        <v>0</v>
      </c>
      <c r="J13" s="31">
        <f t="shared" si="1"/>
        <v>88063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4892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38161</v>
      </c>
      <c r="I15" s="31">
        <f t="shared" si="0"/>
        <v>0</v>
      </c>
      <c r="J15" s="31">
        <f t="shared" si="1"/>
        <v>43053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67</v>
      </c>
      <c r="D16" s="31">
        <f>(Jul!C16*7)+(Aug!C16*6)+(Sep!C16*5)+(Oct!C16*4)+(Nov!C16*3)+(Dec!C16*2)+(Jan!C16*1)</f>
        <v>67</v>
      </c>
      <c r="E16" s="8"/>
      <c r="F16" s="31">
        <f>(Jul!E16*7)+(Aug!E16*6)+(Sep!E16*5)+(Oct!E16*4)+(Nov!E16*3)+(Dec!E16*2)+(Jan!E16*1)</f>
        <v>0</v>
      </c>
      <c r="G16" s="8">
        <v>1258</v>
      </c>
      <c r="H16" s="31">
        <f>Dec!H16+G16</f>
        <v>1258</v>
      </c>
      <c r="I16" s="31">
        <f t="shared" si="0"/>
        <v>1325</v>
      </c>
      <c r="J16" s="31">
        <f t="shared" si="1"/>
        <v>1325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3942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3942</v>
      </c>
      <c r="I20" s="31">
        <f t="shared" si="0"/>
        <v>0</v>
      </c>
      <c r="J20" s="31">
        <f t="shared" si="1"/>
        <v>7884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446</v>
      </c>
      <c r="E21" s="8"/>
      <c r="F21" s="31">
        <f>(Jul!E21*7)+(Aug!E21*6)+(Sep!E21*5)+(Oct!E21*4)+(Nov!E21*3)+(Dec!E21*2)+(Jan!E21*1)</f>
        <v>0</v>
      </c>
      <c r="G21" s="8"/>
      <c r="H21" s="31">
        <f>Dec!H21+G21</f>
        <v>22282</v>
      </c>
      <c r="I21" s="31">
        <f t="shared" si="0"/>
        <v>0</v>
      </c>
      <c r="J21" s="31">
        <f t="shared" si="1"/>
        <v>22728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900</v>
      </c>
      <c r="D22" s="31">
        <f>(Jul!C22*7)+(Aug!C22*6)+(Sep!C22*5)+(Oct!C22*4)+(Nov!C22*3)+(Dec!C22*2)+(Jan!C22*1)</f>
        <v>900</v>
      </c>
      <c r="E22" s="8"/>
      <c r="F22" s="31">
        <f>(Jul!E22*7)+(Aug!E22*6)+(Sep!E22*5)+(Oct!E22*4)+(Nov!E22*3)+(Dec!E22*2)+(Jan!E22*1)</f>
        <v>0</v>
      </c>
      <c r="G22" s="8">
        <v>9900</v>
      </c>
      <c r="H22" s="31">
        <f>Dec!H22+G22</f>
        <v>9900</v>
      </c>
      <c r="I22" s="31">
        <f t="shared" si="0"/>
        <v>10800</v>
      </c>
      <c r="J22" s="31">
        <f t="shared" si="1"/>
        <v>10800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530</v>
      </c>
      <c r="D23" s="31">
        <f>(Jul!C23*7)+(Aug!C23*6)+(Sep!C23*5)+(Oct!C23*4)+(Nov!C23*3)+(Dec!C23*2)+(Jan!C23*1)</f>
        <v>530</v>
      </c>
      <c r="E23" s="8"/>
      <c r="F23" s="31">
        <f>(Jul!E23*7)+(Aug!E23*6)+(Sep!E23*5)+(Oct!E23*4)+(Nov!E23*3)+(Dec!E23*2)+(Jan!E23*1)</f>
        <v>0</v>
      </c>
      <c r="G23" s="8">
        <v>28334</v>
      </c>
      <c r="H23" s="31">
        <f>Dec!H23+G23</f>
        <v>28334</v>
      </c>
      <c r="I23" s="31">
        <f t="shared" si="0"/>
        <v>28864</v>
      </c>
      <c r="J23" s="31">
        <f t="shared" si="1"/>
        <v>28864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27044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104179</v>
      </c>
      <c r="I27" s="31">
        <f t="shared" si="0"/>
        <v>0</v>
      </c>
      <c r="J27" s="31">
        <f t="shared" si="1"/>
        <v>131223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0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0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1572</v>
      </c>
      <c r="D33" s="31">
        <f>(Jul!C33*7)+(Aug!C33*6)+(Sep!C33*5)+(Oct!C33*4)+(Nov!C33*3)+(Dec!C33*2)+(Jan!C33*1)</f>
        <v>13985</v>
      </c>
      <c r="E33" s="8"/>
      <c r="F33" s="31">
        <f>(Jul!E33*7)+(Aug!E33*6)+(Sep!E33*5)+(Oct!E33*4)+(Nov!E33*3)+(Dec!E33*2)+(Jan!E33*1)</f>
        <v>0</v>
      </c>
      <c r="G33" s="8">
        <v>15721</v>
      </c>
      <c r="H33" s="31">
        <f>Dec!H33+G33</f>
        <v>15721</v>
      </c>
      <c r="I33" s="31">
        <f t="shared" si="0"/>
        <v>17293</v>
      </c>
      <c r="J33" s="31">
        <f t="shared" si="1"/>
        <v>29706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39744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154323</v>
      </c>
      <c r="I35" s="31">
        <f t="shared" si="0"/>
        <v>0</v>
      </c>
      <c r="J35" s="31">
        <f t="shared" si="1"/>
        <v>194067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1574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7632</v>
      </c>
      <c r="I38" s="31">
        <f t="shared" si="0"/>
        <v>0</v>
      </c>
      <c r="J38" s="31">
        <f t="shared" si="1"/>
        <v>9206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1096</v>
      </c>
      <c r="D39" s="31">
        <f>(Jul!C39*7)+(Aug!C39*6)+(Sep!C39*5)+(Oct!C39*4)+(Nov!C39*3)+(Dec!C39*2)+(Jan!C39*1)</f>
        <v>154561</v>
      </c>
      <c r="E39" s="8"/>
      <c r="F39" s="31">
        <f>(Jul!E39*7)+(Aug!E39*6)+(Sep!E39*5)+(Oct!E39*4)+(Nov!E39*3)+(Dec!E39*2)+(Jan!E39*1)</f>
        <v>0</v>
      </c>
      <c r="G39" s="8">
        <v>7664</v>
      </c>
      <c r="H39" s="31">
        <f>Dec!H39+G39</f>
        <v>144104</v>
      </c>
      <c r="I39" s="31">
        <f t="shared" si="0"/>
        <v>8760</v>
      </c>
      <c r="J39" s="31">
        <f t="shared" si="1"/>
        <v>298665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0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0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263</v>
      </c>
      <c r="D44" s="31">
        <f>(Jul!C44*7)+(Aug!C44*6)+(Sep!C44*5)+(Oct!C44*4)+(Nov!C44*3)+(Dec!C44*2)+(Jan!C44*1)</f>
        <v>23502</v>
      </c>
      <c r="E44" s="8"/>
      <c r="F44" s="31">
        <f>(Jul!E44*7)+(Aug!E44*6)+(Sep!E44*5)+(Oct!E44*4)+(Nov!E44*3)+(Dec!E44*2)+(Jan!E44*1)</f>
        <v>0</v>
      </c>
      <c r="G44" s="8">
        <v>526</v>
      </c>
      <c r="H44" s="31">
        <f>Dec!H44+G44</f>
        <v>44748</v>
      </c>
      <c r="I44" s="31">
        <f t="shared" si="0"/>
        <v>789</v>
      </c>
      <c r="J44" s="31">
        <f t="shared" si="1"/>
        <v>68250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7129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11540</v>
      </c>
      <c r="I45" s="31">
        <f t="shared" si="0"/>
        <v>0</v>
      </c>
      <c r="J45" s="31">
        <f t="shared" si="1"/>
        <v>18669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931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4178</v>
      </c>
      <c r="I47" s="31">
        <f t="shared" si="0"/>
        <v>0</v>
      </c>
      <c r="J47" s="31">
        <f t="shared" si="1"/>
        <v>5109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814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1631</v>
      </c>
      <c r="I48" s="31">
        <f t="shared" si="0"/>
        <v>0</v>
      </c>
      <c r="J48" s="31">
        <f t="shared" si="1"/>
        <v>2445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931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1064</v>
      </c>
      <c r="I51" s="31">
        <f t="shared" si="0"/>
        <v>0</v>
      </c>
      <c r="J51" s="31">
        <f t="shared" si="1"/>
        <v>1995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442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15017</v>
      </c>
      <c r="I53" s="31">
        <f t="shared" si="0"/>
        <v>0</v>
      </c>
      <c r="J53" s="31">
        <f t="shared" si="1"/>
        <v>15459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1551</v>
      </c>
      <c r="D54" s="31">
        <f>(Jul!C54*7)+(Aug!C54*6)+(Sep!C54*5)+(Oct!C54*4)+(Nov!C54*3)+(Dec!C54*2)+(Jan!C54*1)</f>
        <v>1551</v>
      </c>
      <c r="E54" s="8"/>
      <c r="F54" s="31">
        <f>(Jul!E54*7)+(Aug!E54*6)+(Sep!E54*5)+(Oct!E54*4)+(Nov!E54*3)+(Dec!E54*2)+(Jan!E54*1)</f>
        <v>0</v>
      </c>
      <c r="G54" s="8">
        <v>4654</v>
      </c>
      <c r="H54" s="31">
        <f>Dec!H54+G54</f>
        <v>4654</v>
      </c>
      <c r="I54" s="31">
        <f t="shared" si="0"/>
        <v>6205</v>
      </c>
      <c r="J54" s="31">
        <f t="shared" si="1"/>
        <v>6205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263</v>
      </c>
      <c r="D55" s="31">
        <f>(Jul!C55*7)+(Aug!C55*6)+(Sep!C55*5)+(Oct!C55*4)+(Nov!C55*3)+(Dec!C55*2)+(Jan!C55*1)</f>
        <v>18069</v>
      </c>
      <c r="E55" s="8"/>
      <c r="F55" s="31">
        <f>(Jul!E55*7)+(Aug!E55*6)+(Sep!E55*5)+(Oct!E55*4)+(Nov!E55*3)+(Dec!E55*2)+(Jan!E55*1)</f>
        <v>0</v>
      </c>
      <c r="G55" s="8">
        <v>789</v>
      </c>
      <c r="H55" s="31">
        <f>Dec!H55+G55</f>
        <v>3965</v>
      </c>
      <c r="I55" s="31">
        <f t="shared" si="0"/>
        <v>1052</v>
      </c>
      <c r="J55" s="31">
        <f t="shared" si="1"/>
        <v>22034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8682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8682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720</v>
      </c>
      <c r="D60" s="31">
        <f>(Jul!C60*7)+(Aug!C60*6)+(Sep!C60*5)+(Oct!C60*4)+(Nov!C60*3)+(Dec!C60*2)+(Jan!C60*1)</f>
        <v>79637</v>
      </c>
      <c r="E60" s="8"/>
      <c r="F60" s="31">
        <f>(Jul!E60*7)+(Aug!E60*6)+(Sep!E60*5)+(Oct!E60*4)+(Nov!E60*3)+(Dec!E60*2)+(Jan!E60*1)</f>
        <v>0</v>
      </c>
      <c r="G60" s="8">
        <v>399</v>
      </c>
      <c r="H60" s="31">
        <f>Dec!H60+G60</f>
        <v>84872</v>
      </c>
      <c r="I60" s="31">
        <f t="shared" si="0"/>
        <v>1119</v>
      </c>
      <c r="J60" s="31">
        <f t="shared" si="1"/>
        <v>164509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5973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11950</v>
      </c>
      <c r="I62" s="31">
        <f t="shared" si="0"/>
        <v>0</v>
      </c>
      <c r="J62" s="31">
        <f t="shared" si="1"/>
        <v>17923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28594</v>
      </c>
      <c r="D72" s="32">
        <f t="shared" si="4"/>
        <v>221825</v>
      </c>
      <c r="E72" s="32">
        <f t="shared" si="4"/>
        <v>312</v>
      </c>
      <c r="F72" s="32">
        <f t="shared" si="4"/>
        <v>14924</v>
      </c>
      <c r="G72" s="32">
        <f t="shared" si="4"/>
        <v>363466</v>
      </c>
      <c r="H72" s="32">
        <f t="shared" si="4"/>
        <v>1028219</v>
      </c>
      <c r="I72" s="32">
        <f t="shared" si="4"/>
        <v>392372</v>
      </c>
      <c r="J72" s="32">
        <f t="shared" si="4"/>
        <v>1264968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5465</v>
      </c>
      <c r="D73" s="32">
        <f t="shared" si="5"/>
        <v>357525</v>
      </c>
      <c r="E73" s="32">
        <f t="shared" si="5"/>
        <v>0</v>
      </c>
      <c r="F73" s="32">
        <f t="shared" si="5"/>
        <v>0</v>
      </c>
      <c r="G73" s="32">
        <f t="shared" si="5"/>
        <v>29753</v>
      </c>
      <c r="H73" s="32">
        <f t="shared" si="5"/>
        <v>505399</v>
      </c>
      <c r="I73" s="32">
        <f t="shared" si="5"/>
        <v>35218</v>
      </c>
      <c r="J73" s="32">
        <f t="shared" si="5"/>
        <v>862924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34059</v>
      </c>
      <c r="D74" s="32">
        <f t="shared" ref="D74:J74" si="6">SUM(D72:D73)</f>
        <v>579350</v>
      </c>
      <c r="E74" s="32">
        <f t="shared" si="6"/>
        <v>312</v>
      </c>
      <c r="F74" s="32">
        <f t="shared" si="6"/>
        <v>14924</v>
      </c>
      <c r="G74" s="32">
        <f t="shared" si="6"/>
        <v>393219</v>
      </c>
      <c r="H74" s="32">
        <f t="shared" si="6"/>
        <v>1533618</v>
      </c>
      <c r="I74" s="32">
        <f t="shared" si="6"/>
        <v>427590</v>
      </c>
      <c r="J74" s="32">
        <f t="shared" si="6"/>
        <v>2127892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E63" sqref="E63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1128</v>
      </c>
      <c r="D8" s="31">
        <f>(Jul!C8*8)+(Aug!C8*7)+(Sep!C8*6)+(Oct!C8*5)+(Nov!C8*4)+(Dec!C8*3)+(Jan!C8*2)+(Feb!C8*1)</f>
        <v>14462</v>
      </c>
      <c r="E8" s="8"/>
      <c r="F8" s="31">
        <f>(Jul!E8*8)+(Aug!E8*7)+(Sep!E8*6)+(Oct!E8*5)+(Nov!E8*4)+(Dec!E8*3)+(Jan!E8*2)+(Feb!E8*1)</f>
        <v>0</v>
      </c>
      <c r="G8" s="8">
        <v>25832</v>
      </c>
      <c r="H8" s="31">
        <f>Jan!H8+G8</f>
        <v>140268</v>
      </c>
      <c r="I8" s="31">
        <f t="shared" si="0"/>
        <v>26960</v>
      </c>
      <c r="J8" s="31">
        <f t="shared" si="1"/>
        <v>154730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13120</v>
      </c>
      <c r="D9" s="31">
        <f>(Jul!C9*8)+(Aug!C9*7)+(Sep!C9*6)+(Oct!C9*5)+(Nov!C9*4)+(Dec!C9*3)+(Jan!C9*2)+(Feb!C9*1)</f>
        <v>179112</v>
      </c>
      <c r="E9" s="8"/>
      <c r="F9" s="31">
        <f>(Jul!E9*8)+(Aug!E9*7)+(Sep!E9*6)+(Oct!E9*5)+(Nov!E9*4)+(Dec!E9*3)+(Jan!E9*2)+(Feb!E9*1)</f>
        <v>5274</v>
      </c>
      <c r="G9" s="8">
        <v>186813</v>
      </c>
      <c r="H9" s="31">
        <f>Jan!H9+G9</f>
        <v>588385</v>
      </c>
      <c r="I9" s="31">
        <f t="shared" si="0"/>
        <v>199933</v>
      </c>
      <c r="J9" s="31">
        <f t="shared" si="1"/>
        <v>772771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0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11532</v>
      </c>
      <c r="D11" s="31">
        <f>(Jul!C11*8)+(Aug!C11*7)+(Sep!C11*6)+(Oct!C11*5)+(Nov!C11*4)+(Dec!C11*3)+(Jan!C11*2)+(Feb!C11*1)</f>
        <v>67615</v>
      </c>
      <c r="E11" s="8"/>
      <c r="F11" s="31">
        <f>(Jul!E11*8)+(Aug!E11*7)+(Sep!E11*6)+(Oct!E11*5)+(Nov!E11*4)+(Dec!E11*3)+(Jan!E11*2)+(Feb!E11*1)</f>
        <v>12456</v>
      </c>
      <c r="G11" s="8">
        <v>174503</v>
      </c>
      <c r="H11" s="31">
        <f>Jan!H11+G11</f>
        <v>399710</v>
      </c>
      <c r="I11" s="31">
        <f t="shared" si="0"/>
        <v>186035</v>
      </c>
      <c r="J11" s="31">
        <f t="shared" si="1"/>
        <v>479781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2225</v>
      </c>
      <c r="D13" s="31">
        <f>(Jul!C13*8)+(Aug!C13*7)+(Sep!C13*6)+(Oct!C13*5)+(Nov!C13*4)+(Dec!C13*3)+(Jan!C13*2)+(Feb!C13*1)</f>
        <v>14334</v>
      </c>
      <c r="E13" s="8"/>
      <c r="F13" s="31">
        <f>(Jul!E13*8)+(Aug!E13*7)+(Sep!E13*6)+(Oct!E13*5)+(Nov!E13*4)+(Dec!E13*3)+(Jan!E13*2)+(Feb!E13*1)</f>
        <v>0</v>
      </c>
      <c r="G13" s="8">
        <v>30338</v>
      </c>
      <c r="H13" s="31">
        <f>Jan!H13+G13</f>
        <v>109286</v>
      </c>
      <c r="I13" s="31">
        <f t="shared" si="0"/>
        <v>32563</v>
      </c>
      <c r="J13" s="31">
        <f t="shared" si="1"/>
        <v>123620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6115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38161</v>
      </c>
      <c r="I15" s="31">
        <f t="shared" si="0"/>
        <v>0</v>
      </c>
      <c r="J15" s="31">
        <f t="shared" si="1"/>
        <v>44276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134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1258</v>
      </c>
      <c r="I16" s="31">
        <f t="shared" si="0"/>
        <v>0</v>
      </c>
      <c r="J16" s="31">
        <f t="shared" si="1"/>
        <v>1392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0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5256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3942</v>
      </c>
      <c r="I20" s="31">
        <f t="shared" si="0"/>
        <v>0</v>
      </c>
      <c r="J20" s="31">
        <f t="shared" si="1"/>
        <v>9198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2418</v>
      </c>
      <c r="D21" s="31">
        <f>(Jul!C21*8)+(Aug!C21*7)+(Sep!C21*6)+(Oct!C21*5)+(Nov!C21*4)+(Dec!C21*3)+(Jan!C21*2)+(Feb!C21*1)</f>
        <v>3087</v>
      </c>
      <c r="E21" s="8"/>
      <c r="F21" s="31">
        <f>(Jul!E21*8)+(Aug!E21*7)+(Sep!E21*6)+(Oct!E21*5)+(Nov!E21*4)+(Dec!E21*3)+(Jan!E21*2)+(Feb!E21*1)</f>
        <v>0</v>
      </c>
      <c r="G21" s="8">
        <v>61287</v>
      </c>
      <c r="H21" s="31">
        <f>Jan!H21+G21</f>
        <v>83569</v>
      </c>
      <c r="I21" s="31">
        <f t="shared" si="0"/>
        <v>63705</v>
      </c>
      <c r="J21" s="31">
        <f t="shared" si="1"/>
        <v>86656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3220</v>
      </c>
      <c r="D22" s="31">
        <f>(Jul!C22*8)+(Aug!C22*7)+(Sep!C22*6)+(Oct!C22*5)+(Nov!C22*4)+(Dec!C22*3)+(Jan!C22*2)+(Feb!C22*1)</f>
        <v>5020</v>
      </c>
      <c r="E22" s="8"/>
      <c r="F22" s="31">
        <f>(Jul!E22*8)+(Aug!E22*7)+(Sep!E22*6)+(Oct!E22*5)+(Nov!E22*4)+(Dec!E22*3)+(Jan!E22*2)+(Feb!E22*1)</f>
        <v>0</v>
      </c>
      <c r="G22" s="8">
        <v>9996</v>
      </c>
      <c r="H22" s="31">
        <f>Jan!H22+G22</f>
        <v>19896</v>
      </c>
      <c r="I22" s="31">
        <f t="shared" si="0"/>
        <v>13216</v>
      </c>
      <c r="J22" s="31">
        <f t="shared" si="1"/>
        <v>24916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1060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28334</v>
      </c>
      <c r="I23" s="31">
        <f t="shared" si="0"/>
        <v>0</v>
      </c>
      <c r="J23" s="31">
        <f t="shared" si="1"/>
        <v>29394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758</v>
      </c>
      <c r="D27" s="31">
        <f>(Jul!C27*8)+(Aug!C27*7)+(Sep!C27*6)+(Oct!C27*5)+(Nov!C27*4)+(Dec!C27*3)+(Jan!C27*2)+(Feb!C27*1)</f>
        <v>33050</v>
      </c>
      <c r="E27" s="8"/>
      <c r="F27" s="31">
        <f>(Jul!E27*8)+(Aug!E27*7)+(Sep!E27*6)+(Oct!E27*5)+(Nov!E27*4)+(Dec!E27*3)+(Jan!E27*2)+(Feb!E27*1)</f>
        <v>0</v>
      </c>
      <c r="G27" s="8">
        <v>9781</v>
      </c>
      <c r="H27" s="31">
        <f>Jan!H27+G27</f>
        <v>113960</v>
      </c>
      <c r="I27" s="31">
        <f t="shared" si="0"/>
        <v>10539</v>
      </c>
      <c r="J27" s="31">
        <f t="shared" si="1"/>
        <v>147010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0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0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18726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15721</v>
      </c>
      <c r="I33" s="31">
        <f t="shared" si="0"/>
        <v>0</v>
      </c>
      <c r="J33" s="31">
        <f t="shared" si="1"/>
        <v>34447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46368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154323</v>
      </c>
      <c r="I35" s="31">
        <f t="shared" si="0"/>
        <v>0</v>
      </c>
      <c r="J35" s="31">
        <f t="shared" si="1"/>
        <v>200691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2011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7632</v>
      </c>
      <c r="I38" s="31">
        <f t="shared" si="0"/>
        <v>0</v>
      </c>
      <c r="J38" s="31">
        <f t="shared" si="1"/>
        <v>9643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7525</v>
      </c>
      <c r="D39" s="31">
        <f>(Jul!C39*8)+(Aug!C39*7)+(Sep!C39*6)+(Oct!C39*5)+(Nov!C39*4)+(Dec!C39*3)+(Jan!C39*2)+(Feb!C39*1)</f>
        <v>192513</v>
      </c>
      <c r="E39" s="8"/>
      <c r="F39" s="31">
        <f>(Jul!E39*8)+(Aug!E39*7)+(Sep!E39*6)+(Oct!E39*5)+(Nov!E39*4)+(Dec!E39*3)+(Jan!E39*2)+(Feb!E39*1)</f>
        <v>0</v>
      </c>
      <c r="G39" s="8">
        <v>29978</v>
      </c>
      <c r="H39" s="31">
        <f>Jan!H39+G39</f>
        <v>174082</v>
      </c>
      <c r="I39" s="31">
        <f t="shared" si="0"/>
        <v>37503</v>
      </c>
      <c r="J39" s="31">
        <f t="shared" si="1"/>
        <v>366595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>
        <v>219</v>
      </c>
      <c r="H41" s="31">
        <f>Jan!H41+G41</f>
        <v>219</v>
      </c>
      <c r="I41" s="31">
        <f t="shared" si="0"/>
        <v>219</v>
      </c>
      <c r="J41" s="31">
        <f t="shared" si="1"/>
        <v>219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73</v>
      </c>
      <c r="D42" s="31">
        <f>(Jul!C42*8)+(Aug!C42*7)+(Sep!C42*6)+(Oct!C42*5)+(Nov!C42*4)+(Dec!C42*3)+(Jan!C42*2)+(Feb!C42*1)</f>
        <v>73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0</v>
      </c>
      <c r="I42" s="31">
        <f t="shared" si="0"/>
        <v>73</v>
      </c>
      <c r="J42" s="31">
        <f t="shared" si="1"/>
        <v>73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0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30117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44748</v>
      </c>
      <c r="I44" s="31">
        <f t="shared" si="0"/>
        <v>0</v>
      </c>
      <c r="J44" s="31">
        <f t="shared" si="1"/>
        <v>74865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1156</v>
      </c>
      <c r="D45" s="31">
        <f>(Jul!C45*8)+(Aug!C45*7)+(Sep!C45*6)+(Oct!C45*5)+(Nov!C45*4)+(Dec!C45*3)+(Jan!C45*2)+(Feb!C45*1)</f>
        <v>10169</v>
      </c>
      <c r="E45" s="8"/>
      <c r="F45" s="31">
        <f>(Jul!E45*8)+(Aug!E45*7)+(Sep!E45*6)+(Oct!E45*5)+(Nov!E45*4)+(Dec!E45*3)+(Jan!E45*2)+(Feb!E45*1)</f>
        <v>0</v>
      </c>
      <c r="G45" s="8">
        <v>20730</v>
      </c>
      <c r="H45" s="31">
        <f>Jan!H45+G45</f>
        <v>32270</v>
      </c>
      <c r="I45" s="31">
        <f t="shared" si="0"/>
        <v>21886</v>
      </c>
      <c r="J45" s="31">
        <f t="shared" si="1"/>
        <v>42439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1064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4178</v>
      </c>
      <c r="I47" s="31">
        <f t="shared" si="0"/>
        <v>0</v>
      </c>
      <c r="J47" s="31">
        <f t="shared" si="1"/>
        <v>5242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1221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1631</v>
      </c>
      <c r="I48" s="31">
        <f t="shared" si="0"/>
        <v>0</v>
      </c>
      <c r="J48" s="31">
        <f t="shared" si="1"/>
        <v>2852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1064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1064</v>
      </c>
      <c r="I51" s="31">
        <f t="shared" si="0"/>
        <v>0</v>
      </c>
      <c r="J51" s="31">
        <f t="shared" si="1"/>
        <v>2128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663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15017</v>
      </c>
      <c r="I53" s="31">
        <f t="shared" si="0"/>
        <v>0</v>
      </c>
      <c r="J53" s="31">
        <f t="shared" si="1"/>
        <v>15680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3102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4654</v>
      </c>
      <c r="I54" s="31">
        <f t="shared" si="0"/>
        <v>0</v>
      </c>
      <c r="J54" s="31">
        <f t="shared" si="1"/>
        <v>7756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22385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3965</v>
      </c>
      <c r="I55" s="31">
        <f t="shared" si="0"/>
        <v>0</v>
      </c>
      <c r="J55" s="31">
        <f t="shared" si="1"/>
        <v>26350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10129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10129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10028</v>
      </c>
      <c r="D60" s="31">
        <f>(Jul!C60*8)+(Aug!C60*7)+(Sep!C60*6)+(Oct!C60*5)+(Nov!C60*4)+(Dec!C60*3)+(Jan!C60*2)+(Feb!C60*1)</f>
        <v>105146</v>
      </c>
      <c r="E60" s="8"/>
      <c r="F60" s="31">
        <f>(Jul!E60*8)+(Aug!E60*7)+(Sep!E60*6)+(Oct!E60*5)+(Nov!E60*4)+(Dec!E60*3)+(Jan!E60*2)+(Feb!E60*1)</f>
        <v>0</v>
      </c>
      <c r="G60" s="8">
        <v>18380</v>
      </c>
      <c r="H60" s="31">
        <f>Jan!H60+G60</f>
        <v>103252</v>
      </c>
      <c r="I60" s="31">
        <f t="shared" si="0"/>
        <v>28408</v>
      </c>
      <c r="J60" s="31">
        <f t="shared" si="1"/>
        <v>208398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7964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11950</v>
      </c>
      <c r="I62" s="31">
        <f t="shared" si="0"/>
        <v>0</v>
      </c>
      <c r="J62" s="31">
        <f t="shared" si="1"/>
        <v>19914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0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34401</v>
      </c>
      <c r="D72" s="32">
        <f t="shared" si="4"/>
        <v>329245</v>
      </c>
      <c r="E72" s="32">
        <f t="shared" si="4"/>
        <v>0</v>
      </c>
      <c r="F72" s="32">
        <f t="shared" si="4"/>
        <v>17730</v>
      </c>
      <c r="G72" s="32">
        <f t="shared" si="4"/>
        <v>498550</v>
      </c>
      <c r="H72" s="32">
        <f t="shared" si="4"/>
        <v>1526769</v>
      </c>
      <c r="I72" s="32">
        <f t="shared" si="4"/>
        <v>532951</v>
      </c>
      <c r="J72" s="32">
        <f t="shared" si="4"/>
        <v>1873744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18782</v>
      </c>
      <c r="D73" s="32">
        <f t="shared" si="5"/>
        <v>452715</v>
      </c>
      <c r="E73" s="32">
        <f t="shared" si="5"/>
        <v>0</v>
      </c>
      <c r="F73" s="32">
        <f t="shared" si="5"/>
        <v>0</v>
      </c>
      <c r="G73" s="32">
        <f t="shared" si="5"/>
        <v>69307</v>
      </c>
      <c r="H73" s="32">
        <f t="shared" si="5"/>
        <v>574706</v>
      </c>
      <c r="I73" s="32">
        <f t="shared" si="5"/>
        <v>88089</v>
      </c>
      <c r="J73" s="32">
        <f t="shared" si="5"/>
        <v>1027421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53183</v>
      </c>
      <c r="D74" s="31">
        <f>SUM(D72:D73)</f>
        <v>781960</v>
      </c>
      <c r="E74" s="32">
        <f t="shared" ref="E74:J74" si="6">SUM(E72:E73)</f>
        <v>0</v>
      </c>
      <c r="F74" s="32">
        <f t="shared" si="6"/>
        <v>17730</v>
      </c>
      <c r="G74" s="32">
        <f t="shared" si="6"/>
        <v>567857</v>
      </c>
      <c r="H74" s="32">
        <f t="shared" si="6"/>
        <v>2101475</v>
      </c>
      <c r="I74" s="32">
        <f t="shared" si="6"/>
        <v>621040</v>
      </c>
      <c r="J74" s="32">
        <f t="shared" si="6"/>
        <v>2901165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31" activePane="bottomLeft" state="frozen"/>
      <selection pane="bottomLeft" activeCell="G61" sqref="G6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2417</v>
      </c>
      <c r="D8" s="31">
        <f>(Jul!C8*9)+(Aug!C8*8)+(Sep!C8*7)+(Oct!C8*6)+(Nov!C8*5)+(Dec!C8*4)+(Jan!C8*3)+(Feb!C8*2)+(Mar!C8*1)</f>
        <v>23473</v>
      </c>
      <c r="E8" s="8"/>
      <c r="F8" s="31">
        <f>(Jul!E8*9)+(Aug!E8*8)+(Sep!E8*7)+(Oct!E8*6)+(Nov!E8*5)+(Dec!E8*4)+(Jan!E8*3)+(Feb!E8*2)+(Mar!E8*1)</f>
        <v>0</v>
      </c>
      <c r="G8" s="8">
        <v>12085</v>
      </c>
      <c r="H8" s="31">
        <f>Feb!H8+G8</f>
        <v>152353</v>
      </c>
      <c r="I8" s="31">
        <f t="shared" si="0"/>
        <v>14502</v>
      </c>
      <c r="J8" s="31">
        <f t="shared" si="1"/>
        <v>175826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9223</v>
      </c>
      <c r="D9" s="31">
        <f>(Jul!C9*9)+(Aug!C9*8)+(Sep!C9*7)+(Oct!C9*6)+(Nov!C9*5)+(Dec!C9*4)+(Jan!C9*3)+(Feb!C9*2)+(Mar!C9*1)</f>
        <v>242513</v>
      </c>
      <c r="E9" s="8"/>
      <c r="F9" s="31">
        <f>(Jul!E9*9)+(Aug!E9*8)+(Sep!E9*7)+(Oct!E9*6)+(Nov!E9*5)+(Dec!E9*4)+(Jan!E9*3)+(Feb!E9*2)+(Mar!E9*1)</f>
        <v>6523</v>
      </c>
      <c r="G9" s="8">
        <v>58205</v>
      </c>
      <c r="H9" s="31">
        <f>Feb!H9+G9</f>
        <v>646590</v>
      </c>
      <c r="I9" s="31">
        <f t="shared" si="0"/>
        <v>67428</v>
      </c>
      <c r="J9" s="31">
        <f t="shared" si="1"/>
        <v>895626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0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8547</v>
      </c>
      <c r="D11" s="31">
        <f>(Jul!C11*9)+(Aug!C11*8)+(Sep!C11*7)+(Oct!C11*6)+(Nov!C11*5)+(Dec!C11*4)+(Jan!C11*3)+(Feb!C11*2)+(Mar!C11*1)</f>
        <v>101690</v>
      </c>
      <c r="E11" s="8"/>
      <c r="F11" s="31">
        <f>(Jul!E11*9)+(Aug!E11*8)+(Sep!E11*7)+(Oct!E11*6)+(Nov!E11*5)+(Dec!E11*4)+(Jan!E11*3)+(Feb!E11*2)+(Mar!E11*1)</f>
        <v>14013</v>
      </c>
      <c r="G11" s="8">
        <v>89983</v>
      </c>
      <c r="H11" s="31">
        <f>Feb!H11+G11</f>
        <v>489693</v>
      </c>
      <c r="I11" s="31">
        <f t="shared" si="0"/>
        <v>98530</v>
      </c>
      <c r="J11" s="31">
        <f t="shared" si="1"/>
        <v>605396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192</v>
      </c>
      <c r="D13" s="31">
        <f>(Jul!C13*9)+(Aug!C13*8)+(Sep!C13*7)+(Oct!C13*6)+(Nov!C13*5)+(Dec!C13*4)+(Jan!C13*3)+(Feb!C13*2)+(Mar!C13*1)</f>
        <v>19745</v>
      </c>
      <c r="E13" s="8"/>
      <c r="F13" s="31">
        <f>(Jul!E13*9)+(Aug!E13*8)+(Sep!E13*7)+(Oct!E13*6)+(Nov!E13*5)+(Dec!E13*4)+(Jan!E13*3)+(Feb!E13*2)+(Mar!E13*1)</f>
        <v>0</v>
      </c>
      <c r="G13" s="8">
        <v>384</v>
      </c>
      <c r="H13" s="31">
        <f>Feb!H13+G13</f>
        <v>109670</v>
      </c>
      <c r="I13" s="31">
        <f t="shared" si="0"/>
        <v>576</v>
      </c>
      <c r="J13" s="31">
        <f t="shared" si="1"/>
        <v>129415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7338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38161</v>
      </c>
      <c r="I15" s="31">
        <f t="shared" si="0"/>
        <v>0</v>
      </c>
      <c r="J15" s="31">
        <f t="shared" si="1"/>
        <v>45499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201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1258</v>
      </c>
      <c r="I16" s="31">
        <f t="shared" si="0"/>
        <v>0</v>
      </c>
      <c r="J16" s="31">
        <f t="shared" si="1"/>
        <v>1459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36</v>
      </c>
      <c r="D19" s="31">
        <f>(Jul!C19*9)+(Aug!C19*8)+(Sep!C19*7)+(Oct!C19*6)+(Nov!C19*5)+(Dec!C19*4)+(Jan!C19*3)+(Feb!C19*2)+(Mar!C19*1)</f>
        <v>36</v>
      </c>
      <c r="E19" s="8"/>
      <c r="F19" s="31">
        <f>(Jul!E19*9)+(Aug!E19*8)+(Sep!E19*7)+(Oct!E19*6)+(Nov!E19*5)+(Dec!E19*4)+(Jan!E19*3)+(Feb!E19*2)+(Mar!E19*1)</f>
        <v>0</v>
      </c>
      <c r="G19" s="8">
        <v>36</v>
      </c>
      <c r="H19" s="31">
        <f>Feb!H19+G19</f>
        <v>36</v>
      </c>
      <c r="I19" s="31">
        <f t="shared" si="0"/>
        <v>72</v>
      </c>
      <c r="J19" s="31">
        <f t="shared" si="1"/>
        <v>72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6570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3942</v>
      </c>
      <c r="I20" s="31">
        <f t="shared" si="0"/>
        <v>0</v>
      </c>
      <c r="J20" s="31">
        <f t="shared" si="1"/>
        <v>10512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3068</v>
      </c>
      <c r="D21" s="31">
        <f>(Jul!C21*9)+(Aug!C21*8)+(Sep!C21*7)+(Oct!C21*6)+(Nov!C21*5)+(Dec!C21*4)+(Jan!C21*3)+(Feb!C21*2)+(Mar!C21*1)</f>
        <v>8796</v>
      </c>
      <c r="E21" s="8"/>
      <c r="F21" s="31">
        <f>(Jul!E21*9)+(Aug!E21*8)+(Sep!E21*7)+(Oct!E21*6)+(Nov!E21*5)+(Dec!E21*4)+(Jan!E21*3)+(Feb!E21*2)+(Mar!E21*1)</f>
        <v>0</v>
      </c>
      <c r="G21" s="8">
        <v>9206</v>
      </c>
      <c r="H21" s="31">
        <f>Feb!H21+G21</f>
        <v>92775</v>
      </c>
      <c r="I21" s="31">
        <f t="shared" si="0"/>
        <v>12274</v>
      </c>
      <c r="J21" s="31">
        <f t="shared" si="1"/>
        <v>101571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9140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19896</v>
      </c>
      <c r="I22" s="31">
        <f t="shared" si="0"/>
        <v>0</v>
      </c>
      <c r="J22" s="31">
        <f t="shared" si="1"/>
        <v>29036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1590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28334</v>
      </c>
      <c r="I23" s="31">
        <f t="shared" si="0"/>
        <v>0</v>
      </c>
      <c r="J23" s="31">
        <f t="shared" si="1"/>
        <v>29924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3548</v>
      </c>
      <c r="D27" s="31">
        <f>(Jul!C27*9)+(Aug!C27*8)+(Sep!C27*7)+(Oct!C27*6)+(Nov!C27*5)+(Dec!C27*4)+(Jan!C27*3)+(Feb!C27*2)+(Mar!C27*1)</f>
        <v>42604</v>
      </c>
      <c r="E27" s="8"/>
      <c r="F27" s="31">
        <f>(Jul!E27*9)+(Aug!E27*8)+(Sep!E27*7)+(Oct!E27*6)+(Nov!E27*5)+(Dec!E27*4)+(Jan!E27*3)+(Feb!E27*2)+(Mar!E27*1)</f>
        <v>0</v>
      </c>
      <c r="G27" s="8">
        <v>30320</v>
      </c>
      <c r="H27" s="31">
        <f>Feb!H27+G27</f>
        <v>144280</v>
      </c>
      <c r="I27" s="31">
        <f t="shared" si="0"/>
        <v>33868</v>
      </c>
      <c r="J27" s="31">
        <f t="shared" si="1"/>
        <v>186884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0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0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23467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15721</v>
      </c>
      <c r="I33" s="31">
        <f t="shared" si="0"/>
        <v>0</v>
      </c>
      <c r="J33" s="31">
        <f t="shared" si="1"/>
        <v>39188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52992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154323</v>
      </c>
      <c r="I35" s="31">
        <f t="shared" si="0"/>
        <v>0</v>
      </c>
      <c r="J35" s="31">
        <f t="shared" si="1"/>
        <v>207315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1405</v>
      </c>
      <c r="D37" s="31">
        <f>(Jul!C37*9)+(Aug!C37*8)+(Sep!C37*7)+(Oct!C37*6)+(Nov!C37*5)+(Dec!C37*4)+(Jan!C37*3)+(Feb!C37*2)+(Mar!C37*1)</f>
        <v>1405</v>
      </c>
      <c r="E37" s="8"/>
      <c r="F37" s="31">
        <f>(Jul!E37*9)+(Aug!E37*8)+(Sep!E37*7)+(Oct!E37*6)+(Nov!E37*5)+(Dec!E37*4)+(Jan!E37*3)+(Feb!E37*2)+(Mar!E37*1)</f>
        <v>0</v>
      </c>
      <c r="G37" s="8">
        <v>13125</v>
      </c>
      <c r="H37" s="31">
        <f>Feb!H37+G37</f>
        <v>13125</v>
      </c>
      <c r="I37" s="31">
        <f t="shared" si="0"/>
        <v>14530</v>
      </c>
      <c r="J37" s="31">
        <f t="shared" si="1"/>
        <v>14530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2448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7632</v>
      </c>
      <c r="I38" s="31">
        <f t="shared" si="0"/>
        <v>0</v>
      </c>
      <c r="J38" s="31">
        <f t="shared" si="1"/>
        <v>10080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1680</v>
      </c>
      <c r="D39" s="31">
        <f>(Jul!C39*9)+(Aug!C39*8)+(Sep!C39*7)+(Oct!C39*6)+(Nov!C39*5)+(Dec!C39*4)+(Jan!C39*3)+(Feb!C39*2)+(Mar!C39*1)</f>
        <v>232145</v>
      </c>
      <c r="E39" s="8"/>
      <c r="F39" s="31">
        <f>(Jul!E39*9)+(Aug!E39*8)+(Sep!E39*7)+(Oct!E39*6)+(Nov!E39*5)+(Dec!E39*4)+(Jan!E39*3)+(Feb!E39*2)+(Mar!E39*1)</f>
        <v>0</v>
      </c>
      <c r="G39" s="8">
        <v>16800</v>
      </c>
      <c r="H39" s="31">
        <f>Feb!H39+G39</f>
        <v>190882</v>
      </c>
      <c r="I39" s="31">
        <f t="shared" si="0"/>
        <v>18480</v>
      </c>
      <c r="J39" s="31">
        <f t="shared" si="1"/>
        <v>423027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219</v>
      </c>
      <c r="I41" s="31">
        <f t="shared" si="0"/>
        <v>0</v>
      </c>
      <c r="J41" s="31">
        <f t="shared" si="1"/>
        <v>219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146</v>
      </c>
      <c r="E42" s="8"/>
      <c r="F42" s="31">
        <f>(Jul!E42*9)+(Aug!E42*8)+(Sep!E42*7)+(Oct!E42*6)+(Nov!E42*5)+(Dec!E42*4)+(Jan!E42*3)+(Feb!E42*2)+(Mar!E42*1)</f>
        <v>0</v>
      </c>
      <c r="G42" s="8">
        <v>4914</v>
      </c>
      <c r="H42" s="31">
        <f>Feb!H42+G42</f>
        <v>4914</v>
      </c>
      <c r="I42" s="31">
        <f t="shared" si="0"/>
        <v>4914</v>
      </c>
      <c r="J42" s="31">
        <f t="shared" si="1"/>
        <v>5060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0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3068</v>
      </c>
      <c r="D44" s="31">
        <f>(Jul!C44*9)+(Aug!C44*8)+(Sep!C44*7)+(Oct!C44*6)+(Nov!C44*5)+(Dec!C44*4)+(Jan!C44*3)+(Feb!C44*2)+(Mar!C44*1)</f>
        <v>39800</v>
      </c>
      <c r="E44" s="8"/>
      <c r="F44" s="31">
        <f>(Jul!E44*9)+(Aug!E44*8)+(Sep!E44*7)+(Oct!E44*6)+(Nov!E44*5)+(Dec!E44*4)+(Jan!E44*3)+(Feb!E44*2)+(Mar!E44*1)</f>
        <v>0</v>
      </c>
      <c r="G44" s="8">
        <v>21476</v>
      </c>
      <c r="H44" s="31">
        <f>Feb!H44+G44</f>
        <v>66224</v>
      </c>
      <c r="I44" s="31">
        <f t="shared" si="0"/>
        <v>24544</v>
      </c>
      <c r="J44" s="31">
        <f t="shared" si="1"/>
        <v>106024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13209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32270</v>
      </c>
      <c r="I45" s="31">
        <f t="shared" si="0"/>
        <v>0</v>
      </c>
      <c r="J45" s="31">
        <f t="shared" si="1"/>
        <v>45479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1197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4178</v>
      </c>
      <c r="I47" s="31">
        <f t="shared" si="0"/>
        <v>0</v>
      </c>
      <c r="J47" s="31">
        <f t="shared" si="1"/>
        <v>5375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1628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1631</v>
      </c>
      <c r="I48" s="31">
        <f t="shared" si="0"/>
        <v>0</v>
      </c>
      <c r="J48" s="31">
        <f t="shared" si="1"/>
        <v>3259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587</v>
      </c>
      <c r="D50" s="31">
        <f>(Jul!C50*9)+(Aug!C50*8)+(Sep!C50*7)+(Oct!C50*6)+(Nov!C50*5)+(Dec!C50*4)+(Jan!C50*3)+(Feb!C50*2)+(Mar!C50*1)</f>
        <v>587</v>
      </c>
      <c r="E50" s="8"/>
      <c r="F50" s="31">
        <f>(Jul!E50*9)+(Aug!E50*8)+(Sep!E50*7)+(Oct!E50*6)+(Nov!E50*5)+(Dec!E50*4)+(Jan!E50*3)+(Feb!E50*2)+(Mar!E50*1)</f>
        <v>0</v>
      </c>
      <c r="G50" s="8">
        <v>4111</v>
      </c>
      <c r="H50" s="31">
        <f>Feb!H50+G50</f>
        <v>4111</v>
      </c>
      <c r="I50" s="31">
        <f t="shared" si="0"/>
        <v>4698</v>
      </c>
      <c r="J50" s="31">
        <f t="shared" si="1"/>
        <v>4698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133</v>
      </c>
      <c r="D51" s="31">
        <f>(Jul!C51*9)+(Aug!C51*8)+(Sep!C51*7)+(Oct!C51*6)+(Nov!C51*5)+(Dec!C51*4)+(Jan!C51*3)+(Feb!C51*2)+(Mar!C51*1)</f>
        <v>1330</v>
      </c>
      <c r="E51" s="8"/>
      <c r="F51" s="31">
        <f>(Jul!E51*9)+(Aug!E51*8)+(Sep!E51*7)+(Oct!E51*6)+(Nov!E51*5)+(Dec!E51*4)+(Jan!E51*3)+(Feb!E51*2)+(Mar!E51*1)</f>
        <v>0</v>
      </c>
      <c r="G51" s="8">
        <v>1065</v>
      </c>
      <c r="H51" s="31">
        <f>Feb!H51+G51</f>
        <v>2129</v>
      </c>
      <c r="I51" s="31">
        <f t="shared" si="0"/>
        <v>1198</v>
      </c>
      <c r="J51" s="31">
        <f t="shared" si="1"/>
        <v>3459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133</v>
      </c>
      <c r="D52" s="31">
        <f>(Jul!C52*9)+(Aug!C52*8)+(Sep!C52*7)+(Oct!C52*6)+(Nov!C52*5)+(Dec!C52*4)+(Jan!C52*3)+(Feb!C52*2)+(Mar!C52*1)</f>
        <v>133</v>
      </c>
      <c r="E52" s="8"/>
      <c r="F52" s="31">
        <f>(Jul!E52*9)+(Aug!E52*8)+(Sep!E52*7)+(Oct!E52*6)+(Nov!E52*5)+(Dec!E52*4)+(Jan!E52*3)+(Feb!E52*2)+(Mar!E52*1)</f>
        <v>0</v>
      </c>
      <c r="G52" s="8">
        <v>532</v>
      </c>
      <c r="H52" s="31">
        <f>Feb!H52+G52</f>
        <v>532</v>
      </c>
      <c r="I52" s="31">
        <f t="shared" si="0"/>
        <v>665</v>
      </c>
      <c r="J52" s="31">
        <f t="shared" si="1"/>
        <v>665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884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15017</v>
      </c>
      <c r="I53" s="31">
        <f t="shared" si="0"/>
        <v>0</v>
      </c>
      <c r="J53" s="31">
        <f t="shared" si="1"/>
        <v>15901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4653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4654</v>
      </c>
      <c r="I54" s="31">
        <f t="shared" si="0"/>
        <v>0</v>
      </c>
      <c r="J54" s="31">
        <f t="shared" si="1"/>
        <v>9307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26701</v>
      </c>
      <c r="E55" s="8"/>
      <c r="F55" s="31">
        <f>(Jul!E55*9)+(Aug!E55*8)+(Sep!E55*7)+(Oct!E55*6)+(Nov!E55*5)+(Dec!E55*4)+(Jan!E55*3)+(Feb!E55*2)+(Mar!E55*1)</f>
        <v>0</v>
      </c>
      <c r="G55" s="8"/>
      <c r="H55" s="31">
        <f>Feb!H55+G55</f>
        <v>3965</v>
      </c>
      <c r="I55" s="31">
        <f t="shared" si="0"/>
        <v>0</v>
      </c>
      <c r="J55" s="31">
        <f t="shared" si="1"/>
        <v>30666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11576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11576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4656</v>
      </c>
      <c r="D60" s="31">
        <f>(Jul!C60*9)+(Aug!C60*8)+(Sep!C60*7)+(Oct!C60*6)+(Nov!C60*5)+(Dec!C60*4)+(Jan!C60*3)+(Feb!C60*2)+(Mar!C60*1)</f>
        <v>135311</v>
      </c>
      <c r="E60" s="8"/>
      <c r="F60" s="31">
        <f>(Jul!E60*9)+(Aug!E60*8)+(Sep!E60*7)+(Oct!E60*6)+(Nov!E60*5)+(Dec!E60*4)+(Jan!E60*3)+(Feb!E60*2)+(Mar!E60*1)</f>
        <v>0</v>
      </c>
      <c r="G60" s="8">
        <v>17057</v>
      </c>
      <c r="H60" s="31">
        <f>Feb!H60+G60</f>
        <v>120309</v>
      </c>
      <c r="I60" s="31">
        <f t="shared" si="0"/>
        <v>21713</v>
      </c>
      <c r="J60" s="31">
        <f t="shared" si="1"/>
        <v>255620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1680</v>
      </c>
      <c r="D62" s="31">
        <f>(Jul!C62*9)+(Aug!C62*8)+(Sep!C62*7)+(Oct!C62*6)+(Nov!C62*5)+(Dec!C62*4)+(Jan!C62*3)+(Feb!C62*2)+(Mar!C62*1)</f>
        <v>11635</v>
      </c>
      <c r="E62" s="8"/>
      <c r="F62" s="31">
        <f>(Jul!E62*9)+(Aug!E62*8)+(Sep!E62*7)+(Oct!E62*6)+(Nov!E62*5)+(Dec!E62*4)+(Jan!E62*3)+(Feb!E62*2)+(Mar!E62*1)</f>
        <v>0</v>
      </c>
      <c r="G62" s="8">
        <v>5041</v>
      </c>
      <c r="H62" s="31">
        <f>Feb!H62+G62</f>
        <v>16991</v>
      </c>
      <c r="I62" s="31">
        <f t="shared" si="0"/>
        <v>6721</v>
      </c>
      <c r="J62" s="31">
        <f t="shared" si="1"/>
        <v>28626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0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0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0</v>
      </c>
      <c r="I71" s="31">
        <f t="shared" si="2"/>
        <v>0</v>
      </c>
      <c r="J71" s="31">
        <f t="shared" si="3"/>
        <v>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27031</v>
      </c>
      <c r="D72" s="32">
        <f t="shared" si="4"/>
        <v>463696</v>
      </c>
      <c r="E72" s="32">
        <f t="shared" si="4"/>
        <v>0</v>
      </c>
      <c r="F72" s="32">
        <f t="shared" si="4"/>
        <v>20536</v>
      </c>
      <c r="G72" s="32">
        <f t="shared" si="4"/>
        <v>200219</v>
      </c>
      <c r="H72" s="32">
        <f t="shared" si="4"/>
        <v>1726988</v>
      </c>
      <c r="I72" s="32">
        <f t="shared" si="4"/>
        <v>227250</v>
      </c>
      <c r="J72" s="32">
        <f t="shared" si="4"/>
        <v>2211220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13342</v>
      </c>
      <c r="D73" s="32">
        <f t="shared" si="5"/>
        <v>561247</v>
      </c>
      <c r="E73" s="32">
        <f t="shared" si="5"/>
        <v>0</v>
      </c>
      <c r="F73" s="32">
        <f t="shared" si="5"/>
        <v>0</v>
      </c>
      <c r="G73" s="32">
        <f t="shared" si="5"/>
        <v>84121</v>
      </c>
      <c r="H73" s="32">
        <f t="shared" si="5"/>
        <v>658827</v>
      </c>
      <c r="I73" s="32">
        <f t="shared" si="5"/>
        <v>97463</v>
      </c>
      <c r="J73" s="32">
        <f t="shared" si="5"/>
        <v>1220074</v>
      </c>
    </row>
    <row r="74" spans="1:13" s="3" customFormat="1" ht="15.75" customHeight="1" x14ac:dyDescent="0.2">
      <c r="A74" s="17" t="s">
        <v>87</v>
      </c>
      <c r="B74" s="2"/>
      <c r="C74" s="32">
        <f>SUM(C72:C73)</f>
        <v>40373</v>
      </c>
      <c r="D74" s="32">
        <f t="shared" ref="D74:J74" si="6">SUM(D72:D73)</f>
        <v>1024943</v>
      </c>
      <c r="E74" s="32">
        <f t="shared" si="6"/>
        <v>0</v>
      </c>
      <c r="F74" s="32">
        <f t="shared" si="6"/>
        <v>20536</v>
      </c>
      <c r="G74" s="32">
        <f t="shared" si="6"/>
        <v>284340</v>
      </c>
      <c r="H74" s="32">
        <f t="shared" si="6"/>
        <v>2385815</v>
      </c>
      <c r="I74" s="32">
        <f t="shared" si="6"/>
        <v>324713</v>
      </c>
      <c r="J74" s="32">
        <f t="shared" si="6"/>
        <v>3431294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A65B8A-858F-4F9C-9994-A0FBBF203DFB}"/>
</file>

<file path=customXml/itemProps2.xml><?xml version="1.0" encoding="utf-8"?>
<ds:datastoreItem xmlns:ds="http://schemas.openxmlformats.org/officeDocument/2006/customXml" ds:itemID="{D0AF115A-1F04-4A76-8DEB-9F18C0D3A4AD}"/>
</file>

<file path=customXml/itemProps3.xml><?xml version="1.0" encoding="utf-8"?>
<ds:datastoreItem xmlns:ds="http://schemas.openxmlformats.org/officeDocument/2006/customXml" ds:itemID="{287DBE74-7194-4C8B-B9E2-F2F1F5ED9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Susengill, Timothy</cp:lastModifiedBy>
  <cp:lastPrinted>2011-06-21T11:00:53Z</cp:lastPrinted>
  <dcterms:created xsi:type="dcterms:W3CDTF">2005-09-22T19:10:16Z</dcterms:created>
  <dcterms:modified xsi:type="dcterms:W3CDTF">2016-07-15T21:19:55Z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